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pssacombr-my.sharepoint.com/personal/marita_bernhoeft_gpssa_com_br/Documents/R.I/R.I/3. Releases/1. Releases/2026/2T26/Enviados MZ/"/>
    </mc:Choice>
  </mc:AlternateContent>
  <xr:revisionPtr revIDLastSave="0" documentId="14_{8EEA9512-15EE-410F-B958-759154A2B6FD}" xr6:coauthVersionLast="47" xr6:coauthVersionMax="47" xr10:uidLastSave="{00000000-0000-0000-0000-000000000000}"/>
  <bookViews>
    <workbookView xWindow="-120" yWindow="-120" windowWidth="20730" windowHeight="11040" firstSheet="1" activeTab="3" xr2:uid="{00000000-000D-0000-FFFF-FFFF00000000}"/>
  </bookViews>
  <sheets>
    <sheet name="BP_BS" sheetId="11" r:id="rId1"/>
    <sheet name="DRE ABERTO old (DF)_Income St" sheetId="10" r:id="rId2"/>
    <sheet name="DRE ABERTO new (DF) Income St " sheetId="25" r:id="rId3"/>
    <sheet name="Sistema S" sheetId="26" r:id="rId4"/>
    <sheet name="Indicadores_KPI" sheetId="19" r:id="rId5"/>
    <sheet name="DFC_Cashflow" sheetId="16" r:id="rId6"/>
    <sheet name="Prazo de receb-pgto_Pay&amp;Rec" sheetId="22" r:id="rId7"/>
  </sheets>
  <externalReferences>
    <externalReference r:id="rId8"/>
  </externalReferences>
  <definedNames>
    <definedName name="\a">#N/A</definedName>
    <definedName name="\b">#N/A</definedName>
    <definedName name="\C">#REF!</definedName>
    <definedName name="\d">#N/A</definedName>
    <definedName name="\e">#N/A</definedName>
    <definedName name="\i">#N/A</definedName>
    <definedName name="\p">#REF!</definedName>
    <definedName name="\Q">#REF!</definedName>
    <definedName name="\S">#REF!</definedName>
    <definedName name="\t">#N/A</definedName>
    <definedName name="\X">#REF!</definedName>
    <definedName name="__SAN2">#REF!</definedName>
    <definedName name="__SAN3">#REF!</definedName>
    <definedName name="_1900_Minority_Interest">#REF!</definedName>
    <definedName name="_1995_Asset_Sales">#REF!</definedName>
    <definedName name="_1995_Capex">#REF!</definedName>
    <definedName name="_1995_Capitalized_Interest">#REF!</definedName>
    <definedName name="_1995_Cash_Flow">#REF!</definedName>
    <definedName name="_1995_Current_Income_Tax">#REF!</definedName>
    <definedName name="_1995_DD_A">#REF!</definedName>
    <definedName name="_1995_Deferred_Income_Tax">#REF!</definedName>
    <definedName name="_1995_EBIT">#REF!</definedName>
    <definedName name="_1995_EBITDAX">#REF!</definedName>
    <definedName name="_1995_Exploration_Expense">#REF!</definedName>
    <definedName name="_1995_Interest_Expense">#REF!</definedName>
    <definedName name="_1995_Net_Income">#REF!</definedName>
    <definedName name="_1995_Other_Income">#REF!</definedName>
    <definedName name="_1995_Other_Non_Cash_Items">#REF!</definedName>
    <definedName name="_1995_Revenue">#REF!</definedName>
    <definedName name="_1995_Weighted_Average_Shares_Outstanding">#REF!</definedName>
    <definedName name="_1997E_Asset_Sales">#REF!</definedName>
    <definedName name="_1997E_Capex">#REF!</definedName>
    <definedName name="_1997E_Capitalized_Interest">#REF!</definedName>
    <definedName name="_1997E_Cash_Flow">#REF!</definedName>
    <definedName name="_1997E_Current_Income_Tax">#REF!</definedName>
    <definedName name="_1997E_DD_A">#REF!</definedName>
    <definedName name="_1997E_Deferred_Income_Tax">#REF!</definedName>
    <definedName name="_1997E_EBIT">#REF!</definedName>
    <definedName name="_1997E_EBITDAX">#REF!</definedName>
    <definedName name="_1997E_Exploration_Expense">#REF!</definedName>
    <definedName name="_1997E_Interest_Expense">#REF!</definedName>
    <definedName name="_1997E_Minority_Interest">#REF!</definedName>
    <definedName name="_1997E_Net_Income">#REF!</definedName>
    <definedName name="_1997E_Other_Income">#REF!</definedName>
    <definedName name="_1997E_Other_Non_Cash_Items">#REF!</definedName>
    <definedName name="_1997E_Revenue">#REF!</definedName>
    <definedName name="_1997E_Weighted_Average_Shares_Outstanding">#REF!</definedName>
    <definedName name="_1998E_Asset_Sales">#REF!</definedName>
    <definedName name="_1998E_Capex">#REF!</definedName>
    <definedName name="_1998E_Capitalized_Interest">#REF!</definedName>
    <definedName name="_1998E_Cash_Flow">#REF!</definedName>
    <definedName name="_1998E_Current_Income_Tax">#REF!</definedName>
    <definedName name="_1998E_DD_A">#REF!</definedName>
    <definedName name="_1998E_Deferred_Income_Tax">#REF!</definedName>
    <definedName name="_1998E_EBIT">#REF!</definedName>
    <definedName name="_1998E_EBITDAX">#REF!</definedName>
    <definedName name="_1998E_Exploration_Expense">#REF!</definedName>
    <definedName name="_1998E_Interest_Expense">#REF!</definedName>
    <definedName name="_1998E_Minority_Interest">#REF!</definedName>
    <definedName name="_1998E_Net_Income">#REF!</definedName>
    <definedName name="_1998E_Other_Income">#REF!</definedName>
    <definedName name="_1998E_Other_Non_Cash_Items">#REF!</definedName>
    <definedName name="_1998E_Revenue">#REF!</definedName>
    <definedName name="_1998E_Weighted_Average_Shares_Outstanding">#REF!</definedName>
    <definedName name="_1999E_Asset_Sales">#REF!</definedName>
    <definedName name="_1999E_Capex">#REF!</definedName>
    <definedName name="_1999E_Capitalized_Interest">#REF!</definedName>
    <definedName name="_1999E_Cash_Flow">#REF!</definedName>
    <definedName name="_1999E_Current_Income_Tax">#REF!</definedName>
    <definedName name="_1999E_DD_A">#REF!</definedName>
    <definedName name="_1999E_Deferred_Income_Tax">#REF!</definedName>
    <definedName name="_1999E_EBIT">#REF!</definedName>
    <definedName name="_1999E_EBITDAX">#REF!</definedName>
    <definedName name="_1999E_Exploration_Expense">#REF!</definedName>
    <definedName name="_1999E_Interest_Expense">#REF!</definedName>
    <definedName name="_1999E_Minority_Interest">#REF!</definedName>
    <definedName name="_1999E_Net_Income">#REF!</definedName>
    <definedName name="_1999E_Other_Income">#REF!</definedName>
    <definedName name="_1999E_Other_Non_Cash_Items">#REF!</definedName>
    <definedName name="_1999E_Revenue">#REF!</definedName>
    <definedName name="_1999E_Weighted_Average_Shares_Outstanding">#REF!</definedName>
    <definedName name="_1Sem_nome">#REF!</definedName>
    <definedName name="_2000E_Asset_Sales">#REF!</definedName>
    <definedName name="_2000E_Capex">#REF!</definedName>
    <definedName name="_2000E_Capitalized_Interest">#REF!</definedName>
    <definedName name="_2000E_Cash_Flow">#REF!</definedName>
    <definedName name="_2000E_Current_Income_Tax">#REF!</definedName>
    <definedName name="_2000E_DD_A">#REF!</definedName>
    <definedName name="_2000E_Deferred_Income_Tax">#REF!</definedName>
    <definedName name="_2000E_EBIT">#REF!</definedName>
    <definedName name="_2000E_EBITDAX">#REF!</definedName>
    <definedName name="_2000E_Exploration_Expense">#REF!</definedName>
    <definedName name="_2000E_Interest_Expense">#REF!</definedName>
    <definedName name="_2000E_Minority_Interest">#REF!</definedName>
    <definedName name="_2000E_Net_Income">#REF!</definedName>
    <definedName name="_2000E_Other_Income">#REF!</definedName>
    <definedName name="_2000E_Other_Non_Cash_Items">#REF!</definedName>
    <definedName name="_2000E_Revenue">#REF!</definedName>
    <definedName name="_2000E_Weighted_Average_Shares_Outstanding">#REF!</definedName>
    <definedName name="_2Sem_nome_0">#REF!</definedName>
    <definedName name="_9_30_95_Asset_Sales">#REF!</definedName>
    <definedName name="_9_30_95_Capex">#REF!</definedName>
    <definedName name="_9_30_95_Capitalized_Interest">#REF!</definedName>
    <definedName name="_9_30_95_Cash_Flow">#REF!</definedName>
    <definedName name="_9_30_95_Current_Income_Tax">#REF!</definedName>
    <definedName name="_9_30_95_DD_A">#REF!</definedName>
    <definedName name="_9_30_95_Deferred_Income_Tax">#REF!</definedName>
    <definedName name="_9_30_95_EBIT">#REF!</definedName>
    <definedName name="_9_30_95_EBITDAX">#REF!</definedName>
    <definedName name="_9_30_95_Exploration_Expense">#REF!</definedName>
    <definedName name="_9_30_95_Interest_Expense">#REF!</definedName>
    <definedName name="_9_30_95_Minority_Interest">#REF!</definedName>
    <definedName name="_9_30_95_Net_Income">#REF!</definedName>
    <definedName name="_9_30_95_Other_Income">#REF!</definedName>
    <definedName name="_9_30_95_Other_Non_Cash_Items">#REF!</definedName>
    <definedName name="_9_30_95_Revenue">#REF!</definedName>
    <definedName name="_9_30_95_Weighted_Average_Shares_Outstanding">#REF!</definedName>
    <definedName name="_9_30_96_Asset_Sales">#REF!</definedName>
    <definedName name="_9_30_96_Capex">#REF!</definedName>
    <definedName name="_9_30_96_Capitalized_Interest">#REF!</definedName>
    <definedName name="_9_30_96_Cash_Flow">#REF!</definedName>
    <definedName name="_9_30_96_Current_Income_Tax">#REF!</definedName>
    <definedName name="_9_30_96_DD_A">#REF!</definedName>
    <definedName name="_9_30_96_Deferred_Income_Tax">#REF!</definedName>
    <definedName name="_9_30_96_EBIT">#REF!</definedName>
    <definedName name="_9_30_96_EBITDAX">#REF!</definedName>
    <definedName name="_9_30_96_Exploration_Expense">#REF!</definedName>
    <definedName name="_9_30_96_Interest_Expense">#REF!</definedName>
    <definedName name="_9_30_96_Minority_Interest">#REF!</definedName>
    <definedName name="_9_30_96_Net_Income">#REF!</definedName>
    <definedName name="_9_30_96_Other_Income">#REF!</definedName>
    <definedName name="_9_30_96_Other_Non_Cash_Items">#REF!</definedName>
    <definedName name="_9_30_96_Revenue">#REF!</definedName>
    <definedName name="_9_30_96_Weighted_Average_Shares_Outstanding">#REF!</definedName>
    <definedName name="_aus96">#REF!</definedName>
    <definedName name="_bef96">#REF!</definedName>
    <definedName name="_bef99">#REF!</definedName>
    <definedName name="_brp96">#REF!</definedName>
    <definedName name="_cad99">#REF!</definedName>
    <definedName name="_can96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EPS1">#REF!</definedName>
    <definedName name="_EPS2">#REF!</definedName>
    <definedName name="_EPS3">#REF!</definedName>
    <definedName name="_esp96">#REF!</definedName>
    <definedName name="_EST92">#REF!</definedName>
    <definedName name="_EST93">#REF!</definedName>
    <definedName name="_Fill">#REF!</definedName>
    <definedName name="_xlnm._FilterDatabase" hidden="1">#REF!</definedName>
    <definedName name="_FYE2">#REF!</definedName>
    <definedName name="_GRA100">#REF!</definedName>
    <definedName name="_k10003">#REF!</definedName>
    <definedName name="_Li10">#REF!</definedName>
    <definedName name="_Li11">#REF!</definedName>
    <definedName name="_Li12">#REF!</definedName>
    <definedName name="_Li13">#REF!</definedName>
    <definedName name="_Li14">#REF!</definedName>
    <definedName name="_Li15">#REF!</definedName>
    <definedName name="_Li16">#REF!</definedName>
    <definedName name="_Li17">#REF!</definedName>
    <definedName name="_Li18">#REF!</definedName>
    <definedName name="_Li19">#REF!</definedName>
    <definedName name="_Li20">#REF!</definedName>
    <definedName name="_Li21">#REF!</definedName>
    <definedName name="_Li22">#REF!</definedName>
    <definedName name="_Li23">#REF!</definedName>
    <definedName name="_Li24">#REF!</definedName>
    <definedName name="_Li25">#REF!</definedName>
    <definedName name="_Li26">#REF!</definedName>
    <definedName name="_Li27">#REF!</definedName>
    <definedName name="_Li28">#REF!</definedName>
    <definedName name="_Li29">#REF!</definedName>
    <definedName name="_Li30">#REF!</definedName>
    <definedName name="_Li31">#REF!</definedName>
    <definedName name="_Li32">#REF!</definedName>
    <definedName name="_Li33">#REF!</definedName>
    <definedName name="_Li34">#REF!</definedName>
    <definedName name="_Li35">#REF!</definedName>
    <definedName name="_Li36">#REF!</definedName>
    <definedName name="_Li37">#REF!</definedName>
    <definedName name="_Li38">#REF!</definedName>
    <definedName name="_Li39">#REF!</definedName>
    <definedName name="_Li40">#REF!</definedName>
    <definedName name="_Li41">#REF!</definedName>
    <definedName name="_Li42">#REF!</definedName>
    <definedName name="_Li43">#REF!</definedName>
    <definedName name="_Li44">#REF!</definedName>
    <definedName name="_Li45">#REF!</definedName>
    <definedName name="_Li46">#REF!</definedName>
    <definedName name="_Li47">#REF!</definedName>
    <definedName name="_Li48">#REF!</definedName>
    <definedName name="_Li49">#REF!</definedName>
    <definedName name="_Li50">#REF!</definedName>
    <definedName name="_Li51">#REF!</definedName>
    <definedName name="_Li52">#REF!</definedName>
    <definedName name="_Li53">#REF!</definedName>
    <definedName name="_Li54">#REF!</definedName>
    <definedName name="_Li55">#REF!</definedName>
    <definedName name="_Li56">#REF!</definedName>
    <definedName name="_Li57">#REF!</definedName>
    <definedName name="_Li58">#REF!</definedName>
    <definedName name="_Li59">#REF!</definedName>
    <definedName name="_Li6">#REF!</definedName>
    <definedName name="_Li60">#REF!</definedName>
    <definedName name="_Li61">#REF!</definedName>
    <definedName name="_Li62">#REF!</definedName>
    <definedName name="_Li63">#REF!</definedName>
    <definedName name="_Li64">#REF!</definedName>
    <definedName name="_Li65">#REF!</definedName>
    <definedName name="_Li66">#REF!</definedName>
    <definedName name="_Li67">#REF!</definedName>
    <definedName name="_Li68">#REF!</definedName>
    <definedName name="_Li69">#REF!</definedName>
    <definedName name="_Li7">#REF!</definedName>
    <definedName name="_Li70">#REF!</definedName>
    <definedName name="_Li71">#REF!</definedName>
    <definedName name="_Li72">#REF!</definedName>
    <definedName name="_Li73">#REF!</definedName>
    <definedName name="_Li74">#REF!</definedName>
    <definedName name="_Li8">#REF!</definedName>
    <definedName name="_Li9">#REF!</definedName>
    <definedName name="_Lii1">#REF!</definedName>
    <definedName name="_Lii7">#REF!</definedName>
    <definedName name="_Lii8">#REF!</definedName>
    <definedName name="_Lii9">#REF!</definedName>
    <definedName name="_Low1">#REF!</definedName>
    <definedName name="_Low2">#REF!</definedName>
    <definedName name="_Low3">#REF!</definedName>
    <definedName name="_Low4">#REF!</definedName>
    <definedName name="_Low5">#REF!</definedName>
    <definedName name="_Low6">#REF!</definedName>
    <definedName name="_Low7">#REF!</definedName>
    <definedName name="_Low8">#REF!</definedName>
    <definedName name="_Low9">#REF!</definedName>
    <definedName name="_No10">#REF!</definedName>
    <definedName name="_No11">#REF!</definedName>
    <definedName name="_No12">#REF!</definedName>
    <definedName name="_No13">#REF!</definedName>
    <definedName name="_No14">#REF!</definedName>
    <definedName name="_No15">#REF!</definedName>
    <definedName name="_No16">#REF!</definedName>
    <definedName name="_No17">#REF!</definedName>
    <definedName name="_No18">#REF!</definedName>
    <definedName name="_No19">#REF!</definedName>
    <definedName name="_No2">#REF!</definedName>
    <definedName name="_No20">#REF!</definedName>
    <definedName name="_No21">#REF!</definedName>
    <definedName name="_No22">#REF!</definedName>
    <definedName name="_No23">#REF!</definedName>
    <definedName name="_No24">#REF!</definedName>
    <definedName name="_No25">#REF!</definedName>
    <definedName name="_No26">#REF!</definedName>
    <definedName name="_No27">#REF!</definedName>
    <definedName name="_No28">#REF!</definedName>
    <definedName name="_No29">#REF!</definedName>
    <definedName name="_No30">#REF!</definedName>
    <definedName name="_No31">#REF!</definedName>
    <definedName name="_No32">#REF!</definedName>
    <definedName name="_No33">#REF!</definedName>
    <definedName name="_No34">#REF!</definedName>
    <definedName name="_No35">#REF!</definedName>
    <definedName name="_No36">#REF!</definedName>
    <definedName name="_No37">#REF!</definedName>
    <definedName name="_No38">#REF!</definedName>
    <definedName name="_No39">#REF!</definedName>
    <definedName name="_No40">#REF!</definedName>
    <definedName name="_No41">#REF!</definedName>
    <definedName name="_No42">#REF!</definedName>
    <definedName name="_No43">#REF!</definedName>
    <definedName name="_No44">#REF!</definedName>
    <definedName name="_No45">#REF!</definedName>
    <definedName name="_No46">#REF!</definedName>
    <definedName name="_No47">#REF!</definedName>
    <definedName name="_No48">#REF!</definedName>
    <definedName name="_No49">#REF!</definedName>
    <definedName name="_No5">#REF!</definedName>
    <definedName name="_No50">#REF!</definedName>
    <definedName name="_No51">#REF!</definedName>
    <definedName name="_No52">#REF!</definedName>
    <definedName name="_No53">#REF!</definedName>
    <definedName name="_No54">#REF!</definedName>
    <definedName name="_No55">#REF!</definedName>
    <definedName name="_No56">#REF!</definedName>
    <definedName name="_No57">#REF!</definedName>
    <definedName name="_No58">#REF!</definedName>
    <definedName name="_No59">#REF!</definedName>
    <definedName name="_No6">#REF!</definedName>
    <definedName name="_No60">#REF!</definedName>
    <definedName name="_No61">#REF!</definedName>
    <definedName name="_No62">#REF!</definedName>
    <definedName name="_No63">#REF!</definedName>
    <definedName name="_No64">#REF!</definedName>
    <definedName name="_No65">#REF!</definedName>
    <definedName name="_No66">#REF!</definedName>
    <definedName name="_No67">#REF!</definedName>
    <definedName name="_No68">#REF!</definedName>
    <definedName name="_No69">#REF!</definedName>
    <definedName name="_No7">#REF!</definedName>
    <definedName name="_No70">#REF!</definedName>
    <definedName name="_No71">#REF!</definedName>
    <definedName name="_No72">#REF!</definedName>
    <definedName name="_No73">#REF!</definedName>
    <definedName name="_No74">#REF!</definedName>
    <definedName name="_No8">#REF!</definedName>
    <definedName name="_No9">#REF!</definedName>
    <definedName name="_Noo7">#REF!</definedName>
    <definedName name="_Noo8">#REF!</definedName>
    <definedName name="_Noo9">#REF!</definedName>
    <definedName name="_Order1" hidden="1">255</definedName>
    <definedName name="_Order2" hidden="1">255</definedName>
    <definedName name="_PE1">#REF!</definedName>
    <definedName name="_PE2">#REF!</definedName>
    <definedName name="_PE3">#REF!</definedName>
    <definedName name="_PFY1">#REF!</definedName>
    <definedName name="_PFY2">#REF!</definedName>
    <definedName name="_PFY3">#REF!</definedName>
    <definedName name="_PFY4">#REF!</definedName>
    <definedName name="_pg1">#REF!</definedName>
    <definedName name="_pg2">#REF!</definedName>
    <definedName name="_pg3">#REF!</definedName>
    <definedName name="_pg4">#REF!</definedName>
    <definedName name="_pg5">#REF!</definedName>
    <definedName name="_Regression_Int" hidden="1">1</definedName>
    <definedName name="_SEC">#REF!</definedName>
    <definedName name="_sum92">#REF!</definedName>
    <definedName name="_sum93">#REF!</definedName>
    <definedName name="_SYN1">#REF!</definedName>
    <definedName name="_SYN2">#REF!</definedName>
    <definedName name="_TAB2">#REF!</definedName>
    <definedName name="_Table1_In1">#REF!</definedName>
    <definedName name="_Table1_Out">#REF!</definedName>
    <definedName name="_Table2_Out">#REF!</definedName>
    <definedName name="_xr2">#REF!</definedName>
    <definedName name="_YR1">#REF!</definedName>
    <definedName name="A">#REF!</definedName>
    <definedName name="AA00">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BR">#REF!</definedName>
    <definedName name="Abr_aa">#REF!</definedName>
    <definedName name="abr_aa_fr">#REF!</definedName>
    <definedName name="Abr_O">#REF!</definedName>
    <definedName name="Abr_orc">#REF!</definedName>
    <definedName name="abr_orc_fr">#REF!</definedName>
    <definedName name="Abr_P">#REF!</definedName>
    <definedName name="Abr_R">#REF!</definedName>
    <definedName name="Abr_real">#REF!</definedName>
    <definedName name="abr_real_fr">#REF!</definedName>
    <definedName name="Abril">#REF!</definedName>
    <definedName name="Abril_1" localSheetId="3" hidden="1">{"RRHH",#N/A,FALSE,"Por Dirección";"Operaciones",#N/A,FALSE,"Por Dirección";"Logística",#N/A,FALSE,"Por Dirección";"Comercial",#N/A,FALSE,"Por Dirección";"Administracion",#N/A,FALSE,"Por Dirección"}</definedName>
    <definedName name="Abril_1" hidden="1">{"RRHH",#N/A,FALSE,"Por Dirección";"Operaciones",#N/A,FALSE,"Por Dirección";"Logística",#N/A,FALSE,"Por Dirección";"Comercial",#N/A,FALSE,"Por Dirección";"Administracion",#N/A,FALSE,"Por Dirección"}</definedName>
    <definedName name="Abril_2" localSheetId="3" hidden="1">{"RRHH",#N/A,FALSE,"Por Dirección";"Operaciones",#N/A,FALSE,"Por Dirección";"Logística",#N/A,FALSE,"Por Dirección";"Comercial",#N/A,FALSE,"Por Dirección";"Administracion",#N/A,FALSE,"Por Dirección"}</definedName>
    <definedName name="Abril_2" hidden="1">{"RRHH",#N/A,FALSE,"Por Dirección";"Operaciones",#N/A,FALSE,"Por Dirección";"Logística",#N/A,FALSE,"Por Dirección";"Comercial",#N/A,FALSE,"Por Dirección";"Administracion",#N/A,FALSE,"Por Dirección"}</definedName>
    <definedName name="Abril_3" localSheetId="3" hidden="1">{"RRHH",#N/A,FALSE,"Por Dirección";"Operaciones",#N/A,FALSE,"Por Dirección";"Logística",#N/A,FALSE,"Por Dirección";"Comercial",#N/A,FALSE,"Por Dirección";"Administracion",#N/A,FALSE,"Por Dirección"}</definedName>
    <definedName name="Abril_3" hidden="1">{"RRHH",#N/A,FALSE,"Por Dirección";"Operaciones",#N/A,FALSE,"Por Dirección";"Logística",#N/A,FALSE,"Por Dirección";"Comercial",#N/A,FALSE,"Por Dirección";"Administracion",#N/A,FALSE,"Por Dirección"}</definedName>
    <definedName name="Abril_4" localSheetId="3" hidden="1">{"RRHH",#N/A,FALSE,"Por Dirección";"Operaciones",#N/A,FALSE,"Por Dirección";"Logística",#N/A,FALSE,"Por Dirección";"Comercial",#N/A,FALSE,"Por Dirección";"Administracion",#N/A,FALSE,"Por Dirección"}</definedName>
    <definedName name="Abril_4" hidden="1">{"RRHH",#N/A,FALSE,"Por Dirección";"Operaciones",#N/A,FALSE,"Por Dirección";"Logística",#N/A,FALSE,"Por Dirección";"Comercial",#N/A,FALSE,"Por Dirección";"Administracion",#N/A,FALSE,"Por Dirección"}</definedName>
    <definedName name="Abril_5" localSheetId="3" hidden="1">{"RRHH",#N/A,FALSE,"Por Dirección";"Operaciones",#N/A,FALSE,"Por Dirección";"Logística",#N/A,FALSE,"Por Dirección";"Comercial",#N/A,FALSE,"Por Dirección";"Administracion",#N/A,FALSE,"Por Dirección"}</definedName>
    <definedName name="Abril_5" hidden="1">{"RRHH",#N/A,FALSE,"Por Dirección";"Operaciones",#N/A,FALSE,"Por Dirección";"Logística",#N/A,FALSE,"Por Dirección";"Comercial",#N/A,FALSE,"Por Dirección";"Administracion",#N/A,FALSE,"Por Dirección"}</definedName>
    <definedName name="Abril_Orç">#REF!</definedName>
    <definedName name="Abril_Orç_AC">#REF!</definedName>
    <definedName name="Abril_Real">#REF!</definedName>
    <definedName name="Abril_Real_AC">#REF!</definedName>
    <definedName name="AccessDatabase" hidden="1">"C:\Documents and Settings\JPMELLO\Meus documentos\ARQUIVOS 2004\MONITORAMENTO OAC\Monitoramento de OAC.mdb"</definedName>
    <definedName name="AccPay">#REF!</definedName>
    <definedName name="AccRec">#REF!</definedName>
    <definedName name="ACCTNG">#REF!</definedName>
    <definedName name="ACM">#REF!</definedName>
    <definedName name="acq">#REF!</definedName>
    <definedName name="Acquiror">#REF!</definedName>
    <definedName name="acsi">#REF!</definedName>
    <definedName name="acsioptions">#REF!</definedName>
    <definedName name="acsiwarrants">#REF!</definedName>
    <definedName name="actual_start_year">1995</definedName>
    <definedName name="AddIn_Source">#REF!</definedName>
    <definedName name="Additional_Material_Movement_1">#REF!</definedName>
    <definedName name="Additional_Material_Movement_2">#REF!</definedName>
    <definedName name="Additional_Material_Movement_3">#REF!</definedName>
    <definedName name="Additional_Material_Movement_4">#REF!</definedName>
    <definedName name="Additional_Material_Movement_5">#REF!</definedName>
    <definedName name="AdjTaxes">#REF!</definedName>
    <definedName name="Adjusted_Market_Value">#REF!</definedName>
    <definedName name="adsds">#REF!</definedName>
    <definedName name="After_Tax_SEC_PV_10">#REF!</definedName>
    <definedName name="AfterTaxItems">#REF!</definedName>
    <definedName name="Agência">#REF!</definedName>
    <definedName name="AGO">#REF!</definedName>
    <definedName name="Ago_aa">#REF!</definedName>
    <definedName name="ago_aa_fr">#REF!</definedName>
    <definedName name="Ago_O">#REF!</definedName>
    <definedName name="Ago_orc">#REF!</definedName>
    <definedName name="ago_orc_fr">#REF!</definedName>
    <definedName name="Ago_P">#REF!</definedName>
    <definedName name="Ago_R">#REF!</definedName>
    <definedName name="Ago_real">#REF!</definedName>
    <definedName name="ago_real_fr">#REF!</definedName>
    <definedName name="Agosto_Orç">#REF!</definedName>
    <definedName name="Agosto_Orç_AC">#REF!</definedName>
    <definedName name="Agosto_Real">#REF!</definedName>
    <definedName name="Agosto_Real_AC">#REF!</definedName>
    <definedName name="allcash">1</definedName>
    <definedName name="allokay">#REF!</definedName>
    <definedName name="allsicempty">#REF!</definedName>
    <definedName name="AllStockPool">2</definedName>
    <definedName name="AllStockPurch">3</definedName>
    <definedName name="amortizaciones">#REF!</definedName>
    <definedName name="amortizaciones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V____Net_PP_E">#REF!</definedName>
    <definedName name="AMV___1997E_EBITDAX">#REF!</definedName>
    <definedName name="AMV___1998E_EBITDAX">#REF!</definedName>
    <definedName name="AMV___After_Tax_SEC_10_Value">#REF!</definedName>
    <definedName name="AMV___LTM_EBITDAX">#REF!</definedName>
    <definedName name="AMV___Proved_BOE">#REF!</definedName>
    <definedName name="AN">#REF!</definedName>
    <definedName name="Ano">#REF!</definedName>
    <definedName name="ANO_1999">#REF!</definedName>
    <definedName name="Anos">#REF!</definedName>
    <definedName name="anscount" hidden="1">1</definedName>
    <definedName name="apage">#REF!</definedName>
    <definedName name="approp">#REF!</definedName>
    <definedName name="AQP">#REF!</definedName>
    <definedName name="area1">#REF!</definedName>
    <definedName name="area2">#REF!</definedName>
    <definedName name="AS">#REF!</definedName>
    <definedName name="ASHR">#REF!</definedName>
    <definedName name="asp_it_percentage_of_service_fees">2/3</definedName>
    <definedName name="asset">#REF!</definedName>
    <definedName name="ASSUM2">#REF!</definedName>
    <definedName name="assumptions">#REF!</definedName>
    <definedName name="Assumptios2">#REF!</definedName>
    <definedName name="Assumptios2_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_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_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_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_3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_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_4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_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_5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_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TOCK">#REF!</definedName>
    <definedName name="at">#REF!</definedName>
    <definedName name="ativo">#REF!</definedName>
    <definedName name="ativoJD">#REF!</definedName>
    <definedName name="ausD96">#REF!</definedName>
    <definedName name="ausfy96">#REF!</definedName>
    <definedName name="Auto_Parts_Book_Value">#REF!</definedName>
    <definedName name="AvgShares">#REF!</definedName>
    <definedName name="b">#REF!</definedName>
    <definedName name="BACK_A">#REF!</definedName>
    <definedName name="bad_debt_prct">#REF!</definedName>
    <definedName name="balance">#REF!</definedName>
    <definedName name="balance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ço">#REF!</definedName>
    <definedName name="_xlnm.Database">#REF!</definedName>
    <definedName name="Banco_do_Brazil___Bond_I">#REF!</definedName>
    <definedName name="Banco_do_Brazil___Brady__Bond_II">#REF!</definedName>
    <definedName name="Banco_do_Brazil___Brady_AO_Par_Bond">#REF!</definedName>
    <definedName name="Banco_do_Brazil___Brady_Bond_Conv">#REF!</definedName>
    <definedName name="Banco_do_Brazil___Brady_Bond_N.Money">#REF!</definedName>
    <definedName name="Banco_do_Brazil___Brady_Bond_w_Cap">#REF!</definedName>
    <definedName name="Banco_do_Brazil___Brady_Bond_w_Disc">#REF!</definedName>
    <definedName name="Banco_do_Brazil___Brady_Int._Red.">#REF!</definedName>
    <definedName name="Banco_do_Brazil___Lei_7976">#REF!</definedName>
    <definedName name="BASE">#REF!</definedName>
    <definedName name="BaseTick">#REF!</definedName>
    <definedName name="BD_BASE">IF(#REF!="",#REF!,OFFSET(#REF!,0,0,COUNTA(#REF!),COUNTA(#REF!)))</definedName>
    <definedName name="Beartooth_Pit_1">#REF!</definedName>
    <definedName name="Beartooth_Pit_2">#REF!</definedName>
    <definedName name="Beartooth_Pit_3">#REF!</definedName>
    <definedName name="Beartooth_Pit_4">#REF!</definedName>
    <definedName name="Beartooth_Pit_5">#REF!</definedName>
    <definedName name="befD96">#REF!</definedName>
    <definedName name="befd99">#REF!</definedName>
    <definedName name="Beta">#REF!</definedName>
    <definedName name="BetaInc">#REF!</definedName>
    <definedName name="BL_Perc">#REF!</definedName>
    <definedName name="BLANK">#REF!</definedName>
    <definedName name="BLANK_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_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_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_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_3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_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_4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_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_5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_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>#REF!</definedName>
    <definedName name="BLANK2_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_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_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_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_3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_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_4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_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_5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_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ndes">#REF!</definedName>
    <definedName name="Bol_bridge_tot_repay_yearly">#REF!</definedName>
    <definedName name="Bol_bridge_yearly">#REF!</definedName>
    <definedName name="Bol_overdraft_loan">#REF!</definedName>
    <definedName name="Bol_SH_equity_adj">#REF!</definedName>
    <definedName name="Bolivia">#REF!</definedName>
    <definedName name="bpage">#REF!</definedName>
    <definedName name="BraPi1">#REF!</definedName>
    <definedName name="BraPi2">#REF!</definedName>
    <definedName name="Braz">#REF!</definedName>
    <definedName name="Brazil">#REF!</definedName>
    <definedName name="BROWN">#REF!</definedName>
    <definedName name="BROWN_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3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4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5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pD96">#REF!</definedName>
    <definedName name="brpD99">#REF!</definedName>
    <definedName name="BS">#REF!</definedName>
    <definedName name="BS_A">#REF!</definedName>
    <definedName name="bsz">#REF!</definedName>
    <definedName name="Busentry">#REF!</definedName>
    <definedName name="BV">#REF!</definedName>
    <definedName name="CA">#REF!</definedName>
    <definedName name="cad">#REF!</definedName>
    <definedName name="cadLTM">#REF!</definedName>
    <definedName name="cagr">#REF!</definedName>
    <definedName name="CAGRTrig">#REF!</definedName>
    <definedName name="CalEPS1">#REF!</definedName>
    <definedName name="CalEPS2">#REF!</definedName>
    <definedName name="CalEPS3">#REF!</definedName>
    <definedName name="CalPE1">#REF!</definedName>
    <definedName name="CalPE2">#REF!</definedName>
    <definedName name="CalPE3">#REF!</definedName>
    <definedName name="CALSA07">#REF!</definedName>
    <definedName name="calsa1098">#REF!</definedName>
    <definedName name="Canal">#REF!</definedName>
    <definedName name="canD96">#REF!</definedName>
    <definedName name="canF00">#REF!</definedName>
    <definedName name="canJD97">#REF!</definedName>
    <definedName name="canjuly00">#REF!</definedName>
    <definedName name="CAP">#REF!</definedName>
    <definedName name="CAPACITY">#REF!</definedName>
    <definedName name="CapEx">#REF!</definedName>
    <definedName name="CapExMargin">#REF!</definedName>
    <definedName name="CapIntExp">#REF!</definedName>
    <definedName name="Capital_Expenditures">#REF!</definedName>
    <definedName name="capopt">#REF!</definedName>
    <definedName name="Carlar">#REF!</definedName>
    <definedName name="case">#REF!</definedName>
    <definedName name="Cash">#REF!</definedName>
    <definedName name="Cashentry">#REF!</definedName>
    <definedName name="CashFlow">#REF!</definedName>
    <definedName name="Castelimo">#REF!</definedName>
    <definedName name="CCUSTO">#REF!</definedName>
    <definedName name="ceg">0.2538</definedName>
    <definedName name="cen_constr">#REF!</definedName>
    <definedName name="Cercascais">#REF!</definedName>
    <definedName name="Cervag">#REF!</definedName>
    <definedName name="cesantias">#REF!</definedName>
    <definedName name="CEUS">#REF!</definedName>
    <definedName name="CF">#REF!</definedName>
    <definedName name="CF_Bol_Equity">#REF!</definedName>
    <definedName name="Cf_Table">#REF!</definedName>
    <definedName name="CG">#REF!</definedName>
    <definedName name="CGP">#REF!</definedName>
    <definedName name="Change">#REF!</definedName>
    <definedName name="Change_1" hidden="1">#N/A</definedName>
    <definedName name="Change2">#REF!</definedName>
    <definedName name="Change2_1" hidden="1">#N/A</definedName>
    <definedName name="Change3">#REF!</definedName>
    <definedName name="Change3_1" hidden="1">#N/A</definedName>
    <definedName name="Change4">#REF!</definedName>
    <definedName name="Change4_1" hidden="1">#N/A</definedName>
    <definedName name="ChangeRange">#REF!</definedName>
    <definedName name="ChangeRange_1" hidden="1">#N/A</definedName>
    <definedName name="ChangeRange2">#REF!</definedName>
    <definedName name="ChangeRange2_1" hidden="1">#N/A</definedName>
    <definedName name="Changes">#REF!</definedName>
    <definedName name="Check1">#REF!</definedName>
    <definedName name="Choices_Wrapper">#REF!</definedName>
    <definedName name="CI">#REF!</definedName>
    <definedName name="CIQWBGuid" hidden="1">"d305de0a-91a4-44ae-b3f8-5cbeddeaa603"</definedName>
    <definedName name="classa">#REF!</definedName>
    <definedName name="classb">#REF!</definedName>
    <definedName name="clecopt">#REF!</definedName>
    <definedName name="CLIENTE">#REF!</definedName>
    <definedName name="CMZCONS">#REF!</definedName>
    <definedName name="CMZMTRX1">#REF!</definedName>
    <definedName name="CNG">#REF!</definedName>
    <definedName name="COA">#REF!</definedName>
    <definedName name="COB">#REF!</definedName>
    <definedName name="COG">#REF!</definedName>
    <definedName name="COGS">#REF!</definedName>
    <definedName name="COINFO">#REF!</definedName>
    <definedName name="coltyoptions">#REF!</definedName>
    <definedName name="COMB">#REF!</definedName>
    <definedName name="COMBBS">#REF!</definedName>
    <definedName name="ComDivPaid">#REF!</definedName>
    <definedName name="Comepor">#REF!</definedName>
    <definedName name="Common_Shareholders__Equity">#REF!</definedName>
    <definedName name="CommonEquity">#REF!</definedName>
    <definedName name="comp">#REF!</definedName>
    <definedName name="Company">#REF!</definedName>
    <definedName name="Company_Name">"Commonwealth Aluminum"</definedName>
    <definedName name="CompanyName">#REF!</definedName>
    <definedName name="comparativo">#REF!</definedName>
    <definedName name="comparativo_1" localSheetId="3" hidden="1">{"RRHH",#N/A,FALSE,"Por Dirección";"Operaciones",#N/A,FALSE,"Por Dirección";"Logística",#N/A,FALSE,"Por Dirección";"Comercial",#N/A,FALSE,"Por Dirección";"Administracion",#N/A,FALSE,"Por Dirección"}</definedName>
    <definedName name="comparativo_1" hidden="1">{"RRHH",#N/A,FALSE,"Por Dirección";"Operaciones",#N/A,FALSE,"Por Dirección";"Logística",#N/A,FALSE,"Por Dirección";"Comercial",#N/A,FALSE,"Por Dirección";"Administracion",#N/A,FALSE,"Por Dirección"}</definedName>
    <definedName name="comparativo_2" localSheetId="3" hidden="1">{"RRHH",#N/A,FALSE,"Por Dirección";"Operaciones",#N/A,FALSE,"Por Dirección";"Logística",#N/A,FALSE,"Por Dirección";"Comercial",#N/A,FALSE,"Por Dirección";"Administracion",#N/A,FALSE,"Por Dirección"}</definedName>
    <definedName name="comparativo_2" hidden="1">{"RRHH",#N/A,FALSE,"Por Dirección";"Operaciones",#N/A,FALSE,"Por Dirección";"Logística",#N/A,FALSE,"Por Dirección";"Comercial",#N/A,FALSE,"Por Dirección";"Administracion",#N/A,FALSE,"Por Dirección"}</definedName>
    <definedName name="comparativo_3" localSheetId="3" hidden="1">{"RRHH",#N/A,FALSE,"Por Dirección";"Operaciones",#N/A,FALSE,"Por Dirección";"Logística",#N/A,FALSE,"Por Dirección";"Comercial",#N/A,FALSE,"Por Dirección";"Administracion",#N/A,FALSE,"Por Dirección"}</definedName>
    <definedName name="comparativo_3" hidden="1">{"RRHH",#N/A,FALSE,"Por Dirección";"Operaciones",#N/A,FALSE,"Por Dirección";"Logística",#N/A,FALSE,"Por Dirección";"Comercial",#N/A,FALSE,"Por Dirección";"Administracion",#N/A,FALSE,"Por Dirección"}</definedName>
    <definedName name="comparativo_4" localSheetId="3" hidden="1">{"RRHH",#N/A,FALSE,"Por Dirección";"Operaciones",#N/A,FALSE,"Por Dirección";"Logística",#N/A,FALSE,"Por Dirección";"Comercial",#N/A,FALSE,"Por Dirección";"Administracion",#N/A,FALSE,"Por Dirección"}</definedName>
    <definedName name="comparativo_4" hidden="1">{"RRHH",#N/A,FALSE,"Por Dirección";"Operaciones",#N/A,FALSE,"Por Dirección";"Logística",#N/A,FALSE,"Por Dirección";"Comercial",#N/A,FALSE,"Por Dirección";"Administracion",#N/A,FALSE,"Por Dirección"}</definedName>
    <definedName name="comparativo_5" localSheetId="3" hidden="1">{"RRHH",#N/A,FALSE,"Por Dirección";"Operaciones",#N/A,FALSE,"Por Dirección";"Logística",#N/A,FALSE,"Por Dirección";"Comercial",#N/A,FALSE,"Por Dirección";"Administracion",#N/A,FALSE,"Por Dirección"}</definedName>
    <definedName name="comparativo_5" hidden="1">{"RRHH",#N/A,FALSE,"Por Dirección";"Operaciones",#N/A,FALSE,"Por Dirección";"Logística",#N/A,FALSE,"Por Dirección";"Comercial",#N/A,FALSE,"Por Dirección";"Administracion",#N/A,FALSE,"Por Dirección"}</definedName>
    <definedName name="CompCurr">#REF!</definedName>
    <definedName name="CompDebtCap">#REF!</definedName>
    <definedName name="CompInfo">#REF!</definedName>
    <definedName name="CompTaxRate">#REF!</definedName>
    <definedName name="CompTrig">#REF!</definedName>
    <definedName name="CONMTRX1">#REF!</definedName>
    <definedName name="CONSBASE">#REF!</definedName>
    <definedName name="considcash">#REF!</definedName>
    <definedName name="considmix">#REF!</definedName>
    <definedName name="considstock">#REF!</definedName>
    <definedName name="CONSMTXB">#REF!</definedName>
    <definedName name="CONSMTXU">#REF!</definedName>
    <definedName name="Consolidated">"Consolidated"</definedName>
    <definedName name="Consulta_de_p_iii__not_sharable">#REF!</definedName>
    <definedName name="CONSUMBL">#REF!</definedName>
    <definedName name="CONSUP">#REF!</definedName>
    <definedName name="cont1">#REF!</definedName>
    <definedName name="cont2">#REF!</definedName>
    <definedName name="cont3">#REF!</definedName>
    <definedName name="cont4">#REF!</definedName>
    <definedName name="contequity_efetivo">#REF!</definedName>
    <definedName name="CONTRIB">#REF!</definedName>
    <definedName name="ConvDebt1">#REF!</definedName>
    <definedName name="ConvDebt2">#REF!</definedName>
    <definedName name="ConvDebtOut">#REF!</definedName>
    <definedName name="Convertible_Debt">#REF!</definedName>
    <definedName name="ConvPref1">#REF!</definedName>
    <definedName name="ConvPref2">#REF!</definedName>
    <definedName name="ConvPrefLiq1">#REF!</definedName>
    <definedName name="ConvPrefLiq2">#REF!</definedName>
    <definedName name="ConvPrefOut">#REF!</definedName>
    <definedName name="ConvTrig">#REF!</definedName>
    <definedName name="CopyBack">#REF!</definedName>
    <definedName name="CopyFrom">#REF!</definedName>
    <definedName name="CopyRange">#REF!</definedName>
    <definedName name="CostOfDebt">#REF!</definedName>
    <definedName name="Coven.Trend">#REF!</definedName>
    <definedName name="cpage">#REF!</definedName>
    <definedName name="CPI">#REF!</definedName>
    <definedName name="CPI_1998">#REF!</definedName>
    <definedName name="CPI_Annual">#REF!</definedName>
    <definedName name="cr">#REF!</definedName>
    <definedName name="creditor">#REF!</definedName>
    <definedName name="Cross_Check">#REF!</definedName>
    <definedName name="CTA">#REF!</definedName>
    <definedName name="currasset">#REF!</definedName>
    <definedName name="currborrow">#REF!</definedName>
    <definedName name="currcredit">#REF!</definedName>
    <definedName name="currency">#REF!</definedName>
    <definedName name="CurrentAssets">#REF!</definedName>
    <definedName name="CurrentLiab">#REF!</definedName>
    <definedName name="CurrentRatio">#REF!</definedName>
    <definedName name="currprof">#REF!</definedName>
    <definedName name="currprov">#REF!</definedName>
    <definedName name="currslot">#REF!</definedName>
    <definedName name="CURVES">#REF!</definedName>
    <definedName name="Curves_Table">#REF!</definedName>
    <definedName name="d">#REF!</definedName>
    <definedName name="d_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3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4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5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">#REF!</definedName>
    <definedName name="dados">#REF!</definedName>
    <definedName name="DAEnd">#REF!</definedName>
    <definedName name="DAStart">#REF!</definedName>
    <definedName name="Data">#REF!</definedName>
    <definedName name="data_anterior">#REF!</definedName>
    <definedName name="data_apuracao">#REF!</definedName>
    <definedName name="DataThrough">#REF!</definedName>
    <definedName name="date">36623</definedName>
    <definedName name="DaysInv">#REF!</definedName>
    <definedName name="DaysPay">#REF!</definedName>
    <definedName name="DaysRec">#REF!</definedName>
    <definedName name="DCF_A">#REF!</definedName>
    <definedName name="DCF_A2">#REF!</definedName>
    <definedName name="DDAmt">#REF!</definedName>
    <definedName name="ddd">#REF!</definedName>
    <definedName name="dddd">#REF!</definedName>
    <definedName name="de">#REF!</definedName>
    <definedName name="Debt">#REF!</definedName>
    <definedName name="debt_calculated">#REF!</definedName>
    <definedName name="debt_estimated">#REF!</definedName>
    <definedName name="DebtAss">#REF!</definedName>
    <definedName name="DebtBeta">#REF!</definedName>
    <definedName name="DebtBook">#REF!</definedName>
    <definedName name="DebtCap">#REF!</definedName>
    <definedName name="DebtEBITDA">#REF!</definedName>
    <definedName name="DebtEnt">#REF!</definedName>
    <definedName name="DebtEntInc">#REF!</definedName>
    <definedName name="debtors">#REF!</definedName>
    <definedName name="DebtPrice1">#REF!</definedName>
    <definedName name="DebtPrice2">#REF!</definedName>
    <definedName name="DebtShares1">#REF!</definedName>
    <definedName name="DebtShares2">#REF!</definedName>
    <definedName name="Dec_Change">#REF!</definedName>
    <definedName name="DEEnd">#REF!</definedName>
    <definedName name="Default_Assump.">#REF!</definedName>
    <definedName name="DeferredTaxes">#REF!</definedName>
    <definedName name="Delete">#REF!</definedName>
    <definedName name="denomination">#REF!</definedName>
    <definedName name="depreciaciones">#REF!</definedName>
    <definedName name="depreciaciones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tion">#REF!</definedName>
    <definedName name="Description">#REF!</definedName>
    <definedName name="Description2">#REF!</definedName>
    <definedName name="DEStart">#REF!</definedName>
    <definedName name="Detail">#REF!</definedName>
    <definedName name="deuda">#REF!</definedName>
    <definedName name="deuda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>#REF!</definedName>
    <definedName name="deudasmes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v_Fee1">#REF!</definedName>
    <definedName name="Dev_Fee2">#REF!</definedName>
    <definedName name="Dev_Fee3">#REF!</definedName>
    <definedName name="DEZ">#REF!</definedName>
    <definedName name="Dez_aa">#REF!</definedName>
    <definedName name="dez_aa_fr">#REF!</definedName>
    <definedName name="Dez_O">#REF!</definedName>
    <definedName name="Dez_orc">#REF!</definedName>
    <definedName name="dez_orc_fr">#REF!</definedName>
    <definedName name="Dez_P">#REF!</definedName>
    <definedName name="Dez_R">#REF!</definedName>
    <definedName name="Dez_real">#REF!</definedName>
    <definedName name="dez_real_fr">#REF!</definedName>
    <definedName name="Dezembro_Orç">#REF!</definedName>
    <definedName name="Dezembro_Orç_AC">#REF!</definedName>
    <definedName name="Dezembro_Real">#REF!</definedName>
    <definedName name="Dezembro_Real_AC">#REF!</definedName>
    <definedName name="df">#REF!</definedName>
    <definedName name="df_1" localSheetId="3" hidden="1">{"RRHH",#N/A,FALSE,"Por Dirección";"Operaciones",#N/A,FALSE,"Por Dirección";"Logística",#N/A,FALSE,"Por Dirección";"Comercial",#N/A,FALSE,"Por Dirección";"Administracion",#N/A,FALSE,"Por Dirección"}</definedName>
    <definedName name="df_1" hidden="1">{"RRHH",#N/A,FALSE,"Por Dirección";"Operaciones",#N/A,FALSE,"Por Dirección";"Logística",#N/A,FALSE,"Por Dirección";"Comercial",#N/A,FALSE,"Por Dirección";"Administracion",#N/A,FALSE,"Por Dirección"}</definedName>
    <definedName name="df_2" localSheetId="3" hidden="1">{"RRHH",#N/A,FALSE,"Por Dirección";"Operaciones",#N/A,FALSE,"Por Dirección";"Logística",#N/A,FALSE,"Por Dirección";"Comercial",#N/A,FALSE,"Por Dirección";"Administracion",#N/A,FALSE,"Por Dirección"}</definedName>
    <definedName name="df_2" hidden="1">{"RRHH",#N/A,FALSE,"Por Dirección";"Operaciones",#N/A,FALSE,"Por Dirección";"Logística",#N/A,FALSE,"Por Dirección";"Comercial",#N/A,FALSE,"Por Dirección";"Administracion",#N/A,FALSE,"Por Dirección"}</definedName>
    <definedName name="df_3" localSheetId="3" hidden="1">{"RRHH",#N/A,FALSE,"Por Dirección";"Operaciones",#N/A,FALSE,"Por Dirección";"Logística",#N/A,FALSE,"Por Dirección";"Comercial",#N/A,FALSE,"Por Dirección";"Administracion",#N/A,FALSE,"Por Dirección"}</definedName>
    <definedName name="df_3" hidden="1">{"RRHH",#N/A,FALSE,"Por Dirección";"Operaciones",#N/A,FALSE,"Por Dirección";"Logística",#N/A,FALSE,"Por Dirección";"Comercial",#N/A,FALSE,"Por Dirección";"Administracion",#N/A,FALSE,"Por Dirección"}</definedName>
    <definedName name="df_4" localSheetId="3" hidden="1">{"RRHH",#N/A,FALSE,"Por Dirección";"Operaciones",#N/A,FALSE,"Por Dirección";"Logística",#N/A,FALSE,"Por Dirección";"Comercial",#N/A,FALSE,"Por Dirección";"Administracion",#N/A,FALSE,"Por Dirección"}</definedName>
    <definedName name="df_4" hidden="1">{"RRHH",#N/A,FALSE,"Por Dirección";"Operaciones",#N/A,FALSE,"Por Dirección";"Logística",#N/A,FALSE,"Por Dirección";"Comercial",#N/A,FALSE,"Por Dirección";"Administracion",#N/A,FALSE,"Por Dirección"}</definedName>
    <definedName name="df_5" localSheetId="3" hidden="1">{"RRHH",#N/A,FALSE,"Por Dirección";"Operaciones",#N/A,FALSE,"Por Dirección";"Logística",#N/A,FALSE,"Por Dirección";"Comercial",#N/A,FALSE,"Por Dirección";"Administracion",#N/A,FALSE,"Por Dirección"}</definedName>
    <definedName name="df_5" hidden="1">{"RRHH",#N/A,FALSE,"Por Dirección";"Operaciones",#N/A,FALSE,"Por Dirección";"Logística",#N/A,FALSE,"Por Dirección";"Comercial",#N/A,FALSE,"Por Dirección";"Administracion",#N/A,FALSE,"Por Dirección"}</definedName>
    <definedName name="DG">0.06</definedName>
    <definedName name="DGP">#REF!</definedName>
    <definedName name="dhf">#REF!</definedName>
    <definedName name="dhf_1" localSheetId="3" hidden="1">{"RRHH",#N/A,FALSE,"Por Dirección";"Operaciones",#N/A,FALSE,"Por Dirección";"Logística",#N/A,FALSE,"Por Dirección";"Comercial",#N/A,FALSE,"Por Dirección";"Administracion",#N/A,FALSE,"Por Dirección"}</definedName>
    <definedName name="dhf_1" hidden="1">{"RRHH",#N/A,FALSE,"Por Dirección";"Operaciones",#N/A,FALSE,"Por Dirección";"Logística",#N/A,FALSE,"Por Dirección";"Comercial",#N/A,FALSE,"Por Dirección";"Administracion",#N/A,FALSE,"Por Dirección"}</definedName>
    <definedName name="dhf_2" localSheetId="3" hidden="1">{"RRHH",#N/A,FALSE,"Por Dirección";"Operaciones",#N/A,FALSE,"Por Dirección";"Logística",#N/A,FALSE,"Por Dirección";"Comercial",#N/A,FALSE,"Por Dirección";"Administracion",#N/A,FALSE,"Por Dirección"}</definedName>
    <definedName name="dhf_2" hidden="1">{"RRHH",#N/A,FALSE,"Por Dirección";"Operaciones",#N/A,FALSE,"Por Dirección";"Logística",#N/A,FALSE,"Por Dirección";"Comercial",#N/A,FALSE,"Por Dirección";"Administracion",#N/A,FALSE,"Por Dirección"}</definedName>
    <definedName name="dhf_3" localSheetId="3" hidden="1">{"RRHH",#N/A,FALSE,"Por Dirección";"Operaciones",#N/A,FALSE,"Por Dirección";"Logística",#N/A,FALSE,"Por Dirección";"Comercial",#N/A,FALSE,"Por Dirección";"Administracion",#N/A,FALSE,"Por Dirección"}</definedName>
    <definedName name="dhf_3" hidden="1">{"RRHH",#N/A,FALSE,"Por Dirección";"Operaciones",#N/A,FALSE,"Por Dirección";"Logística",#N/A,FALSE,"Por Dirección";"Comercial",#N/A,FALSE,"Por Dirección";"Administracion",#N/A,FALSE,"Por Dirección"}</definedName>
    <definedName name="dhf_4" localSheetId="3" hidden="1">{"RRHH",#N/A,FALSE,"Por Dirección";"Operaciones",#N/A,FALSE,"Por Dirección";"Logística",#N/A,FALSE,"Por Dirección";"Comercial",#N/A,FALSE,"Por Dirección";"Administracion",#N/A,FALSE,"Por Dirección"}</definedName>
    <definedName name="dhf_4" hidden="1">{"RRHH",#N/A,FALSE,"Por Dirección";"Operaciones",#N/A,FALSE,"Por Dirección";"Logística",#N/A,FALSE,"Por Dirección";"Comercial",#N/A,FALSE,"Por Dirección";"Administracion",#N/A,FALSE,"Por Dirección"}</definedName>
    <definedName name="dhf_5" localSheetId="3" hidden="1">{"RRHH",#N/A,FALSE,"Por Dirección";"Operaciones",#N/A,FALSE,"Por Dirección";"Logística",#N/A,FALSE,"Por Dirección";"Comercial",#N/A,FALSE,"Por Dirección";"Administracion",#N/A,FALSE,"Por Dirección"}</definedName>
    <definedName name="dhf_5" hidden="1">{"RRHH",#N/A,FALSE,"Por Dirección";"Operaciones",#N/A,FALSE,"Por Dirección";"Logística",#N/A,FALSE,"Por Dirección";"Comercial",#N/A,FALSE,"Por Dirección";"Administracion",#N/A,FALSE,"Por Dirección"}</definedName>
    <definedName name="Dias">#REF!</definedName>
    <definedName name="Diff">#REF!</definedName>
    <definedName name="diretor_executivo">OFFSET(#REF!,1,0,COUNTA(#REF!)-1,1)</definedName>
    <definedName name="diretor_regional">OFFSET(#REF!,1,0,COUNTA(#REF!)-1,1)</definedName>
    <definedName name="DISC">#REF!</definedName>
    <definedName name="Distribuição">#REF!</definedName>
    <definedName name="ditl">#REF!</definedName>
    <definedName name="Div">#REF!</definedName>
    <definedName name="divdpd">#REF!</definedName>
    <definedName name="Dividend_Yield">#REF!</definedName>
    <definedName name="dividprov">#REF!</definedName>
    <definedName name="DivPayoutRatio">#REF!</definedName>
    <definedName name="DivYield">#REF!</definedName>
    <definedName name="dolar_final">#REF!</definedName>
    <definedName name="dolar_medio">#REF!</definedName>
    <definedName name="dpage">#REF!</definedName>
    <definedName name="DResultados">#REF!</definedName>
    <definedName name="ds">#REF!</definedName>
    <definedName name="ds_1" localSheetId="3" hidden="1">{"RRHH",#N/A,FALSE,"Por Dirección";"Operaciones",#N/A,FALSE,"Por Dirección";"Logística",#N/A,FALSE,"Por Dirección";"Comercial",#N/A,FALSE,"Por Dirección";"Administracion",#N/A,FALSE,"Por Dirección"}</definedName>
    <definedName name="ds_1" hidden="1">{"RRHH",#N/A,FALSE,"Por Dirección";"Operaciones",#N/A,FALSE,"Por Dirección";"Logística",#N/A,FALSE,"Por Dirección";"Comercial",#N/A,FALSE,"Por Dirección";"Administracion",#N/A,FALSE,"Por Dirección"}</definedName>
    <definedName name="ds_2" localSheetId="3" hidden="1">{"RRHH",#N/A,FALSE,"Por Dirección";"Operaciones",#N/A,FALSE,"Por Dirección";"Logística",#N/A,FALSE,"Por Dirección";"Comercial",#N/A,FALSE,"Por Dirección";"Administracion",#N/A,FALSE,"Por Dirección"}</definedName>
    <definedName name="ds_2" hidden="1">{"RRHH",#N/A,FALSE,"Por Dirección";"Operaciones",#N/A,FALSE,"Por Dirección";"Logística",#N/A,FALSE,"Por Dirección";"Comercial",#N/A,FALSE,"Por Dirección";"Administracion",#N/A,FALSE,"Por Dirección"}</definedName>
    <definedName name="ds_3" localSheetId="3" hidden="1">{"RRHH",#N/A,FALSE,"Por Dirección";"Operaciones",#N/A,FALSE,"Por Dirección";"Logística",#N/A,FALSE,"Por Dirección";"Comercial",#N/A,FALSE,"Por Dirección";"Administracion",#N/A,FALSE,"Por Dirección"}</definedName>
    <definedName name="ds_3" hidden="1">{"RRHH",#N/A,FALSE,"Por Dirección";"Operaciones",#N/A,FALSE,"Por Dirección";"Logística",#N/A,FALSE,"Por Dirección";"Comercial",#N/A,FALSE,"Por Dirección";"Administracion",#N/A,FALSE,"Por Dirección"}</definedName>
    <definedName name="ds_4" localSheetId="3" hidden="1">{"RRHH",#N/A,FALSE,"Por Dirección";"Operaciones",#N/A,FALSE,"Por Dirección";"Logística",#N/A,FALSE,"Por Dirección";"Comercial",#N/A,FALSE,"Por Dirección";"Administracion",#N/A,FALSE,"Por Dirección"}</definedName>
    <definedName name="ds_4" hidden="1">{"RRHH",#N/A,FALSE,"Por Dirección";"Operaciones",#N/A,FALSE,"Por Dirección";"Logística",#N/A,FALSE,"Por Dirección";"Comercial",#N/A,FALSE,"Por Dirección";"Administracion",#N/A,FALSE,"Por Dirección"}</definedName>
    <definedName name="ds_5" localSheetId="3" hidden="1">{"RRHH",#N/A,FALSE,"Por Dirección";"Operaciones",#N/A,FALSE,"Por Dirección";"Logística",#N/A,FALSE,"Por Dirección";"Comercial",#N/A,FALSE,"Por Dirección";"Administracion",#N/A,FALSE,"Por Dirección"}</definedName>
    <definedName name="ds_5" hidden="1">{"RRHH",#N/A,FALSE,"Por Dirección";"Operaciones",#N/A,FALSE,"Por Dirección";"Logística",#N/A,FALSE,"Por Dirección";"Comercial",#N/A,FALSE,"Por Dirección";"Administracion",#N/A,FALSE,"Por Dirección"}</definedName>
    <definedName name="dsda">#REF!</definedName>
    <definedName name="dsdsss">#REF!</definedName>
    <definedName name="DSRA_IDB_value">#REF!</definedName>
    <definedName name="dswitch">#REF!</definedName>
    <definedName name="DTOC">#REF!</definedName>
    <definedName name="dw">#REF!</definedName>
    <definedName name="dw_1" localSheetId="3" hidden="1">{"RRHH",#N/A,FALSE,"Por Dirección";"Operaciones",#N/A,FALSE,"Por Dirección";"Logística",#N/A,FALSE,"Por Dirección";"Comercial",#N/A,FALSE,"Por Dirección";"Administracion",#N/A,FALSE,"Por Dirección"}</definedName>
    <definedName name="dw_1" hidden="1">{"RRHH",#N/A,FALSE,"Por Dirección";"Operaciones",#N/A,FALSE,"Por Dirección";"Logística",#N/A,FALSE,"Por Dirección";"Comercial",#N/A,FALSE,"Por Dirección";"Administracion",#N/A,FALSE,"Por Dirección"}</definedName>
    <definedName name="dw_2" localSheetId="3" hidden="1">{"RRHH",#N/A,FALSE,"Por Dirección";"Operaciones",#N/A,FALSE,"Por Dirección";"Logística",#N/A,FALSE,"Por Dirección";"Comercial",#N/A,FALSE,"Por Dirección";"Administracion",#N/A,FALSE,"Por Dirección"}</definedName>
    <definedName name="dw_2" hidden="1">{"RRHH",#N/A,FALSE,"Por Dirección";"Operaciones",#N/A,FALSE,"Por Dirección";"Logística",#N/A,FALSE,"Por Dirección";"Comercial",#N/A,FALSE,"Por Dirección";"Administracion",#N/A,FALSE,"Por Dirección"}</definedName>
    <definedName name="dw_3" localSheetId="3" hidden="1">{"RRHH",#N/A,FALSE,"Por Dirección";"Operaciones",#N/A,FALSE,"Por Dirección";"Logística",#N/A,FALSE,"Por Dirección";"Comercial",#N/A,FALSE,"Por Dirección";"Administracion",#N/A,FALSE,"Por Dirección"}</definedName>
    <definedName name="dw_3" hidden="1">{"RRHH",#N/A,FALSE,"Por Dirección";"Operaciones",#N/A,FALSE,"Por Dirección";"Logística",#N/A,FALSE,"Por Dirección";"Comercial",#N/A,FALSE,"Por Dirección";"Administracion",#N/A,FALSE,"Por Dirección"}</definedName>
    <definedName name="dw_4" localSheetId="3" hidden="1">{"RRHH",#N/A,FALSE,"Por Dirección";"Operaciones",#N/A,FALSE,"Por Dirección";"Logística",#N/A,FALSE,"Por Dirección";"Comercial",#N/A,FALSE,"Por Dirección";"Administracion",#N/A,FALSE,"Por Dirección"}</definedName>
    <definedName name="dw_4" hidden="1">{"RRHH",#N/A,FALSE,"Por Dirección";"Operaciones",#N/A,FALSE,"Por Dirección";"Logística",#N/A,FALSE,"Por Dirección";"Comercial",#N/A,FALSE,"Por Dirección";"Administracion",#N/A,FALSE,"Por Dirección"}</definedName>
    <definedName name="dw_5" localSheetId="3" hidden="1">{"RRHH",#N/A,FALSE,"Por Dirección";"Operaciones",#N/A,FALSE,"Por Dirección";"Logística",#N/A,FALSE,"Por Dirección";"Comercial",#N/A,FALSE,"Por Dirección";"Administracion",#N/A,FALSE,"Por Dirección"}</definedName>
    <definedName name="dw_5" hidden="1">{"RRHH",#N/A,FALSE,"Por Dirección";"Operaciones",#N/A,FALSE,"Por Dirección";"Logística",#N/A,FALSE,"Por Dirección";"Comercial",#N/A,FALSE,"Por Dirección";"Administracion",#N/A,FALSE,"Por Dirección"}</definedName>
    <definedName name="E">#REF!</definedName>
    <definedName name="È1">#REF!</definedName>
    <definedName name="EBIT">#REF!</definedName>
    <definedName name="EBIT95">#REF!</definedName>
    <definedName name="EBITDA">#REF!</definedName>
    <definedName name="EBITDACapExInt">#REF!</definedName>
    <definedName name="EBITDAGrowth">#REF!</definedName>
    <definedName name="EBITDAInt">#REF!</definedName>
    <definedName name="EBITDAMargin">#REF!</definedName>
    <definedName name="EBITDAR">#REF!</definedName>
    <definedName name="EBITGrowth">#REF!</definedName>
    <definedName name="EBITInt">#REF!</definedName>
    <definedName name="EBITMargin">#REF!</definedName>
    <definedName name="EBITR">#REF!</definedName>
    <definedName name="EBITSENS">#REF!</definedName>
    <definedName name="EconoAssump">#REF!</definedName>
    <definedName name="EconoTrend">#REF!</definedName>
    <definedName name="eee">#REF!</definedName>
    <definedName name="EEX">#REF!</definedName>
    <definedName name="efsdf">#REF!</definedName>
    <definedName name="efsdf_1" localSheetId="3" hidden="1">{"RRHH",#N/A,FALSE,"Por Dirección";"Operaciones",#N/A,FALSE,"Por Dirección";"Logística",#N/A,FALSE,"Por Dirección";"Comercial",#N/A,FALSE,"Por Dirección";"Administracion",#N/A,FALSE,"Por Dirección"}</definedName>
    <definedName name="efsdf_1" hidden="1">{"RRHH",#N/A,FALSE,"Por Dirección";"Operaciones",#N/A,FALSE,"Por Dirección";"Logística",#N/A,FALSE,"Por Dirección";"Comercial",#N/A,FALSE,"Por Dirección";"Administracion",#N/A,FALSE,"Por Dirección"}</definedName>
    <definedName name="efsdf_2" localSheetId="3" hidden="1">{"RRHH",#N/A,FALSE,"Por Dirección";"Operaciones",#N/A,FALSE,"Por Dirección";"Logística",#N/A,FALSE,"Por Dirección";"Comercial",#N/A,FALSE,"Por Dirección";"Administracion",#N/A,FALSE,"Por Dirección"}</definedName>
    <definedName name="efsdf_2" hidden="1">{"RRHH",#N/A,FALSE,"Por Dirección";"Operaciones",#N/A,FALSE,"Por Dirección";"Logística",#N/A,FALSE,"Por Dirección";"Comercial",#N/A,FALSE,"Por Dirección";"Administracion",#N/A,FALSE,"Por Dirección"}</definedName>
    <definedName name="efsdf_3" localSheetId="3" hidden="1">{"RRHH",#N/A,FALSE,"Por Dirección";"Operaciones",#N/A,FALSE,"Por Dirección";"Logística",#N/A,FALSE,"Por Dirección";"Comercial",#N/A,FALSE,"Por Dirección";"Administracion",#N/A,FALSE,"Por Dirección"}</definedName>
    <definedName name="efsdf_3" hidden="1">{"RRHH",#N/A,FALSE,"Por Dirección";"Operaciones",#N/A,FALSE,"Por Dirección";"Logística",#N/A,FALSE,"Por Dirección";"Comercial",#N/A,FALSE,"Por Dirección";"Administracion",#N/A,FALSE,"Por Dirección"}</definedName>
    <definedName name="efsdf_4" localSheetId="3" hidden="1">{"RRHH",#N/A,FALSE,"Por Dirección";"Operaciones",#N/A,FALSE,"Por Dirección";"Logística",#N/A,FALSE,"Por Dirección";"Comercial",#N/A,FALSE,"Por Dirección";"Administracion",#N/A,FALSE,"Por Dirección"}</definedName>
    <definedName name="efsdf_4" hidden="1">{"RRHH",#N/A,FALSE,"Por Dirección";"Operaciones",#N/A,FALSE,"Por Dirección";"Logística",#N/A,FALSE,"Por Dirección";"Comercial",#N/A,FALSE,"Por Dirección";"Administracion",#N/A,FALSE,"Por Dirección"}</definedName>
    <definedName name="efsdf_5" localSheetId="3" hidden="1">{"RRHH",#N/A,FALSE,"Por Dirección";"Operaciones",#N/A,FALSE,"Por Dirección";"Logística",#N/A,FALSE,"Por Dirección";"Comercial",#N/A,FALSE,"Por Dirección";"Administracion",#N/A,FALSE,"Por Dirección"}</definedName>
    <definedName name="efsdf_5" hidden="1">{"RRHH",#N/A,FALSE,"Por Dirección";"Operaciones",#N/A,FALSE,"Por Dirección";"Logística",#N/A,FALSE,"Por Dirección";"Comercial",#N/A,FALSE,"Por Dirección";"Administracion",#N/A,FALSE,"Por Dirección"}</definedName>
    <definedName name="ELECSYST">#REF!</definedName>
    <definedName name="ELECTROBRAS_DEBT_TABLE">#REF!</definedName>
    <definedName name="ELEMTRX1">#REF!</definedName>
    <definedName name="Eletropaulo_Interunion_AO_Par_Bond">#REF!</definedName>
    <definedName name="Eletropaulo_Interunion_Bond">#REF!</definedName>
    <definedName name="Eletropaulo_Interunion_Bond_I">#REF!</definedName>
    <definedName name="Eletropaulo_Interunion_Bond_II">#REF!</definedName>
    <definedName name="Eletropaulo_Interunion_Bond_w_Cap">#REF!</definedName>
    <definedName name="Eletropaulo_Interunion_Bond_w_Disc">#REF!</definedName>
    <definedName name="Eletropaulo_Interunion_Lei_7976">#REF!</definedName>
    <definedName name="EMPRESA">#REF!</definedName>
    <definedName name="Empresas">#REF!</definedName>
    <definedName name="emprest">#REF!</definedName>
    <definedName name="Endyr">#REF!</definedName>
    <definedName name="ENE">#REF!</definedName>
    <definedName name="Enterprise">#REF!</definedName>
    <definedName name="EnterpriseValue">#REF!</definedName>
    <definedName name="Entidade">#REF!</definedName>
    <definedName name="epage">#REF!</definedName>
    <definedName name="EPG">#REF!</definedName>
    <definedName name="EPS">#REF!</definedName>
    <definedName name="EPSDate">#REF!</definedName>
    <definedName name="EPSGrowth">#REF!</definedName>
    <definedName name="EPSLTM">#REF!</definedName>
    <definedName name="EPSSource">#REF!</definedName>
    <definedName name="Equity">"Equity"</definedName>
    <definedName name="EquityBeta">#REF!</definedName>
    <definedName name="EquityRiskPremium">#REF!</definedName>
    <definedName name="EquityValue">#REF!</definedName>
    <definedName name="eqvhigh">#REF!</definedName>
    <definedName name="eqvhighblank">#REF!</definedName>
    <definedName name="eqvlow">#REF!</definedName>
    <definedName name="Erase">#REF!</definedName>
    <definedName name="ErrBd">#REF!</definedName>
    <definedName name="esdfsadfsadfsda" hidden="1">#REF!</definedName>
    <definedName name="espD96">#REF!</definedName>
    <definedName name="Est_BL">#REF!</definedName>
    <definedName name="etvhigh">#REF!</definedName>
    <definedName name="etvhighblank">#REF!</definedName>
    <definedName name="etvlow">#REF!</definedName>
    <definedName name="eur">#REF!</definedName>
    <definedName name="euro">#REF!</definedName>
    <definedName name="Europte">200.482</definedName>
    <definedName name="EV1Other1">#REF!</definedName>
    <definedName name="EV1Other2">#REF!</definedName>
    <definedName name="EV1OtherLTM">#REF!</definedName>
    <definedName name="EV2Other1">#REF!</definedName>
    <definedName name="EV2Other2">#REF!</definedName>
    <definedName name="EV2OtherLTM">#REF!</definedName>
    <definedName name="EV3Other1">#REF!</definedName>
    <definedName name="EV3Other2">#REF!</definedName>
    <definedName name="EV3OtherLTM">#REF!</definedName>
    <definedName name="EVCashFlow1">#REF!</definedName>
    <definedName name="EVCashFlow2">#REF!</definedName>
    <definedName name="EVCashFlowLTM">#REF!</definedName>
    <definedName name="EVEBIT1">#REF!</definedName>
    <definedName name="EVEBIT2">#REF!</definedName>
    <definedName name="EVEBITDA1">#REF!</definedName>
    <definedName name="EVEBITDA2">#REF!</definedName>
    <definedName name="EVEBITDALTM">#REF!</definedName>
    <definedName name="EVEBITLTM">#REF!</definedName>
    <definedName name="evlow">#REF!</definedName>
    <definedName name="EVNetInc1">#REF!</definedName>
    <definedName name="EVNetInc2">#REF!</definedName>
    <definedName name="EVNetIncLTM">#REF!</definedName>
    <definedName name="Evolução">#REF!</definedName>
    <definedName name="EVRevenues1">#REF!</definedName>
    <definedName name="EVRevenues2">#REF!</definedName>
    <definedName name="EVRevenuesLTM">#REF!</definedName>
    <definedName name="ewr">#REF!</definedName>
    <definedName name="ewr_1" localSheetId="3" hidden="1">{"RRHH",#N/A,FALSE,"Por Dirección";"Operaciones",#N/A,FALSE,"Por Dirección";"Logística",#N/A,FALSE,"Por Dirección";"Comercial",#N/A,FALSE,"Por Dirección";"Administracion",#N/A,FALSE,"Por Dirección"}</definedName>
    <definedName name="ewr_1" hidden="1">{"RRHH",#N/A,FALSE,"Por Dirección";"Operaciones",#N/A,FALSE,"Por Dirección";"Logística",#N/A,FALSE,"Por Dirección";"Comercial",#N/A,FALSE,"Por Dirección";"Administracion",#N/A,FALSE,"Por Dirección"}</definedName>
    <definedName name="ewr_2" localSheetId="3" hidden="1">{"RRHH",#N/A,FALSE,"Por Dirección";"Operaciones",#N/A,FALSE,"Por Dirección";"Logística",#N/A,FALSE,"Por Dirección";"Comercial",#N/A,FALSE,"Por Dirección";"Administracion",#N/A,FALSE,"Por Dirección"}</definedName>
    <definedName name="ewr_2" hidden="1">{"RRHH",#N/A,FALSE,"Por Dirección";"Operaciones",#N/A,FALSE,"Por Dirección";"Logística",#N/A,FALSE,"Por Dirección";"Comercial",#N/A,FALSE,"Por Dirección";"Administracion",#N/A,FALSE,"Por Dirección"}</definedName>
    <definedName name="ewr_3" localSheetId="3" hidden="1">{"RRHH",#N/A,FALSE,"Por Dirección";"Operaciones",#N/A,FALSE,"Por Dirección";"Logística",#N/A,FALSE,"Por Dirección";"Comercial",#N/A,FALSE,"Por Dirección";"Administracion",#N/A,FALSE,"Por Dirección"}</definedName>
    <definedName name="ewr_3" hidden="1">{"RRHH",#N/A,FALSE,"Por Dirección";"Operaciones",#N/A,FALSE,"Por Dirección";"Logística",#N/A,FALSE,"Por Dirección";"Comercial",#N/A,FALSE,"Por Dirección";"Administracion",#N/A,FALSE,"Por Dirección"}</definedName>
    <definedName name="ewr_4" localSheetId="3" hidden="1">{"RRHH",#N/A,FALSE,"Por Dirección";"Operaciones",#N/A,FALSE,"Por Dirección";"Logística",#N/A,FALSE,"Por Dirección";"Comercial",#N/A,FALSE,"Por Dirección";"Administracion",#N/A,FALSE,"Por Dirección"}</definedName>
    <definedName name="ewr_4" hidden="1">{"RRHH",#N/A,FALSE,"Por Dirección";"Operaciones",#N/A,FALSE,"Por Dirección";"Logística",#N/A,FALSE,"Por Dirección";"Comercial",#N/A,FALSE,"Por Dirección";"Administracion",#N/A,FALSE,"Por Dirección"}</definedName>
    <definedName name="ewr_5" localSheetId="3" hidden="1">{"RRHH",#N/A,FALSE,"Por Dirección";"Operaciones",#N/A,FALSE,"Por Dirección";"Logística",#N/A,FALSE,"Por Dirección";"Comercial",#N/A,FALSE,"Por Dirección";"Administracion",#N/A,FALSE,"Por Dirección"}</definedName>
    <definedName name="ewr_5" hidden="1">{"RRHH",#N/A,FALSE,"Por Dirección";"Operaciones",#N/A,FALSE,"Por Dirección";"Logística",#N/A,FALSE,"Por Dirección";"Comercial",#N/A,FALSE,"Por Dirección";"Administracion",#N/A,FALSE,"Por Dirección"}</definedName>
    <definedName name="Excel_BuiltIn_Print_Area_1_1">#REF!</definedName>
    <definedName name="ExcessCash">#REF!</definedName>
    <definedName name="Exchange">#REF!</definedName>
    <definedName name="Exit_Table">#REF!</definedName>
    <definedName name="EXTMTRX1">#REF!</definedName>
    <definedName name="Extra_Capital_1">#REF!</definedName>
    <definedName name="Extra_Capital_2">#REF!</definedName>
    <definedName name="Extra_Capital_3">#REF!</definedName>
    <definedName name="Extra_Capital_4">#REF!</definedName>
    <definedName name="Extra_Capital_5">#REF!</definedName>
    <definedName name="EXTRSYST">#REF!</definedName>
    <definedName name="f">#REF!</definedName>
    <definedName name="f_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2">#REF!</definedName>
    <definedName name="f_3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4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5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csdf">#REF!</definedName>
    <definedName name="fcsdfsa">#REF!</definedName>
    <definedName name="fctrprof">#REF!</definedName>
    <definedName name="fd">#REF!</definedName>
    <definedName name="fd_1" localSheetId="3" hidden="1">{"RRHH",#N/A,FALSE,"Por Dirección";"Operaciones",#N/A,FALSE,"Por Dirección";"Logística",#N/A,FALSE,"Por Dirección";"Comercial",#N/A,FALSE,"Por Dirección";"Administracion",#N/A,FALSE,"Por Dirección"}</definedName>
    <definedName name="fd_1" hidden="1">{"RRHH",#N/A,FALSE,"Por Dirección";"Operaciones",#N/A,FALSE,"Por Dirección";"Logística",#N/A,FALSE,"Por Dirección";"Comercial",#N/A,FALSE,"Por Dirección";"Administracion",#N/A,FALSE,"Por Dirección"}</definedName>
    <definedName name="fd_2" localSheetId="3" hidden="1">{"RRHH",#N/A,FALSE,"Por Dirección";"Operaciones",#N/A,FALSE,"Por Dirección";"Logística",#N/A,FALSE,"Por Dirección";"Comercial",#N/A,FALSE,"Por Dirección";"Administracion",#N/A,FALSE,"Por Dirección"}</definedName>
    <definedName name="fd_2" hidden="1">{"RRHH",#N/A,FALSE,"Por Dirección";"Operaciones",#N/A,FALSE,"Por Dirección";"Logística",#N/A,FALSE,"Por Dirección";"Comercial",#N/A,FALSE,"Por Dirección";"Administracion",#N/A,FALSE,"Por Dirección"}</definedName>
    <definedName name="fd_3" localSheetId="3" hidden="1">{"RRHH",#N/A,FALSE,"Por Dirección";"Operaciones",#N/A,FALSE,"Por Dirección";"Logística",#N/A,FALSE,"Por Dirección";"Comercial",#N/A,FALSE,"Por Dirección";"Administracion",#N/A,FALSE,"Por Dirección"}</definedName>
    <definedName name="fd_3" hidden="1">{"RRHH",#N/A,FALSE,"Por Dirección";"Operaciones",#N/A,FALSE,"Por Dirección";"Logística",#N/A,FALSE,"Por Dirección";"Comercial",#N/A,FALSE,"Por Dirección";"Administracion",#N/A,FALSE,"Por Dirección"}</definedName>
    <definedName name="fd_4" localSheetId="3" hidden="1">{"RRHH",#N/A,FALSE,"Por Dirección";"Operaciones",#N/A,FALSE,"Por Dirección";"Logística",#N/A,FALSE,"Por Dirección";"Comercial",#N/A,FALSE,"Por Dirección";"Administracion",#N/A,FALSE,"Por Dirección"}</definedName>
    <definedName name="fd_4" hidden="1">{"RRHH",#N/A,FALSE,"Por Dirección";"Operaciones",#N/A,FALSE,"Por Dirección";"Logística",#N/A,FALSE,"Por Dirección";"Comercial",#N/A,FALSE,"Por Dirección";"Administracion",#N/A,FALSE,"Por Dirección"}</definedName>
    <definedName name="fd_5" localSheetId="3" hidden="1">{"RRHH",#N/A,FALSE,"Por Dirección";"Operaciones",#N/A,FALSE,"Por Dirección";"Logística",#N/A,FALSE,"Por Dirección";"Comercial",#N/A,FALSE,"Por Dirección";"Administracion",#N/A,FALSE,"Por Dirección"}</definedName>
    <definedName name="fd_5" hidden="1">{"RRHH",#N/A,FALSE,"Por Dirección";"Operaciones",#N/A,FALSE,"Por Dirección";"Logística",#N/A,FALSE,"Por Dirección";"Comercial",#N/A,FALSE,"Por Dirección";"Administracion",#N/A,FALSE,"Por Dirección"}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dd">#REF!</definedName>
    <definedName name="FDP_0_1_aUrv">#REF!</definedName>
    <definedName name="FDP_10_1_aDrv">#REF!</definedName>
    <definedName name="FDP_107_1_aUrv">#REF!</definedName>
    <definedName name="FDP_11_1_aDrv">#REF!</definedName>
    <definedName name="FDP_111_1_aUrv">#REF!</definedName>
    <definedName name="FDP_112_1_aUrv">#REF!</definedName>
    <definedName name="FDP_113_1_aUrv">#REF!</definedName>
    <definedName name="FDP_114_1_aUrv">#REF!</definedName>
    <definedName name="FDP_115_1_aUrv">#REF!</definedName>
    <definedName name="FDP_12_1_aDrv">#REF!</definedName>
    <definedName name="FDP_126_1_aUrv">#REF!</definedName>
    <definedName name="FDP_127_1_aUrv">#REF!</definedName>
    <definedName name="FDP_128_1_aUrv">#REF!</definedName>
    <definedName name="FDP_129_1_aUrv">#REF!</definedName>
    <definedName name="FDP_13_1_aDrv">#REF!</definedName>
    <definedName name="FDP_131_1_aDrv">#REF!</definedName>
    <definedName name="FDP_134_1_aDrv">#REF!</definedName>
    <definedName name="FDP_135_1_aDrv">#REF!</definedName>
    <definedName name="FDP_137_1_aDdv">#REF!</definedName>
    <definedName name="FDP_139_1_aUrv">#REF!</definedName>
    <definedName name="FDP_14_1_aDrv">#REF!</definedName>
    <definedName name="FDP_140_1_aUrv">#REF!</definedName>
    <definedName name="FDP_141_1_aUrv">#REF!</definedName>
    <definedName name="FDP_143_1_aUrv">#REF!</definedName>
    <definedName name="FDP_144_1_aUrv">#REF!</definedName>
    <definedName name="FDP_15_1_aDrv">#REF!</definedName>
    <definedName name="FDP_16_1_aDrv">#REF!</definedName>
    <definedName name="FDP_17_1_aDrv">#REF!</definedName>
    <definedName name="FDP_18_1_aDrv">#REF!</definedName>
    <definedName name="FDP_19_1_aDrv">#REF!</definedName>
    <definedName name="FDP_20_1_aUrv">#REF!</definedName>
    <definedName name="FDP_21_1_aUrv">#REF!</definedName>
    <definedName name="FDP_22_1_aUrv">#REF!</definedName>
    <definedName name="FDP_23_1_aUrv">#REF!</definedName>
    <definedName name="FDP_24_1_aUrv">#REF!</definedName>
    <definedName name="FDP_25_1_aUrv">#REF!</definedName>
    <definedName name="FDP_26_1_aUrv">#REF!</definedName>
    <definedName name="FDP_27_1_aUrv">#REF!</definedName>
    <definedName name="FDP_28_1_aUrv">#REF!</definedName>
    <definedName name="FDP_280_1_aSrv">#REF!</definedName>
    <definedName name="FDP_281_1_aSrv">#REF!</definedName>
    <definedName name="FDP_282_1_aSrv">#REF!</definedName>
    <definedName name="FDP_283_1_aSrv">#REF!</definedName>
    <definedName name="FDP_29_1_aUrv">#REF!</definedName>
    <definedName name="FDP_30_1_aUrv">#REF!</definedName>
    <definedName name="FDP_31_1_aUrv">#REF!</definedName>
    <definedName name="FDP_32_1_aUrv">#REF!</definedName>
    <definedName name="FDP_33_1_aUrv">#REF!</definedName>
    <definedName name="FDP_34_1_aUrv">#REF!</definedName>
    <definedName name="FDP_35_1_aUrv">#REF!</definedName>
    <definedName name="FDP_36_1_aUrv">#REF!</definedName>
    <definedName name="FDP_37_1_aUrv">#REF!</definedName>
    <definedName name="FDP_38_1_aUrv">#REF!</definedName>
    <definedName name="FDP_39_1_aUrv">#REF!</definedName>
    <definedName name="FDP_41_1_aUrv">#REF!</definedName>
    <definedName name="FDP_42_1_aUrv">#REF!</definedName>
    <definedName name="FDP_43_1_aUrv">#REF!</definedName>
    <definedName name="FDP_44_1_aUrv">#REF!</definedName>
    <definedName name="FDP_45_1_aUrv">#REF!</definedName>
    <definedName name="FDP_46_1_aUrv">#REF!</definedName>
    <definedName name="FDP_47_1_aUrv">#REF!</definedName>
    <definedName name="FDP_48_1_aUrv">#REF!</definedName>
    <definedName name="FDP_49_1_aUrv">#REF!</definedName>
    <definedName name="FDP_50_1_aUrv">#REF!</definedName>
    <definedName name="FDP_51_1_aUrv">#REF!</definedName>
    <definedName name="FDP_52_1_aUrv">#REF!</definedName>
    <definedName name="FDP_53_1_aUrv">#REF!</definedName>
    <definedName name="FDP_53_1_rUrv">#REF!</definedName>
    <definedName name="FDP_54_1_aUrv">#REF!</definedName>
    <definedName name="FDP_55_1_aUrv">#REF!</definedName>
    <definedName name="FDP_8_1_aDrv">#REF!</definedName>
    <definedName name="FDP_9_1_aDrv">#REF!</definedName>
    <definedName name="fdsfds">#REF!</definedName>
    <definedName name="FDShares">#REF!</definedName>
    <definedName name="FEV">#REF!</definedName>
    <definedName name="Fev_aa">#REF!</definedName>
    <definedName name="fev_aa_fr">#REF!</definedName>
    <definedName name="Fev_O">#REF!</definedName>
    <definedName name="Fev_Orc">#REF!</definedName>
    <definedName name="fev_orc_fr">#REF!</definedName>
    <definedName name="Fev_P">#REF!</definedName>
    <definedName name="Fev_R">#REF!</definedName>
    <definedName name="Fev_Real">#REF!</definedName>
    <definedName name="Fev_real_fr">#REF!</definedName>
    <definedName name="Fevereiro_Orç">#REF!</definedName>
    <definedName name="Fevereiro_Orç_AC">#REF!</definedName>
    <definedName name="Fevereiro_Real">#REF!</definedName>
    <definedName name="Fevereiro_Real_AC">#REF!</definedName>
    <definedName name="ffcf">HLOOKUP(#REF!,#REF!,2)</definedName>
    <definedName name="FG">#REF!</definedName>
    <definedName name="FG_1" localSheetId="3" hidden="1">{"RRHH",#N/A,FALSE,"Por Dirección";"Operaciones",#N/A,FALSE,"Por Dirección";"Logística",#N/A,FALSE,"Por Dirección";"Comercial",#N/A,FALSE,"Por Dirección";"Administracion",#N/A,FALSE,"Por Dirección"}</definedName>
    <definedName name="FG_1" hidden="1">{"RRHH",#N/A,FALSE,"Por Dirección";"Operaciones",#N/A,FALSE,"Por Dirección";"Logística",#N/A,FALSE,"Por Dirección";"Comercial",#N/A,FALSE,"Por Dirección";"Administracion",#N/A,FALSE,"Por Dirección"}</definedName>
    <definedName name="FG_2" localSheetId="3" hidden="1">{"RRHH",#N/A,FALSE,"Por Dirección";"Operaciones",#N/A,FALSE,"Por Dirección";"Logística",#N/A,FALSE,"Por Dirección";"Comercial",#N/A,FALSE,"Por Dirección";"Administracion",#N/A,FALSE,"Por Dirección"}</definedName>
    <definedName name="FG_2" hidden="1">{"RRHH",#N/A,FALSE,"Por Dirección";"Operaciones",#N/A,FALSE,"Por Dirección";"Logística",#N/A,FALSE,"Por Dirección";"Comercial",#N/A,FALSE,"Por Dirección";"Administracion",#N/A,FALSE,"Por Dirección"}</definedName>
    <definedName name="FG_3" localSheetId="3" hidden="1">{"RRHH",#N/A,FALSE,"Por Dirección";"Operaciones",#N/A,FALSE,"Por Dirección";"Logística",#N/A,FALSE,"Por Dirección";"Comercial",#N/A,FALSE,"Por Dirección";"Administracion",#N/A,FALSE,"Por Dirección"}</definedName>
    <definedName name="FG_3" hidden="1">{"RRHH",#N/A,FALSE,"Por Dirección";"Operaciones",#N/A,FALSE,"Por Dirección";"Logística",#N/A,FALSE,"Por Dirección";"Comercial",#N/A,FALSE,"Por Dirección";"Administracion",#N/A,FALSE,"Por Dirección"}</definedName>
    <definedName name="FG_4" localSheetId="3" hidden="1">{"RRHH",#N/A,FALSE,"Por Dirección";"Operaciones",#N/A,FALSE,"Por Dirección";"Logística",#N/A,FALSE,"Por Dirección";"Comercial",#N/A,FALSE,"Por Dirección";"Administracion",#N/A,FALSE,"Por Dirección"}</definedName>
    <definedName name="FG_4" hidden="1">{"RRHH",#N/A,FALSE,"Por Dirección";"Operaciones",#N/A,FALSE,"Por Dirección";"Logística",#N/A,FALSE,"Por Dirección";"Comercial",#N/A,FALSE,"Por Dirección";"Administracion",#N/A,FALSE,"Por Dirección"}</definedName>
    <definedName name="FG_5" localSheetId="3" hidden="1">{"RRHH",#N/A,FALSE,"Por Dirección";"Operaciones",#N/A,FALSE,"Por Dirección";"Logística",#N/A,FALSE,"Por Dirección";"Comercial",#N/A,FALSE,"Por Dirección";"Administracion",#N/A,FALSE,"Por Dirección"}</definedName>
    <definedName name="FG_5" hidden="1">{"RRHH",#N/A,FALSE,"Por Dirección";"Operaciones",#N/A,FALSE,"Por Dirección";"Logística",#N/A,FALSE,"Por Dirección";"Comercial",#N/A,FALSE,"Por Dirección";"Administracion",#N/A,FALSE,"Por Dirección"}</definedName>
    <definedName name="fgdh">#REF!</definedName>
    <definedName name="fgdh_1" localSheetId="3" hidden="1">{"RRHH",#N/A,FALSE,"Por Dirección";"Operaciones",#N/A,FALSE,"Por Dirección";"Logística",#N/A,FALSE,"Por Dirección";"Comercial",#N/A,FALSE,"Por Dirección";"Administracion",#N/A,FALSE,"Por Dirección"}</definedName>
    <definedName name="fgdh_1" hidden="1">{"RRHH",#N/A,FALSE,"Por Dirección";"Operaciones",#N/A,FALSE,"Por Dirección";"Logística",#N/A,FALSE,"Por Dirección";"Comercial",#N/A,FALSE,"Por Dirección";"Administracion",#N/A,FALSE,"Por Dirección"}</definedName>
    <definedName name="fgdh_2" localSheetId="3" hidden="1">{"RRHH",#N/A,FALSE,"Por Dirección";"Operaciones",#N/A,FALSE,"Por Dirección";"Logística",#N/A,FALSE,"Por Dirección";"Comercial",#N/A,FALSE,"Por Dirección";"Administracion",#N/A,FALSE,"Por Dirección"}</definedName>
    <definedName name="fgdh_2" hidden="1">{"RRHH",#N/A,FALSE,"Por Dirección";"Operaciones",#N/A,FALSE,"Por Dirección";"Logística",#N/A,FALSE,"Por Dirección";"Comercial",#N/A,FALSE,"Por Dirección";"Administracion",#N/A,FALSE,"Por Dirección"}</definedName>
    <definedName name="fgdh_3" localSheetId="3" hidden="1">{"RRHH",#N/A,FALSE,"Por Dirección";"Operaciones",#N/A,FALSE,"Por Dirección";"Logística",#N/A,FALSE,"Por Dirección";"Comercial",#N/A,FALSE,"Por Dirección";"Administracion",#N/A,FALSE,"Por Dirección"}</definedName>
    <definedName name="fgdh_3" hidden="1">{"RRHH",#N/A,FALSE,"Por Dirección";"Operaciones",#N/A,FALSE,"Por Dirección";"Logística",#N/A,FALSE,"Por Dirección";"Comercial",#N/A,FALSE,"Por Dirección";"Administracion",#N/A,FALSE,"Por Dirección"}</definedName>
    <definedName name="fgdh_4" localSheetId="3" hidden="1">{"RRHH",#N/A,FALSE,"Por Dirección";"Operaciones",#N/A,FALSE,"Por Dirección";"Logística",#N/A,FALSE,"Por Dirección";"Comercial",#N/A,FALSE,"Por Dirección";"Administracion",#N/A,FALSE,"Por Dirección"}</definedName>
    <definedName name="fgdh_4" hidden="1">{"RRHH",#N/A,FALSE,"Por Dirección";"Operaciones",#N/A,FALSE,"Por Dirección";"Logística",#N/A,FALSE,"Por Dirección";"Comercial",#N/A,FALSE,"Por Dirección";"Administracion",#N/A,FALSE,"Por Dirección"}</definedName>
    <definedName name="fgdh_5" localSheetId="3" hidden="1">{"RRHH",#N/A,FALSE,"Por Dirección";"Operaciones",#N/A,FALSE,"Por Dirección";"Logística",#N/A,FALSE,"Por Dirección";"Comercial",#N/A,FALSE,"Por Dirección";"Administracion",#N/A,FALSE,"Por Dirección"}</definedName>
    <definedName name="fgdh_5" hidden="1">{"RRHH",#N/A,FALSE,"Por Dirección";"Operaciones",#N/A,FALSE,"Por Dirección";"Logística",#N/A,FALSE,"Por Dirección";"Comercial",#N/A,FALSE,"Por Dirección";"Administracion",#N/A,FALSE,"Por Dirección"}</definedName>
    <definedName name="fhfhfg">#REF!</definedName>
    <definedName name="fhfhfg_1" localSheetId="3" hidden="1">{"RRHH",#N/A,FALSE,"Por Dirección";"Operaciones",#N/A,FALSE,"Por Dirección";"Logística",#N/A,FALSE,"Por Dirección";"Comercial",#N/A,FALSE,"Por Dirección";"Administracion",#N/A,FALSE,"Por Dirección"}</definedName>
    <definedName name="fhfhfg_1" hidden="1">{"RRHH",#N/A,FALSE,"Por Dirección";"Operaciones",#N/A,FALSE,"Por Dirección";"Logística",#N/A,FALSE,"Por Dirección";"Comercial",#N/A,FALSE,"Por Dirección";"Administracion",#N/A,FALSE,"Por Dirección"}</definedName>
    <definedName name="fhfhfg_2" localSheetId="3" hidden="1">{"RRHH",#N/A,FALSE,"Por Dirección";"Operaciones",#N/A,FALSE,"Por Dirección";"Logística",#N/A,FALSE,"Por Dirección";"Comercial",#N/A,FALSE,"Por Dirección";"Administracion",#N/A,FALSE,"Por Dirección"}</definedName>
    <definedName name="fhfhfg_2" hidden="1">{"RRHH",#N/A,FALSE,"Por Dirección";"Operaciones",#N/A,FALSE,"Por Dirección";"Logística",#N/A,FALSE,"Por Dirección";"Comercial",#N/A,FALSE,"Por Dirección";"Administracion",#N/A,FALSE,"Por Dirección"}</definedName>
    <definedName name="fhfhfg_3" localSheetId="3" hidden="1">{"RRHH",#N/A,FALSE,"Por Dirección";"Operaciones",#N/A,FALSE,"Por Dirección";"Logística",#N/A,FALSE,"Por Dirección";"Comercial",#N/A,FALSE,"Por Dirección";"Administracion",#N/A,FALSE,"Por Dirección"}</definedName>
    <definedName name="fhfhfg_3" hidden="1">{"RRHH",#N/A,FALSE,"Por Dirección";"Operaciones",#N/A,FALSE,"Por Dirección";"Logística",#N/A,FALSE,"Por Dirección";"Comercial",#N/A,FALSE,"Por Dirección";"Administracion",#N/A,FALSE,"Por Dirección"}</definedName>
    <definedName name="fhfhfg_4" localSheetId="3" hidden="1">{"RRHH",#N/A,FALSE,"Por Dirección";"Operaciones",#N/A,FALSE,"Por Dirección";"Logística",#N/A,FALSE,"Por Dirección";"Comercial",#N/A,FALSE,"Por Dirección";"Administracion",#N/A,FALSE,"Por Dirección"}</definedName>
    <definedName name="fhfhfg_4" hidden="1">{"RRHH",#N/A,FALSE,"Por Dirección";"Operaciones",#N/A,FALSE,"Por Dirección";"Logística",#N/A,FALSE,"Por Dirección";"Comercial",#N/A,FALSE,"Por Dirección";"Administracion",#N/A,FALSE,"Por Dirección"}</definedName>
    <definedName name="fhfhfg_5" localSheetId="3" hidden="1">{"RRHH",#N/A,FALSE,"Por Dirección";"Operaciones",#N/A,FALSE,"Por Dirección";"Logística",#N/A,FALSE,"Por Dirección";"Comercial",#N/A,FALSE,"Por Dirección";"Administracion",#N/A,FALSE,"Por Dirección"}</definedName>
    <definedName name="fhfhfg_5" hidden="1">{"RRHH",#N/A,FALSE,"Por Dirección";"Operaciones",#N/A,FALSE,"Por Dirección";"Logística",#N/A,FALSE,"Por Dirección";"Comercial",#N/A,FALSE,"Por Dirección";"Administracion",#N/A,FALSE,"Por Dirección"}</definedName>
    <definedName name="FILTDOWN">#REF!</definedName>
    <definedName name="FILTMTXD">#REF!</definedName>
    <definedName name="FIN_BOX">#REF!</definedName>
    <definedName name="Fin_Table">#REF!</definedName>
    <definedName name="Final">#REF!</definedName>
    <definedName name="Financ.Resumen">#REF!</definedName>
    <definedName name="Financ.Resumen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BegofConstruction">#REF!</definedName>
    <definedName name="FirstTick">#REF!</definedName>
    <definedName name="Fiscal_CN_New">#REF!</definedName>
    <definedName name="fitb">#REF!</definedName>
    <definedName name="Fix_Trns_Table">#REF!</definedName>
    <definedName name="fj">#REF!</definedName>
    <definedName name="fj_1" localSheetId="3" hidden="1">{"RRHH",#N/A,FALSE,"Por Dirección";"Operaciones",#N/A,FALSE,"Por Dirección";"Logística",#N/A,FALSE,"Por Dirección";"Comercial",#N/A,FALSE,"Por Dirección";"Administracion",#N/A,FALSE,"Por Dirección"}</definedName>
    <definedName name="fj_1" hidden="1">{"RRHH",#N/A,FALSE,"Por Dirección";"Operaciones",#N/A,FALSE,"Por Dirección";"Logística",#N/A,FALSE,"Por Dirección";"Comercial",#N/A,FALSE,"Por Dirección";"Administracion",#N/A,FALSE,"Por Dirección"}</definedName>
    <definedName name="fj_2" localSheetId="3" hidden="1">{"RRHH",#N/A,FALSE,"Por Dirección";"Operaciones",#N/A,FALSE,"Por Dirección";"Logística",#N/A,FALSE,"Por Dirección";"Comercial",#N/A,FALSE,"Por Dirección";"Administracion",#N/A,FALSE,"Por Dirección"}</definedName>
    <definedName name="fj_2" hidden="1">{"RRHH",#N/A,FALSE,"Por Dirección";"Operaciones",#N/A,FALSE,"Por Dirección";"Logística",#N/A,FALSE,"Por Dirección";"Comercial",#N/A,FALSE,"Por Dirección";"Administracion",#N/A,FALSE,"Por Dirección"}</definedName>
    <definedName name="fj_3" localSheetId="3" hidden="1">{"RRHH",#N/A,FALSE,"Por Dirección";"Operaciones",#N/A,FALSE,"Por Dirección";"Logística",#N/A,FALSE,"Por Dirección";"Comercial",#N/A,FALSE,"Por Dirección";"Administracion",#N/A,FALSE,"Por Dirección"}</definedName>
    <definedName name="fj_3" hidden="1">{"RRHH",#N/A,FALSE,"Por Dirección";"Operaciones",#N/A,FALSE,"Por Dirección";"Logística",#N/A,FALSE,"Por Dirección";"Comercial",#N/A,FALSE,"Por Dirección";"Administracion",#N/A,FALSE,"Por Dirección"}</definedName>
    <definedName name="fj_4" localSheetId="3" hidden="1">{"RRHH",#N/A,FALSE,"Por Dirección";"Operaciones",#N/A,FALSE,"Por Dirección";"Logística",#N/A,FALSE,"Por Dirección";"Comercial",#N/A,FALSE,"Por Dirección";"Administracion",#N/A,FALSE,"Por Dirección"}</definedName>
    <definedName name="fj_4" hidden="1">{"RRHH",#N/A,FALSE,"Por Dirección";"Operaciones",#N/A,FALSE,"Por Dirección";"Logística",#N/A,FALSE,"Por Dirección";"Comercial",#N/A,FALSE,"Por Dirección";"Administracion",#N/A,FALSE,"Por Dirección"}</definedName>
    <definedName name="fj_5" localSheetId="3" hidden="1">{"RRHH",#N/A,FALSE,"Por Dirección";"Operaciones",#N/A,FALSE,"Por Dirección";"Logística",#N/A,FALSE,"Por Dirección";"Comercial",#N/A,FALSE,"Por Dirección";"Administracion",#N/A,FALSE,"Por Dirección"}</definedName>
    <definedName name="fj_5" hidden="1">{"RRHH",#N/A,FALSE,"Por Dirección";"Operaciones",#N/A,FALSE,"Por Dirección";"Logística",#N/A,FALSE,"Por Dirección";"Comercial",#N/A,FALSE,"Por Dirección";"Administracion",#N/A,FALSE,"Por Dirección"}</definedName>
    <definedName name="flag_contequity">#REF!</definedName>
    <definedName name="Fleet">#REF!</definedName>
    <definedName name="foot">#REF!</definedName>
    <definedName name="footer">#REF!</definedName>
    <definedName name="Footnote1">#REF!</definedName>
    <definedName name="Footnote2">#REF!</definedName>
    <definedName name="Footnote3">#REF!</definedName>
    <definedName name="Footnote4">#REF!</definedName>
    <definedName name="forecast_year_1">#REF!</definedName>
    <definedName name="forecast_year_2">#REF!</definedName>
    <definedName name="forecast_year_5">#REF!</definedName>
    <definedName name="Formalización_Contrato">#REF!</definedName>
    <definedName name="Forward1">#REF!</definedName>
    <definedName name="Forward2">#REF!</definedName>
    <definedName name="four_scenario">#REF!</definedName>
    <definedName name="four_scenarios">#REF!</definedName>
    <definedName name="Fox_Pit_1">#REF!</definedName>
    <definedName name="Fox_Pit_2">#REF!</definedName>
    <definedName name="Fox_Pit_3">#REF!</definedName>
    <definedName name="Fox_Pit_4">#REF!</definedName>
    <definedName name="Fox_Pit_5">#REF!</definedName>
    <definedName name="FR_CLEAR_AREA1">#REF!,#REF!</definedName>
    <definedName name="FR_CODE_COPY_LINK">" "</definedName>
    <definedName name="FR_CODE_DOWNLOAD_START">" "</definedName>
    <definedName name="FR_CODE_STOCK_LINK">" "</definedName>
    <definedName name="FR_COM_ABBR">"APPB"</definedName>
    <definedName name="FR_COM_ABBR_LINK">#REF!</definedName>
    <definedName name="FR_COM_AGG">0</definedName>
    <definedName name="FR_COM_NAME_LINK">#REF!</definedName>
    <definedName name="FR_COU_ABBR">"usa"</definedName>
    <definedName name="FR_COU_ABBR_LINK">#REF!</definedName>
    <definedName name="FR_COU_NAME_LINK">#REF!</definedName>
    <definedName name="FR_DATABOX_DOWNLOAD">"Y"</definedName>
    <definedName name="FR_DISP_HIDDEN">FALSE</definedName>
    <definedName name="FR_END_DATE">"'"</definedName>
    <definedName name="FR_LINKS_OVERRUN">TRUE</definedName>
    <definedName name="FR_LOG_END_DATE">"'"</definedName>
    <definedName name="FR_LOG_START_DATE">"'"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FALSE</definedName>
    <definedName name="FR_START_DATE">"'"</definedName>
    <definedName name="FR_SYBASE_SERVER">"PNYEQFRD01"</definedName>
    <definedName name="FR_TEMPLATE_KEY">"75704|1"</definedName>
    <definedName name="FR_USE_BILLIONS">FALSE</definedName>
    <definedName name="FR_USE_DIMFAC">TRUE</definedName>
    <definedName name="FR_USE_LOCAL_CCY">FALSE</definedName>
    <definedName name="FR_USE_PRICEFACTORING">FALSE</definedName>
    <definedName name="FR_WORKBOOK">"I:\Analise\EMPRESAS\ELECTRIC\COPEL\prjcpl2003.xls"</definedName>
    <definedName name="FRA">#REF!</definedName>
    <definedName name="Franquias">#REF!</definedName>
    <definedName name="Freedom">#REF!</definedName>
    <definedName name="Freq">#REF!</definedName>
    <definedName name="fresfg">#REF!</definedName>
    <definedName name="fresfg_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_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_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_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_3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_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_4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_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_5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_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otarent">#REF!</definedName>
    <definedName name="FS">#REF!</definedName>
    <definedName name="Fuel_Loss">#REF!</definedName>
    <definedName name="Fuel_Rev_Table">#REF!</definedName>
    <definedName name="FULLSHARES">#REF!</definedName>
    <definedName name="Fully_Diluted_Shares_Outstanding__Millions">#REF!</definedName>
    <definedName name="fxreserve">#REF!</definedName>
    <definedName name="FYE">#REF!</definedName>
    <definedName name="FYE1CapEx">#REF!</definedName>
    <definedName name="FYE1CashFlow">#REF!</definedName>
    <definedName name="FYE1EBIT">#REF!</definedName>
    <definedName name="FYE1EBITDA">#REF!</definedName>
    <definedName name="FYE1GrossProfit">#REF!</definedName>
    <definedName name="FYE1NetInc">#REF!</definedName>
    <definedName name="FYE1Other1">#REF!</definedName>
    <definedName name="FYE1Other2">#REF!</definedName>
    <definedName name="FYE1Other3">#REF!</definedName>
    <definedName name="FYE1Revenues">#REF!</definedName>
    <definedName name="FYE1Shares">#REF!</definedName>
    <definedName name="FYE2CapEx">#REF!</definedName>
    <definedName name="FYE2CashFlow">#REF!</definedName>
    <definedName name="FYE2EBIT">#REF!</definedName>
    <definedName name="FYE2EBITDA">#REF!</definedName>
    <definedName name="FYE2GrossProfit">#REF!</definedName>
    <definedName name="FYE2NetInc">#REF!</definedName>
    <definedName name="FYE2Other1">#REF!</definedName>
    <definedName name="FYE2Other2">#REF!</definedName>
    <definedName name="FYE2Other3">#REF!</definedName>
    <definedName name="FYE2Revenues">#REF!</definedName>
    <definedName name="FYE2Shares">#REF!</definedName>
    <definedName name="g">#REF!</definedName>
    <definedName name="G_Abr">#REF!</definedName>
    <definedName name="G_Ago">#REF!</definedName>
    <definedName name="G_Dez">#REF!</definedName>
    <definedName name="G_Fev">#REF!</definedName>
    <definedName name="G_Jan">#REF!</definedName>
    <definedName name="G_Jul">#REF!</definedName>
    <definedName name="G_Jun">#REF!</definedName>
    <definedName name="G_Mai">#REF!</definedName>
    <definedName name="G_Mar">#REF!</definedName>
    <definedName name="G_Nov">#REF!</definedName>
    <definedName name="G_Out">#REF!</definedName>
    <definedName name="G_Set">#REF!</definedName>
    <definedName name="Gas_as_a___of_Total">#REF!</definedName>
    <definedName name="gd">#REF!</definedName>
    <definedName name="gd_1" localSheetId="3" hidden="1">{"RRHH",#N/A,FALSE,"Por Dirección";"Operaciones",#N/A,FALSE,"Por Dirección";"Logística",#N/A,FALSE,"Por Dirección";"Comercial",#N/A,FALSE,"Por Dirección";"Administracion",#N/A,FALSE,"Por Dirección"}</definedName>
    <definedName name="gd_1" hidden="1">{"RRHH",#N/A,FALSE,"Por Dirección";"Operaciones",#N/A,FALSE,"Por Dirección";"Logística",#N/A,FALSE,"Por Dirección";"Comercial",#N/A,FALSE,"Por Dirección";"Administracion",#N/A,FALSE,"Por Dirección"}</definedName>
    <definedName name="gd_2" localSheetId="3" hidden="1">{"RRHH",#N/A,FALSE,"Por Dirección";"Operaciones",#N/A,FALSE,"Por Dirección";"Logística",#N/A,FALSE,"Por Dirección";"Comercial",#N/A,FALSE,"Por Dirección";"Administracion",#N/A,FALSE,"Por Dirección"}</definedName>
    <definedName name="gd_2" hidden="1">{"RRHH",#N/A,FALSE,"Por Dirección";"Operaciones",#N/A,FALSE,"Por Dirección";"Logística",#N/A,FALSE,"Por Dirección";"Comercial",#N/A,FALSE,"Por Dirección";"Administracion",#N/A,FALSE,"Por Dirección"}</definedName>
    <definedName name="gd_3" localSheetId="3" hidden="1">{"RRHH",#N/A,FALSE,"Por Dirección";"Operaciones",#N/A,FALSE,"Por Dirección";"Logística",#N/A,FALSE,"Por Dirección";"Comercial",#N/A,FALSE,"Por Dirección";"Administracion",#N/A,FALSE,"Por Dirección"}</definedName>
    <definedName name="gd_3" hidden="1">{"RRHH",#N/A,FALSE,"Por Dirección";"Operaciones",#N/A,FALSE,"Por Dirección";"Logística",#N/A,FALSE,"Por Dirección";"Comercial",#N/A,FALSE,"Por Dirección";"Administracion",#N/A,FALSE,"Por Dirección"}</definedName>
    <definedName name="gd_4" localSheetId="3" hidden="1">{"RRHH",#N/A,FALSE,"Por Dirección";"Operaciones",#N/A,FALSE,"Por Dirección";"Logística",#N/A,FALSE,"Por Dirección";"Comercial",#N/A,FALSE,"Por Dirección";"Administracion",#N/A,FALSE,"Por Dirección"}</definedName>
    <definedName name="gd_4" hidden="1">{"RRHH",#N/A,FALSE,"Por Dirección";"Operaciones",#N/A,FALSE,"Por Dirección";"Logística",#N/A,FALSE,"Por Dirección";"Comercial",#N/A,FALSE,"Por Dirección";"Administracion",#N/A,FALSE,"Por Dirección"}</definedName>
    <definedName name="gd_5" localSheetId="3" hidden="1">{"RRHH",#N/A,FALSE,"Por Dirección";"Operaciones",#N/A,FALSE,"Por Dirección";"Logística",#N/A,FALSE,"Por Dirección";"Comercial",#N/A,FALSE,"Por Dirección";"Administracion",#N/A,FALSE,"Por Dirección"}</definedName>
    <definedName name="gd_5" hidden="1">{"RRHH",#N/A,FALSE,"Por Dirección";"Operaciones",#N/A,FALSE,"Por Dirección";"Logística",#N/A,FALSE,"Por Dirección";"Comercial",#N/A,FALSE,"Por Dirección";"Administracion",#N/A,FALSE,"Por Dirección"}</definedName>
    <definedName name="GF">#REF!</definedName>
    <definedName name="gg">#REF!</definedName>
    <definedName name="gg_1" localSheetId="3" hidden="1">{"RRHH",#N/A,FALSE,"Por Dirección";"Operaciones",#N/A,FALSE,"Por Dirección";"Logística",#N/A,FALSE,"Por Dirección";"Comercial",#N/A,FALSE,"Por Dirección";"Administracion",#N/A,FALSE,"Por Dirección"}</definedName>
    <definedName name="gg_1" hidden="1">{"RRHH",#N/A,FALSE,"Por Dirección";"Operaciones",#N/A,FALSE,"Por Dirección";"Logística",#N/A,FALSE,"Por Dirección";"Comercial",#N/A,FALSE,"Por Dirección";"Administracion",#N/A,FALSE,"Por Dirección"}</definedName>
    <definedName name="gg_2" localSheetId="3" hidden="1">{"RRHH",#N/A,FALSE,"Por Dirección";"Operaciones",#N/A,FALSE,"Por Dirección";"Logística",#N/A,FALSE,"Por Dirección";"Comercial",#N/A,FALSE,"Por Dirección";"Administracion",#N/A,FALSE,"Por Dirección"}</definedName>
    <definedName name="gg_2" hidden="1">{"RRHH",#N/A,FALSE,"Por Dirección";"Operaciones",#N/A,FALSE,"Por Dirección";"Logística",#N/A,FALSE,"Por Dirección";"Comercial",#N/A,FALSE,"Por Dirección";"Administracion",#N/A,FALSE,"Por Dirección"}</definedName>
    <definedName name="gg_3" localSheetId="3" hidden="1">{"RRHH",#N/A,FALSE,"Por Dirección";"Operaciones",#N/A,FALSE,"Por Dirección";"Logística",#N/A,FALSE,"Por Dirección";"Comercial",#N/A,FALSE,"Por Dirección";"Administracion",#N/A,FALSE,"Por Dirección"}</definedName>
    <definedName name="gg_3" hidden="1">{"RRHH",#N/A,FALSE,"Por Dirección";"Operaciones",#N/A,FALSE,"Por Dirección";"Logística",#N/A,FALSE,"Por Dirección";"Comercial",#N/A,FALSE,"Por Dirección";"Administracion",#N/A,FALSE,"Por Dirección"}</definedName>
    <definedName name="gg_4" localSheetId="3" hidden="1">{"RRHH",#N/A,FALSE,"Por Dirección";"Operaciones",#N/A,FALSE,"Por Dirección";"Logística",#N/A,FALSE,"Por Dirección";"Comercial",#N/A,FALSE,"Por Dirección";"Administracion",#N/A,FALSE,"Por Dirección"}</definedName>
    <definedName name="gg_4" hidden="1">{"RRHH",#N/A,FALSE,"Por Dirección";"Operaciones",#N/A,FALSE,"Por Dirección";"Logística",#N/A,FALSE,"Por Dirección";"Comercial",#N/A,FALSE,"Por Dirección";"Administracion",#N/A,FALSE,"Por Dirección"}</definedName>
    <definedName name="gg_5" localSheetId="3" hidden="1">{"RRHH",#N/A,FALSE,"Por Dirección";"Operaciones",#N/A,FALSE,"Por Dirección";"Logística",#N/A,FALSE,"Por Dirección";"Comercial",#N/A,FALSE,"Por Dirección";"Administracion",#N/A,FALSE,"Por Dirección"}</definedName>
    <definedName name="gg_5" hidden="1">{"RRHH",#N/A,FALSE,"Por Dirección";"Operaciones",#N/A,FALSE,"Por Dirección";"Logística",#N/A,FALSE,"Por Dirección";"Comercial",#N/A,FALSE,"Por Dirección";"Administracion",#N/A,FALSE,"Por Dirección"}</definedName>
    <definedName name="Globalcar">#REF!</definedName>
    <definedName name="Globalrent">#REF!</definedName>
    <definedName name="Glossary">#REF!</definedName>
    <definedName name="goodwill">#REF!</definedName>
    <definedName name="Goodwill_Amortization">25</definedName>
    <definedName name="GRA">#REF!</definedName>
    <definedName name="grafico">#REF!</definedName>
    <definedName name="GRAFree">#REF!</definedName>
    <definedName name="GRB">#REF!</definedName>
    <definedName name="GRBFree">#REF!</definedName>
    <definedName name="GRC">#REF!</definedName>
    <definedName name="GRCFree">#REF!</definedName>
    <definedName name="GRD">#REF!</definedName>
    <definedName name="GRDFree">#REF!</definedName>
    <definedName name="GRE">#REF!</definedName>
    <definedName name="GREFree">#REF!</definedName>
    <definedName name="GRF">#REF!</definedName>
    <definedName name="GRFFree">#REF!</definedName>
    <definedName name="GRG">#REF!</definedName>
    <definedName name="GRGFree">#REF!</definedName>
    <definedName name="GRH">#REF!</definedName>
    <definedName name="GRHFree">#REF!</definedName>
    <definedName name="GrossMargin">#REF!</definedName>
    <definedName name="GrossProfit">#REF!</definedName>
    <definedName name="GSER">1</definedName>
    <definedName name="gst">#REF!</definedName>
    <definedName name="gstoptions">#REF!</definedName>
    <definedName name="gstwarrants">#REF!</definedName>
    <definedName name="GW">#REF!</definedName>
    <definedName name="h">#REF!</definedName>
    <definedName name="HC_Exp">125</definedName>
    <definedName name="HData">#REF!</definedName>
    <definedName name="header">#REF!</definedName>
    <definedName name="hg">#REF!</definedName>
    <definedName name="hg_1" localSheetId="3" hidden="1">{"RRHH",#N/A,FALSE,"Por Dirección";"Operaciones",#N/A,FALSE,"Por Dirección";"Logística",#N/A,FALSE,"Por Dirección";"Comercial",#N/A,FALSE,"Por Dirección";"Administracion",#N/A,FALSE,"Por Dirección"}</definedName>
    <definedName name="hg_1" hidden="1">{"RRHH",#N/A,FALSE,"Por Dirección";"Operaciones",#N/A,FALSE,"Por Dirección";"Logística",#N/A,FALSE,"Por Dirección";"Comercial",#N/A,FALSE,"Por Dirección";"Administracion",#N/A,FALSE,"Por Dirección"}</definedName>
    <definedName name="hg_2" localSheetId="3" hidden="1">{"RRHH",#N/A,FALSE,"Por Dirección";"Operaciones",#N/A,FALSE,"Por Dirección";"Logística",#N/A,FALSE,"Por Dirección";"Comercial",#N/A,FALSE,"Por Dirección";"Administracion",#N/A,FALSE,"Por Dirección"}</definedName>
    <definedName name="hg_2" hidden="1">{"RRHH",#N/A,FALSE,"Por Dirección";"Operaciones",#N/A,FALSE,"Por Dirección";"Logística",#N/A,FALSE,"Por Dirección";"Comercial",#N/A,FALSE,"Por Dirección";"Administracion",#N/A,FALSE,"Por Dirección"}</definedName>
    <definedName name="hg_3" localSheetId="3" hidden="1">{"RRHH",#N/A,FALSE,"Por Dirección";"Operaciones",#N/A,FALSE,"Por Dirección";"Logística",#N/A,FALSE,"Por Dirección";"Comercial",#N/A,FALSE,"Por Dirección";"Administracion",#N/A,FALSE,"Por Dirección"}</definedName>
    <definedName name="hg_3" hidden="1">{"RRHH",#N/A,FALSE,"Por Dirección";"Operaciones",#N/A,FALSE,"Por Dirección";"Logística",#N/A,FALSE,"Por Dirección";"Comercial",#N/A,FALSE,"Por Dirección";"Administracion",#N/A,FALSE,"Por Dirección"}</definedName>
    <definedName name="hg_4" localSheetId="3" hidden="1">{"RRHH",#N/A,FALSE,"Por Dirección";"Operaciones",#N/A,FALSE,"Por Dirección";"Logística",#N/A,FALSE,"Por Dirección";"Comercial",#N/A,FALSE,"Por Dirección";"Administracion",#N/A,FALSE,"Por Dirección"}</definedName>
    <definedName name="hg_4" hidden="1">{"RRHH",#N/A,FALSE,"Por Dirección";"Operaciones",#N/A,FALSE,"Por Dirección";"Logística",#N/A,FALSE,"Por Dirección";"Comercial",#N/A,FALSE,"Por Dirección";"Administracion",#N/A,FALSE,"Por Dirección"}</definedName>
    <definedName name="hg_5" localSheetId="3" hidden="1">{"RRHH",#N/A,FALSE,"Por Dirección";"Operaciones",#N/A,FALSE,"Por Dirección";"Logística",#N/A,FALSE,"Por Dirección";"Comercial",#N/A,FALSE,"Por Dirección";"Administracion",#N/A,FALSE,"Por Dirección"}</definedName>
    <definedName name="hg_5" hidden="1">{"RRHH",#N/A,FALSE,"Por Dirección";"Operaciones",#N/A,FALSE,"Por Dirección";"Logística",#N/A,FALSE,"Por Dirección";"Comercial",#N/A,FALSE,"Por Dirección";"Administracion",#N/A,FALSE,"Por Dirección"}</definedName>
    <definedName name="HGD">#REF!</definedName>
    <definedName name="HGD_1" localSheetId="3" hidden="1">{"RRHH",#N/A,FALSE,"Por Dirección";"Operaciones",#N/A,FALSE,"Por Dirección";"Logística",#N/A,FALSE,"Por Dirección";"Comercial",#N/A,FALSE,"Por Dirección";"Administracion",#N/A,FALSE,"Por Dirección"}</definedName>
    <definedName name="HGD_1" hidden="1">{"RRHH",#N/A,FALSE,"Por Dirección";"Operaciones",#N/A,FALSE,"Por Dirección";"Logística",#N/A,FALSE,"Por Dirección";"Comercial",#N/A,FALSE,"Por Dirección";"Administracion",#N/A,FALSE,"Por Dirección"}</definedName>
    <definedName name="HGD_2" localSheetId="3" hidden="1">{"RRHH",#N/A,FALSE,"Por Dirección";"Operaciones",#N/A,FALSE,"Por Dirección";"Logística",#N/A,FALSE,"Por Dirección";"Comercial",#N/A,FALSE,"Por Dirección";"Administracion",#N/A,FALSE,"Por Dirección"}</definedName>
    <definedName name="HGD_2" hidden="1">{"RRHH",#N/A,FALSE,"Por Dirección";"Operaciones",#N/A,FALSE,"Por Dirección";"Logística",#N/A,FALSE,"Por Dirección";"Comercial",#N/A,FALSE,"Por Dirección";"Administracion",#N/A,FALSE,"Por Dirección"}</definedName>
    <definedName name="HGD_3" localSheetId="3" hidden="1">{"RRHH",#N/A,FALSE,"Por Dirección";"Operaciones",#N/A,FALSE,"Por Dirección";"Logística",#N/A,FALSE,"Por Dirección";"Comercial",#N/A,FALSE,"Por Dirección";"Administracion",#N/A,FALSE,"Por Dirección"}</definedName>
    <definedName name="HGD_3" hidden="1">{"RRHH",#N/A,FALSE,"Por Dirección";"Operaciones",#N/A,FALSE,"Por Dirección";"Logística",#N/A,FALSE,"Por Dirección";"Comercial",#N/A,FALSE,"Por Dirección";"Administracion",#N/A,FALSE,"Por Dirección"}</definedName>
    <definedName name="HGD_4" localSheetId="3" hidden="1">{"RRHH",#N/A,FALSE,"Por Dirección";"Operaciones",#N/A,FALSE,"Por Dirección";"Logística",#N/A,FALSE,"Por Dirección";"Comercial",#N/A,FALSE,"Por Dirección";"Administracion",#N/A,FALSE,"Por Dirección"}</definedName>
    <definedName name="HGD_4" hidden="1">{"RRHH",#N/A,FALSE,"Por Dirección";"Operaciones",#N/A,FALSE,"Por Dirección";"Logística",#N/A,FALSE,"Por Dirección";"Comercial",#N/A,FALSE,"Por Dirección";"Administracion",#N/A,FALSE,"Por Dirección"}</definedName>
    <definedName name="HGD_5" localSheetId="3" hidden="1">{"RRHH",#N/A,FALSE,"Por Dirección";"Operaciones",#N/A,FALSE,"Por Dirección";"Logística",#N/A,FALSE,"Por Dirección";"Comercial",#N/A,FALSE,"Por Dirección";"Administracion",#N/A,FALSE,"Por Dirección"}</definedName>
    <definedName name="HGD_5" hidden="1">{"RRHH",#N/A,FALSE,"Por Dirección";"Operaciones",#N/A,FALSE,"Por Dirección";"Logística",#N/A,FALSE,"Por Dirección";"Comercial",#N/A,FALSE,"Por Dirección";"Administracion",#N/A,FALSE,"Por Dirección"}</definedName>
    <definedName name="High1">#REF!</definedName>
    <definedName name="High2">#REF!</definedName>
    <definedName name="High3">#REF!</definedName>
    <definedName name="High4">#REF!</definedName>
    <definedName name="High5">#REF!</definedName>
    <definedName name="High6">#REF!</definedName>
    <definedName name="High7">#REF!</definedName>
    <definedName name="High8">#REF!</definedName>
    <definedName name="High9">#REF!</definedName>
    <definedName name="HighDate">#REF!</definedName>
    <definedName name="highempty">#REF!</definedName>
    <definedName name="Highlights">#REF!</definedName>
    <definedName name="HighPrice">#REF!</definedName>
    <definedName name="hocap">#REF!</definedName>
    <definedName name="HTML_CodePage" hidden="1">1252</definedName>
    <definedName name="HTML_Control" localSheetId="0" hidden="1">{"'RELATÓRIO'!$A$1:$E$20","'RELATÓRIO'!$A$22:$D$34","'INTERNET'!$A$31:$G$58","'INTERNET'!$A$1:$G$28","'SÉRIE HISTÓRICA'!$A$167:$H$212","'SÉRIE HISTÓRICA'!$A$56:$H$101"}</definedName>
    <definedName name="HTML_Control" localSheetId="5" hidden="1">{"'RELATÓRIO'!$A$1:$E$20","'RELATÓRIO'!$A$22:$D$34","'INTERNET'!$A$31:$G$58","'INTERNET'!$A$1:$G$28","'SÉRIE HISTÓRICA'!$A$167:$H$212","'SÉRIE HISTÓRICA'!$A$56:$H$101"}</definedName>
    <definedName name="HTML_Control" localSheetId="2" hidden="1">{"'RELATÓRIO'!$A$1:$E$20","'RELATÓRIO'!$A$22:$D$34","'INTERNET'!$A$31:$G$58","'INTERNET'!$A$1:$G$28","'SÉRIE HISTÓRICA'!$A$167:$H$212","'SÉRIE HISTÓRICA'!$A$56:$H$101"}</definedName>
    <definedName name="HTML_Control" localSheetId="1" hidden="1">{"'RELATÓRIO'!$A$1:$E$20","'RELATÓRIO'!$A$22:$D$34","'INTERNET'!$A$31:$G$58","'INTERNET'!$A$1:$G$28","'SÉRIE HISTÓRICA'!$A$167:$H$212","'SÉRIE HISTÓRICA'!$A$56:$H$101"}</definedName>
    <definedName name="HTML_Control" localSheetId="4" hidden="1">{"'RELATÓRIO'!$A$1:$E$20","'RELATÓRIO'!$A$22:$D$34","'INTERNET'!$A$31:$G$58","'INTERNET'!$A$1:$G$28","'SÉRIE HISTÓRICA'!$A$167:$H$212","'SÉRIE HISTÓRICA'!$A$56:$H$101"}</definedName>
    <definedName name="HTML_Control" localSheetId="6" hidden="1">{"'RELATÓRIO'!$A$1:$E$20","'RELATÓRIO'!$A$22:$D$34","'INTERNET'!$A$31:$G$58","'INTERNET'!$A$1:$G$28","'SÉRIE HISTÓRICA'!$A$167:$H$212","'SÉRIE HISTÓRICA'!$A$56:$H$101"}</definedName>
    <definedName name="HTML_Control" localSheetId="3" hidden="1">{"'RELATÓRIO'!$A$1:$E$20","'RELATÓRIO'!$A$22:$D$34","'INTERNET'!$A$31:$G$58","'INTERNET'!$A$1:$G$28","'SÉRIE HISTÓRICA'!$A$167:$H$212","'SÉRIE HISTÓRICA'!$A$56:$H$101"}</definedName>
    <definedName name="HTML_Control" hidden="1">{"'RELATÓRIO'!$A$1:$E$20","'RELATÓRIO'!$A$22:$D$34","'INTERNET'!$A$31:$G$58","'INTERNET'!$A$1:$G$28","'SÉRIE HISTÓRICA'!$A$167:$H$212","'SÉRIE HISTÓRICA'!$A$56:$H$101"}</definedName>
    <definedName name="HTML_Control_1" localSheetId="3" hidden="1">{"'RELATÓRIO'!$A$1:$E$20","'RELATÓRIO'!$A$22:$D$34","'INTERNET'!$A$31:$G$58","'INTERNET'!$A$1:$G$28","'SÉRIE HISTÓRICA'!$A$167:$H$212","'SÉRIE HISTÓRICA'!$A$56:$H$101"}</definedName>
    <definedName name="HTML_Control_1" hidden="1">{"'RELATÓRIO'!$A$1:$E$20","'RELATÓRIO'!$A$22:$D$34","'INTERNET'!$A$31:$G$58","'INTERNET'!$A$1:$G$28","'SÉRIE HISTÓRICA'!$A$167:$H$212","'SÉRIE HISTÓRICA'!$A$56:$H$101"}</definedName>
    <definedName name="HTML_Control_2" localSheetId="3" hidden="1">{"'RELATÓRIO'!$A$1:$E$20","'RELATÓRIO'!$A$22:$D$34","'INTERNET'!$A$31:$G$58","'INTERNET'!$A$1:$G$28","'SÉRIE HISTÓRICA'!$A$167:$H$212","'SÉRIE HISTÓRICA'!$A$56:$H$101"}</definedName>
    <definedName name="HTML_Control_2" hidden="1">{"'RELATÓRIO'!$A$1:$E$20","'RELATÓRIO'!$A$22:$D$34","'INTERNET'!$A$31:$G$58","'INTERNET'!$A$1:$G$28","'SÉRIE HISTÓRICA'!$A$167:$H$212","'SÉRIE HISTÓRICA'!$A$56:$H$101"}</definedName>
    <definedName name="HTML_Control_3" localSheetId="3" hidden="1">{"'RELATÓRIO'!$A$1:$E$20","'RELATÓRIO'!$A$22:$D$34","'INTERNET'!$A$31:$G$58","'INTERNET'!$A$1:$G$28","'SÉRIE HISTÓRICA'!$A$167:$H$212","'SÉRIE HISTÓRICA'!$A$56:$H$101"}</definedName>
    <definedName name="HTML_Control_3" hidden="1">{"'RELATÓRIO'!$A$1:$E$20","'RELATÓRIO'!$A$22:$D$34","'INTERNET'!$A$31:$G$58","'INTERNET'!$A$1:$G$28","'SÉRIE HISTÓRICA'!$A$167:$H$212","'SÉRIE HISTÓRICA'!$A$56:$H$101"}</definedName>
    <definedName name="HTML_Control_4" localSheetId="3" hidden="1">{"'RELATÓRIO'!$A$1:$E$20","'RELATÓRIO'!$A$22:$D$34","'INTERNET'!$A$31:$G$58","'INTERNET'!$A$1:$G$28","'SÉRIE HISTÓRICA'!$A$167:$H$212","'SÉRIE HISTÓRICA'!$A$56:$H$101"}</definedName>
    <definedName name="HTML_Control_4" hidden="1">{"'RELATÓRIO'!$A$1:$E$20","'RELATÓRIO'!$A$22:$D$34","'INTERNET'!$A$31:$G$58","'INTERNET'!$A$1:$G$28","'SÉRIE HISTÓRICA'!$A$167:$H$212","'SÉRIE HISTÓRICA'!$A$56:$H$101"}</definedName>
    <definedName name="HTML_Control_5" localSheetId="3" hidden="1">{"'RELATÓRIO'!$A$1:$E$20","'RELATÓRIO'!$A$22:$D$34","'INTERNET'!$A$31:$G$58","'INTERNET'!$A$1:$G$28","'SÉRIE HISTÓRICA'!$A$167:$H$212","'SÉRIE HISTÓRICA'!$A$56:$H$101"}</definedName>
    <definedName name="HTML_Control_5" hidden="1">{"'RELATÓRIO'!$A$1:$E$20","'RELATÓRIO'!$A$22:$D$34","'INTERNET'!$A$31:$G$58","'INTERNET'!$A$1:$G$28","'SÉRIE HISTÓRICA'!$A$167:$H$212","'SÉRIE HISTÓRICA'!$A$56:$H$101"}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"C:\DIVULGAÇÃO INPC IPCA 2001\inpc0501.htm"</definedName>
    <definedName name="HTML_Title" hidden="1">""</definedName>
    <definedName name="hyp">#REF!</definedName>
    <definedName name="i">#REF!</definedName>
    <definedName name="IAHSDIAHSD">#REF!</definedName>
    <definedName name="icg">#REF!</definedName>
    <definedName name="icgoptions">#REF!</definedName>
    <definedName name="icgwarrants">#REF!</definedName>
    <definedName name="icix">#REF!</definedName>
    <definedName name="icixoptions">#REF!</definedName>
    <definedName name="icixwarrants">#REF!</definedName>
    <definedName name="icoydebt">#REF!</definedName>
    <definedName name="icoypay">#REF!</definedName>
    <definedName name="IDC_TABLE">#REF!</definedName>
    <definedName name="Idioma">#REF!</definedName>
    <definedName name="ii">#REF!</definedName>
    <definedName name="inclu">#REF!</definedName>
    <definedName name="IncSum">#REF!</definedName>
    <definedName name="Indicated_Annual_Dividend">#REF!</definedName>
    <definedName name="Industry">#REF!</definedName>
    <definedName name="inf">#REF!</definedName>
    <definedName name="Inflación">#REF!</definedName>
    <definedName name="Inflación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tion">0.03</definedName>
    <definedName name="ini">#REF!</definedName>
    <definedName name="iniA">#REF!</definedName>
    <definedName name="INJMOLD">#REF!</definedName>
    <definedName name="INJMTRX1">#REF!</definedName>
    <definedName name="Input_Equity_Shares_Issued">#REF!</definedName>
    <definedName name="INPUT1">#REF!</definedName>
    <definedName name="INPUT2">#REF!</definedName>
    <definedName name="Inputs">#REF!,#REF!,#REF!,#REF!,#REF!,#REF!,#REF!,#REF!,#REF!,#REF!,#REF!,#REF!,#REF!,#REF!,#REF!,#REF!,#REF!,#REF!,#REF!,#REF!,#REF!,#REF!</definedName>
    <definedName name="Install_Factor">0.3</definedName>
    <definedName name="Install_Margin">0.15</definedName>
    <definedName name="Int_exp">8%</definedName>
    <definedName name="IntangAssets">#REF!</definedName>
    <definedName name="intangible">#REF!</definedName>
    <definedName name="Intangible_Assets">89.825</definedName>
    <definedName name="Interbanco">#REF!</definedName>
    <definedName name="IntExp">#REF!</definedName>
    <definedName name="IntInc">#REF!</definedName>
    <definedName name="intraloan">#REF!</definedName>
    <definedName name="inv">#REF!</definedName>
    <definedName name="inv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ntories">#REF!</definedName>
    <definedName name="inver">#REF!</definedName>
    <definedName name="inver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>#REF!</definedName>
    <definedName name="Inversión">#REF!</definedName>
    <definedName name="inversion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>#REF!</definedName>
    <definedName name="inversiones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st">#REF!</definedName>
    <definedName name="InvestBook">#REF!</definedName>
    <definedName name="Investments">#REF!</definedName>
    <definedName name="IPPIF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41124.4599884259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IQB_BOOKMARK_COUNT" hidden="1">1</definedName>
    <definedName name="IS">#REF!</definedName>
    <definedName name="it">#REF!</definedName>
    <definedName name="itcd">#REF!</definedName>
    <definedName name="Item1">#REF!</definedName>
    <definedName name="Item10">#REF!</definedName>
    <definedName name="Item2">#REF!</definedName>
    <definedName name="Item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ItemLabel1">#REF!</definedName>
    <definedName name="ItemLabel10">#REF!</definedName>
    <definedName name="ItemLabel2">#REF!</definedName>
    <definedName name="ItemLabel3">#REF!</definedName>
    <definedName name="ItemLabel4">#REF!</definedName>
    <definedName name="ItemLabel5">#REF!</definedName>
    <definedName name="ItemLabel6">#REF!</definedName>
    <definedName name="ItemLabel7">#REF!</definedName>
    <definedName name="ItemLabel8">#REF!</definedName>
    <definedName name="ItemLabel9">#REF!</definedName>
    <definedName name="IUUI">#REF!</definedName>
    <definedName name="IUUI_1" localSheetId="3" hidden="1">{"RRHH",#N/A,FALSE,"Por Dirección";"Operaciones",#N/A,FALSE,"Por Dirección";"Logística",#N/A,FALSE,"Por Dirección";"Comercial",#N/A,FALSE,"Por Dirección";"Administracion",#N/A,FALSE,"Por Dirección"}</definedName>
    <definedName name="IUUI_1" hidden="1">{"RRHH",#N/A,FALSE,"Por Dirección";"Operaciones",#N/A,FALSE,"Por Dirección";"Logística",#N/A,FALSE,"Por Dirección";"Comercial",#N/A,FALSE,"Por Dirección";"Administracion",#N/A,FALSE,"Por Dirección"}</definedName>
    <definedName name="IUUI_2" localSheetId="3" hidden="1">{"RRHH",#N/A,FALSE,"Por Dirección";"Operaciones",#N/A,FALSE,"Por Dirección";"Logística",#N/A,FALSE,"Por Dirección";"Comercial",#N/A,FALSE,"Por Dirección";"Administracion",#N/A,FALSE,"Por Dirección"}</definedName>
    <definedName name="IUUI_2" hidden="1">{"RRHH",#N/A,FALSE,"Por Dirección";"Operaciones",#N/A,FALSE,"Por Dirección";"Logística",#N/A,FALSE,"Por Dirección";"Comercial",#N/A,FALSE,"Por Dirección";"Administracion",#N/A,FALSE,"Por Dirección"}</definedName>
    <definedName name="IUUI_3" localSheetId="3" hidden="1">{"RRHH",#N/A,FALSE,"Por Dirección";"Operaciones",#N/A,FALSE,"Por Dirección";"Logística",#N/A,FALSE,"Por Dirección";"Comercial",#N/A,FALSE,"Por Dirección";"Administracion",#N/A,FALSE,"Por Dirección"}</definedName>
    <definedName name="IUUI_3" hidden="1">{"RRHH",#N/A,FALSE,"Por Dirección";"Operaciones",#N/A,FALSE,"Por Dirección";"Logística",#N/A,FALSE,"Por Dirección";"Comercial",#N/A,FALSE,"Por Dirección";"Administracion",#N/A,FALSE,"Por Dirección"}</definedName>
    <definedName name="IUUI_4" localSheetId="3" hidden="1">{"RRHH",#N/A,FALSE,"Por Dirección";"Operaciones",#N/A,FALSE,"Por Dirección";"Logística",#N/A,FALSE,"Por Dirección";"Comercial",#N/A,FALSE,"Por Dirección";"Administracion",#N/A,FALSE,"Por Dirección"}</definedName>
    <definedName name="IUUI_4" hidden="1">{"RRHH",#N/A,FALSE,"Por Dirección";"Operaciones",#N/A,FALSE,"Por Dirección";"Logística",#N/A,FALSE,"Por Dirección";"Comercial",#N/A,FALSE,"Por Dirección";"Administracion",#N/A,FALSE,"Por Dirección"}</definedName>
    <definedName name="IUUI_5" localSheetId="3" hidden="1">{"RRHH",#N/A,FALSE,"Por Dirección";"Operaciones",#N/A,FALSE,"Por Dirección";"Logística",#N/A,FALSE,"Por Dirección";"Comercial",#N/A,FALSE,"Por Dirección";"Administracion",#N/A,FALSE,"Por Dirección"}</definedName>
    <definedName name="IUUI_5" hidden="1">{"RRHH",#N/A,FALSE,"Por Dirección";"Operaciones",#N/A,FALSE,"Por Dirección";"Logística",#N/A,FALSE,"Por Dirección";"Comercial",#N/A,FALSE,"Por Dirección";"Administracion",#N/A,FALSE,"Por Dirección"}</definedName>
    <definedName name="J">#REF!</definedName>
    <definedName name="JAN">#REF!</definedName>
    <definedName name="JAn_aa">#REF!</definedName>
    <definedName name="jan_aa_fr">#REF!</definedName>
    <definedName name="Jan_O">#REF!</definedName>
    <definedName name="Jan_Orc">#REF!</definedName>
    <definedName name="jan_orc_fr">#REF!</definedName>
    <definedName name="Jan_P">#REF!</definedName>
    <definedName name="Jan_R">#REF!</definedName>
    <definedName name="Jan_Real">#REF!</definedName>
    <definedName name="Jan_Real_FR">#REF!</definedName>
    <definedName name="Janeiro_Orç">#REF!</definedName>
    <definedName name="Janeiro_Orç_AC">#REF!</definedName>
    <definedName name="Janeiro_Real">#REF!</definedName>
    <definedName name="Janeiro_Real_Ac">#REF!</definedName>
    <definedName name="Jean">#REF!</definedName>
    <definedName name="Jean1">#REF!</definedName>
    <definedName name="Jean10">#REF!</definedName>
    <definedName name="Jean2">#REF!</definedName>
    <definedName name="Jean3">#REF!</definedName>
    <definedName name="Jean4">#REF!</definedName>
    <definedName name="Jean5">#REF!</definedName>
    <definedName name="Jean6">#REF!</definedName>
    <definedName name="Jean7">#REF!</definedName>
    <definedName name="Jean8">#REF!</definedName>
    <definedName name="Jean9">#REF!</definedName>
    <definedName name="Jeniro_Orç_AC">#REF!</definedName>
    <definedName name="jh">#REF!</definedName>
    <definedName name="jj">#REF!</definedName>
    <definedName name="jja">#REF!</definedName>
    <definedName name="JM_Seguro">#REF!</definedName>
    <definedName name="JUL">#REF!</definedName>
    <definedName name="Jul_aa">#REF!</definedName>
    <definedName name="jul_aa_fr">#REF!</definedName>
    <definedName name="Jul_O">#REF!</definedName>
    <definedName name="Jul_orc">#REF!</definedName>
    <definedName name="jul_orc_fr">#REF!</definedName>
    <definedName name="Jul_P">#REF!</definedName>
    <definedName name="Jul_R">#REF!</definedName>
    <definedName name="Jul_Real">#REF!</definedName>
    <definedName name="jul_real_fr">#REF!</definedName>
    <definedName name="Julho_Orç">#REF!</definedName>
    <definedName name="Julho_Orç_AC">#REF!</definedName>
    <definedName name="Julho_Real">#REF!</definedName>
    <definedName name="Julho_Real_AC">#REF!</definedName>
    <definedName name="JUN">#REF!</definedName>
    <definedName name="Jun_aa">#REF!</definedName>
    <definedName name="jun_aa_fr">#REF!</definedName>
    <definedName name="Jun_O">#REF!</definedName>
    <definedName name="Jun_orc">#REF!</definedName>
    <definedName name="jun_orc_fr">#REF!</definedName>
    <definedName name="Jun_P">#REF!</definedName>
    <definedName name="Jun_R">#REF!</definedName>
    <definedName name="Jun_real">#REF!</definedName>
    <definedName name="jun_real_fr">#REF!</definedName>
    <definedName name="Junho_Orç">#REF!</definedName>
    <definedName name="JUnho_Orç_AC">#REF!</definedName>
    <definedName name="Junho_Real">#REF!</definedName>
    <definedName name="Junho_Real_AC">#REF!</definedName>
    <definedName name="JUNK">#REF!</definedName>
    <definedName name="juros">#REF!</definedName>
    <definedName name="JUROS1099">#REF!</definedName>
    <definedName name="Justocar">#REF!</definedName>
    <definedName name="K_100.001">#REF!</definedName>
    <definedName name="K_100.009">#REF!</definedName>
    <definedName name="K_100.016">#REF!</definedName>
    <definedName name="K_100.022">#REF!</definedName>
    <definedName name="K_100.033">#REF!</definedName>
    <definedName name="K_103">#REF!</definedName>
    <definedName name="K_106">#REF!</definedName>
    <definedName name="K_117">#REF!</definedName>
    <definedName name="KADS_Version">#REF!</definedName>
    <definedName name="KNE">#REF!</definedName>
    <definedName name="Koala_North_Pit_2">#REF!</definedName>
    <definedName name="Koala_North_Test_Pit_1">#REF!</definedName>
    <definedName name="Koala_North_Test_Pit_2">#REF!</definedName>
    <definedName name="Koala_North_Test_Pit_3">#REF!</definedName>
    <definedName name="Koala_North_Test_Pit_4">#REF!</definedName>
    <definedName name="Koala_North_Test_Pit_5">#REF!</definedName>
    <definedName name="Koala_North_Underground_1">#REF!</definedName>
    <definedName name="koala_North_Underground_2">#REF!</definedName>
    <definedName name="Koala_North_Underground_3">#REF!</definedName>
    <definedName name="Koala_North_Underground_4">#REF!</definedName>
    <definedName name="Koala_North_Underground_5">#REF!</definedName>
    <definedName name="Koala_Pit_1">#REF!</definedName>
    <definedName name="Koala_Pit_2">#REF!</definedName>
    <definedName name="Koala_Pit_3">#REF!</definedName>
    <definedName name="Koala_Pit_4">#REF!</definedName>
    <definedName name="Koala_Pit_5">#REF!</definedName>
    <definedName name="Koala_Underground_1">#REF!</definedName>
    <definedName name="Koala_Underground_2">#REF!</definedName>
    <definedName name="Koala_Underground_3">#REF!</definedName>
    <definedName name="Koala_Underground_4">#REF!</definedName>
    <definedName name="Koala_Underground_5">#REF!</definedName>
    <definedName name="L_100.002">#REF!</definedName>
    <definedName name="L_100.007">#REF!</definedName>
    <definedName name="L_100.020">#REF!</definedName>
    <definedName name="L_100.074">#REF!</definedName>
    <definedName name="L_100.096">#REF!</definedName>
    <definedName name="L_100.101">#REF!</definedName>
    <definedName name="L_100.102">#REF!</definedName>
    <definedName name="L_100.107">#REF!</definedName>
    <definedName name="L_100.110">#REF!</definedName>
    <definedName name="L_100.113">#REF!</definedName>
    <definedName name="L_100.116">#REF!</definedName>
    <definedName name="L_100.119">#REF!</definedName>
    <definedName name="L_102">#REF!</definedName>
    <definedName name="L_103">#REF!</definedName>
    <definedName name="L_104">#REF!</definedName>
    <definedName name="L_110">#REF!</definedName>
    <definedName name="L_115">#REF!</definedName>
    <definedName name="L_116">#REF!</definedName>
    <definedName name="L_118">#REF!</definedName>
    <definedName name="L_119">#REF!</definedName>
    <definedName name="L_124">#REF!</definedName>
    <definedName name="L_125">#REF!</definedName>
    <definedName name="L_126">#REF!</definedName>
    <definedName name="L_127">#REF!</definedName>
    <definedName name="L_128">#REF!</definedName>
    <definedName name="L_129">#REF!</definedName>
    <definedName name="L_133">#REF!</definedName>
    <definedName name="LatestFYE">#REF!</definedName>
    <definedName name="lbl_ano">#REF!</definedName>
    <definedName name="LBO">#REF!</definedName>
    <definedName name="Less__Cash_and_Equivalents">#REF!</definedName>
    <definedName name="level3">#REF!</definedName>
    <definedName name="level3opt">#REF!</definedName>
    <definedName name="LFQ">#REF!</definedName>
    <definedName name="LFY">#REF!</definedName>
    <definedName name="LGA">#REF!</definedName>
    <definedName name="LHCDebt">#REF!</definedName>
    <definedName name="LHCLoan4">#REF!</definedName>
    <definedName name="Liii7">#REF!</definedName>
    <definedName name="Liii8">#REF!</definedName>
    <definedName name="Liii9">#REF!</definedName>
    <definedName name="Liiii7">#REF!</definedName>
    <definedName name="Liiii8">#REF!</definedName>
    <definedName name="Liiii9">#REF!</definedName>
    <definedName name="limcount" hidden="1">1</definedName>
    <definedName name="Load">#REF!</definedName>
    <definedName name="loanbp">#REF!</definedName>
    <definedName name="Long_Term_Debt">#REF!</definedName>
    <definedName name="loopfactor">#REF!</definedName>
    <definedName name="loopfactor2">#REF!</definedName>
    <definedName name="loopfactor3">#REF!</definedName>
    <definedName name="loopfactor4">#REF!</definedName>
    <definedName name="LowDate">#REF!</definedName>
    <definedName name="lowempty">#REF!</definedName>
    <definedName name="LowPrice">#REF!</definedName>
    <definedName name="lstBase">#REF!</definedName>
    <definedName name="lstPrincipal">#REF!</definedName>
    <definedName name="LTEPSGrowth">#REF!</definedName>
    <definedName name="LTM">#REF!</definedName>
    <definedName name="LTM_Asset_Sales">#REF!</definedName>
    <definedName name="LTM_ATCF___LTM_Revenues">#REF!</definedName>
    <definedName name="LTM_Capex">#REF!</definedName>
    <definedName name="LTM_Capitalized_Interest">#REF!</definedName>
    <definedName name="LTM_Cash_Flow">#REF!</definedName>
    <definedName name="LTM_Current_Income_Tax">#REF!</definedName>
    <definedName name="LTM_DD_A">#REF!</definedName>
    <definedName name="LTM_Deferred_Income_Tax">#REF!</definedName>
    <definedName name="LTM_EBIT">#REF!</definedName>
    <definedName name="LTM_EBITDAX">#REF!</definedName>
    <definedName name="LTM_Exploration_Expense">#REF!</definedName>
    <definedName name="LTM_High">#REF!</definedName>
    <definedName name="LTM_Interest_Expense">#REF!</definedName>
    <definedName name="LTM_Low">#REF!</definedName>
    <definedName name="LTM_Minority_Interest">#REF!</definedName>
    <definedName name="LTM_Net_Income">#REF!</definedName>
    <definedName name="LTM_Non_Cash_Items">#REF!</definedName>
    <definedName name="LTM_Other_Income">#REF!</definedName>
    <definedName name="LTM_Revenue">#REF!</definedName>
    <definedName name="LTM_Weighted_Average_Shares_Outstanding">#REF!</definedName>
    <definedName name="LTMCapEx">#REF!</definedName>
    <definedName name="LTMCashFlow">#REF!</definedName>
    <definedName name="LTMEBIT">#REF!</definedName>
    <definedName name="LTMEBITDA">#REF!</definedName>
    <definedName name="LTMGrossProfit">#REF!</definedName>
    <definedName name="LTMNetInc">#REF!</definedName>
    <definedName name="LTMOther1">#REF!</definedName>
    <definedName name="LTMOther2">#REF!</definedName>
    <definedName name="LTMOther3">#REF!</definedName>
    <definedName name="LTMRevenues">#REF!</definedName>
    <definedName name="LTMSALES">#REF!</definedName>
    <definedName name="LTMShares">#REF!</definedName>
    <definedName name="Lynx_Pit_1">#REF!</definedName>
    <definedName name="Lynx_Pit_2">#REF!</definedName>
    <definedName name="Lynx_Pit_3">#REF!</definedName>
    <definedName name="Lynx_Pit_4">#REF!</definedName>
    <definedName name="Lynx_Pit_5">#REF!</definedName>
    <definedName name="M">#REF!</definedName>
    <definedName name="MAI">#REF!</definedName>
    <definedName name="Mai_aa">#REF!</definedName>
    <definedName name="mai_aa_fr">#REF!</definedName>
    <definedName name="Mai_O">#REF!</definedName>
    <definedName name="Mai_orc">#REF!</definedName>
    <definedName name="mai_orc_fr">#REF!</definedName>
    <definedName name="Mai_P">#REF!</definedName>
    <definedName name="Mai_R">#REF!</definedName>
    <definedName name="Mai_real">#REF!</definedName>
    <definedName name="mai_real_fr">#REF!</definedName>
    <definedName name="Maint_Cont_Rev">0.17</definedName>
    <definedName name="Maint_Margin">0.3</definedName>
    <definedName name="Maintenance_Margin">0.3</definedName>
    <definedName name="Maio_Orç">#REF!</definedName>
    <definedName name="Maio_Orç_AC">#REF!</definedName>
    <definedName name="Maio_Real">#REF!</definedName>
    <definedName name="Maio_Real_AC">#REF!</definedName>
    <definedName name="MAR">#REF!</definedName>
    <definedName name="Mar_aa">#REF!</definedName>
    <definedName name="mar_aa_fr">#REF!</definedName>
    <definedName name="Mar_O">#REF!</definedName>
    <definedName name="Mar_orc">#REF!</definedName>
    <definedName name="mar_orc_fr">#REF!</definedName>
    <definedName name="Mar_P">#REF!</definedName>
    <definedName name="Mar_R">#REF!</definedName>
    <definedName name="Mar_real">#REF!</definedName>
    <definedName name="mar_real_fr">#REF!</definedName>
    <definedName name="Marca">#REF!</definedName>
    <definedName name="Marcas">#REF!</definedName>
    <definedName name="Março_Orç">#REF!</definedName>
    <definedName name="Março_Orç_AC">#REF!</definedName>
    <definedName name="Março_Real">#REF!</definedName>
    <definedName name="Março_Real_ac">#REF!</definedName>
    <definedName name="Margem">#REF!</definedName>
    <definedName name="Market">#REF!</definedName>
    <definedName name="Market____Book_Value">#REF!</definedName>
    <definedName name="Market_Value">#REF!</definedName>
    <definedName name="Market_Value___Book_Value">#REF!</definedName>
    <definedName name="Market_Value_1">#REF!</definedName>
    <definedName name="Market_Value_of_Reserves___After_Tax_SEC_10_Value">#REF!</definedName>
    <definedName name="Market_Value_of_Reserves___Proved_BOE">#REF!</definedName>
    <definedName name="Market_Value_of_Reserves___Proved_BOE_10">#REF!</definedName>
    <definedName name="MarketCap">#REF!</definedName>
    <definedName name="MarketTrend">#REF!</definedName>
    <definedName name="MATrig">#REF!</definedName>
    <definedName name="MATRIX">#REF!</definedName>
    <definedName name="MatrixOff">#REF!</definedName>
    <definedName name="MatrixOn">#REF!</definedName>
    <definedName name="MATRIZ">#REF!</definedName>
    <definedName name="MAURI07">#REF!</definedName>
    <definedName name="mauri1098">#REF!</definedName>
    <definedName name="Mayo">#REF!</definedName>
    <definedName name="Mayo_1" localSheetId="3" hidden="1">{"RRHH",#N/A,FALSE,"Por Dirección";"Operaciones",#N/A,FALSE,"Por Dirección";"Logística",#N/A,FALSE,"Por Dirección";"Comercial",#N/A,FALSE,"Por Dirección";"Administracion",#N/A,FALSE,"Por Dirección"}</definedName>
    <definedName name="Mayo_1" hidden="1">{"RRHH",#N/A,FALSE,"Por Dirección";"Operaciones",#N/A,FALSE,"Por Dirección";"Logística",#N/A,FALSE,"Por Dirección";"Comercial",#N/A,FALSE,"Por Dirección";"Administracion",#N/A,FALSE,"Por Dirección"}</definedName>
    <definedName name="Mayo_2" localSheetId="3" hidden="1">{"RRHH",#N/A,FALSE,"Por Dirección";"Operaciones",#N/A,FALSE,"Por Dirección";"Logística",#N/A,FALSE,"Por Dirección";"Comercial",#N/A,FALSE,"Por Dirección";"Administracion",#N/A,FALSE,"Por Dirección"}</definedName>
    <definedName name="Mayo_2" hidden="1">{"RRHH",#N/A,FALSE,"Por Dirección";"Operaciones",#N/A,FALSE,"Por Dirección";"Logística",#N/A,FALSE,"Por Dirección";"Comercial",#N/A,FALSE,"Por Dirección";"Administracion",#N/A,FALSE,"Por Dirección"}</definedName>
    <definedName name="Mayo_3" localSheetId="3" hidden="1">{"RRHH",#N/A,FALSE,"Por Dirección";"Operaciones",#N/A,FALSE,"Por Dirección";"Logística",#N/A,FALSE,"Por Dirección";"Comercial",#N/A,FALSE,"Por Dirección";"Administracion",#N/A,FALSE,"Por Dirección"}</definedName>
    <definedName name="Mayo_3" hidden="1">{"RRHH",#N/A,FALSE,"Por Dirección";"Operaciones",#N/A,FALSE,"Por Dirección";"Logística",#N/A,FALSE,"Por Dirección";"Comercial",#N/A,FALSE,"Por Dirección";"Administracion",#N/A,FALSE,"Por Dirección"}</definedName>
    <definedName name="Mayo_4" localSheetId="3" hidden="1">{"RRHH",#N/A,FALSE,"Por Dirección";"Operaciones",#N/A,FALSE,"Por Dirección";"Logística",#N/A,FALSE,"Por Dirección";"Comercial",#N/A,FALSE,"Por Dirección";"Administracion",#N/A,FALSE,"Por Dirección"}</definedName>
    <definedName name="Mayo_4" hidden="1">{"RRHH",#N/A,FALSE,"Por Dirección";"Operaciones",#N/A,FALSE,"Por Dirección";"Logística",#N/A,FALSE,"Por Dirección";"Comercial",#N/A,FALSE,"Por Dirección";"Administracion",#N/A,FALSE,"Por Dirección"}</definedName>
    <definedName name="Mayo_5" localSheetId="3" hidden="1">{"RRHH",#N/A,FALSE,"Por Dirección";"Operaciones",#N/A,FALSE,"Por Dirección";"Logística",#N/A,FALSE,"Por Dirección";"Comercial",#N/A,FALSE,"Por Dirección";"Administracion",#N/A,FALSE,"Por Dirección"}</definedName>
    <definedName name="Mayo_5" hidden="1">{"RRHH",#N/A,FALSE,"Por Dirección";"Operaciones",#N/A,FALSE,"Por Dirección";"Logística",#N/A,FALSE,"Por Dirección";"Comercial",#N/A,FALSE,"Por Dirección";"Administracion",#N/A,FALSE,"Por Dirección"}</definedName>
    <definedName name="mBRL">#REF!</definedName>
    <definedName name="mBRLPlano">#REF!</definedName>
    <definedName name="mcld">#REF!</definedName>
    <definedName name="mcldoptions">#REF!</definedName>
    <definedName name="mcldprice">#REF!</definedName>
    <definedName name="Median1">#REF!</definedName>
    <definedName name="Median2">#REF!</definedName>
    <definedName name="Median3">#REF!</definedName>
    <definedName name="Median4">#REF!</definedName>
    <definedName name="Median5">#REF!</definedName>
    <definedName name="Median6">#REF!</definedName>
    <definedName name="Median7">#REF!</definedName>
    <definedName name="Median8">#REF!</definedName>
    <definedName name="Median9">#REF!</definedName>
    <definedName name="Mês">#REF!</definedName>
    <definedName name="mesanterior">#REF!</definedName>
    <definedName name="MESES">#REF!</definedName>
    <definedName name="metroopt">#REF!</definedName>
    <definedName name="mEur">#REF!</definedName>
    <definedName name="mEurPlano">#REF!</definedName>
    <definedName name="MgtDisc">#REF!</definedName>
    <definedName name="minc">1</definedName>
    <definedName name="MINCASH">#REF!</definedName>
    <definedName name="Minilease">#REF!</definedName>
    <definedName name="MinInt">#REF!</definedName>
    <definedName name="MinIntInc">#REF!</definedName>
    <definedName name="MinIntMarket">#REF!</definedName>
    <definedName name="Minority_Interest">#REF!</definedName>
    <definedName name="MINTAB">#REF!</definedName>
    <definedName name="Misery_Pit_1">#REF!</definedName>
    <definedName name="Misery_Pit_2">#REF!</definedName>
    <definedName name="Misery_Pit_3">#REF!</definedName>
    <definedName name="Misery_Pit_4">#REF!</definedName>
    <definedName name="Misery_Pit_5">#REF!</definedName>
    <definedName name="MK">#REF!</definedName>
    <definedName name="mm">#REF!</definedName>
    <definedName name="mMAD">#REF!</definedName>
    <definedName name="mMADPlano">#REF!</definedName>
    <definedName name="MMBTU_Table">#REF!</definedName>
    <definedName name="mMZM">#REF!</definedName>
    <definedName name="mMZMPlano">#REF!</definedName>
    <definedName name="mobra">#REF!</definedName>
    <definedName name="Modalidades_de_internamiento">#REF!</definedName>
    <definedName name="MODU">#REF!</definedName>
    <definedName name="MOEDA">#REF!</definedName>
    <definedName name="molasses">#REF!</definedName>
    <definedName name="Monedas">#REF!</definedName>
    <definedName name="MOSYR2">#REF!</definedName>
    <definedName name="Motivo_de_Proveedor_condicionado">#REF!</definedName>
    <definedName name="Motivos_de_No_computar_ahorros">#REF!</definedName>
    <definedName name="MOV">#REF!</definedName>
    <definedName name="MTC_CONT">0.15</definedName>
    <definedName name="MTC_CONT_TAKE_RATE">0.25</definedName>
    <definedName name="MTGELIM">#REF!</definedName>
    <definedName name="mTND">#REF!</definedName>
    <definedName name="mTNDPlano">#REF!</definedName>
    <definedName name="mult">9</definedName>
    <definedName name="MULTIPLO">#REF!</definedName>
    <definedName name="Multirent">#REF!</definedName>
    <definedName name="Multirent_Consolidada">#REF!</definedName>
    <definedName name="Multirent_Individual">#REF!</definedName>
    <definedName name="MV___1997E_Cash_Flow">#REF!</definedName>
    <definedName name="MV___1997E_Net_Income">#REF!</definedName>
    <definedName name="MV___1998E_Cash_Flow">#REF!</definedName>
    <definedName name="MV___1998E_Net_Income">#REF!</definedName>
    <definedName name="MV___LTM_Cash_Flow">#REF!</definedName>
    <definedName name="MV___LTM_Net_Income">#REF!</definedName>
    <definedName name="name">"Project Summer"</definedName>
    <definedName name="NCA">#REF!</definedName>
    <definedName name="ncasset">#REF!</definedName>
    <definedName name="ncborrow">#REF!</definedName>
    <definedName name="nccredit">#REF!</definedName>
    <definedName name="ncprov">#REF!</definedName>
    <definedName name="ncslot">#REF!</definedName>
    <definedName name="NEGOCIO">#REF!</definedName>
    <definedName name="Net_Total_Book_Capitalization">#REF!</definedName>
    <definedName name="NetCFOperations">#REF!</definedName>
    <definedName name="netdebt">#REF!</definedName>
    <definedName name="NetDebtBook">#REF!</definedName>
    <definedName name="NetDebtEBITDA">#REF!</definedName>
    <definedName name="NetDebtEnt">#REF!</definedName>
    <definedName name="NetInc">#REF!</definedName>
    <definedName name="NetIncGrowth">#REF!</definedName>
    <definedName name="NetIncMargin">#REF!</definedName>
    <definedName name="Network">#REF!</definedName>
    <definedName name="New_Pipe_1">#REF!</definedName>
    <definedName name="New_Pipe_1_1">#REF!</definedName>
    <definedName name="New_Pipe_1_2">#REF!</definedName>
    <definedName name="New_Pipe_1_3">#REF!</definedName>
    <definedName name="New_Pipe_1_4">#REF!</definedName>
    <definedName name="New_Pipe_1_5">#REF!</definedName>
    <definedName name="New_Pipe_2">#REF!</definedName>
    <definedName name="New_Pipe_2_1">#REF!</definedName>
    <definedName name="New_Pipe_2_2">#REF!</definedName>
    <definedName name="New_Pipe_2_3">#REF!</definedName>
    <definedName name="New_Pipe_2_4">#REF!</definedName>
    <definedName name="New_Pipe_2_5">#REF!</definedName>
    <definedName name="New_Pipe_3_1">#REF!</definedName>
    <definedName name="New_Pipe_3_2">#REF!</definedName>
    <definedName name="New_Pipe_3_3">#REF!</definedName>
    <definedName name="New_Pipe_3_4">#REF!</definedName>
    <definedName name="New_Pipe_3_5">#REF!</definedName>
    <definedName name="NEWCO">#REF!</definedName>
    <definedName name="NewLT">#REF!</definedName>
    <definedName name="NEWMTRX1">#REF!</definedName>
    <definedName name="NGL">#REF!</definedName>
    <definedName name="ñl">#REF!</definedName>
    <definedName name="ñl_1" localSheetId="3" hidden="1">{"RRHH",#N/A,FALSE,"Por Dirección";"Operaciones",#N/A,FALSE,"Por Dirección";"Logística",#N/A,FALSE,"Por Dirección";"Comercial",#N/A,FALSE,"Por Dirección";"Administracion",#N/A,FALSE,"Por Dirección"}</definedName>
    <definedName name="ñl_1" hidden="1">{"RRHH",#N/A,FALSE,"Por Dirección";"Operaciones",#N/A,FALSE,"Por Dirección";"Logística",#N/A,FALSE,"Por Dirección";"Comercial",#N/A,FALSE,"Por Dirección";"Administracion",#N/A,FALSE,"Por Dirección"}</definedName>
    <definedName name="ñl_2" localSheetId="3" hidden="1">{"RRHH",#N/A,FALSE,"Por Dirección";"Operaciones",#N/A,FALSE,"Por Dirección";"Logística",#N/A,FALSE,"Por Dirección";"Comercial",#N/A,FALSE,"Por Dirección";"Administracion",#N/A,FALSE,"Por Dirección"}</definedName>
    <definedName name="ñl_2" hidden="1">{"RRHH",#N/A,FALSE,"Por Dirección";"Operaciones",#N/A,FALSE,"Por Dirección";"Logística",#N/A,FALSE,"Por Dirección";"Comercial",#N/A,FALSE,"Por Dirección";"Administracion",#N/A,FALSE,"Por Dirección"}</definedName>
    <definedName name="ñl_3" localSheetId="3" hidden="1">{"RRHH",#N/A,FALSE,"Por Dirección";"Operaciones",#N/A,FALSE,"Por Dirección";"Logística",#N/A,FALSE,"Por Dirección";"Comercial",#N/A,FALSE,"Por Dirección";"Administracion",#N/A,FALSE,"Por Dirección"}</definedName>
    <definedName name="ñl_3" hidden="1">{"RRHH",#N/A,FALSE,"Por Dirección";"Operaciones",#N/A,FALSE,"Por Dirección";"Logística",#N/A,FALSE,"Por Dirección";"Comercial",#N/A,FALSE,"Por Dirección";"Administracion",#N/A,FALSE,"Por Dirección"}</definedName>
    <definedName name="ñl_4" localSheetId="3" hidden="1">{"RRHH",#N/A,FALSE,"Por Dirección";"Operaciones",#N/A,FALSE,"Por Dirección";"Logística",#N/A,FALSE,"Por Dirección";"Comercial",#N/A,FALSE,"Por Dirección";"Administracion",#N/A,FALSE,"Por Dirección"}</definedName>
    <definedName name="ñl_4" hidden="1">{"RRHH",#N/A,FALSE,"Por Dirección";"Operaciones",#N/A,FALSE,"Por Dirección";"Logística",#N/A,FALSE,"Por Dirección";"Comercial",#N/A,FALSE,"Por Dirección";"Administracion",#N/A,FALSE,"Por Dirección"}</definedName>
    <definedName name="ñl_5" localSheetId="3" hidden="1">{"RRHH",#N/A,FALSE,"Por Dirección";"Operaciones",#N/A,FALSE,"Por Dirección";"Logística",#N/A,FALSE,"Por Dirección";"Comercial",#N/A,FALSE,"Por Dirección";"Administracion",#N/A,FALSE,"Por Dirección"}</definedName>
    <definedName name="ñl_5" hidden="1">{"RRHH",#N/A,FALSE,"Por Dirección";"Operaciones",#N/A,FALSE,"Por Dirección";"Logística",#N/A,FALSE,"Por Dirección";"Comercial",#N/A,FALSE,"Por Dirección";"Administracion",#N/A,FALSE,"Por Dirección"}</definedName>
    <definedName name="NOMEDIR">#REF!</definedName>
    <definedName name="NOMEGER">#REF!</definedName>
    <definedName name="NOMESUP">#REF!</definedName>
    <definedName name="NonOpExp">#REF!</definedName>
    <definedName name="Nooo7">#REF!</definedName>
    <definedName name="Nooo8">#REF!</definedName>
    <definedName name="Nooo9">#REF!</definedName>
    <definedName name="Noooo7">#REF!</definedName>
    <definedName name="Noooo8">#REF!</definedName>
    <definedName name="Noooo9">#REF!</definedName>
    <definedName name="NOTES">#REF!</definedName>
    <definedName name="NOV">#REF!</definedName>
    <definedName name="Nov_aa">#REF!</definedName>
    <definedName name="nov_aa_fr">#REF!</definedName>
    <definedName name="Nov_O">#REF!</definedName>
    <definedName name="Nov_ORC">#REF!</definedName>
    <definedName name="nov_orc_fr">#REF!</definedName>
    <definedName name="Nov_P">#REF!</definedName>
    <definedName name="Nov_R">#REF!</definedName>
    <definedName name="Nov_real">#REF!</definedName>
    <definedName name="nov_real_fr">#REF!</definedName>
    <definedName name="Novembro_Orç">#REF!</definedName>
    <definedName name="Novembro_Orç_AC">#REF!</definedName>
    <definedName name="Novembro_Real">#REF!</definedName>
    <definedName name="Novembro_Real_Ac">#REF!</definedName>
    <definedName name="novojuro">#REF!</definedName>
    <definedName name="Number">#REF!</definedName>
    <definedName name="NWC">#REF!</definedName>
    <definedName name="NWCMargin">#REF!</definedName>
    <definedName name="nxlk">#REF!</definedName>
    <definedName name="nxlkoptions">#REF!</definedName>
    <definedName name="OA">#REF!</definedName>
    <definedName name="OA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bsoles">#REF!</definedName>
    <definedName name="oei">#REF!</definedName>
    <definedName name="OFFER">#REF!</definedName>
    <definedName name="offpr">#REF!</definedName>
    <definedName name="onoff">#REF!</definedName>
    <definedName name="OPERAÇÃO">#REF!</definedName>
    <definedName name="OPPRI">#REF!</definedName>
    <definedName name="OPRPI">#REF!</definedName>
    <definedName name="OptionPrice">#REF!</definedName>
    <definedName name="Options">#REF!</definedName>
    <definedName name="OptionsTrig">#REF!</definedName>
    <definedName name="ORC">#REF!</definedName>
    <definedName name="origen">#REF!</definedName>
    <definedName name="origen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th_Assets_Activity">#REF!</definedName>
    <definedName name="OtherLabel1">#REF!</definedName>
    <definedName name="OtherLabel2">#REF!</definedName>
    <definedName name="OtherLabel3">#REF!</definedName>
    <definedName name="OtherOpExp">#REF!</definedName>
    <definedName name="OtherRiskPremium">#REF!</definedName>
    <definedName name="OUT">#REF!</definedName>
    <definedName name="Out_aa">#REF!</definedName>
    <definedName name="out_aa_fr">#REF!</definedName>
    <definedName name="Out_O">#REF!</definedName>
    <definedName name="Out_orc">#REF!</definedName>
    <definedName name="out_orc_fr">#REF!</definedName>
    <definedName name="Out_P">#REF!</definedName>
    <definedName name="Out_R">#REF!</definedName>
    <definedName name="Out_real">#REF!</definedName>
    <definedName name="out_real_fr">#REF!</definedName>
    <definedName name="Outubro_Orç">#REF!</definedName>
    <definedName name="Outubro_Orç_Ac">#REF!</definedName>
    <definedName name="Outubro_Real">#REF!</definedName>
    <definedName name="Outubro_Real_AC">#REF!</definedName>
    <definedName name="Over">#REF!</definedName>
    <definedName name="OWN_AL">#REF!</definedName>
    <definedName name="OWN_BA">#REF!</definedName>
    <definedName name="OWN_PB">#REF!</definedName>
    <definedName name="OWN_PE">#REF!</definedName>
    <definedName name="OWN_PR">#REF!</definedName>
    <definedName name="OWN_SC">#REF!</definedName>
    <definedName name="OWN_SE">#REF!</definedName>
    <definedName name="Oz">2</definedName>
    <definedName name="P_60054">#REF!</definedName>
    <definedName name="PageNum">#REF!</definedName>
    <definedName name="Panda_Pit_1">#REF!</definedName>
    <definedName name="Panda_Pit_10">#REF!</definedName>
    <definedName name="Panda_Pit_2">#REF!</definedName>
    <definedName name="Panda_Pit_3">#REF!</definedName>
    <definedName name="Panda_Pit_4">#REF!</definedName>
    <definedName name="Panda_Pit_5">#REF!</definedName>
    <definedName name="Panda_Pit_6">#REF!</definedName>
    <definedName name="Panda_Pit_7">#REF!</definedName>
    <definedName name="Panda_Pit_8">#REF!</definedName>
    <definedName name="Panda_Pit_9">#REF!</definedName>
    <definedName name="Panda_Underground_1">#REF!</definedName>
    <definedName name="Panda_Underground_2">#REF!</definedName>
    <definedName name="Panda_Underground_3">#REF!</definedName>
    <definedName name="Panda_Underground_4">#REF!</definedName>
    <definedName name="Panda_Underground_5">#REF!</definedName>
    <definedName name="partida">#REF!</definedName>
    <definedName name="Payment_Needed">"Pagamento necessário"</definedName>
    <definedName name="PBV">#REF!</definedName>
    <definedName name="PC">#REF!</definedName>
    <definedName name="PC_Debt_gas">#REF!</definedName>
    <definedName name="PC_Debt_Liquid">#REF!</definedName>
    <definedName name="PCCASH">#REF!</definedName>
    <definedName name="PCO">#REF!</definedName>
    <definedName name="PCT">#REF!</definedName>
    <definedName name="Ped_excl">#REF!</definedName>
    <definedName name="PEL">#REF!</definedName>
    <definedName name="PELTM">#REF!</definedName>
    <definedName name="Percentstock">#REF!/100</definedName>
    <definedName name="Perdas_Cambiais_de_Conversão">#REF!</definedName>
    <definedName name="Periodo">#REF!</definedName>
    <definedName name="Periodo_de_pago">#REF!</definedName>
    <definedName name="Periodos">#REF!</definedName>
    <definedName name="Perioricidad">#REF!</definedName>
    <definedName name="PFPRICE">#REF!</definedName>
    <definedName name="PFPRICE2">#REF!</definedName>
    <definedName name="PFQ">#REF!</definedName>
    <definedName name="PG5CASH">#REF!</definedName>
    <definedName name="Phase_I">#REF!</definedName>
    <definedName name="Phase_II">#REF!</definedName>
    <definedName name="Phase_III">#REF!</definedName>
    <definedName name="Pigeon_Pit_1">#REF!</definedName>
    <definedName name="Pigeon_Pit_2">#REF!</definedName>
    <definedName name="Pigeon_Pit_3">#REF!</definedName>
    <definedName name="Pigeon_Pit_4">#REF!</definedName>
    <definedName name="Pigeon_Pit_5">#REF!</definedName>
    <definedName name="PL">#REF!</definedName>
    <definedName name="PL_5" localSheetId="5">P&amp;#REF!</definedName>
    <definedName name="PL_5" localSheetId="2">P&amp;#REF!</definedName>
    <definedName name="PL_5" localSheetId="4">P&amp;#REF!</definedName>
    <definedName name="PL_5" localSheetId="6">P&amp;#REF!</definedName>
    <definedName name="PL_5" localSheetId="3">P&amp;#REF!</definedName>
    <definedName name="PL_5">P&amp;#REF!</definedName>
    <definedName name="plantcost">#REF!</definedName>
    <definedName name="plantdepn">#REF!</definedName>
    <definedName name="PLentry">#REF!</definedName>
    <definedName name="PMGCONS">#REF!</definedName>
    <definedName name="PMGELIM">#REF!</definedName>
    <definedName name="PMGMTRX1">#REF!</definedName>
    <definedName name="pmm">#REF!</definedName>
    <definedName name="PoliticalRiskPremium">#REF!</definedName>
    <definedName name="POOL">#REF!</definedName>
    <definedName name="Pooling">0</definedName>
    <definedName name="ppeentry">#REF!</definedName>
    <definedName name="PPI_1998">#REF!</definedName>
    <definedName name="PrefDivPaid">#REF!</definedName>
    <definedName name="Preferred">#REF!</definedName>
    <definedName name="Preferred_Stock">#REF!</definedName>
    <definedName name="PrefPrice1">#REF!</definedName>
    <definedName name="PrefPrice2">#REF!</definedName>
    <definedName name="PrefShares1">#REF!</definedName>
    <definedName name="PrefShares2">#REF!</definedName>
    <definedName name="PretaxInc">#REF!</definedName>
    <definedName name="PretaxIncMargin">#REF!</definedName>
    <definedName name="PretaxItems1">#REF!</definedName>
    <definedName name="PretaxItems2">#REF!</definedName>
    <definedName name="PretaxItems3">#REF!</definedName>
    <definedName name="PretaxItems4">#REF!</definedName>
    <definedName name="PRICE">#REF!</definedName>
    <definedName name="price_calculated">#REF!</definedName>
    <definedName name="price_estimated">#REF!</definedName>
    <definedName name="PriceDate">#REF!</definedName>
    <definedName name="Prices">#REF!</definedName>
    <definedName name="PRICING">#REF!</definedName>
    <definedName name="Print">#REF!</definedName>
    <definedName name="Print_Area_MI">#REF!</definedName>
    <definedName name="Print_Area1">#REF!</definedName>
    <definedName name="Print_Area2">#REF!</definedName>
    <definedName name="Print1">#REF!</definedName>
    <definedName name="print2">#REF!,#REF!</definedName>
    <definedName name="PrintArea2">#REF!</definedName>
    <definedName name="printb">#REF!,#REF!</definedName>
    <definedName name="PrintCase">#REF!</definedName>
    <definedName name="Project">#REF!</definedName>
    <definedName name="PROJECTNAME">#REF!</definedName>
    <definedName name="Promote_Fee_New">#REF!</definedName>
    <definedName name="Promote_Fee_Orig">#REF!</definedName>
    <definedName name="Promote_Rate_New">#REF!</definedName>
    <definedName name="Promote_Rate_Orig">#REF!</definedName>
    <definedName name="Promote_Return_Orig">#REF!</definedName>
    <definedName name="propdepn">#REF!</definedName>
    <definedName name="provdd">#REF!</definedName>
    <definedName name="provisoes">#REF!</definedName>
    <definedName name="Provisões">#REF!</definedName>
    <definedName name="PTBV">#REF!</definedName>
    <definedName name="PU">#REF!</definedName>
    <definedName name="Purchase">1</definedName>
    <definedName name="PVOther">#REF!</definedName>
    <definedName name="PWHOLE">#REF!</definedName>
    <definedName name="q">#REF!</definedName>
    <definedName name="Q_100.000">#REF!</definedName>
    <definedName name="Q_100.005">#REF!</definedName>
    <definedName name="Q_100.006">#REF!</definedName>
    <definedName name="Q_100.015">#REF!</definedName>
    <definedName name="Q_100.016">#REF!</definedName>
    <definedName name="qqq">#REF!</definedName>
    <definedName name="qqq_1" localSheetId="3" hidden="1">{#N/A,#N/A,FALSE,"cpt"}</definedName>
    <definedName name="qqq_1" hidden="1">{#N/A,#N/A,FALSE,"cpt"}</definedName>
    <definedName name="qqq_2" localSheetId="3" hidden="1">{#N/A,#N/A,FALSE,"cpt"}</definedName>
    <definedName name="qqq_2" hidden="1">{#N/A,#N/A,FALSE,"cpt"}</definedName>
    <definedName name="qqq_3" localSheetId="3" hidden="1">{#N/A,#N/A,FALSE,"cpt"}</definedName>
    <definedName name="qqq_3" hidden="1">{#N/A,#N/A,FALSE,"cpt"}</definedName>
    <definedName name="qqq_4" localSheetId="3" hidden="1">{#N/A,#N/A,FALSE,"cpt"}</definedName>
    <definedName name="qqq_4" hidden="1">{#N/A,#N/A,FALSE,"cpt"}</definedName>
    <definedName name="qqq_5" localSheetId="3" hidden="1">{#N/A,#N/A,FALSE,"cpt"}</definedName>
    <definedName name="qqq_5" hidden="1">{#N/A,#N/A,FALSE,"cpt"}</definedName>
    <definedName name="qqqqqqqqqq">#REF!</definedName>
    <definedName name="qqqqqqqqqq_1" localSheetId="3" hidden="1">{"RRHH",#N/A,FALSE,"Por Dirección";"Operaciones",#N/A,FALSE,"Por Dirección";"Logística",#N/A,FALSE,"Por Dirección";"Comercial",#N/A,FALSE,"Por Dirección";"Administracion",#N/A,FALSE,"Por Dirección"}</definedName>
    <definedName name="qqqqqqqqqq_1" hidden="1">{"RRHH",#N/A,FALSE,"Por Dirección";"Operaciones",#N/A,FALSE,"Por Dirección";"Logística",#N/A,FALSE,"Por Dirección";"Comercial",#N/A,FALSE,"Por Dirección";"Administracion",#N/A,FALSE,"Por Dirección"}</definedName>
    <definedName name="qqqqqqqqqq_2" localSheetId="3" hidden="1">{"RRHH",#N/A,FALSE,"Por Dirección";"Operaciones",#N/A,FALSE,"Por Dirección";"Logística",#N/A,FALSE,"Por Dirección";"Comercial",#N/A,FALSE,"Por Dirección";"Administracion",#N/A,FALSE,"Por Dirección"}</definedName>
    <definedName name="qqqqqqqqqq_2" hidden="1">{"RRHH",#N/A,FALSE,"Por Dirección";"Operaciones",#N/A,FALSE,"Por Dirección";"Logística",#N/A,FALSE,"Por Dirección";"Comercial",#N/A,FALSE,"Por Dirección";"Administracion",#N/A,FALSE,"Por Dirección"}</definedName>
    <definedName name="qqqqqqqqqq_3" localSheetId="3" hidden="1">{"RRHH",#N/A,FALSE,"Por Dirección";"Operaciones",#N/A,FALSE,"Por Dirección";"Logística",#N/A,FALSE,"Por Dirección";"Comercial",#N/A,FALSE,"Por Dirección";"Administracion",#N/A,FALSE,"Por Dirección"}</definedName>
    <definedName name="qqqqqqqqqq_3" hidden="1">{"RRHH",#N/A,FALSE,"Por Dirección";"Operaciones",#N/A,FALSE,"Por Dirección";"Logística",#N/A,FALSE,"Por Dirección";"Comercial",#N/A,FALSE,"Por Dirección";"Administracion",#N/A,FALSE,"Por Dirección"}</definedName>
    <definedName name="qqqqqqqqqq_4" localSheetId="3" hidden="1">{"RRHH",#N/A,FALSE,"Por Dirección";"Operaciones",#N/A,FALSE,"Por Dirección";"Logística",#N/A,FALSE,"Por Dirección";"Comercial",#N/A,FALSE,"Por Dirección";"Administracion",#N/A,FALSE,"Por Dirección"}</definedName>
    <definedName name="qqqqqqqqqq_4" hidden="1">{"RRHH",#N/A,FALSE,"Por Dirección";"Operaciones",#N/A,FALSE,"Por Dirección";"Logística",#N/A,FALSE,"Por Dirección";"Comercial",#N/A,FALSE,"Por Dirección";"Administracion",#N/A,FALSE,"Por Dirección"}</definedName>
    <definedName name="qqqqqqqqqq_5" localSheetId="3" hidden="1">{"RRHH",#N/A,FALSE,"Por Dirección";"Operaciones",#N/A,FALSE,"Por Dirección";"Logística",#N/A,FALSE,"Por Dirección";"Comercial",#N/A,FALSE,"Por Dirección";"Administracion",#N/A,FALSE,"Por Dirección"}</definedName>
    <definedName name="qqqqqqqqqq_5" hidden="1">{"RRHH",#N/A,FALSE,"Por Dirección";"Operaciones",#N/A,FALSE,"Por Dirección";"Logística",#N/A,FALSE,"Por Dirección";"Comercial",#N/A,FALSE,"Por Dirección";"Administracion",#N/A,FALSE,"Por Dirección"}</definedName>
    <definedName name="QueryResults">#REF!</definedName>
    <definedName name="QuickRatio">#REF!</definedName>
    <definedName name="RaC">#REF!</definedName>
    <definedName name="rand96">#REF!</definedName>
    <definedName name="randD96">#REF!</definedName>
    <definedName name="RangeChange">#REF!</definedName>
    <definedName name="RangeChange_1" hidden="1">#N/A</definedName>
    <definedName name="RAT_A">#REF!</definedName>
    <definedName name="rate">#REF!</definedName>
    <definedName name="RATIOS">#REF!</definedName>
    <definedName name="RBCP">#REF!</definedName>
    <definedName name="RBPA">#REF!</definedName>
    <definedName name="RD">#REF!</definedName>
    <definedName name="RDEBT">#REF!</definedName>
    <definedName name="RDMargin">#REF!</definedName>
    <definedName name="re">#REF!</definedName>
    <definedName name="re_1" localSheetId="3" hidden="1">{"RRHH",#N/A,FALSE,"Por Dirección";"Operaciones",#N/A,FALSE,"Por Dirección";"Logística",#N/A,FALSE,"Por Dirección";"Comercial",#N/A,FALSE,"Por Dirección";"Administracion",#N/A,FALSE,"Por Dirección"}</definedName>
    <definedName name="re_1" hidden="1">{"RRHH",#N/A,FALSE,"Por Dirección";"Operaciones",#N/A,FALSE,"Por Dirección";"Logística",#N/A,FALSE,"Por Dirección";"Comercial",#N/A,FALSE,"Por Dirección";"Administracion",#N/A,FALSE,"Por Dirección"}</definedName>
    <definedName name="re_2" localSheetId="3" hidden="1">{"RRHH",#N/A,FALSE,"Por Dirección";"Operaciones",#N/A,FALSE,"Por Dirección";"Logística",#N/A,FALSE,"Por Dirección";"Comercial",#N/A,FALSE,"Por Dirección";"Administracion",#N/A,FALSE,"Por Dirección"}</definedName>
    <definedName name="re_2" hidden="1">{"RRHH",#N/A,FALSE,"Por Dirección";"Operaciones",#N/A,FALSE,"Por Dirección";"Logística",#N/A,FALSE,"Por Dirección";"Comercial",#N/A,FALSE,"Por Dirección";"Administracion",#N/A,FALSE,"Por Dirección"}</definedName>
    <definedName name="re_3" localSheetId="3" hidden="1">{"RRHH",#N/A,FALSE,"Por Dirección";"Operaciones",#N/A,FALSE,"Por Dirección";"Logística",#N/A,FALSE,"Por Dirección";"Comercial",#N/A,FALSE,"Por Dirección";"Administracion",#N/A,FALSE,"Por Dirección"}</definedName>
    <definedName name="re_3" hidden="1">{"RRHH",#N/A,FALSE,"Por Dirección";"Operaciones",#N/A,FALSE,"Por Dirección";"Logística",#N/A,FALSE,"Por Dirección";"Comercial",#N/A,FALSE,"Por Dirección";"Administracion",#N/A,FALSE,"Por Dirección"}</definedName>
    <definedName name="re_4" localSheetId="3" hidden="1">{"RRHH",#N/A,FALSE,"Por Dirección";"Operaciones",#N/A,FALSE,"Por Dirección";"Logística",#N/A,FALSE,"Por Dirección";"Comercial",#N/A,FALSE,"Por Dirección";"Administracion",#N/A,FALSE,"Por Dirección"}</definedName>
    <definedName name="re_4" hidden="1">{"RRHH",#N/A,FALSE,"Por Dirección";"Operaciones",#N/A,FALSE,"Por Dirección";"Logística",#N/A,FALSE,"Por Dirección";"Comercial",#N/A,FALSE,"Por Dirección";"Administracion",#N/A,FALSE,"Por Dirección"}</definedName>
    <definedName name="re_5" localSheetId="3" hidden="1">{"RRHH",#N/A,FALSE,"Por Dirección";"Operaciones",#N/A,FALSE,"Por Dirección";"Logística",#N/A,FALSE,"Por Dirección";"Comercial",#N/A,FALSE,"Por Dirección";"Administracion",#N/A,FALSE,"Por Dirección"}</definedName>
    <definedName name="re_5" hidden="1">{"RRHH",#N/A,FALSE,"Por Dirección";"Operaciones",#N/A,FALSE,"Por Dirección";"Logística",#N/A,FALSE,"Por Dirección";"Comercial",#N/A,FALSE,"Por Dirección";"Administracion",#N/A,FALSE,"Por Dirección"}</definedName>
    <definedName name="reais">#REF!</definedName>
    <definedName name="Real_jul">#REF!</definedName>
    <definedName name="Ref_Emp">#REF!</definedName>
    <definedName name="Ref_Per">#REF!</definedName>
    <definedName name="Reimbursement">"Reembolso"</definedName>
    <definedName name="relatório">#REF!</definedName>
    <definedName name="Rent">#REF!</definedName>
    <definedName name="RepaymentLT">#REF!</definedName>
    <definedName name="RepaymentST">#REF!</definedName>
    <definedName name="Report">#REF!</definedName>
    <definedName name="ReportEPS">#REF!</definedName>
    <definedName name="ReportEPSLTM">#REF!</definedName>
    <definedName name="ReportNetInc">#REF!</definedName>
    <definedName name="ReportPELTM">#REF!</definedName>
    <definedName name="RepurchShares">#REF!</definedName>
    <definedName name="ResearchSource">#REF!</definedName>
    <definedName name="Reservas">#REF!</definedName>
    <definedName name="reserve">#REF!</definedName>
    <definedName name="reservepy">#REF!</definedName>
    <definedName name="Reserves">#REF!</definedName>
    <definedName name="Resources">#REF!</definedName>
    <definedName name="RET">#REF!</definedName>
    <definedName name="Retalho">#REF!</definedName>
    <definedName name="RETURN">#REF!</definedName>
    <definedName name="RevenueGrowth">#REF!</definedName>
    <definedName name="Revenues">#REF!</definedName>
    <definedName name="RevExp">#REF!</definedName>
    <definedName name="RevExpTrend">#REF!</definedName>
    <definedName name="Review">#REF!</definedName>
    <definedName name="rf">#REF!</definedName>
    <definedName name="rio">0.3375</definedName>
    <definedName name="RiskFreeRate">#REF!</definedName>
    <definedName name="rjr">#REF!</definedName>
    <definedName name="rm">#REF!</definedName>
    <definedName name="ROA">#REF!</definedName>
    <definedName name="ROE">#REF!</definedName>
    <definedName name="Rolporto">#REF!</definedName>
    <definedName name="Round">#REF!</definedName>
    <definedName name="Round00">#REF!</definedName>
    <definedName name="Round01">#REF!</definedName>
    <definedName name="Round02">#REF!</definedName>
    <definedName name="RptB3001">#REF!</definedName>
    <definedName name="RptB3002">#REF!</definedName>
    <definedName name="RptB3004">#REF!</definedName>
    <definedName name="RptB3005">#REF!</definedName>
    <definedName name="RptB3007">#REF!</definedName>
    <definedName name="RptB3008">#REF!</definedName>
    <definedName name="rt">#REF!</definedName>
    <definedName name="rt_1" localSheetId="3" hidden="1">{"RRHH",#N/A,FALSE,"Por Dirección";"Operaciones",#N/A,FALSE,"Por Dirección";"Logística",#N/A,FALSE,"Por Dirección";"Comercial",#N/A,FALSE,"Por Dirección";"Administracion",#N/A,FALSE,"Por Dirección"}</definedName>
    <definedName name="rt_1" hidden="1">{"RRHH",#N/A,FALSE,"Por Dirección";"Operaciones",#N/A,FALSE,"Por Dirección";"Logística",#N/A,FALSE,"Por Dirección";"Comercial",#N/A,FALSE,"Por Dirección";"Administracion",#N/A,FALSE,"Por Dirección"}</definedName>
    <definedName name="rt_2" localSheetId="3" hidden="1">{"RRHH",#N/A,FALSE,"Por Dirección";"Operaciones",#N/A,FALSE,"Por Dirección";"Logística",#N/A,FALSE,"Por Dirección";"Comercial",#N/A,FALSE,"Por Dirección";"Administracion",#N/A,FALSE,"Por Dirección"}</definedName>
    <definedName name="rt_2" hidden="1">{"RRHH",#N/A,FALSE,"Por Dirección";"Operaciones",#N/A,FALSE,"Por Dirección";"Logística",#N/A,FALSE,"Por Dirección";"Comercial",#N/A,FALSE,"Por Dirección";"Administracion",#N/A,FALSE,"Por Dirección"}</definedName>
    <definedName name="rt_3" localSheetId="3" hidden="1">{"RRHH",#N/A,FALSE,"Por Dirección";"Operaciones",#N/A,FALSE,"Por Dirección";"Logística",#N/A,FALSE,"Por Dirección";"Comercial",#N/A,FALSE,"Por Dirección";"Administracion",#N/A,FALSE,"Por Dirección"}</definedName>
    <definedName name="rt_3" hidden="1">{"RRHH",#N/A,FALSE,"Por Dirección";"Operaciones",#N/A,FALSE,"Por Dirección";"Logística",#N/A,FALSE,"Por Dirección";"Comercial",#N/A,FALSE,"Por Dirección";"Administracion",#N/A,FALSE,"Por Dirección"}</definedName>
    <definedName name="rt_4" localSheetId="3" hidden="1">{"RRHH",#N/A,FALSE,"Por Dirección";"Operaciones",#N/A,FALSE,"Por Dirección";"Logística",#N/A,FALSE,"Por Dirección";"Comercial",#N/A,FALSE,"Por Dirección";"Administracion",#N/A,FALSE,"Por Dirección"}</definedName>
    <definedName name="rt_4" hidden="1">{"RRHH",#N/A,FALSE,"Por Dirección";"Operaciones",#N/A,FALSE,"Por Dirección";"Logística",#N/A,FALSE,"Por Dirección";"Comercial",#N/A,FALSE,"Por Dirección";"Administracion",#N/A,FALSE,"Por Dirección"}</definedName>
    <definedName name="rt_5" localSheetId="3" hidden="1">{"RRHH",#N/A,FALSE,"Por Dirección";"Operaciones",#N/A,FALSE,"Por Dirección";"Logística",#N/A,FALSE,"Por Dirección";"Comercial",#N/A,FALSE,"Por Dirección";"Administracion",#N/A,FALSE,"Por Dirección"}</definedName>
    <definedName name="rt_5" hidden="1">{"RRHH",#N/A,FALSE,"Por Dirección";"Operaciones",#N/A,FALSE,"Por Dirección";"Logística",#N/A,FALSE,"Por Dirección";"Comercial",#N/A,FALSE,"Por Dirección";"Administracion",#N/A,FALSE,"Por Dirección"}</definedName>
    <definedName name="Sable_Pit_1">#REF!</definedName>
    <definedName name="Sable_Pit_2">#REF!</definedName>
    <definedName name="Sable_Pit_3">#REF!</definedName>
    <definedName name="Sable_Pit_4">#REF!</definedName>
    <definedName name="Sable_Pit_5">#REF!</definedName>
    <definedName name="SAG">#REF!</definedName>
    <definedName name="SAG_Brasil">#REF!</definedName>
    <definedName name="Sag_Dot_Com">#REF!</definedName>
    <definedName name="SAG_IFC">#REF!</definedName>
    <definedName name="Sag_Orc_Acumulado">#REF!</definedName>
    <definedName name="Sag_Orc_Mensal">#REF!</definedName>
    <definedName name="SAG_REAL_ACUMULADO">#REF!</definedName>
    <definedName name="SAG_REAL_MENSAL">#REF!</definedName>
    <definedName name="SAG_Serviços">#REF!</definedName>
    <definedName name="SAG_SGPS">#REF!</definedName>
    <definedName name="sal">#REF!</definedName>
    <definedName name="SALEOPTION">#REF!</definedName>
    <definedName name="SALES92">#REF!</definedName>
    <definedName name="SALES93">#REF!</definedName>
    <definedName name="SAPBEXsysID" hidden="1">"BW1"</definedName>
    <definedName name="SAPBEXwbID" hidden="1">"21TVUHUK8PJTLN18U8JHA6SYQ"</definedName>
    <definedName name="SARPrice">#REF!</definedName>
    <definedName name="SARs">#REF!</definedName>
    <definedName name="SCEN">#REF!</definedName>
    <definedName name="Scen2">#REF!</definedName>
    <definedName name="SCG_Table">#REF!</definedName>
    <definedName name="SchB3001">#REF!</definedName>
    <definedName name="SchB3002">#REF!</definedName>
    <definedName name="SchB3003">#REF!</definedName>
    <definedName name="SchB3004">#REF!</definedName>
    <definedName name="SchB3005">#REF!</definedName>
    <definedName name="SchB3007">#REF!</definedName>
    <definedName name="SchB3008">#REF!</definedName>
    <definedName name="sd">#REF!</definedName>
    <definedName name="sd_1" localSheetId="3" hidden="1">{"RRHH",#N/A,FALSE,"Por Dirección";"Operaciones",#N/A,FALSE,"Por Dirección";"Logística",#N/A,FALSE,"Por Dirección";"Comercial",#N/A,FALSE,"Por Dirección";"Administracion",#N/A,FALSE,"Por Dirección"}</definedName>
    <definedName name="sd_1" hidden="1">{"RRHH",#N/A,FALSE,"Por Dirección";"Operaciones",#N/A,FALSE,"Por Dirección";"Logística",#N/A,FALSE,"Por Dirección";"Comercial",#N/A,FALSE,"Por Dirección";"Administracion",#N/A,FALSE,"Por Dirección"}</definedName>
    <definedName name="sd_2" localSheetId="3" hidden="1">{"RRHH",#N/A,FALSE,"Por Dirección";"Operaciones",#N/A,FALSE,"Por Dirección";"Logística",#N/A,FALSE,"Por Dirección";"Comercial",#N/A,FALSE,"Por Dirección";"Administracion",#N/A,FALSE,"Por Dirección"}</definedName>
    <definedName name="sd_2" hidden="1">{"RRHH",#N/A,FALSE,"Por Dirección";"Operaciones",#N/A,FALSE,"Por Dirección";"Logística",#N/A,FALSE,"Por Dirección";"Comercial",#N/A,FALSE,"Por Dirección";"Administracion",#N/A,FALSE,"Por Dirección"}</definedName>
    <definedName name="sd_3" localSheetId="3" hidden="1">{"RRHH",#N/A,FALSE,"Por Dirección";"Operaciones",#N/A,FALSE,"Por Dirección";"Logística",#N/A,FALSE,"Por Dirección";"Comercial",#N/A,FALSE,"Por Dirección";"Administracion",#N/A,FALSE,"Por Dirección"}</definedName>
    <definedName name="sd_3" hidden="1">{"RRHH",#N/A,FALSE,"Por Dirección";"Operaciones",#N/A,FALSE,"Por Dirección";"Logística",#N/A,FALSE,"Por Dirección";"Comercial",#N/A,FALSE,"Por Dirección";"Administracion",#N/A,FALSE,"Por Dirección"}</definedName>
    <definedName name="sd_4" localSheetId="3" hidden="1">{"RRHH",#N/A,FALSE,"Por Dirección";"Operaciones",#N/A,FALSE,"Por Dirección";"Logística",#N/A,FALSE,"Por Dirección";"Comercial",#N/A,FALSE,"Por Dirección";"Administracion",#N/A,FALSE,"Por Dirección"}</definedName>
    <definedName name="sd_4" hidden="1">{"RRHH",#N/A,FALSE,"Por Dirección";"Operaciones",#N/A,FALSE,"Por Dirección";"Logística",#N/A,FALSE,"Por Dirección";"Comercial",#N/A,FALSE,"Por Dirección";"Administracion",#N/A,FALSE,"Por Dirección"}</definedName>
    <definedName name="sd_5" localSheetId="3" hidden="1">{"RRHH",#N/A,FALSE,"Por Dirección";"Operaciones",#N/A,FALSE,"Por Dirección";"Logística",#N/A,FALSE,"Por Dirección";"Comercial",#N/A,FALSE,"Por Dirección";"Administracion",#N/A,FALSE,"Por Dirección"}</definedName>
    <definedName name="sd_5" hidden="1">{"RRHH",#N/A,FALSE,"Por Dirección";"Operaciones",#N/A,FALSE,"Por Dirección";"Logística",#N/A,FALSE,"Por Dirección";"Comercial",#N/A,FALSE,"Por Dirección";"Administracion",#N/A,FALSE,"Por Dirección"}</definedName>
    <definedName name="sddddddddddd">#REF!</definedName>
    <definedName name="sddddddddddd_1" localSheetId="3" hidden="1">{"RRHH",#N/A,FALSE,"Por Dirección";"Operaciones",#N/A,FALSE,"Por Dirección";"Logística",#N/A,FALSE,"Por Dirección";"Comercial",#N/A,FALSE,"Por Dirección";"Administracion",#N/A,FALSE,"Por Dirección"}</definedName>
    <definedName name="sddddddddddd_1" hidden="1">{"RRHH",#N/A,FALSE,"Por Dirección";"Operaciones",#N/A,FALSE,"Por Dirección";"Logística",#N/A,FALSE,"Por Dirección";"Comercial",#N/A,FALSE,"Por Dirección";"Administracion",#N/A,FALSE,"Por Dirección"}</definedName>
    <definedName name="sddddddddddd_2" localSheetId="3" hidden="1">{"RRHH",#N/A,FALSE,"Por Dirección";"Operaciones",#N/A,FALSE,"Por Dirección";"Logística",#N/A,FALSE,"Por Dirección";"Comercial",#N/A,FALSE,"Por Dirección";"Administracion",#N/A,FALSE,"Por Dirección"}</definedName>
    <definedName name="sddddddddddd_2" hidden="1">{"RRHH",#N/A,FALSE,"Por Dirección";"Operaciones",#N/A,FALSE,"Por Dirección";"Logística",#N/A,FALSE,"Por Dirección";"Comercial",#N/A,FALSE,"Por Dirección";"Administracion",#N/A,FALSE,"Por Dirección"}</definedName>
    <definedName name="sddddddddddd_3" localSheetId="3" hidden="1">{"RRHH",#N/A,FALSE,"Por Dirección";"Operaciones",#N/A,FALSE,"Por Dirección";"Logística",#N/A,FALSE,"Por Dirección";"Comercial",#N/A,FALSE,"Por Dirección";"Administracion",#N/A,FALSE,"Por Dirección"}</definedName>
    <definedName name="sddddddddddd_3" hidden="1">{"RRHH",#N/A,FALSE,"Por Dirección";"Operaciones",#N/A,FALSE,"Por Dirección";"Logística",#N/A,FALSE,"Por Dirección";"Comercial",#N/A,FALSE,"Por Dirección";"Administracion",#N/A,FALSE,"Por Dirección"}</definedName>
    <definedName name="sddddddddddd_4" localSheetId="3" hidden="1">{"RRHH",#N/A,FALSE,"Por Dirección";"Operaciones",#N/A,FALSE,"Por Dirección";"Logística",#N/A,FALSE,"Por Dirección";"Comercial",#N/A,FALSE,"Por Dirección";"Administracion",#N/A,FALSE,"Por Dirección"}</definedName>
    <definedName name="sddddddddddd_4" hidden="1">{"RRHH",#N/A,FALSE,"Por Dirección";"Operaciones",#N/A,FALSE,"Por Dirección";"Logística",#N/A,FALSE,"Por Dirección";"Comercial",#N/A,FALSE,"Por Dirección";"Administracion",#N/A,FALSE,"Por Dirección"}</definedName>
    <definedName name="sddddddddddd_5" localSheetId="3" hidden="1">{"RRHH",#N/A,FALSE,"Por Dirección";"Operaciones",#N/A,FALSE,"Por Dirección";"Logística",#N/A,FALSE,"Por Dirección";"Comercial",#N/A,FALSE,"Por Dirección";"Administracion",#N/A,FALSE,"Por Dirección"}</definedName>
    <definedName name="sddddddddddd_5" hidden="1">{"RRHH",#N/A,FALSE,"Por Dirección";"Operaciones",#N/A,FALSE,"Por Dirección";"Logística",#N/A,FALSE,"Por Dirección";"Comercial",#N/A,FALSE,"Por Dirección";"Administracion",#N/A,FALSE,"Por Dirección"}</definedName>
    <definedName name="sdfas">#REF!</definedName>
    <definedName name="sdfdfs">#REF!</definedName>
    <definedName name="sdsdsds">#REF!</definedName>
    <definedName name="sdsfse">#REF!</definedName>
    <definedName name="sec">#REF!</definedName>
    <definedName name="Seguiminto">#REF!</definedName>
    <definedName name="sencount" hidden="1">1</definedName>
    <definedName name="SENS">#REF!</definedName>
    <definedName name="Serviço_Automóvel">#REF!</definedName>
    <definedName name="Serviço_Financeiro">#REF!</definedName>
    <definedName name="serwe">#REF!</definedName>
    <definedName name="serwe_1" localSheetId="3" hidden="1">{"RRHH",#N/A,FALSE,"Por Dirección";"Operaciones",#N/A,FALSE,"Por Dirección";"Logística",#N/A,FALSE,"Por Dirección";"Comercial",#N/A,FALSE,"Por Dirección";"Administracion",#N/A,FALSE,"Por Dirección"}</definedName>
    <definedName name="serwe_1" hidden="1">{"RRHH",#N/A,FALSE,"Por Dirección";"Operaciones",#N/A,FALSE,"Por Dirección";"Logística",#N/A,FALSE,"Por Dirección";"Comercial",#N/A,FALSE,"Por Dirección";"Administracion",#N/A,FALSE,"Por Dirección"}</definedName>
    <definedName name="serwe_2" localSheetId="3" hidden="1">{"RRHH",#N/A,FALSE,"Por Dirección";"Operaciones",#N/A,FALSE,"Por Dirección";"Logística",#N/A,FALSE,"Por Dirección";"Comercial",#N/A,FALSE,"Por Dirección";"Administracion",#N/A,FALSE,"Por Dirección"}</definedName>
    <definedName name="serwe_2" hidden="1">{"RRHH",#N/A,FALSE,"Por Dirección";"Operaciones",#N/A,FALSE,"Por Dirección";"Logística",#N/A,FALSE,"Por Dirección";"Comercial",#N/A,FALSE,"Por Dirección";"Administracion",#N/A,FALSE,"Por Dirección"}</definedName>
    <definedName name="serwe_3" localSheetId="3" hidden="1">{"RRHH",#N/A,FALSE,"Por Dirección";"Operaciones",#N/A,FALSE,"Por Dirección";"Logística",#N/A,FALSE,"Por Dirección";"Comercial",#N/A,FALSE,"Por Dirección";"Administracion",#N/A,FALSE,"Por Dirección"}</definedName>
    <definedName name="serwe_3" hidden="1">{"RRHH",#N/A,FALSE,"Por Dirección";"Operaciones",#N/A,FALSE,"Por Dirección";"Logística",#N/A,FALSE,"Por Dirección";"Comercial",#N/A,FALSE,"Por Dirección";"Administracion",#N/A,FALSE,"Por Dirección"}</definedName>
    <definedName name="serwe_4" localSheetId="3" hidden="1">{"RRHH",#N/A,FALSE,"Por Dirección";"Operaciones",#N/A,FALSE,"Por Dirección";"Logística",#N/A,FALSE,"Por Dirección";"Comercial",#N/A,FALSE,"Por Dirección";"Administracion",#N/A,FALSE,"Por Dirección"}</definedName>
    <definedName name="serwe_4" hidden="1">{"RRHH",#N/A,FALSE,"Por Dirección";"Operaciones",#N/A,FALSE,"Por Dirección";"Logística",#N/A,FALSE,"Por Dirección";"Comercial",#N/A,FALSE,"Por Dirección";"Administracion",#N/A,FALSE,"Por Dirección"}</definedName>
    <definedName name="serwe_5" localSheetId="3" hidden="1">{"RRHH",#N/A,FALSE,"Por Dirección";"Operaciones",#N/A,FALSE,"Por Dirección";"Logística",#N/A,FALSE,"Por Dirección";"Comercial",#N/A,FALSE,"Por Dirección";"Administracion",#N/A,FALSE,"Por Dirección"}</definedName>
    <definedName name="serwe_5" hidden="1">{"RRHH",#N/A,FALSE,"Por Dirección";"Operaciones",#N/A,FALSE,"Por Dirección";"Logística",#N/A,FALSE,"Por Dirección";"Comercial",#N/A,FALSE,"Por Dirección";"Administracion",#N/A,FALSE,"Por Dirección"}</definedName>
    <definedName name="SET">#REF!</definedName>
    <definedName name="Set_aa">#REF!</definedName>
    <definedName name="set_aa_fr">#REF!</definedName>
    <definedName name="Set_O">#REF!</definedName>
    <definedName name="Set_ORC">#REF!</definedName>
    <definedName name="set_orc_fr">#REF!</definedName>
    <definedName name="Set_P">#REF!</definedName>
    <definedName name="Set_R">#REF!</definedName>
    <definedName name="Set_real">#REF!</definedName>
    <definedName name="set_real_fr">#REF!</definedName>
    <definedName name="Setembro_Orç">#REF!</definedName>
    <definedName name="Setembro_Orç_AC">#REF!</definedName>
    <definedName name="Setembro_Real">#REF!</definedName>
    <definedName name="Setembro_Real_AC">#REF!</definedName>
    <definedName name="sfcve">#REF!</definedName>
    <definedName name="sfdfa">#REF!</definedName>
    <definedName name="SGA">#REF!</definedName>
    <definedName name="SGAMargin">#REF!</definedName>
    <definedName name="Share_Price">#REF!</definedName>
    <definedName name="Shares">#REF!</definedName>
    <definedName name="Shares_Outstanding">#REF!</definedName>
    <definedName name="SharesConv">#REF!</definedName>
    <definedName name="SharesOptions">#REF!</definedName>
    <definedName name="ShiftSwitch">#REF!</definedName>
    <definedName name="Short_Term_Debt">#REF!</definedName>
    <definedName name="ShortName">"New Millennium Business Planning Model"</definedName>
    <definedName name="SHRISS">#REF!</definedName>
    <definedName name="SIC">#REF!</definedName>
    <definedName name="sic1high">#REF!</definedName>
    <definedName name="sic1low">#REF!</definedName>
    <definedName name="sic1ok">#REF!</definedName>
    <definedName name="sic2high">#REF!</definedName>
    <definedName name="sic2low">#REF!</definedName>
    <definedName name="sic2ok">#REF!</definedName>
    <definedName name="sic3high">#REF!</definedName>
    <definedName name="sic3low">#REF!</definedName>
    <definedName name="sic3ok">#REF!</definedName>
    <definedName name="SIVA">#REF!</definedName>
    <definedName name="Siva_On_Line">#REF!</definedName>
    <definedName name="SLEVIN">#REF!</definedName>
    <definedName name="SLEVIN_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_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_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_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_3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_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_4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_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_5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_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NT">#REF!</definedName>
    <definedName name="software_percentage_of_service_fees">1/3</definedName>
    <definedName name="solver_adj" hidden="1">#REF!,#REF!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1</definedName>
    <definedName name="solver_nwt" hidden="1">1</definedName>
    <definedName name="solver_pre" hidden="1">0.000001</definedName>
    <definedName name="solver_rel1" hidden="1">2</definedName>
    <definedName name="solver_rel2" hidden="1">3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106.196</definedName>
    <definedName name="SortBy">#REF!</definedName>
    <definedName name="SortRange">#REF!</definedName>
    <definedName name="SOURCE_COMPANY">#REF!</definedName>
    <definedName name="SOURCE_COMPANY_END">#REF!</definedName>
    <definedName name="SOURCE_DATABASE">#REF!</definedName>
    <definedName name="SOURCE_SHARE">#REF!</definedName>
    <definedName name="SOURCE_SHARE_END">#REF!</definedName>
    <definedName name="SOURCE_STOCK">#REF!</definedName>
    <definedName name="Special">#REF!</definedName>
    <definedName name="startB3001">#REF!</definedName>
    <definedName name="startB3002">#REF!</definedName>
    <definedName name="startB3004">#REF!</definedName>
    <definedName name="startB3005">#REF!</definedName>
    <definedName name="startB3007">#REF!</definedName>
    <definedName name="startB3008">#REF!</definedName>
    <definedName name="Startops1">#REF!</definedName>
    <definedName name="Startops2">#REF!</definedName>
    <definedName name="Stat1">#REF!</definedName>
    <definedName name="Stat10">#REF!</definedName>
    <definedName name="Stat2">#REF!</definedName>
    <definedName name="Stat3">#REF!</definedName>
    <definedName name="Stat4">#REF!</definedName>
    <definedName name="Stat5">#REF!</definedName>
    <definedName name="Stat6">#REF!</definedName>
    <definedName name="Stat7">#REF!</definedName>
    <definedName name="Stat8">#REF!</definedName>
    <definedName name="Stat9">#REF!</definedName>
    <definedName name="StatLabel1">#REF!</definedName>
    <definedName name="StatLabel10">#REF!</definedName>
    <definedName name="StatLabel2">#REF!</definedName>
    <definedName name="StatLabel3">#REF!</definedName>
    <definedName name="StatLabel4">#REF!</definedName>
    <definedName name="StatLabel5">#REF!</definedName>
    <definedName name="StatLabel6">#REF!</definedName>
    <definedName name="StatLabel7">#REF!</definedName>
    <definedName name="StatLabel8">#REF!</definedName>
    <definedName name="StatLabel9">#REF!</definedName>
    <definedName name="STATS">#REF!</definedName>
    <definedName name="STDebt">#REF!</definedName>
    <definedName name="STOCK">#REF!</definedName>
    <definedName name="StockExch">#REF!</definedName>
    <definedName name="StraightLine">1</definedName>
    <definedName name="StrLTDebt">#REF!</definedName>
    <definedName name="StrPref">#REF!</definedName>
    <definedName name="StrPrefLiq">#REF!</definedName>
    <definedName name="subsid">#REF!</definedName>
    <definedName name="sueldoBasico">#REF!</definedName>
    <definedName name="Sum">#REF!</definedName>
    <definedName name="SUMLTM">#REF!</definedName>
    <definedName name="SUMM">#REF!</definedName>
    <definedName name="switch">#REF!</definedName>
    <definedName name="Switch1">#REF!</definedName>
    <definedName name="Switch2">#REF!</definedName>
    <definedName name="SWN">#REF!</definedName>
    <definedName name="Symbol">#REF!</definedName>
    <definedName name="T">#REF!</definedName>
    <definedName name="TAB">#REF!</definedName>
    <definedName name="TabC">#REF!</definedName>
    <definedName name="TabD">#REF!</definedName>
    <definedName name="TABELA">#REF!</definedName>
    <definedName name="tabelae">#REF!</definedName>
    <definedName name="tabelap">#REF!</definedName>
    <definedName name="Tabla_de_motivos_de__No_computar_ahorros">#REF!</definedName>
    <definedName name="TABLAS">#REF!</definedName>
    <definedName name="TAR">#REF!</definedName>
    <definedName name="Target">#REF!</definedName>
    <definedName name="TargetDivestiture">#REF!</definedName>
    <definedName name="TARGETPRI">#REF!</definedName>
    <definedName name="TARGETSHARES">#REF!</definedName>
    <definedName name="TargetTaxRate">#REF!</definedName>
    <definedName name="TARSHARES">#REF!</definedName>
    <definedName name="TAX">#REF!</definedName>
    <definedName name="tax_COFINS">#REF!</definedName>
    <definedName name="tax_ICMS">#REF!</definedName>
    <definedName name="Tax_Income_Loss">#REF!</definedName>
    <definedName name="tax_PASEP">#REF!</definedName>
    <definedName name="tax_rate">38%</definedName>
    <definedName name="Taxentry">#REF!</definedName>
    <definedName name="Taxes">#REF!</definedName>
    <definedName name="taxprov">#REF!</definedName>
    <definedName name="TaxRate1">#REF!</definedName>
    <definedName name="TaxRate2">#REF!</definedName>
    <definedName name="TaxRate3">#REF!</definedName>
    <definedName name="TaxRate4">#REF!</definedName>
    <definedName name="TBV">#REF!</definedName>
    <definedName name="tc">#REF!</definedName>
    <definedName name="TCASH">#REF!</definedName>
    <definedName name="tcgdebt">#REF!</definedName>
    <definedName name="tcgdebtgross">#REF!</definedName>
    <definedName name="tcgdebtrate">#REF!</definedName>
    <definedName name="tcgioptions">#REF!</definedName>
    <definedName name="TEJ">#REF!</definedName>
    <definedName name="temp">#REF!</definedName>
    <definedName name="temp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RM">#REF!</definedName>
    <definedName name="Term_BL">#REF!</definedName>
    <definedName name="teste">#REF!</definedName>
    <definedName name="Tetrain">#REF!</definedName>
    <definedName name="TgtYearend">#REF!</definedName>
    <definedName name="THX">#REF!</definedName>
    <definedName name="ticker">#REF!</definedName>
    <definedName name="Ticker_Symbol">#REF!</definedName>
    <definedName name="Tickers">#REF!</definedName>
    <definedName name="time">"FYE DECEMBER 31,"</definedName>
    <definedName name="time_adjust">#REF!</definedName>
    <definedName name="TInit">#REF!</definedName>
    <definedName name="Tipo_Presupuesto">#REF!</definedName>
    <definedName name="_xlnm.Print_Titles">#REF!</definedName>
    <definedName name="TOC">#REF!</definedName>
    <definedName name="top">#REF!</definedName>
    <definedName name="Total">#REF!</definedName>
    <definedName name="Total__MMboe___Year__Production">#REF!</definedName>
    <definedName name="Total__MMboe__Reserves">#REF!</definedName>
    <definedName name="Total_Book_Capitalization">#REF!</definedName>
    <definedName name="Total_Debt___Total_Book_Capitalization">#REF!</definedName>
    <definedName name="Total_Debt___Total_Market_Capitalization">#REF!</definedName>
    <definedName name="TotalAssets">#REF!</definedName>
    <definedName name="TotalDebt">#REF!</definedName>
    <definedName name="TotalPref">#REF!</definedName>
    <definedName name="TP_MEDIÇÃO">#REF!</definedName>
    <definedName name="TPC">#REF!</definedName>
    <definedName name="Transp_Table">#REF!</definedName>
    <definedName name="trig">#REF!</definedName>
    <definedName name="TRP">#REF!</definedName>
    <definedName name="TSLow">#REF!</definedName>
    <definedName name="Turnkey_Table1">#REF!</definedName>
    <definedName name="tvc">#REF!</definedName>
    <definedName name="TY">#REF!</definedName>
    <definedName name="TY_1" localSheetId="3" hidden="1">{"RRHH",#N/A,FALSE,"Por Dirección";"Operaciones",#N/A,FALSE,"Por Dirección";"Logística",#N/A,FALSE,"Por Dirección";"Comercial",#N/A,FALSE,"Por Dirección";"Administracion",#N/A,FALSE,"Por Dirección"}</definedName>
    <definedName name="TY_1" hidden="1">{"RRHH",#N/A,FALSE,"Por Dirección";"Operaciones",#N/A,FALSE,"Por Dirección";"Logística",#N/A,FALSE,"Por Dirección";"Comercial",#N/A,FALSE,"Por Dirección";"Administracion",#N/A,FALSE,"Por Dirección"}</definedName>
    <definedName name="TY_2" localSheetId="3" hidden="1">{"RRHH",#N/A,FALSE,"Por Dirección";"Operaciones",#N/A,FALSE,"Por Dirección";"Logística",#N/A,FALSE,"Por Dirección";"Comercial",#N/A,FALSE,"Por Dirección";"Administracion",#N/A,FALSE,"Por Dirección"}</definedName>
    <definedName name="TY_2" hidden="1">{"RRHH",#N/A,FALSE,"Por Dirección";"Operaciones",#N/A,FALSE,"Por Dirección";"Logística",#N/A,FALSE,"Por Dirección";"Comercial",#N/A,FALSE,"Por Dirección";"Administracion",#N/A,FALSE,"Por Dirección"}</definedName>
    <definedName name="TY_3" localSheetId="3" hidden="1">{"RRHH",#N/A,FALSE,"Por Dirección";"Operaciones",#N/A,FALSE,"Por Dirección";"Logística",#N/A,FALSE,"Por Dirección";"Comercial",#N/A,FALSE,"Por Dirección";"Administracion",#N/A,FALSE,"Por Dirección"}</definedName>
    <definedName name="TY_3" hidden="1">{"RRHH",#N/A,FALSE,"Por Dirección";"Operaciones",#N/A,FALSE,"Por Dirección";"Logística",#N/A,FALSE,"Por Dirección";"Comercial",#N/A,FALSE,"Por Dirección";"Administracion",#N/A,FALSE,"Por Dirección"}</definedName>
    <definedName name="TY_4" localSheetId="3" hidden="1">{"RRHH",#N/A,FALSE,"Por Dirección";"Operaciones",#N/A,FALSE,"Por Dirección";"Logística",#N/A,FALSE,"Por Dirección";"Comercial",#N/A,FALSE,"Por Dirección";"Administracion",#N/A,FALSE,"Por Dirección"}</definedName>
    <definedName name="TY_4" hidden="1">{"RRHH",#N/A,FALSE,"Por Dirección";"Operaciones",#N/A,FALSE,"Por Dirección";"Logística",#N/A,FALSE,"Por Dirección";"Comercial",#N/A,FALSE,"Por Dirección";"Administracion",#N/A,FALSE,"Por Dirección"}</definedName>
    <definedName name="TY_5" localSheetId="3" hidden="1">{"RRHH",#N/A,FALSE,"Por Dirección";"Operaciones",#N/A,FALSE,"Por Dirección";"Logística",#N/A,FALSE,"Por Dirección";"Comercial",#N/A,FALSE,"Por Dirección";"Administracion",#N/A,FALSE,"Por Dirección"}</definedName>
    <definedName name="TY_5" hidden="1">{"RRHH",#N/A,FALSE,"Por Dirección";"Operaciones",#N/A,FALSE,"Por Dirección";"Logística",#N/A,FALSE,"Por Dirección";"Comercial",#N/A,FALSE,"Por Dirección";"Administracion",#N/A,FALSE,"Por Dirección"}</definedName>
    <definedName name="type">#REF!</definedName>
    <definedName name="uio">#REF!</definedName>
    <definedName name="uio_1" localSheetId="3" hidden="1">{"RRHH",#N/A,FALSE,"Por Dirección";"Operaciones",#N/A,FALSE,"Por Dirección";"Logística",#N/A,FALSE,"Por Dirección";"Comercial",#N/A,FALSE,"Por Dirección";"Administracion",#N/A,FALSE,"Por Dirección"}</definedName>
    <definedName name="uio_1" hidden="1">{"RRHH",#N/A,FALSE,"Por Dirección";"Operaciones",#N/A,FALSE,"Por Dirección";"Logística",#N/A,FALSE,"Por Dirección";"Comercial",#N/A,FALSE,"Por Dirección";"Administracion",#N/A,FALSE,"Por Dirección"}</definedName>
    <definedName name="uio_2" localSheetId="3" hidden="1">{"RRHH",#N/A,FALSE,"Por Dirección";"Operaciones",#N/A,FALSE,"Por Dirección";"Logística",#N/A,FALSE,"Por Dirección";"Comercial",#N/A,FALSE,"Por Dirección";"Administracion",#N/A,FALSE,"Por Dirección"}</definedName>
    <definedName name="uio_2" hidden="1">{"RRHH",#N/A,FALSE,"Por Dirección";"Operaciones",#N/A,FALSE,"Por Dirección";"Logística",#N/A,FALSE,"Por Dirección";"Comercial",#N/A,FALSE,"Por Dirección";"Administracion",#N/A,FALSE,"Por Dirección"}</definedName>
    <definedName name="uio_3" localSheetId="3" hidden="1">{"RRHH",#N/A,FALSE,"Por Dirección";"Operaciones",#N/A,FALSE,"Por Dirección";"Logística",#N/A,FALSE,"Por Dirección";"Comercial",#N/A,FALSE,"Por Dirección";"Administracion",#N/A,FALSE,"Por Dirección"}</definedName>
    <definedName name="uio_3" hidden="1">{"RRHH",#N/A,FALSE,"Por Dirección";"Operaciones",#N/A,FALSE,"Por Dirección";"Logística",#N/A,FALSE,"Por Dirección";"Comercial",#N/A,FALSE,"Por Dirección";"Administracion",#N/A,FALSE,"Por Dirección"}</definedName>
    <definedName name="uio_4" localSheetId="3" hidden="1">{"RRHH",#N/A,FALSE,"Por Dirección";"Operaciones",#N/A,FALSE,"Por Dirección";"Logística",#N/A,FALSE,"Por Dirección";"Comercial",#N/A,FALSE,"Por Dirección";"Administracion",#N/A,FALSE,"Por Dirección"}</definedName>
    <definedName name="uio_4" hidden="1">{"RRHH",#N/A,FALSE,"Por Dirección";"Operaciones",#N/A,FALSE,"Por Dirección";"Logística",#N/A,FALSE,"Por Dirección";"Comercial",#N/A,FALSE,"Por Dirección";"Administracion",#N/A,FALSE,"Por Dirección"}</definedName>
    <definedName name="uio_5" localSheetId="3" hidden="1">{"RRHH",#N/A,FALSE,"Por Dirección";"Operaciones",#N/A,FALSE,"Por Dirección";"Logística",#N/A,FALSE,"Por Dirección";"Comercial",#N/A,FALSE,"Por Dirección";"Administracion",#N/A,FALSE,"Por Dirección"}</definedName>
    <definedName name="uio_5" hidden="1">{"RRHH",#N/A,FALSE,"Por Dirección";"Operaciones",#N/A,FALSE,"Por Dirección";"Logística",#N/A,FALSE,"Por Dirección";"Comercial",#N/A,FALSE,"Por Dirección";"Administracion",#N/A,FALSE,"Por Dirección"}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d">#REF!</definedName>
    <definedName name="UnitName">#REF!</definedName>
    <definedName name="UNITNO">#REF!</definedName>
    <definedName name="UnleveredBetas">#REF!</definedName>
    <definedName name="us">#REF!</definedName>
    <definedName name="Usado_OK">#REF!</definedName>
    <definedName name="UseAllCash">2</definedName>
    <definedName name="User">#REF!</definedName>
    <definedName name="usimob">#REF!</definedName>
    <definedName name="VAL">#REF!</definedName>
    <definedName name="Valfilme">#REF!</definedName>
    <definedName name="VALOR">#REF!</definedName>
    <definedName name="valormes">#REF!</definedName>
    <definedName name="vcambial">#REF!</definedName>
    <definedName name="vdffdg">#REF!</definedName>
    <definedName name="vdffdg_1" localSheetId="3" hidden="1">{"RRHH",#N/A,FALSE,"Por Dirección";"Operaciones",#N/A,FALSE,"Por Dirección";"Logística",#N/A,FALSE,"Por Dirección";"Comercial",#N/A,FALSE,"Por Dirección";"Administracion",#N/A,FALSE,"Por Dirección"}</definedName>
    <definedName name="vdffdg_1" hidden="1">{"RRHH",#N/A,FALSE,"Por Dirección";"Operaciones",#N/A,FALSE,"Por Dirección";"Logística",#N/A,FALSE,"Por Dirección";"Comercial",#N/A,FALSE,"Por Dirección";"Administracion",#N/A,FALSE,"Por Dirección"}</definedName>
    <definedName name="vdffdg_2" localSheetId="3" hidden="1">{"RRHH",#N/A,FALSE,"Por Dirección";"Operaciones",#N/A,FALSE,"Por Dirección";"Logística",#N/A,FALSE,"Por Dirección";"Comercial",#N/A,FALSE,"Por Dirección";"Administracion",#N/A,FALSE,"Por Dirección"}</definedName>
    <definedName name="vdffdg_2" hidden="1">{"RRHH",#N/A,FALSE,"Por Dirección";"Operaciones",#N/A,FALSE,"Por Dirección";"Logística",#N/A,FALSE,"Por Dirección";"Comercial",#N/A,FALSE,"Por Dirección";"Administracion",#N/A,FALSE,"Por Dirección"}</definedName>
    <definedName name="vdffdg_3" localSheetId="3" hidden="1">{"RRHH",#N/A,FALSE,"Por Dirección";"Operaciones",#N/A,FALSE,"Por Dirección";"Logística",#N/A,FALSE,"Por Dirección";"Comercial",#N/A,FALSE,"Por Dirección";"Administracion",#N/A,FALSE,"Por Dirección"}</definedName>
    <definedName name="vdffdg_3" hidden="1">{"RRHH",#N/A,FALSE,"Por Dirección";"Operaciones",#N/A,FALSE,"Por Dirección";"Logística",#N/A,FALSE,"Por Dirección";"Comercial",#N/A,FALSE,"Por Dirección";"Administracion",#N/A,FALSE,"Por Dirección"}</definedName>
    <definedName name="vdffdg_4" localSheetId="3" hidden="1">{"RRHH",#N/A,FALSE,"Por Dirección";"Operaciones",#N/A,FALSE,"Por Dirección";"Logística",#N/A,FALSE,"Por Dirección";"Comercial",#N/A,FALSE,"Por Dirección";"Administracion",#N/A,FALSE,"Por Dirección"}</definedName>
    <definedName name="vdffdg_4" hidden="1">{"RRHH",#N/A,FALSE,"Por Dirección";"Operaciones",#N/A,FALSE,"Por Dirección";"Logística",#N/A,FALSE,"Por Dirección";"Comercial",#N/A,FALSE,"Por Dirección";"Administracion",#N/A,FALSE,"Por Dirección"}</definedName>
    <definedName name="vdffdg_5" localSheetId="3" hidden="1">{"RRHH",#N/A,FALSE,"Por Dirección";"Operaciones",#N/A,FALSE,"Por Dirección";"Logística",#N/A,FALSE,"Por Dirección";"Comercial",#N/A,FALSE,"Por Dirección";"Administracion",#N/A,FALSE,"Por Dirección"}</definedName>
    <definedName name="vdffdg_5" hidden="1">{"RRHH",#N/A,FALSE,"Por Dirección";"Operaciones",#N/A,FALSE,"Por Dirección";"Logística",#N/A,FALSE,"Por Dirección";"Comercial",#N/A,FALSE,"Por Dirección";"Administracion",#N/A,FALSE,"Por Dirección"}</definedName>
    <definedName name="VlrD">#REF!</definedName>
    <definedName name="volta">#REF!</definedName>
    <definedName name="VSEZonas">#REF!</definedName>
    <definedName name="vTipo">#REF!</definedName>
    <definedName name="WACC">#REF!</definedName>
    <definedName name="WarrantPrice">#REF!</definedName>
    <definedName name="Warrants">#REF!</definedName>
    <definedName name="WASO">#REF!</definedName>
    <definedName name="WC">#REF!</definedName>
    <definedName name="WD">#REF!</definedName>
    <definedName name="WD_1" localSheetId="3" hidden="1">{"RRHH",#N/A,FALSE,"Por Dirección";"Operaciones",#N/A,FALSE,"Por Dirección";"Logística",#N/A,FALSE,"Por Dirección";"Comercial",#N/A,FALSE,"Por Dirección";"Administracion",#N/A,FALSE,"Por Dirección"}</definedName>
    <definedName name="WD_1" hidden="1">{"RRHH",#N/A,FALSE,"Por Dirección";"Operaciones",#N/A,FALSE,"Por Dirección";"Logística",#N/A,FALSE,"Por Dirección";"Comercial",#N/A,FALSE,"Por Dirección";"Administracion",#N/A,FALSE,"Por Dirección"}</definedName>
    <definedName name="WD_2" localSheetId="3" hidden="1">{"RRHH",#N/A,FALSE,"Por Dirección";"Operaciones",#N/A,FALSE,"Por Dirección";"Logística",#N/A,FALSE,"Por Dirección";"Comercial",#N/A,FALSE,"Por Dirección";"Administracion",#N/A,FALSE,"Por Dirección"}</definedName>
    <definedName name="WD_2" hidden="1">{"RRHH",#N/A,FALSE,"Por Dirección";"Operaciones",#N/A,FALSE,"Por Dirección";"Logística",#N/A,FALSE,"Por Dirección";"Comercial",#N/A,FALSE,"Por Dirección";"Administracion",#N/A,FALSE,"Por Dirección"}</definedName>
    <definedName name="WD_3" localSheetId="3" hidden="1">{"RRHH",#N/A,FALSE,"Por Dirección";"Operaciones",#N/A,FALSE,"Por Dirección";"Logística",#N/A,FALSE,"Por Dirección";"Comercial",#N/A,FALSE,"Por Dirección";"Administracion",#N/A,FALSE,"Por Dirección"}</definedName>
    <definedName name="WD_3" hidden="1">{"RRHH",#N/A,FALSE,"Por Dirección";"Operaciones",#N/A,FALSE,"Por Dirección";"Logística",#N/A,FALSE,"Por Dirección";"Comercial",#N/A,FALSE,"Por Dirección";"Administracion",#N/A,FALSE,"Por Dirección"}</definedName>
    <definedName name="WD_4" localSheetId="3" hidden="1">{"RRHH",#N/A,FALSE,"Por Dirección";"Operaciones",#N/A,FALSE,"Por Dirección";"Logística",#N/A,FALSE,"Por Dirección";"Comercial",#N/A,FALSE,"Por Dirección";"Administracion",#N/A,FALSE,"Por Dirección"}</definedName>
    <definedName name="WD_4" hidden="1">{"RRHH",#N/A,FALSE,"Por Dirección";"Operaciones",#N/A,FALSE,"Por Dirección";"Logística",#N/A,FALSE,"Por Dirección";"Comercial",#N/A,FALSE,"Por Dirección";"Administracion",#N/A,FALSE,"Por Dirección"}</definedName>
    <definedName name="WD_5" localSheetId="3" hidden="1">{"RRHH",#N/A,FALSE,"Por Dirección";"Operaciones",#N/A,FALSE,"Por Dirección";"Logística",#N/A,FALSE,"Por Dirección";"Comercial",#N/A,FALSE,"Por Dirección";"Administracion",#N/A,FALSE,"Por Dirección"}</definedName>
    <definedName name="WD_5" hidden="1">{"RRHH",#N/A,FALSE,"Por Dirección";"Operaciones",#N/A,FALSE,"Por Dirección";"Logística",#N/A,FALSE,"Por Dirección";"Comercial",#N/A,FALSE,"Por Dirección";"Administracion",#N/A,FALSE,"Por Dirección"}</definedName>
    <definedName name="WE">#REF!</definedName>
    <definedName name="WGR">#REF!</definedName>
    <definedName name="WMB">#REF!</definedName>
    <definedName name="Workforce">#REF!</definedName>
    <definedName name="WorkforceTrend">#REF!</definedName>
    <definedName name="WORKIVST">#REF!</definedName>
    <definedName name="wrn.Acquisition_matrix.">#REF!</definedName>
    <definedName name="wrn.Acquisition_matrix._1" localSheetId="3" hidden="1">{"Acq_matrix",#N/A,FALSE,"Acquisition Matrix"}</definedName>
    <definedName name="wrn.Acquisition_matrix._1" hidden="1">{"Acq_matrix",#N/A,FALSE,"Acquisition Matrix"}</definedName>
    <definedName name="wrn.Acquisition_matrix._2" localSheetId="3" hidden="1">{"Acq_matrix",#N/A,FALSE,"Acquisition Matrix"}</definedName>
    <definedName name="wrn.Acquisition_matrix._2" hidden="1">{"Acq_matrix",#N/A,FALSE,"Acquisition Matrix"}</definedName>
    <definedName name="wrn.Acquisition_matrix._3" localSheetId="3" hidden="1">{"Acq_matrix",#N/A,FALSE,"Acquisition Matrix"}</definedName>
    <definedName name="wrn.Acquisition_matrix._3" hidden="1">{"Acq_matrix",#N/A,FALSE,"Acquisition Matrix"}</definedName>
    <definedName name="wrn.Acquisition_matrix._4" localSheetId="3" hidden="1">{"Acq_matrix",#N/A,FALSE,"Acquisition Matrix"}</definedName>
    <definedName name="wrn.Acquisition_matrix._4" hidden="1">{"Acq_matrix",#N/A,FALSE,"Acquisition Matrix"}</definedName>
    <definedName name="wrn.Acquisition_matrix._5" localSheetId="3" hidden="1">{"Acq_matrix",#N/A,FALSE,"Acquisition Matrix"}</definedName>
    <definedName name="wrn.Acquisition_matrix._5" hidden="1">{"Acq_matrix",#N/A,FALSE,"Acquisition Matrix"}</definedName>
    <definedName name="wrn.ALAN.">#REF!</definedName>
    <definedName name="wrn.ALAN._1" localSheetId="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_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_2" localSheetId="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_2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_3" localSheetId="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_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_4" localSheetId="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_4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_5" localSheetId="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_5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>#REF!</definedName>
    <definedName name="wrn.all._1" localSheetId="3" hidden="1">{#N/A,#N/A,FALSE,"cpt"}</definedName>
    <definedName name="wrn.all._1" hidden="1">{#N/A,#N/A,FALSE,"cpt"}</definedName>
    <definedName name="wrn.all._2" localSheetId="3" hidden="1">{#N/A,#N/A,FALSE,"cpt"}</definedName>
    <definedName name="wrn.all._2" hidden="1">{#N/A,#N/A,FALSE,"cpt"}</definedName>
    <definedName name="wrn.all._3" localSheetId="3" hidden="1">{#N/A,#N/A,FALSE,"cpt"}</definedName>
    <definedName name="wrn.all._3" hidden="1">{#N/A,#N/A,FALSE,"cpt"}</definedName>
    <definedName name="wrn.all._4" localSheetId="3" hidden="1">{#N/A,#N/A,FALSE,"cpt"}</definedName>
    <definedName name="wrn.all._4" hidden="1">{#N/A,#N/A,FALSE,"cpt"}</definedName>
    <definedName name="wrn.all._5" localSheetId="3" hidden="1">{#N/A,#N/A,FALSE,"cpt"}</definedName>
    <definedName name="wrn.all._5" hidden="1">{#N/A,#N/A,FALSE,"cpt"}</definedName>
    <definedName name="wrn.AQUIROR._.DCF.">#REF!</definedName>
    <definedName name="wrn.AQUIROR._.DCF._1" localSheetId="3" hidden="1">{"AQUIRORDCF",#N/A,FALSE,"Merger consequences";"Acquirorassns",#N/A,FALSE,"Merger consequences"}</definedName>
    <definedName name="wrn.AQUIROR._.DCF._1" hidden="1">{"AQUIRORDCF",#N/A,FALSE,"Merger consequences";"Acquirorassns",#N/A,FALSE,"Merger consequences"}</definedName>
    <definedName name="wrn.AQUIROR._.DCF._2" localSheetId="3" hidden="1">{"AQUIRORDCF",#N/A,FALSE,"Merger consequences";"Acquirorassns",#N/A,FALSE,"Merger consequences"}</definedName>
    <definedName name="wrn.AQUIROR._.DCF._2" hidden="1">{"AQUIRORDCF",#N/A,FALSE,"Merger consequences";"Acquirorassns",#N/A,FALSE,"Merger consequences"}</definedName>
    <definedName name="wrn.AQUIROR._.DCF._3" localSheetId="3" hidden="1">{"AQUIRORDCF",#N/A,FALSE,"Merger consequences";"Acquirorassns",#N/A,FALSE,"Merger consequences"}</definedName>
    <definedName name="wrn.AQUIROR._.DCF._3" hidden="1">{"AQUIRORDCF",#N/A,FALSE,"Merger consequences";"Acquirorassns",#N/A,FALSE,"Merger consequences"}</definedName>
    <definedName name="wrn.AQUIROR._.DCF._4" localSheetId="3" hidden="1">{"AQUIRORDCF",#N/A,FALSE,"Merger consequences";"Acquirorassns",#N/A,FALSE,"Merger consequences"}</definedName>
    <definedName name="wrn.AQUIROR._.DCF._4" hidden="1">{"AQUIRORDCF",#N/A,FALSE,"Merger consequences";"Acquirorassns",#N/A,FALSE,"Merger consequences"}</definedName>
    <definedName name="wrn.AQUIROR._.DCF._5" localSheetId="3" hidden="1">{"AQUIRORDCF",#N/A,FALSE,"Merger consequences";"Acquirorassns",#N/A,FALSE,"Merger consequences"}</definedName>
    <definedName name="wrn.AQUIROR._.DCF._5" hidden="1">{"AQUIRORDCF",#N/A,FALSE,"Merger consequences";"Acquirorassns",#N/A,FALSE,"Merger consequences"}</definedName>
    <definedName name="wrn.Buildups.">#REF!</definedName>
    <definedName name="wrn.Buildups._1" localSheetId="3" hidden="1">{"ACQ",#N/A,FALSE,"ACQUISITIONS";"ACQF",#N/A,FALSE,"ACQUISITIONS";"PF",#N/A,FALSE,"PROYECTOVILA";"PV",#N/A,FALSE,"PROYECTOVILA";"Fee Dev",#N/A,FALSE,"DEVELOPMENT GROWTH";"gd",#N/A,FALSE,"DEVELOPMENT GROWTH"}</definedName>
    <definedName name="wrn.Buildups._1" hidden="1">{"ACQ",#N/A,FALSE,"ACQUISITIONS";"ACQF",#N/A,FALSE,"ACQUISITIONS";"PF",#N/A,FALSE,"PROYECTOVILA";"PV",#N/A,FALSE,"PROYECTOVILA";"Fee Dev",#N/A,FALSE,"DEVELOPMENT GROWTH";"gd",#N/A,FALSE,"DEVELOPMENT GROWTH"}</definedName>
    <definedName name="wrn.Buildups._2" localSheetId="3" hidden="1">{"ACQ",#N/A,FALSE,"ACQUISITIONS";"ACQF",#N/A,FALSE,"ACQUISITIONS";"PF",#N/A,FALSE,"PROYECTOVILA";"PV",#N/A,FALSE,"PROYECTOVILA";"Fee Dev",#N/A,FALSE,"DEVELOPMENT GROWTH";"gd",#N/A,FALSE,"DEVELOPMENT GROWTH"}</definedName>
    <definedName name="wrn.Buildups._2" hidden="1">{"ACQ",#N/A,FALSE,"ACQUISITIONS";"ACQF",#N/A,FALSE,"ACQUISITIONS";"PF",#N/A,FALSE,"PROYECTOVILA";"PV",#N/A,FALSE,"PROYECTOVILA";"Fee Dev",#N/A,FALSE,"DEVELOPMENT GROWTH";"gd",#N/A,FALSE,"DEVELOPMENT GROWTH"}</definedName>
    <definedName name="wrn.Buildups._3" localSheetId="3" hidden="1">{"ACQ",#N/A,FALSE,"ACQUISITIONS";"ACQF",#N/A,FALSE,"ACQUISITIONS";"PF",#N/A,FALSE,"PROYECTOVILA";"PV",#N/A,FALSE,"PROYECTOVILA";"Fee Dev",#N/A,FALSE,"DEVELOPMENT GROWTH";"gd",#N/A,FALSE,"DEVELOPMENT GROWTH"}</definedName>
    <definedName name="wrn.Buildups._3" hidden="1">{"ACQ",#N/A,FALSE,"ACQUISITIONS";"ACQF",#N/A,FALSE,"ACQUISITIONS";"PF",#N/A,FALSE,"PROYECTOVILA";"PV",#N/A,FALSE,"PROYECTOVILA";"Fee Dev",#N/A,FALSE,"DEVELOPMENT GROWTH";"gd",#N/A,FALSE,"DEVELOPMENT GROWTH"}</definedName>
    <definedName name="wrn.Buildups._4" localSheetId="3" hidden="1">{"ACQ",#N/A,FALSE,"ACQUISITIONS";"ACQF",#N/A,FALSE,"ACQUISITIONS";"PF",#N/A,FALSE,"PROYECTOVILA";"PV",#N/A,FALSE,"PROYECTOVILA";"Fee Dev",#N/A,FALSE,"DEVELOPMENT GROWTH";"gd",#N/A,FALSE,"DEVELOPMENT GROWTH"}</definedName>
    <definedName name="wrn.Buildups._4" hidden="1">{"ACQ",#N/A,FALSE,"ACQUISITIONS";"ACQF",#N/A,FALSE,"ACQUISITIONS";"PF",#N/A,FALSE,"PROYECTOVILA";"PV",#N/A,FALSE,"PROYECTOVILA";"Fee Dev",#N/A,FALSE,"DEVELOPMENT GROWTH";"gd",#N/A,FALSE,"DEVELOPMENT GROWTH"}</definedName>
    <definedName name="wrn.Buildups._5" localSheetId="3" hidden="1">{"ACQ",#N/A,FALSE,"ACQUISITIONS";"ACQF",#N/A,FALSE,"ACQUISITIONS";"PF",#N/A,FALSE,"PROYECTOVILA";"PV",#N/A,FALSE,"PROYECTOVILA";"Fee Dev",#N/A,FALSE,"DEVELOPMENT GROWTH";"gd",#N/A,FALSE,"DEVELOPMENT GROWTH"}</definedName>
    <definedName name="wrn.Buildups._5" hidden="1">{"ACQ",#N/A,FALSE,"ACQUISITIONS";"ACQF",#N/A,FALSE,"ACQUISITIONS";"PF",#N/A,FALSE,"PROYECTOVILA";"PV",#N/A,FALSE,"PROYECTOVILA";"Fee Dev",#N/A,FALSE,"DEVELOPMENT GROWTH";"gd",#N/A,FALSE,"DEVELOPMENT GROWTH"}</definedName>
    <definedName name="wrn.COMPCO.">#REF!</definedName>
    <definedName name="wrn.COMPCO._1" localSheetId="3" hidden="1">{"Page1",#N/A,FALSE,"CompCo";"Page2",#N/A,FALSE,"CompCo"}</definedName>
    <definedName name="wrn.COMPCO._1" hidden="1">{"Page1",#N/A,FALSE,"CompCo";"Page2",#N/A,FALSE,"CompCo"}</definedName>
    <definedName name="wrn.COMPCO._2" localSheetId="3" hidden="1">{"Page1",#N/A,FALSE,"CompCo";"Page2",#N/A,FALSE,"CompCo"}</definedName>
    <definedName name="wrn.COMPCO._2" hidden="1">{"Page1",#N/A,FALSE,"CompCo";"Page2",#N/A,FALSE,"CompCo"}</definedName>
    <definedName name="wrn.COMPCO._3" localSheetId="3" hidden="1">{"Page1",#N/A,FALSE,"CompCo";"Page2",#N/A,FALSE,"CompCo"}</definedName>
    <definedName name="wrn.COMPCO._3" hidden="1">{"Page1",#N/A,FALSE,"CompCo";"Page2",#N/A,FALSE,"CompCo"}</definedName>
    <definedName name="wrn.COMPCO._4" localSheetId="3" hidden="1">{"Page1",#N/A,FALSE,"CompCo";"Page2",#N/A,FALSE,"CompCo"}</definedName>
    <definedName name="wrn.COMPCO._4" hidden="1">{"Page1",#N/A,FALSE,"CompCo";"Page2",#N/A,FALSE,"CompCo"}</definedName>
    <definedName name="wrn.COMPCO._5" localSheetId="3" hidden="1">{"Page1",#N/A,FALSE,"CompCo";"Page2",#N/A,FALSE,"CompCo"}</definedName>
    <definedName name="wrn.COMPCO._5" hidden="1">{"Page1",#N/A,FALSE,"CompCo";"Page2",#N/A,FALSE,"CompCo"}</definedName>
    <definedName name="wrn.DCF_Terminal_Value_qchm.">#REF!</definedName>
    <definedName name="wrn.DCF_Terminal_Value_qchm._1" localSheetId="3" hidden="1">{"qchm_dcf",#N/A,FALSE,"QCHMDCF2";"qchm_terminal",#N/A,FALSE,"QCHMDCF2"}</definedName>
    <definedName name="wrn.DCF_Terminal_Value_qchm._1" hidden="1">{"qchm_dcf",#N/A,FALSE,"QCHMDCF2";"qchm_terminal",#N/A,FALSE,"QCHMDCF2"}</definedName>
    <definedName name="wrn.DCF_Terminal_Value_qchm._2" localSheetId="3" hidden="1">{"qchm_dcf",#N/A,FALSE,"QCHMDCF2";"qchm_terminal",#N/A,FALSE,"QCHMDCF2"}</definedName>
    <definedName name="wrn.DCF_Terminal_Value_qchm._2" hidden="1">{"qchm_dcf",#N/A,FALSE,"QCHMDCF2";"qchm_terminal",#N/A,FALSE,"QCHMDCF2"}</definedName>
    <definedName name="wrn.DCF_Terminal_Value_qchm._3" localSheetId="3" hidden="1">{"qchm_dcf",#N/A,FALSE,"QCHMDCF2";"qchm_terminal",#N/A,FALSE,"QCHMDCF2"}</definedName>
    <definedName name="wrn.DCF_Terminal_Value_qchm._3" hidden="1">{"qchm_dcf",#N/A,FALSE,"QCHMDCF2";"qchm_terminal",#N/A,FALSE,"QCHMDCF2"}</definedName>
    <definedName name="wrn.DCF_Terminal_Value_qchm._4" localSheetId="3" hidden="1">{"qchm_dcf",#N/A,FALSE,"QCHMDCF2";"qchm_terminal",#N/A,FALSE,"QCHMDCF2"}</definedName>
    <definedName name="wrn.DCF_Terminal_Value_qchm._4" hidden="1">{"qchm_dcf",#N/A,FALSE,"QCHMDCF2";"qchm_terminal",#N/A,FALSE,"QCHMDCF2"}</definedName>
    <definedName name="wrn.DCF_Terminal_Value_qchm._5" localSheetId="3" hidden="1">{"qchm_dcf",#N/A,FALSE,"QCHMDCF2";"qchm_terminal",#N/A,FALSE,"QCHMDCF2"}</definedName>
    <definedName name="wrn.DCF_Terminal_Value_qchm._5" hidden="1">{"qchm_dcf",#N/A,FALSE,"QCHMDCF2";"qchm_terminal",#N/A,FALSE,"QCHMDCF2"}</definedName>
    <definedName name="wrn.Entire._.Model.">#REF!</definedName>
    <definedName name="wrn.Entire._.Model._1" localSheetId="3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1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2" localSheetId="3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2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3" localSheetId="3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3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4" localSheetId="3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4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5" localSheetId="3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5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Financials_long.">#REF!</definedName>
    <definedName name="wrn.Financials_long._1" localSheetId="3" hidden="1">{"IS",#N/A,FALSE,"Financials2 (Expanded)";"bsa",#N/A,FALSE,"Financials2 (Expanded)";"BS",#N/A,FALSE,"Financials2 (Expanded)";"CF",#N/A,FALSE,"Financials2 (Expanded)"}</definedName>
    <definedName name="wrn.Financials_long._1" hidden="1">{"IS",#N/A,FALSE,"Financials2 (Expanded)";"bsa",#N/A,FALSE,"Financials2 (Expanded)";"BS",#N/A,FALSE,"Financials2 (Expanded)";"CF",#N/A,FALSE,"Financials2 (Expanded)"}</definedName>
    <definedName name="wrn.Financials_long._2" localSheetId="3" hidden="1">{"IS",#N/A,FALSE,"Financials2 (Expanded)";"bsa",#N/A,FALSE,"Financials2 (Expanded)";"BS",#N/A,FALSE,"Financials2 (Expanded)";"CF",#N/A,FALSE,"Financials2 (Expanded)"}</definedName>
    <definedName name="wrn.Financials_long._2" hidden="1">{"IS",#N/A,FALSE,"Financials2 (Expanded)";"bsa",#N/A,FALSE,"Financials2 (Expanded)";"BS",#N/A,FALSE,"Financials2 (Expanded)";"CF",#N/A,FALSE,"Financials2 (Expanded)"}</definedName>
    <definedName name="wrn.Financials_long._3" localSheetId="3" hidden="1">{"IS",#N/A,FALSE,"Financials2 (Expanded)";"bsa",#N/A,FALSE,"Financials2 (Expanded)";"BS",#N/A,FALSE,"Financials2 (Expanded)";"CF",#N/A,FALSE,"Financials2 (Expanded)"}</definedName>
    <definedName name="wrn.Financials_long._3" hidden="1">{"IS",#N/A,FALSE,"Financials2 (Expanded)";"bsa",#N/A,FALSE,"Financials2 (Expanded)";"BS",#N/A,FALSE,"Financials2 (Expanded)";"CF",#N/A,FALSE,"Financials2 (Expanded)"}</definedName>
    <definedName name="wrn.Financials_long._4" localSheetId="3" hidden="1">{"IS",#N/A,FALSE,"Financials2 (Expanded)";"bsa",#N/A,FALSE,"Financials2 (Expanded)";"BS",#N/A,FALSE,"Financials2 (Expanded)";"CF",#N/A,FALSE,"Financials2 (Expanded)"}</definedName>
    <definedName name="wrn.Financials_long._4" hidden="1">{"IS",#N/A,FALSE,"Financials2 (Expanded)";"bsa",#N/A,FALSE,"Financials2 (Expanded)";"BS",#N/A,FALSE,"Financials2 (Expanded)";"CF",#N/A,FALSE,"Financials2 (Expanded)"}</definedName>
    <definedName name="wrn.Financials_long._5" localSheetId="3" hidden="1">{"IS",#N/A,FALSE,"Financials2 (Expanded)";"bsa",#N/A,FALSE,"Financials2 (Expanded)";"BS",#N/A,FALSE,"Financials2 (Expanded)";"CF",#N/A,FALSE,"Financials2 (Expanded)"}</definedName>
    <definedName name="wrn.Financials_long._5" hidden="1">{"IS",#N/A,FALSE,"Financials2 (Expanded)";"bsa",#N/A,FALSE,"Financials2 (Expanded)";"BS",#N/A,FALSE,"Financials2 (Expanded)";"CF",#N/A,FALSE,"Financials2 (Expanded)"}</definedName>
    <definedName name="wrn.Full._.Monty.">#REF!</definedName>
    <definedName name="wrn.Full._.Monty._1" localSheetId="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_1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_2" localSheetId="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_2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_3" localSheetId="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_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_4" localSheetId="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_4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_5" localSheetId="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_5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>#REF!</definedName>
    <definedName name="wrn.full._.report._1" localSheetId="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2" localSheetId="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2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3" localSheetId="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4" localSheetId="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4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5" localSheetId="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5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ERAL.">#REF!</definedName>
    <definedName name="wrn.GERAL._1" localSheetId="3" hidden="1">{#N/A,#N/A,FALSE,"ET-CAPA";#N/A,#N/A,FALSE,"ET-PAG1";#N/A,#N/A,FALSE,"ET-PAG2";#N/A,#N/A,FALSE,"ET-PAG3";#N/A,#N/A,FALSE,"ET-PAG4";#N/A,#N/A,FALSE,"ET-PAG5"}</definedName>
    <definedName name="wrn.GERAL._1" hidden="1">{#N/A,#N/A,FALSE,"ET-CAPA";#N/A,#N/A,FALSE,"ET-PAG1";#N/A,#N/A,FALSE,"ET-PAG2";#N/A,#N/A,FALSE,"ET-PAG3";#N/A,#N/A,FALSE,"ET-PAG4";#N/A,#N/A,FALSE,"ET-PAG5"}</definedName>
    <definedName name="wrn.GERAL._2" localSheetId="3" hidden="1">{#N/A,#N/A,FALSE,"ET-CAPA";#N/A,#N/A,FALSE,"ET-PAG1";#N/A,#N/A,FALSE,"ET-PAG2";#N/A,#N/A,FALSE,"ET-PAG3";#N/A,#N/A,FALSE,"ET-PAG4";#N/A,#N/A,FALSE,"ET-PAG5"}</definedName>
    <definedName name="wrn.GERAL._2" hidden="1">{#N/A,#N/A,FALSE,"ET-CAPA";#N/A,#N/A,FALSE,"ET-PAG1";#N/A,#N/A,FALSE,"ET-PAG2";#N/A,#N/A,FALSE,"ET-PAG3";#N/A,#N/A,FALSE,"ET-PAG4";#N/A,#N/A,FALSE,"ET-PAG5"}</definedName>
    <definedName name="wrn.GERAL._3" localSheetId="3" hidden="1">{#N/A,#N/A,FALSE,"ET-CAPA";#N/A,#N/A,FALSE,"ET-PAG1";#N/A,#N/A,FALSE,"ET-PAG2";#N/A,#N/A,FALSE,"ET-PAG3";#N/A,#N/A,FALSE,"ET-PAG4";#N/A,#N/A,FALSE,"ET-PAG5"}</definedName>
    <definedName name="wrn.GERAL._3" hidden="1">{#N/A,#N/A,FALSE,"ET-CAPA";#N/A,#N/A,FALSE,"ET-PAG1";#N/A,#N/A,FALSE,"ET-PAG2";#N/A,#N/A,FALSE,"ET-PAG3";#N/A,#N/A,FALSE,"ET-PAG4";#N/A,#N/A,FALSE,"ET-PAG5"}</definedName>
    <definedName name="wrn.GERAL._4" localSheetId="3" hidden="1">{#N/A,#N/A,FALSE,"ET-CAPA";#N/A,#N/A,FALSE,"ET-PAG1";#N/A,#N/A,FALSE,"ET-PAG2";#N/A,#N/A,FALSE,"ET-PAG3";#N/A,#N/A,FALSE,"ET-PAG4";#N/A,#N/A,FALSE,"ET-PAG5"}</definedName>
    <definedName name="wrn.GERAL._4" hidden="1">{#N/A,#N/A,FALSE,"ET-CAPA";#N/A,#N/A,FALSE,"ET-PAG1";#N/A,#N/A,FALSE,"ET-PAG2";#N/A,#N/A,FALSE,"ET-PAG3";#N/A,#N/A,FALSE,"ET-PAG4";#N/A,#N/A,FALSE,"ET-PAG5"}</definedName>
    <definedName name="wrn.GERAL._5" localSheetId="3" hidden="1">{#N/A,#N/A,FALSE,"ET-CAPA";#N/A,#N/A,FALSE,"ET-PAG1";#N/A,#N/A,FALSE,"ET-PAG2";#N/A,#N/A,FALSE,"ET-PAG3";#N/A,#N/A,FALSE,"ET-PAG4";#N/A,#N/A,FALSE,"ET-PAG5"}</definedName>
    <definedName name="wrn.GERAL._5" hidden="1">{#N/A,#N/A,FALSE,"ET-CAPA";#N/A,#N/A,FALSE,"ET-PAG1";#N/A,#N/A,FALSE,"ET-PAG2";#N/A,#N/A,FALSE,"ET-PAG3";#N/A,#N/A,FALSE,"ET-PAG4";#N/A,#N/A,FALSE,"ET-PAG5"}</definedName>
    <definedName name="wrn.Model.">#REF!</definedName>
    <definedName name="wrn.Model._1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1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2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3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4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5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PENDENCIAS.">#REF!</definedName>
    <definedName name="wrn.PENDENCIAS._1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2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3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4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4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5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rint.">#REF!</definedName>
    <definedName name="wrn.Print._.Report.">#REF!</definedName>
    <definedName name="wrn.Print._.Report._1" localSheetId="3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_1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_2" localSheetId="3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_2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_3" localSheetId="3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_3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_4" localSheetId="3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_4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_5" localSheetId="3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_5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1" localSheetId="3" hidden="1">{"vi1",#N/A,FALSE,"Financial Statements";"vi2",#N/A,FALSE,"Financial Statements";#N/A,#N/A,FALSE,"DCF"}</definedName>
    <definedName name="wrn.Print._1" hidden="1">{"vi1",#N/A,FALSE,"Financial Statements";"vi2",#N/A,FALSE,"Financial Statements";#N/A,#N/A,FALSE,"DCF"}</definedName>
    <definedName name="wrn.Print._2" localSheetId="3" hidden="1">{"vi1",#N/A,FALSE,"Financial Statements";"vi2",#N/A,FALSE,"Financial Statements";#N/A,#N/A,FALSE,"DCF"}</definedName>
    <definedName name="wrn.Print._2" hidden="1">{"vi1",#N/A,FALSE,"Financial Statements";"vi2",#N/A,FALSE,"Financial Statements";#N/A,#N/A,FALSE,"DCF"}</definedName>
    <definedName name="wrn.Print._3" localSheetId="3" hidden="1">{"vi1",#N/A,FALSE,"Financial Statements";"vi2",#N/A,FALSE,"Financial Statements";#N/A,#N/A,FALSE,"DCF"}</definedName>
    <definedName name="wrn.Print._3" hidden="1">{"vi1",#N/A,FALSE,"Financial Statements";"vi2",#N/A,FALSE,"Financial Statements";#N/A,#N/A,FALSE,"DCF"}</definedName>
    <definedName name="wrn.Print._4" localSheetId="3" hidden="1">{"vi1",#N/A,FALSE,"Financial Statements";"vi2",#N/A,FALSE,"Financial Statements";#N/A,#N/A,FALSE,"DCF"}</definedName>
    <definedName name="wrn.Print._4" hidden="1">{"vi1",#N/A,FALSE,"Financial Statements";"vi2",#N/A,FALSE,"Financial Statements";#N/A,#N/A,FALSE,"DCF"}</definedName>
    <definedName name="wrn.Print._5" localSheetId="3" hidden="1">{"vi1",#N/A,FALSE,"Financial Statements";"vi2",#N/A,FALSE,"Financial Statements";#N/A,#N/A,FALSE,"DCF"}</definedName>
    <definedName name="wrn.Print._5" hidden="1">{"vi1",#N/A,FALSE,"Financial Statements";"vi2",#N/A,FALSE,"Financial Statements";#N/A,#N/A,FALSE,"DCF"}</definedName>
    <definedName name="wrn.PrintAll.">#REF!</definedName>
    <definedName name="wrn.PrintAll._1" localSheetId="3" hidden="1">{"PA1",#N/A,FALSE,"BORDMW";"pa2",#N/A,FALSE,"BORDMW";"PA3",#N/A,FALSE,"BORDMW";"PA4",#N/A,FALSE,"BORDMW"}</definedName>
    <definedName name="wrn.PrintAll._1" hidden="1">{"PA1",#N/A,FALSE,"BORDMW";"pa2",#N/A,FALSE,"BORDMW";"PA3",#N/A,FALSE,"BORDMW";"PA4",#N/A,FALSE,"BORDMW"}</definedName>
    <definedName name="wrn.PrintAll._2" localSheetId="3" hidden="1">{"PA1",#N/A,FALSE,"BORDMW";"pa2",#N/A,FALSE,"BORDMW";"PA3",#N/A,FALSE,"BORDMW";"PA4",#N/A,FALSE,"BORDMW"}</definedName>
    <definedName name="wrn.PrintAll._2" hidden="1">{"PA1",#N/A,FALSE,"BORDMW";"pa2",#N/A,FALSE,"BORDMW";"PA3",#N/A,FALSE,"BORDMW";"PA4",#N/A,FALSE,"BORDMW"}</definedName>
    <definedName name="wrn.PrintAll._3" localSheetId="3" hidden="1">{"PA1",#N/A,FALSE,"BORDMW";"pa2",#N/A,FALSE,"BORDMW";"PA3",#N/A,FALSE,"BORDMW";"PA4",#N/A,FALSE,"BORDMW"}</definedName>
    <definedName name="wrn.PrintAll._3" hidden="1">{"PA1",#N/A,FALSE,"BORDMW";"pa2",#N/A,FALSE,"BORDMW";"PA3",#N/A,FALSE,"BORDMW";"PA4",#N/A,FALSE,"BORDMW"}</definedName>
    <definedName name="wrn.PrintAll._4" localSheetId="3" hidden="1">{"PA1",#N/A,FALSE,"BORDMW";"pa2",#N/A,FALSE,"BORDMW";"PA3",#N/A,FALSE,"BORDMW";"PA4",#N/A,FALSE,"BORDMW"}</definedName>
    <definedName name="wrn.PrintAll._4" hidden="1">{"PA1",#N/A,FALSE,"BORDMW";"pa2",#N/A,FALSE,"BORDMW";"PA3",#N/A,FALSE,"BORDMW";"PA4",#N/A,FALSE,"BORDMW"}</definedName>
    <definedName name="wrn.PrintAll._5" localSheetId="3" hidden="1">{"PA1",#N/A,FALSE,"BORDMW";"pa2",#N/A,FALSE,"BORDMW";"PA3",#N/A,FALSE,"BORDMW";"PA4",#N/A,FALSE,"BORDMW"}</definedName>
    <definedName name="wrn.PrintAll._5" hidden="1">{"PA1",#N/A,FALSE,"BORDMW";"pa2",#N/A,FALSE,"BORDMW";"PA3",#N/A,FALSE,"BORDMW";"PA4",#N/A,FALSE,"BORDMW"}</definedName>
    <definedName name="wrn.Quadros._.relatório.">#REF!</definedName>
    <definedName name="wrn.Quadros._.relatório._1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_1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_2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_2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_3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_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_4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_4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_5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_5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sales.">#REF!</definedName>
    <definedName name="wrn.sales._1" localSheetId="3" hidden="1">{"sales",#N/A,FALSE,"Sales";"sales existing",#N/A,FALSE,"Sales";"sales rd1",#N/A,FALSE,"Sales";"sales rd2",#N/A,FALSE,"Sales"}</definedName>
    <definedName name="wrn.sales._1" hidden="1">{"sales",#N/A,FALSE,"Sales";"sales existing",#N/A,FALSE,"Sales";"sales rd1",#N/A,FALSE,"Sales";"sales rd2",#N/A,FALSE,"Sales"}</definedName>
    <definedName name="wrn.sales._2" localSheetId="3" hidden="1">{"sales",#N/A,FALSE,"Sales";"sales existing",#N/A,FALSE,"Sales";"sales rd1",#N/A,FALSE,"Sales";"sales rd2",#N/A,FALSE,"Sales"}</definedName>
    <definedName name="wrn.sales._2" hidden="1">{"sales",#N/A,FALSE,"Sales";"sales existing",#N/A,FALSE,"Sales";"sales rd1",#N/A,FALSE,"Sales";"sales rd2",#N/A,FALSE,"Sales"}</definedName>
    <definedName name="wrn.sales._3" localSheetId="3" hidden="1">{"sales",#N/A,FALSE,"Sales";"sales existing",#N/A,FALSE,"Sales";"sales rd1",#N/A,FALSE,"Sales";"sales rd2",#N/A,FALSE,"Sales"}</definedName>
    <definedName name="wrn.sales._3" hidden="1">{"sales",#N/A,FALSE,"Sales";"sales existing",#N/A,FALSE,"Sales";"sales rd1",#N/A,FALSE,"Sales";"sales rd2",#N/A,FALSE,"Sales"}</definedName>
    <definedName name="wrn.sales._4" localSheetId="3" hidden="1">{"sales",#N/A,FALSE,"Sales";"sales existing",#N/A,FALSE,"Sales";"sales rd1",#N/A,FALSE,"Sales";"sales rd2",#N/A,FALSE,"Sales"}</definedName>
    <definedName name="wrn.sales._4" hidden="1">{"sales",#N/A,FALSE,"Sales";"sales existing",#N/A,FALSE,"Sales";"sales rd1",#N/A,FALSE,"Sales";"sales rd2",#N/A,FALSE,"Sales"}</definedName>
    <definedName name="wrn.sales._5" localSheetId="3" hidden="1">{"sales",#N/A,FALSE,"Sales";"sales existing",#N/A,FALSE,"Sales";"sales rd1",#N/A,FALSE,"Sales";"sales rd2",#N/A,FALSE,"Sales"}</definedName>
    <definedName name="wrn.sales._5" hidden="1">{"sales",#N/A,FALSE,"Sales";"sales existing",#N/A,FALSE,"Sales";"sales rd1",#N/A,FALSE,"Sales";"sales rd2",#N/A,FALSE,"Sales"}</definedName>
    <definedName name="wrn.SHORT.">#REF!</definedName>
    <definedName name="wrn.SHORT._1" localSheetId="3" hidden="1">{"CREDIT STATISTICS",#N/A,FALSE,"STATS";"CF_AND_IS",#N/A,FALSE,"PLAN";"BALSHEET",#N/A,FALSE,"BALANCE SHEET"}</definedName>
    <definedName name="wrn.SHORT._1" hidden="1">{"CREDIT STATISTICS",#N/A,FALSE,"STATS";"CF_AND_IS",#N/A,FALSE,"PLAN";"BALSHEET",#N/A,FALSE,"BALANCE SHEET"}</definedName>
    <definedName name="wrn.SHORT._2" localSheetId="3" hidden="1">{"CREDIT STATISTICS",#N/A,FALSE,"STATS";"CF_AND_IS",#N/A,FALSE,"PLAN";"BALSHEET",#N/A,FALSE,"BALANCE SHEET"}</definedName>
    <definedName name="wrn.SHORT._2" hidden="1">{"CREDIT STATISTICS",#N/A,FALSE,"STATS";"CF_AND_IS",#N/A,FALSE,"PLAN";"BALSHEET",#N/A,FALSE,"BALANCE SHEET"}</definedName>
    <definedName name="wrn.SHORT._3" localSheetId="3" hidden="1">{"CREDIT STATISTICS",#N/A,FALSE,"STATS";"CF_AND_IS",#N/A,FALSE,"PLAN";"BALSHEET",#N/A,FALSE,"BALANCE SHEET"}</definedName>
    <definedName name="wrn.SHORT._3" hidden="1">{"CREDIT STATISTICS",#N/A,FALSE,"STATS";"CF_AND_IS",#N/A,FALSE,"PLAN";"BALSHEET",#N/A,FALSE,"BALANCE SHEET"}</definedName>
    <definedName name="wrn.SHORT._4" localSheetId="3" hidden="1">{"CREDIT STATISTICS",#N/A,FALSE,"STATS";"CF_AND_IS",#N/A,FALSE,"PLAN";"BALSHEET",#N/A,FALSE,"BALANCE SHEET"}</definedName>
    <definedName name="wrn.SHORT._4" hidden="1">{"CREDIT STATISTICS",#N/A,FALSE,"STATS";"CF_AND_IS",#N/A,FALSE,"PLAN";"BALSHEET",#N/A,FALSE,"BALANCE SHEET"}</definedName>
    <definedName name="wrn.SHORT._5" localSheetId="3" hidden="1">{"CREDIT STATISTICS",#N/A,FALSE,"STATS";"CF_AND_IS",#N/A,FALSE,"PLAN";"BALSHEET",#N/A,FALSE,"BALANCE SHEET"}</definedName>
    <definedName name="wrn.SHORT._5" hidden="1">{"CREDIT STATISTICS",#N/A,FALSE,"STATS";"CF_AND_IS",#N/A,FALSE,"PLAN";"BALSHEET",#N/A,FALSE,"BALANCE SHEET"}</definedName>
    <definedName name="wrn.SUMMARY.">#REF!</definedName>
    <definedName name="wrn.SUMMARY._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_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_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_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_3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_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_4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_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_5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_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>#REF!</definedName>
    <definedName name="wrn.TARGET._.DCF._1" localSheetId="3" hidden="1">{"targetdcf",#N/A,FALSE,"Merger consequences";"TARGETASSU",#N/A,FALSE,"Merger consequences";"TERMINAL VALUE",#N/A,FALSE,"Merger consequences"}</definedName>
    <definedName name="wrn.TARGET._.DCF._1" hidden="1">{"targetdcf",#N/A,FALSE,"Merger consequences";"TARGETASSU",#N/A,FALSE,"Merger consequences";"TERMINAL VALUE",#N/A,FALSE,"Merger consequences"}</definedName>
    <definedName name="wrn.TARGET._.DCF._2" localSheetId="3" hidden="1">{"targetdcf",#N/A,FALSE,"Merger consequences";"TARGETASSU",#N/A,FALSE,"Merger consequences";"TERMINAL VALUE",#N/A,FALSE,"Merger consequences"}</definedName>
    <definedName name="wrn.TARGET._.DCF._2" hidden="1">{"targetdcf",#N/A,FALSE,"Merger consequences";"TARGETASSU",#N/A,FALSE,"Merger consequences";"TERMINAL VALUE",#N/A,FALSE,"Merger consequences"}</definedName>
    <definedName name="wrn.TARGET._.DCF._3" localSheetId="3" hidden="1">{"targetdcf",#N/A,FALSE,"Merger consequences";"TARGETASSU",#N/A,FALSE,"Merger consequences";"TERMINAL VALUE",#N/A,FALSE,"Merger consequences"}</definedName>
    <definedName name="wrn.TARGET._.DCF._3" hidden="1">{"targetdcf",#N/A,FALSE,"Merger consequences";"TARGETASSU",#N/A,FALSE,"Merger consequences";"TERMINAL VALUE",#N/A,FALSE,"Merger consequences"}</definedName>
    <definedName name="wrn.TARGET._.DCF._4" localSheetId="3" hidden="1">{"targetdcf",#N/A,FALSE,"Merger consequences";"TARGETASSU",#N/A,FALSE,"Merger consequences";"TERMINAL VALUE",#N/A,FALSE,"Merger consequences"}</definedName>
    <definedName name="wrn.TARGET._.DCF._4" hidden="1">{"targetdcf",#N/A,FALSE,"Merger consequences";"TARGETASSU",#N/A,FALSE,"Merger consequences";"TERMINAL VALUE",#N/A,FALSE,"Merger consequences"}</definedName>
    <definedName name="wrn.TARGET._.DCF._5" localSheetId="3" hidden="1">{"targetdcf",#N/A,FALSE,"Merger consequences";"TARGETASSU",#N/A,FALSE,"Merger consequences";"TERMINAL VALUE",#N/A,FALSE,"Merger consequences"}</definedName>
    <definedName name="wrn.TARGET._.DCF._5" hidden="1">{"targetdcf",#N/A,FALSE,"Merger consequences";"TARGETASSU",#N/A,FALSE,"Merger consequences";"TERMINAL VALUE",#N/A,FALSE,"Merger consequences"}</definedName>
    <definedName name="wrn.todo.">#REF!</definedName>
    <definedName name="wrn.todo._1" localSheetId="3" hidden="1">{"Caja",#N/A,TRUE,"P&amp;G BG";"PyG",#N/A,TRUE,"P&amp;G BG";"Balance",#N/A,TRUE,"P&amp;G BG"}</definedName>
    <definedName name="wrn.todo._1" hidden="1">{"Caja",#N/A,TRUE,"P&amp;G BG";"PyG",#N/A,TRUE,"P&amp;G BG";"Balance",#N/A,TRUE,"P&amp;G BG"}</definedName>
    <definedName name="wrn.todo._2" localSheetId="3" hidden="1">{"Caja",#N/A,TRUE,"P&amp;G BG";"PyG",#N/A,TRUE,"P&amp;G BG";"Balance",#N/A,TRUE,"P&amp;G BG"}</definedName>
    <definedName name="wrn.todo._2" hidden="1">{"Caja",#N/A,TRUE,"P&amp;G BG";"PyG",#N/A,TRUE,"P&amp;G BG";"Balance",#N/A,TRUE,"P&amp;G BG"}</definedName>
    <definedName name="wrn.todo._3" localSheetId="3" hidden="1">{"Caja",#N/A,TRUE,"P&amp;G BG";"PyG",#N/A,TRUE,"P&amp;G BG";"Balance",#N/A,TRUE,"P&amp;G BG"}</definedName>
    <definedName name="wrn.todo._3" hidden="1">{"Caja",#N/A,TRUE,"P&amp;G BG";"PyG",#N/A,TRUE,"P&amp;G BG";"Balance",#N/A,TRUE,"P&amp;G BG"}</definedName>
    <definedName name="wrn.todo._4" localSheetId="3" hidden="1">{"Caja",#N/A,TRUE,"P&amp;G BG";"PyG",#N/A,TRUE,"P&amp;G BG";"Balance",#N/A,TRUE,"P&amp;G BG"}</definedName>
    <definedName name="wrn.todo._4" hidden="1">{"Caja",#N/A,TRUE,"P&amp;G BG";"PyG",#N/A,TRUE,"P&amp;G BG";"Balance",#N/A,TRUE,"P&amp;G BG"}</definedName>
    <definedName name="wrn.todo._5" localSheetId="3" hidden="1">{"Caja",#N/A,TRUE,"P&amp;G BG";"PyG",#N/A,TRUE,"P&amp;G BG";"Balance",#N/A,TRUE,"P&amp;G BG"}</definedName>
    <definedName name="wrn.todo._5" hidden="1">{"Caja",#N/A,TRUE,"P&amp;G BG";"PyG",#N/A,TRUE,"P&amp;G BG";"Balance",#N/A,TRUE,"P&amp;G BG"}</definedName>
    <definedName name="wrn.Todos.">#REF!</definedName>
    <definedName name="wrn.Todos._1" localSheetId="3" hidden="1">{"RRHH",#N/A,FALSE,"Por Dirección";"Operaciones",#N/A,FALSE,"Por Dirección";"Logística",#N/A,FALSE,"Por Dirección";"Comercial",#N/A,FALSE,"Por Dirección";"Administracion",#N/A,FALSE,"Por Dirección"}</definedName>
    <definedName name="wrn.Todos._1" hidden="1">{"RRHH",#N/A,FALSE,"Por Dirección";"Operaciones",#N/A,FALSE,"Por Dirección";"Logística",#N/A,FALSE,"Por Dirección";"Comercial",#N/A,FALSE,"Por Dirección";"Administracion",#N/A,FALSE,"Por Dirección"}</definedName>
    <definedName name="wrn.Todos._2" localSheetId="3" hidden="1">{"RRHH",#N/A,FALSE,"Por Dirección";"Operaciones",#N/A,FALSE,"Por Dirección";"Logística",#N/A,FALSE,"Por Dirección";"Comercial",#N/A,FALSE,"Por Dirección";"Administracion",#N/A,FALSE,"Por Dirección"}</definedName>
    <definedName name="wrn.Todos._2" hidden="1">{"RRHH",#N/A,FALSE,"Por Dirección";"Operaciones",#N/A,FALSE,"Por Dirección";"Logística",#N/A,FALSE,"Por Dirección";"Comercial",#N/A,FALSE,"Por Dirección";"Administracion",#N/A,FALSE,"Por Dirección"}</definedName>
    <definedName name="wrn.Todos._3" localSheetId="3" hidden="1">{"RRHH",#N/A,FALSE,"Por Dirección";"Operaciones",#N/A,FALSE,"Por Dirección";"Logística",#N/A,FALSE,"Por Dirección";"Comercial",#N/A,FALSE,"Por Dirección";"Administracion",#N/A,FALSE,"Por Dirección"}</definedName>
    <definedName name="wrn.Todos._3" hidden="1">{"RRHH",#N/A,FALSE,"Por Dirección";"Operaciones",#N/A,FALSE,"Por Dirección";"Logística",#N/A,FALSE,"Por Dirección";"Comercial",#N/A,FALSE,"Por Dirección";"Administracion",#N/A,FALSE,"Por Dirección"}</definedName>
    <definedName name="wrn.Todos._4" localSheetId="3" hidden="1">{"RRHH",#N/A,FALSE,"Por Dirección";"Operaciones",#N/A,FALSE,"Por Dirección";"Logística",#N/A,FALSE,"Por Dirección";"Comercial",#N/A,FALSE,"Por Dirección";"Administracion",#N/A,FALSE,"Por Dirección"}</definedName>
    <definedName name="wrn.Todos._4" hidden="1">{"RRHH",#N/A,FALSE,"Por Dirección";"Operaciones",#N/A,FALSE,"Por Dirección";"Logística",#N/A,FALSE,"Por Dirección";"Comercial",#N/A,FALSE,"Por Dirección";"Administracion",#N/A,FALSE,"Por Dirección"}</definedName>
    <definedName name="wrn.Todos._5" localSheetId="3" hidden="1">{"RRHH",#N/A,FALSE,"Por Dirección";"Operaciones",#N/A,FALSE,"Por Dirección";"Logística",#N/A,FALSE,"Por Dirección";"Comercial",#N/A,FALSE,"Por Dirección";"Administracion",#N/A,FALSE,"Por Dirección"}</definedName>
    <definedName name="wrn.Todos._5" hidden="1">{"RRHH",#N/A,FALSE,"Por Dirección";"Operaciones",#N/A,FALSE,"Por Dirección";"Logística",#N/A,FALSE,"Por Dirección";"Comercial",#N/A,FALSE,"Por Dirección";"Administracion",#N/A,FALSE,"Por Dirección"}</definedName>
    <definedName name="wrn.Wacc.">#REF!</definedName>
    <definedName name="wrn.Wacc._1" localSheetId="3" hidden="1">{"Area1",#N/A,FALSE,"OREWACC";"Area2",#N/A,FALSE,"OREWACC"}</definedName>
    <definedName name="wrn.Wacc._1" hidden="1">{"Area1",#N/A,FALSE,"OREWACC";"Area2",#N/A,FALSE,"OREWACC"}</definedName>
    <definedName name="wrn.Wacc._2" localSheetId="3" hidden="1">{"Area1",#N/A,FALSE,"OREWACC";"Area2",#N/A,FALSE,"OREWACC"}</definedName>
    <definedName name="wrn.Wacc._2" hidden="1">{"Area1",#N/A,FALSE,"OREWACC";"Area2",#N/A,FALSE,"OREWACC"}</definedName>
    <definedName name="wrn.Wacc._3" localSheetId="3" hidden="1">{"Area1",#N/A,FALSE,"OREWACC";"Area2",#N/A,FALSE,"OREWACC"}</definedName>
    <definedName name="wrn.Wacc._3" hidden="1">{"Area1",#N/A,FALSE,"OREWACC";"Area2",#N/A,FALSE,"OREWACC"}</definedName>
    <definedName name="wrn.Wacc._4" localSheetId="3" hidden="1">{"Area1",#N/A,FALSE,"OREWACC";"Area2",#N/A,FALSE,"OREWACC"}</definedName>
    <definedName name="wrn.Wacc._4" hidden="1">{"Area1",#N/A,FALSE,"OREWACC";"Area2",#N/A,FALSE,"OREWACC"}</definedName>
    <definedName name="wrn.Wacc._5" localSheetId="3" hidden="1">{"Area1",#N/A,FALSE,"OREWACC";"Area2",#N/A,FALSE,"OREWACC"}</definedName>
    <definedName name="wrn.Wacc._5" hidden="1">{"Area1",#N/A,FALSE,"OREWACC";"Area2",#N/A,FALSE,"OREWACC"}</definedName>
    <definedName name="X_Perc">#REF!</definedName>
    <definedName name="X_Year">#REF!</definedName>
    <definedName name="Xcheck">#REF!</definedName>
    <definedName name="xr">#REF!</definedName>
    <definedName name="xRange10003">#REF!</definedName>
    <definedName name="xRange10004">#REF!</definedName>
    <definedName name="xRange10006">#REF!</definedName>
    <definedName name="xRange10019">#REF!</definedName>
    <definedName name="xrate">#REF!</definedName>
    <definedName name="xx">#REF!</definedName>
    <definedName name="xxxxx">#REF!</definedName>
    <definedName name="xxxxxxxxxxxxxxxxxx">#REF!</definedName>
    <definedName name="Yabog_TOP">#REF!</definedName>
    <definedName name="YEAR">#REF!</definedName>
    <definedName name="Year1">#REF!</definedName>
    <definedName name="Year2">#REF!</definedName>
    <definedName name="Year3">#REF!</definedName>
    <definedName name="YrEnd_FFr_USD">0.1767</definedName>
    <definedName name="yu">#REF!</definedName>
    <definedName name="yu_1" localSheetId="3" hidden="1">{"RRHH",#N/A,FALSE,"Por Dirección";"Operaciones",#N/A,FALSE,"Por Dirección";"Logística",#N/A,FALSE,"Por Dirección";"Comercial",#N/A,FALSE,"Por Dirección";"Administracion",#N/A,FALSE,"Por Dirección"}</definedName>
    <definedName name="yu_1" hidden="1">{"RRHH",#N/A,FALSE,"Por Dirección";"Operaciones",#N/A,FALSE,"Por Dirección";"Logística",#N/A,FALSE,"Por Dirección";"Comercial",#N/A,FALSE,"Por Dirección";"Administracion",#N/A,FALSE,"Por Dirección"}</definedName>
    <definedName name="yu_2" localSheetId="3" hidden="1">{"RRHH",#N/A,FALSE,"Por Dirección";"Operaciones",#N/A,FALSE,"Por Dirección";"Logística",#N/A,FALSE,"Por Dirección";"Comercial",#N/A,FALSE,"Por Dirección";"Administracion",#N/A,FALSE,"Por Dirección"}</definedName>
    <definedName name="yu_2" hidden="1">{"RRHH",#N/A,FALSE,"Por Dirección";"Operaciones",#N/A,FALSE,"Por Dirección";"Logística",#N/A,FALSE,"Por Dirección";"Comercial",#N/A,FALSE,"Por Dirección";"Administracion",#N/A,FALSE,"Por Dirección"}</definedName>
    <definedName name="yu_3" localSheetId="3" hidden="1">{"RRHH",#N/A,FALSE,"Por Dirección";"Operaciones",#N/A,FALSE,"Por Dirección";"Logística",#N/A,FALSE,"Por Dirección";"Comercial",#N/A,FALSE,"Por Dirección";"Administracion",#N/A,FALSE,"Por Dirección"}</definedName>
    <definedName name="yu_3" hidden="1">{"RRHH",#N/A,FALSE,"Por Dirección";"Operaciones",#N/A,FALSE,"Por Dirección";"Logística",#N/A,FALSE,"Por Dirección";"Comercial",#N/A,FALSE,"Por Dirección";"Administracion",#N/A,FALSE,"Por Dirección"}</definedName>
    <definedName name="yu_4" localSheetId="3" hidden="1">{"RRHH",#N/A,FALSE,"Por Dirección";"Operaciones",#N/A,FALSE,"Por Dirección";"Logística",#N/A,FALSE,"Por Dirección";"Comercial",#N/A,FALSE,"Por Dirección";"Administracion",#N/A,FALSE,"Por Dirección"}</definedName>
    <definedName name="yu_4" hidden="1">{"RRHH",#N/A,FALSE,"Por Dirección";"Operaciones",#N/A,FALSE,"Por Dirección";"Logística",#N/A,FALSE,"Por Dirección";"Comercial",#N/A,FALSE,"Por Dirección";"Administracion",#N/A,FALSE,"Por Dirección"}</definedName>
    <definedName name="yu_5" localSheetId="3" hidden="1">{"RRHH",#N/A,FALSE,"Por Dirección";"Operaciones",#N/A,FALSE,"Por Dirección";"Logística",#N/A,FALSE,"Por Dirección";"Comercial",#N/A,FALSE,"Por Dirección";"Administracion",#N/A,FALSE,"Por Dirección"}</definedName>
    <definedName name="yu_5" hidden="1">{"RRHH",#N/A,FALSE,"Por Dirección";"Operaciones",#N/A,FALSE,"Por Dirección";"Logística",#N/A,FALSE,"Por Dirección";"Comercial",#N/A,FALSE,"Por Dirección";"Administracion",#N/A,FALSE,"Por Dirección"}</definedName>
    <definedName name="z">#REF!</definedName>
    <definedName name="Z_60DF8B29_1C1F_4B50_BDA8_B8E0C7DD04C3_.wvu.Cols" hidden="1">#REF!,#REF!</definedName>
    <definedName name="Z_E3FFE9E0_6C4F_4FB4_A56E_FBE96871B5C8_.wvu.Cols" hidden="1">#REF!,#REF!</definedName>
    <definedName name="ZA0">"Crystal Ball Data : Ver. 4.0"</definedName>
    <definedName name="ZA0A">479+842</definedName>
    <definedName name="ZA0C">0+0</definedName>
    <definedName name="ZA0F">2+109</definedName>
    <definedName name="ZA0T">43347870+0</definedName>
    <definedName name="Zonas">#REF!</definedName>
    <definedName name="zzz">#REF!</definedName>
    <definedName name="zzz_1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_1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_2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_2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_3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_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_4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_4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_5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_5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26" l="1"/>
  <c r="F25" i="26" s="1"/>
  <c r="F21" i="26"/>
  <c r="C20" i="26"/>
  <c r="F9" i="26"/>
  <c r="C6" i="26"/>
  <c r="C15" i="26" s="1"/>
  <c r="F4" i="26"/>
  <c r="Z59" i="19"/>
  <c r="Z28" i="25" l="1"/>
  <c r="Y28" i="25"/>
  <c r="W28" i="25"/>
  <c r="V28" i="25"/>
  <c r="U28" i="25"/>
  <c r="T28" i="25"/>
  <c r="R28" i="25"/>
  <c r="Q28" i="25"/>
  <c r="P28" i="25"/>
  <c r="O28" i="25"/>
  <c r="M28" i="25"/>
  <c r="L28" i="25"/>
  <c r="K28" i="25"/>
  <c r="J28" i="25"/>
  <c r="H28" i="25"/>
  <c r="G28" i="25"/>
  <c r="F28" i="25"/>
  <c r="E28" i="25"/>
  <c r="AA6" i="25"/>
  <c r="Z6" i="25"/>
  <c r="Y6" i="25"/>
  <c r="W6" i="25"/>
  <c r="V6" i="25"/>
  <c r="U6" i="25"/>
  <c r="T6" i="25"/>
  <c r="R6" i="25"/>
  <c r="S6" i="25" s="1"/>
  <c r="Q6" i="25"/>
  <c r="P6" i="25"/>
  <c r="O6" i="25"/>
  <c r="M6" i="25"/>
  <c r="L6" i="25"/>
  <c r="K6" i="25"/>
  <c r="J6" i="25"/>
  <c r="H6" i="25"/>
  <c r="G6" i="25"/>
  <c r="F6" i="25"/>
  <c r="E6" i="25"/>
  <c r="X125" i="25"/>
  <c r="S125" i="25"/>
  <c r="N125" i="25"/>
  <c r="I125" i="25"/>
  <c r="X122" i="25"/>
  <c r="S122" i="25"/>
  <c r="N122" i="25"/>
  <c r="I122" i="25"/>
  <c r="X121" i="25"/>
  <c r="S121" i="25"/>
  <c r="N121" i="25"/>
  <c r="I121" i="25"/>
  <c r="X120" i="25"/>
  <c r="S120" i="25"/>
  <c r="N120" i="25"/>
  <c r="I120" i="25"/>
  <c r="X119" i="25"/>
  <c r="S119" i="25"/>
  <c r="N119" i="25"/>
  <c r="I119" i="25"/>
  <c r="X118" i="25"/>
  <c r="S118" i="25"/>
  <c r="N118" i="25"/>
  <c r="I118" i="25"/>
  <c r="X117" i="25"/>
  <c r="S117" i="25"/>
  <c r="N117" i="25"/>
  <c r="I117" i="25"/>
  <c r="X116" i="25"/>
  <c r="S116" i="25"/>
  <c r="N116" i="25"/>
  <c r="I116" i="25"/>
  <c r="X115" i="25"/>
  <c r="S115" i="25"/>
  <c r="N115" i="25"/>
  <c r="I115" i="25"/>
  <c r="X114" i="25"/>
  <c r="S114" i="25"/>
  <c r="N114" i="25"/>
  <c r="I114" i="25"/>
  <c r="X113" i="25"/>
  <c r="S113" i="25"/>
  <c r="N113" i="25"/>
  <c r="I113" i="25"/>
  <c r="X112" i="25"/>
  <c r="S112" i="25"/>
  <c r="N112" i="25"/>
  <c r="I112" i="25"/>
  <c r="X111" i="25"/>
  <c r="S111" i="25"/>
  <c r="N111" i="25"/>
  <c r="I111" i="25"/>
  <c r="X110" i="25"/>
  <c r="S110" i="25"/>
  <c r="N110" i="25"/>
  <c r="I110" i="25"/>
  <c r="X109" i="25"/>
  <c r="S109" i="25"/>
  <c r="N109" i="25"/>
  <c r="I109" i="25"/>
  <c r="X108" i="25"/>
  <c r="S108" i="25"/>
  <c r="N108" i="25"/>
  <c r="I108" i="25"/>
  <c r="X107" i="25"/>
  <c r="S107" i="25"/>
  <c r="N107" i="25"/>
  <c r="I107" i="25"/>
  <c r="X106" i="25"/>
  <c r="S106" i="25"/>
  <c r="N106" i="25"/>
  <c r="I106" i="25"/>
  <c r="X105" i="25"/>
  <c r="S105" i="25"/>
  <c r="N105" i="25"/>
  <c r="I105" i="25"/>
  <c r="U102" i="25"/>
  <c r="T102" i="25"/>
  <c r="R102" i="25"/>
  <c r="Q102" i="25"/>
  <c r="S102" i="25" s="1"/>
  <c r="N102" i="25"/>
  <c r="I102" i="25"/>
  <c r="X101" i="25"/>
  <c r="R101" i="25"/>
  <c r="Q101" i="25"/>
  <c r="S101" i="25" s="1"/>
  <c r="N101" i="25"/>
  <c r="I101" i="25"/>
  <c r="Y100" i="25"/>
  <c r="W100" i="25"/>
  <c r="X100" i="25" s="1"/>
  <c r="R100" i="25"/>
  <c r="Q100" i="25"/>
  <c r="N100" i="25"/>
  <c r="I100" i="25"/>
  <c r="Y99" i="25"/>
  <c r="W99" i="25"/>
  <c r="X99" i="25" s="1"/>
  <c r="R99" i="25"/>
  <c r="Q99" i="25"/>
  <c r="S99" i="25" s="1"/>
  <c r="N99" i="25"/>
  <c r="I99" i="25"/>
  <c r="X94" i="25"/>
  <c r="S94" i="25"/>
  <c r="N94" i="25"/>
  <c r="I94" i="25"/>
  <c r="X93" i="25"/>
  <c r="S93" i="25"/>
  <c r="N93" i="25"/>
  <c r="I93" i="25"/>
  <c r="X87" i="25"/>
  <c r="S87" i="25"/>
  <c r="N87" i="25"/>
  <c r="I87" i="25"/>
  <c r="X86" i="25"/>
  <c r="S86" i="25"/>
  <c r="N86" i="25"/>
  <c r="I86" i="25"/>
  <c r="AA81" i="25"/>
  <c r="X81" i="25"/>
  <c r="S81" i="25"/>
  <c r="X80" i="25"/>
  <c r="S80" i="25"/>
  <c r="N80" i="25"/>
  <c r="I80" i="25"/>
  <c r="X79" i="25"/>
  <c r="S79" i="25"/>
  <c r="N79" i="25"/>
  <c r="I79" i="25"/>
  <c r="AA78" i="25"/>
  <c r="X78" i="25"/>
  <c r="S78" i="25"/>
  <c r="N78" i="25"/>
  <c r="I78" i="25"/>
  <c r="AA77" i="25"/>
  <c r="X77" i="25"/>
  <c r="S77" i="25"/>
  <c r="AA76" i="25"/>
  <c r="X76" i="25"/>
  <c r="S76" i="25"/>
  <c r="AA75" i="25"/>
  <c r="X75" i="25"/>
  <c r="S75" i="25"/>
  <c r="AA74" i="25"/>
  <c r="X74" i="25"/>
  <c r="S74" i="25"/>
  <c r="AA73" i="25"/>
  <c r="X73" i="25"/>
  <c r="S73" i="25"/>
  <c r="AA72" i="25"/>
  <c r="X72" i="25"/>
  <c r="S72" i="25"/>
  <c r="AA71" i="25"/>
  <c r="X71" i="25"/>
  <c r="S71" i="25"/>
  <c r="AA70" i="25"/>
  <c r="X70" i="25"/>
  <c r="S70" i="25"/>
  <c r="AA69" i="25"/>
  <c r="X69" i="25"/>
  <c r="S69" i="25"/>
  <c r="AA68" i="25"/>
  <c r="X68" i="25"/>
  <c r="S68" i="25"/>
  <c r="AA67" i="25"/>
  <c r="X67" i="25"/>
  <c r="S67" i="25"/>
  <c r="AA66" i="25"/>
  <c r="X66" i="25"/>
  <c r="S66" i="25"/>
  <c r="AA65" i="25"/>
  <c r="X65" i="25"/>
  <c r="S65" i="25"/>
  <c r="AA64" i="25"/>
  <c r="X64" i="25"/>
  <c r="AA63" i="25"/>
  <c r="X63" i="25"/>
  <c r="AA62" i="25"/>
  <c r="X62" i="25"/>
  <c r="S62" i="25"/>
  <c r="AA61" i="25"/>
  <c r="X61" i="25"/>
  <c r="S61" i="25"/>
  <c r="AA60" i="25"/>
  <c r="X60" i="25"/>
  <c r="S60" i="25"/>
  <c r="Y59" i="25"/>
  <c r="W59" i="25"/>
  <c r="V59" i="25"/>
  <c r="U59" i="25"/>
  <c r="T59" i="25"/>
  <c r="X59" i="25" s="1"/>
  <c r="R59" i="25"/>
  <c r="Q59" i="25"/>
  <c r="P59" i="25"/>
  <c r="O59" i="25"/>
  <c r="M59" i="25"/>
  <c r="L59" i="25"/>
  <c r="K59" i="25"/>
  <c r="J59" i="25"/>
  <c r="I59" i="25"/>
  <c r="H59" i="25"/>
  <c r="G59" i="25"/>
  <c r="F59" i="25"/>
  <c r="E59" i="25"/>
  <c r="X57" i="25"/>
  <c r="S57" i="25"/>
  <c r="X56" i="25"/>
  <c r="S56" i="25"/>
  <c r="Y55" i="25"/>
  <c r="W55" i="25"/>
  <c r="V55" i="25"/>
  <c r="U55" i="25"/>
  <c r="T55" i="25"/>
  <c r="X55" i="25" s="1"/>
  <c r="R55" i="25"/>
  <c r="Q55" i="25"/>
  <c r="P55" i="25"/>
  <c r="O55" i="25"/>
  <c r="M55" i="25"/>
  <c r="L55" i="25"/>
  <c r="K55" i="25"/>
  <c r="J55" i="25"/>
  <c r="H55" i="25"/>
  <c r="G55" i="25"/>
  <c r="F55" i="25"/>
  <c r="E55" i="25"/>
  <c r="AA53" i="25"/>
  <c r="X53" i="25"/>
  <c r="S53" i="25"/>
  <c r="AA52" i="25"/>
  <c r="X52" i="25"/>
  <c r="S52" i="25"/>
  <c r="N52" i="25"/>
  <c r="I52" i="25"/>
  <c r="AA51" i="25"/>
  <c r="X51" i="25"/>
  <c r="S51" i="25"/>
  <c r="AA50" i="25"/>
  <c r="X50" i="25"/>
  <c r="S50" i="25"/>
  <c r="AA49" i="25"/>
  <c r="X49" i="25"/>
  <c r="S49" i="25"/>
  <c r="AA48" i="25"/>
  <c r="X48" i="25"/>
  <c r="S48" i="25"/>
  <c r="N48" i="25"/>
  <c r="N28" i="25" s="1"/>
  <c r="I48" i="25"/>
  <c r="I28" i="25" s="1"/>
  <c r="AA47" i="25"/>
  <c r="X47" i="25"/>
  <c r="S47" i="25"/>
  <c r="AA46" i="25"/>
  <c r="X46" i="25"/>
  <c r="AA45" i="25"/>
  <c r="X45" i="25"/>
  <c r="S45" i="25"/>
  <c r="AA44" i="25"/>
  <c r="X44" i="25"/>
  <c r="S44" i="25"/>
  <c r="AA43" i="25"/>
  <c r="X43" i="25"/>
  <c r="S43" i="25"/>
  <c r="AA42" i="25"/>
  <c r="X42" i="25"/>
  <c r="S42" i="25"/>
  <c r="AA41" i="25"/>
  <c r="X41" i="25"/>
  <c r="S41" i="25"/>
  <c r="AA40" i="25"/>
  <c r="X40" i="25"/>
  <c r="S40" i="25"/>
  <c r="AA39" i="25"/>
  <c r="X39" i="25"/>
  <c r="S39" i="25"/>
  <c r="AA38" i="25"/>
  <c r="X38" i="25"/>
  <c r="S38" i="25"/>
  <c r="AA37" i="25"/>
  <c r="X37" i="25"/>
  <c r="S37" i="25"/>
  <c r="AA36" i="25"/>
  <c r="X36" i="25"/>
  <c r="S36" i="25"/>
  <c r="AA35" i="25"/>
  <c r="X35" i="25"/>
  <c r="S35" i="25"/>
  <c r="AA34" i="25"/>
  <c r="X34" i="25"/>
  <c r="S34" i="25"/>
  <c r="AA33" i="25"/>
  <c r="X33" i="25"/>
  <c r="S33" i="25"/>
  <c r="AA32" i="25"/>
  <c r="X32" i="25"/>
  <c r="S32" i="25"/>
  <c r="AA31" i="25"/>
  <c r="X31" i="25"/>
  <c r="S31" i="25"/>
  <c r="AA30" i="25"/>
  <c r="X30" i="25"/>
  <c r="S30" i="25"/>
  <c r="AA29" i="25"/>
  <c r="AA28" i="25" s="1"/>
  <c r="X29" i="25"/>
  <c r="X28" i="25" s="1"/>
  <c r="S29" i="25"/>
  <c r="S28" i="25" s="1"/>
  <c r="AA22" i="25"/>
  <c r="X22" i="25"/>
  <c r="S22" i="25"/>
  <c r="AA21" i="25"/>
  <c r="X21" i="25"/>
  <c r="S21" i="25"/>
  <c r="AA20" i="25"/>
  <c r="X20" i="25"/>
  <c r="S20" i="25"/>
  <c r="AA19" i="25"/>
  <c r="X19" i="25"/>
  <c r="S19" i="25"/>
  <c r="AA18" i="25"/>
  <c r="X18" i="25"/>
  <c r="S18" i="25"/>
  <c r="AA17" i="25"/>
  <c r="X17" i="25"/>
  <c r="S17" i="25"/>
  <c r="AA16" i="25"/>
  <c r="X16" i="25"/>
  <c r="S16" i="25"/>
  <c r="AA15" i="25"/>
  <c r="X15" i="25"/>
  <c r="S15" i="25"/>
  <c r="AA14" i="25"/>
  <c r="X14" i="25"/>
  <c r="S14" i="25"/>
  <c r="AA13" i="25"/>
  <c r="X13" i="25"/>
  <c r="S13" i="25"/>
  <c r="AA12" i="25"/>
  <c r="X12" i="25"/>
  <c r="S12" i="25"/>
  <c r="AA11" i="25"/>
  <c r="X11" i="25"/>
  <c r="S11" i="25"/>
  <c r="AA10" i="25"/>
  <c r="X10" i="25"/>
  <c r="S10" i="25"/>
  <c r="AA9" i="25"/>
  <c r="X9" i="25"/>
  <c r="S9" i="25"/>
  <c r="AA8" i="25"/>
  <c r="X8" i="25"/>
  <c r="S8" i="25"/>
  <c r="AA7" i="25"/>
  <c r="X7" i="25"/>
  <c r="S7" i="25"/>
  <c r="Y5" i="25"/>
  <c r="W5" i="25"/>
  <c r="V5" i="25"/>
  <c r="V25" i="25" s="1"/>
  <c r="U5" i="25"/>
  <c r="U25" i="25" s="1"/>
  <c r="U26" i="25" s="1"/>
  <c r="T5" i="25"/>
  <c r="R5" i="25"/>
  <c r="R25" i="25" s="1"/>
  <c r="R26" i="25" s="1"/>
  <c r="Q5" i="25"/>
  <c r="P5" i="25"/>
  <c r="P25" i="25" s="1"/>
  <c r="O5" i="25"/>
  <c r="M5" i="25"/>
  <c r="L5" i="25"/>
  <c r="L25" i="25" s="1"/>
  <c r="K5" i="25"/>
  <c r="K25" i="25" s="1"/>
  <c r="J5" i="25"/>
  <c r="H5" i="25"/>
  <c r="H25" i="25" s="1"/>
  <c r="G5" i="25"/>
  <c r="G25" i="25" s="1"/>
  <c r="G83" i="25" s="1"/>
  <c r="F5" i="25"/>
  <c r="F25" i="25" s="1"/>
  <c r="E5" i="25"/>
  <c r="I5" i="25" s="1"/>
  <c r="AA4" i="25"/>
  <c r="X4" i="25"/>
  <c r="S4" i="25"/>
  <c r="N4" i="25"/>
  <c r="I4" i="25"/>
  <c r="AA3" i="25"/>
  <c r="X3" i="25"/>
  <c r="S3" i="25"/>
  <c r="N3" i="25"/>
  <c r="I3" i="25"/>
  <c r="AA48" i="10"/>
  <c r="X48" i="10"/>
  <c r="S48" i="10"/>
  <c r="N48" i="10"/>
  <c r="I48" i="10"/>
  <c r="X80" i="10"/>
  <c r="S80" i="10"/>
  <c r="N80" i="10"/>
  <c r="I80" i="10"/>
  <c r="X79" i="10"/>
  <c r="S79" i="10"/>
  <c r="N79" i="10"/>
  <c r="I79" i="10"/>
  <c r="AA78" i="10"/>
  <c r="X78" i="10"/>
  <c r="S78" i="10"/>
  <c r="N78" i="10"/>
  <c r="I78" i="10"/>
  <c r="N59" i="25" l="1"/>
  <c r="S100" i="25"/>
  <c r="N6" i="25"/>
  <c r="X5" i="25"/>
  <c r="T25" i="25"/>
  <c r="T26" i="25" s="1"/>
  <c r="E25" i="25"/>
  <c r="E26" i="25" s="1"/>
  <c r="O25" i="25"/>
  <c r="O26" i="25" s="1"/>
  <c r="W25" i="25"/>
  <c r="W83" i="25" s="1"/>
  <c r="I6" i="25"/>
  <c r="S59" i="25"/>
  <c r="X102" i="25"/>
  <c r="Z5" i="25"/>
  <c r="X6" i="25"/>
  <c r="M25" i="25"/>
  <c r="J25" i="25"/>
  <c r="J26" i="25" s="1"/>
  <c r="I25" i="25"/>
  <c r="I83" i="25" s="1"/>
  <c r="K26" i="25"/>
  <c r="K83" i="25"/>
  <c r="T83" i="25"/>
  <c r="J83" i="25"/>
  <c r="N5" i="25"/>
  <c r="U83" i="25"/>
  <c r="S55" i="25"/>
  <c r="R83" i="25"/>
  <c r="V26" i="25"/>
  <c r="V83" i="25"/>
  <c r="G90" i="25"/>
  <c r="G84" i="25"/>
  <c r="F26" i="25"/>
  <c r="F83" i="25"/>
  <c r="Y25" i="25"/>
  <c r="AA5" i="25"/>
  <c r="L83" i="25"/>
  <c r="I55" i="25"/>
  <c r="P83" i="25"/>
  <c r="P26" i="25"/>
  <c r="L26" i="25"/>
  <c r="H83" i="25"/>
  <c r="H26" i="25"/>
  <c r="Q25" i="25"/>
  <c r="S5" i="25"/>
  <c r="G26" i="25"/>
  <c r="N55" i="25"/>
  <c r="W90" i="25" l="1"/>
  <c r="W84" i="25"/>
  <c r="W26" i="25"/>
  <c r="X25" i="25"/>
  <c r="X83" i="25" s="1"/>
  <c r="O83" i="25"/>
  <c r="E83" i="25"/>
  <c r="E90" i="25" s="1"/>
  <c r="E96" i="25" s="1"/>
  <c r="M83" i="25"/>
  <c r="M26" i="25"/>
  <c r="I26" i="25"/>
  <c r="L84" i="25"/>
  <c r="L90" i="25"/>
  <c r="P84" i="25"/>
  <c r="P90" i="25"/>
  <c r="T84" i="25"/>
  <c r="T90" i="25"/>
  <c r="Y83" i="25"/>
  <c r="Y26" i="25"/>
  <c r="X26" i="25"/>
  <c r="U84" i="25"/>
  <c r="U90" i="25"/>
  <c r="Q83" i="25"/>
  <c r="Q26" i="25"/>
  <c r="S25" i="25"/>
  <c r="K90" i="25"/>
  <c r="K84" i="25"/>
  <c r="H84" i="25"/>
  <c r="H90" i="25"/>
  <c r="V90" i="25"/>
  <c r="V84" i="25"/>
  <c r="J84" i="25"/>
  <c r="J90" i="25"/>
  <c r="R84" i="25"/>
  <c r="R90" i="25"/>
  <c r="W91" i="25"/>
  <c r="W95" i="25"/>
  <c r="W96" i="25"/>
  <c r="F90" i="25"/>
  <c r="F84" i="25"/>
  <c r="I84" i="25"/>
  <c r="I90" i="25"/>
  <c r="G91" i="25"/>
  <c r="G96" i="25"/>
  <c r="N25" i="25"/>
  <c r="E91" i="25" l="1"/>
  <c r="E84" i="25"/>
  <c r="O90" i="25"/>
  <c r="O84" i="25"/>
  <c r="M90" i="25"/>
  <c r="M84" i="25"/>
  <c r="T95" i="25"/>
  <c r="T91" i="25"/>
  <c r="T96" i="25"/>
  <c r="Q90" i="25"/>
  <c r="Q84" i="25"/>
  <c r="V91" i="25"/>
  <c r="V96" i="25"/>
  <c r="E103" i="25"/>
  <c r="E97" i="25"/>
  <c r="W103" i="25"/>
  <c r="W97" i="25"/>
  <c r="X84" i="25"/>
  <c r="X90" i="25"/>
  <c r="N26" i="25"/>
  <c r="N83" i="25"/>
  <c r="G103" i="25"/>
  <c r="G97" i="25"/>
  <c r="F96" i="25"/>
  <c r="F91" i="25"/>
  <c r="P91" i="25"/>
  <c r="P95" i="25"/>
  <c r="P96" i="25"/>
  <c r="H91" i="25"/>
  <c r="H96" i="25"/>
  <c r="L95" i="25"/>
  <c r="L91" i="25"/>
  <c r="L96" i="25"/>
  <c r="R96" i="25"/>
  <c r="R91" i="25"/>
  <c r="R95" i="25"/>
  <c r="I96" i="25"/>
  <c r="I91" i="25"/>
  <c r="I95" i="25"/>
  <c r="K96" i="25"/>
  <c r="K91" i="25"/>
  <c r="K95" i="25"/>
  <c r="U96" i="25"/>
  <c r="U91" i="25"/>
  <c r="U95" i="25"/>
  <c r="Z25" i="25"/>
  <c r="J96" i="25"/>
  <c r="J91" i="25"/>
  <c r="J95" i="25"/>
  <c r="S26" i="25"/>
  <c r="S83" i="25"/>
  <c r="Y84" i="25"/>
  <c r="Y90" i="25"/>
  <c r="O95" i="25" l="1"/>
  <c r="O91" i="25"/>
  <c r="O96" i="25"/>
  <c r="M91" i="25"/>
  <c r="M96" i="25"/>
  <c r="M95" i="25"/>
  <c r="R97" i="25"/>
  <c r="R103" i="25"/>
  <c r="L97" i="25"/>
  <c r="L103" i="25"/>
  <c r="V103" i="25"/>
  <c r="V97" i="25"/>
  <c r="K97" i="25"/>
  <c r="K103" i="25"/>
  <c r="F103" i="25"/>
  <c r="F97" i="25"/>
  <c r="E123" i="25"/>
  <c r="E104" i="25"/>
  <c r="X91" i="25"/>
  <c r="X96" i="25"/>
  <c r="X95" i="25"/>
  <c r="J103" i="25"/>
  <c r="J97" i="25"/>
  <c r="H97" i="25"/>
  <c r="H103" i="25"/>
  <c r="W123" i="25"/>
  <c r="W104" i="25"/>
  <c r="I97" i="25"/>
  <c r="I103" i="25"/>
  <c r="T97" i="25"/>
  <c r="T103" i="25"/>
  <c r="S90" i="25"/>
  <c r="S84" i="25"/>
  <c r="G123" i="25"/>
  <c r="G104" i="25"/>
  <c r="P97" i="25"/>
  <c r="P103" i="25"/>
  <c r="Z26" i="25"/>
  <c r="AA25" i="25"/>
  <c r="Y95" i="25"/>
  <c r="Y96" i="25"/>
  <c r="Y91" i="25"/>
  <c r="Q95" i="25"/>
  <c r="Q96" i="25"/>
  <c r="Q91" i="25"/>
  <c r="U103" i="25"/>
  <c r="U97" i="25"/>
  <c r="N90" i="25"/>
  <c r="N84" i="25"/>
  <c r="O97" i="25" l="1"/>
  <c r="O103" i="25"/>
  <c r="M103" i="25"/>
  <c r="M97" i="25"/>
  <c r="K104" i="25"/>
  <c r="K123" i="25"/>
  <c r="Y103" i="25"/>
  <c r="Y97" i="25"/>
  <c r="X97" i="25"/>
  <c r="X103" i="25"/>
  <c r="N96" i="25"/>
  <c r="N91" i="25"/>
  <c r="N95" i="25"/>
  <c r="I123" i="25"/>
  <c r="I104" i="25"/>
  <c r="G126" i="25"/>
  <c r="G127" i="25" s="1"/>
  <c r="G124" i="25"/>
  <c r="U123" i="25"/>
  <c r="U104" i="25"/>
  <c r="J123" i="25"/>
  <c r="J104" i="25"/>
  <c r="V104" i="25"/>
  <c r="V123" i="25"/>
  <c r="AA26" i="25"/>
  <c r="W126" i="25"/>
  <c r="W127" i="25" s="1"/>
  <c r="W124" i="25"/>
  <c r="L123" i="25"/>
  <c r="L104" i="25"/>
  <c r="H104" i="25"/>
  <c r="H123" i="25"/>
  <c r="E124" i="25"/>
  <c r="E126" i="25"/>
  <c r="E127" i="25" s="1"/>
  <c r="S96" i="25"/>
  <c r="S91" i="25"/>
  <c r="S95" i="25"/>
  <c r="R123" i="25"/>
  <c r="R104" i="25"/>
  <c r="Q103" i="25"/>
  <c r="Q97" i="25"/>
  <c r="P104" i="25"/>
  <c r="P123" i="25"/>
  <c r="T123" i="25"/>
  <c r="T104" i="25"/>
  <c r="F104" i="25"/>
  <c r="F123" i="25"/>
  <c r="O104" i="25" l="1"/>
  <c r="O123" i="25"/>
  <c r="M104" i="25"/>
  <c r="M123" i="25"/>
  <c r="Q123" i="25"/>
  <c r="Q104" i="25"/>
  <c r="L124" i="25"/>
  <c r="L126" i="25"/>
  <c r="L127" i="25" s="1"/>
  <c r="T124" i="25"/>
  <c r="T126" i="25"/>
  <c r="T127" i="25" s="1"/>
  <c r="X104" i="25"/>
  <c r="X123" i="25"/>
  <c r="V124" i="25"/>
  <c r="V126" i="25"/>
  <c r="V127" i="25" s="1"/>
  <c r="I126" i="25"/>
  <c r="I127" i="25" s="1"/>
  <c r="I124" i="25"/>
  <c r="S97" i="25"/>
  <c r="S103" i="25"/>
  <c r="J124" i="25"/>
  <c r="J126" i="25"/>
  <c r="J127" i="25" s="1"/>
  <c r="K124" i="25"/>
  <c r="K126" i="25"/>
  <c r="K127" i="25" s="1"/>
  <c r="U124" i="25"/>
  <c r="U126" i="25"/>
  <c r="U127" i="25" s="1"/>
  <c r="H126" i="25"/>
  <c r="H127" i="25" s="1"/>
  <c r="H124" i="25"/>
  <c r="F124" i="25"/>
  <c r="F126" i="25"/>
  <c r="F127" i="25" s="1"/>
  <c r="R124" i="25"/>
  <c r="R126" i="25"/>
  <c r="R127" i="25" s="1"/>
  <c r="Y123" i="25"/>
  <c r="Y104" i="25"/>
  <c r="P124" i="25"/>
  <c r="P126" i="25"/>
  <c r="P127" i="25" s="1"/>
  <c r="N103" i="25"/>
  <c r="N97" i="25"/>
  <c r="O126" i="25" l="1"/>
  <c r="O127" i="25" s="1"/>
  <c r="O124" i="25"/>
  <c r="M124" i="25"/>
  <c r="M126" i="25"/>
  <c r="M127" i="25" s="1"/>
  <c r="X124" i="25"/>
  <c r="X126" i="25"/>
  <c r="X127" i="25" s="1"/>
  <c r="N104" i="25"/>
  <c r="N123" i="25"/>
  <c r="S123" i="25"/>
  <c r="S104" i="25"/>
  <c r="Y126" i="25"/>
  <c r="Y127" i="25" s="1"/>
  <c r="Y124" i="25"/>
  <c r="Q126" i="25"/>
  <c r="Q127" i="25" s="1"/>
  <c r="Q124" i="25"/>
  <c r="S126" i="25" l="1"/>
  <c r="S127" i="25" s="1"/>
  <c r="S124" i="25"/>
  <c r="N124" i="25"/>
  <c r="N126" i="25"/>
  <c r="N127" i="25" s="1"/>
  <c r="AA121" i="25" l="1"/>
  <c r="AA80" i="25"/>
  <c r="AA122" i="25"/>
  <c r="Z59" i="25"/>
  <c r="AA79" i="25"/>
  <c r="AA59" i="25" l="1"/>
  <c r="AA114" i="25" l="1"/>
  <c r="AA94" i="25" l="1"/>
  <c r="Z99" i="25" l="1"/>
  <c r="AA99" i="25" s="1"/>
  <c r="AA93" i="25"/>
  <c r="AA115" i="25" l="1"/>
  <c r="AA109" i="25" l="1"/>
  <c r="AA118" i="25"/>
  <c r="AA120" i="25"/>
  <c r="AA105" i="25"/>
  <c r="AA113" i="25"/>
  <c r="AA107" i="25"/>
  <c r="AA110" i="25"/>
  <c r="AA116" i="25"/>
  <c r="AA111" i="25" l="1"/>
  <c r="AA112" i="25"/>
  <c r="AA119" i="25"/>
  <c r="AA106" i="25"/>
  <c r="AA117" i="25"/>
  <c r="AA108" i="25"/>
  <c r="AA102" i="25"/>
  <c r="AA101" i="25"/>
  <c r="AA87" i="25" l="1"/>
  <c r="AA86" i="25" l="1"/>
  <c r="Z100" i="25"/>
  <c r="AA100" i="25" s="1"/>
  <c r="AA56" i="25" l="1"/>
  <c r="AA57" i="25" l="1"/>
  <c r="AA55" i="25" l="1"/>
  <c r="AA83" i="25" s="1"/>
  <c r="Z83" i="25"/>
  <c r="Z90" i="25" l="1"/>
  <c r="Z84" i="25"/>
  <c r="AA90" i="25"/>
  <c r="AA84" i="25"/>
  <c r="AA91" i="25" l="1"/>
  <c r="AA96" i="25"/>
  <c r="AA95" i="25"/>
  <c r="Z91" i="25"/>
  <c r="Z96" i="25"/>
  <c r="Z95" i="25"/>
  <c r="Z97" i="25" l="1"/>
  <c r="Z103" i="25"/>
  <c r="AA97" i="25"/>
  <c r="AA103" i="25"/>
  <c r="AA123" i="25" l="1"/>
  <c r="AA124" i="25" s="1"/>
  <c r="AA104" i="25"/>
  <c r="Z104" i="25"/>
  <c r="Z123" i="25"/>
  <c r="Z124" i="25" s="1"/>
  <c r="Z125" i="25" l="1"/>
  <c r="Z125" i="10"/>
  <c r="AA125" i="25" l="1"/>
  <c r="AA126" i="25" s="1"/>
  <c r="AA127" i="25" s="1"/>
  <c r="Z126" i="25"/>
  <c r="Z127" i="25" s="1"/>
  <c r="X28" i="16" l="1"/>
  <c r="S28" i="16"/>
  <c r="N28" i="16"/>
  <c r="I28" i="16"/>
  <c r="AA28" i="16" l="1"/>
  <c r="AA125" i="10" l="1"/>
  <c r="X122" i="10"/>
  <c r="S122" i="10"/>
  <c r="N122" i="10"/>
  <c r="I122" i="10"/>
  <c r="X121" i="10"/>
  <c r="S121" i="10"/>
  <c r="N121" i="10"/>
  <c r="I121" i="10"/>
  <c r="AA122" i="10" l="1"/>
  <c r="AA121" i="10"/>
  <c r="AA81" i="10" l="1"/>
  <c r="AA77" i="10"/>
  <c r="AA76" i="10"/>
  <c r="AA75" i="10"/>
  <c r="AA74" i="10"/>
  <c r="AA73" i="10"/>
  <c r="AA72" i="10"/>
  <c r="AA71" i="10"/>
  <c r="AA70" i="10"/>
  <c r="AA69" i="10"/>
  <c r="AA68" i="10"/>
  <c r="AA67" i="10"/>
  <c r="AA66" i="10"/>
  <c r="AA65" i="10"/>
  <c r="AA64" i="10"/>
  <c r="AA63" i="10"/>
  <c r="AA62" i="10"/>
  <c r="AA61" i="10"/>
  <c r="AA60" i="10"/>
  <c r="AA57" i="10"/>
  <c r="AA56" i="10"/>
  <c r="AA53" i="10"/>
  <c r="AA52" i="10"/>
  <c r="AA51" i="10"/>
  <c r="AA50" i="10"/>
  <c r="AA49" i="10"/>
  <c r="AA47" i="10"/>
  <c r="AA46" i="10"/>
  <c r="AA45" i="10"/>
  <c r="AA44" i="10"/>
  <c r="AA43" i="10"/>
  <c r="AA42" i="10"/>
  <c r="AA41" i="10"/>
  <c r="AA40" i="10"/>
  <c r="AA39" i="10"/>
  <c r="AA38" i="10"/>
  <c r="AA37" i="10"/>
  <c r="AA36" i="10"/>
  <c r="AA35" i="10"/>
  <c r="AA34" i="10"/>
  <c r="AA33" i="10"/>
  <c r="AA32" i="10"/>
  <c r="AA31" i="10"/>
  <c r="AA30" i="10"/>
  <c r="AA29" i="10"/>
  <c r="AA22" i="10"/>
  <c r="AA21" i="10"/>
  <c r="AA20" i="10"/>
  <c r="AA19" i="10"/>
  <c r="AA18" i="10"/>
  <c r="AA17" i="10"/>
  <c r="AA16" i="10"/>
  <c r="AA15" i="10"/>
  <c r="AA14" i="10"/>
  <c r="AA13" i="10"/>
  <c r="AA12" i="10"/>
  <c r="AA11" i="10"/>
  <c r="AA10" i="10"/>
  <c r="AA9" i="10"/>
  <c r="AA8" i="10"/>
  <c r="AA7" i="10"/>
  <c r="AA105" i="16"/>
  <c r="AA103" i="16"/>
  <c r="AA101" i="16"/>
  <c r="AA98" i="16"/>
  <c r="AA97" i="16"/>
  <c r="AA95" i="16"/>
  <c r="AA93" i="16"/>
  <c r="AA87" i="16"/>
  <c r="AA86" i="16"/>
  <c r="AA84" i="16"/>
  <c r="AA83" i="16"/>
  <c r="AA82" i="16"/>
  <c r="AA81" i="16"/>
  <c r="AA76" i="16"/>
  <c r="AA75" i="16"/>
  <c r="AA74" i="16"/>
  <c r="AA73" i="16"/>
  <c r="AA62" i="16"/>
  <c r="AA61" i="16"/>
  <c r="AA59" i="16"/>
  <c r="AA57" i="16"/>
  <c r="AA21" i="16"/>
  <c r="AA17" i="16"/>
  <c r="AA16" i="16"/>
  <c r="AA15" i="16"/>
  <c r="AA14" i="16"/>
  <c r="AA54" i="16"/>
  <c r="AA52" i="16"/>
  <c r="AA49" i="16"/>
  <c r="AA48" i="16"/>
  <c r="AA47" i="16"/>
  <c r="AA46" i="16"/>
  <c r="AA44" i="16"/>
  <c r="AA42" i="16"/>
  <c r="AA41" i="16"/>
  <c r="AA40" i="16"/>
  <c r="AA39" i="16"/>
  <c r="AA38" i="16"/>
  <c r="AA35" i="16"/>
  <c r="AA34" i="16"/>
  <c r="AA30" i="16"/>
  <c r="AA26" i="16"/>
  <c r="AA24" i="16"/>
  <c r="AA12" i="16"/>
  <c r="AA11" i="16"/>
  <c r="AA10" i="16"/>
  <c r="AA50" i="16"/>
  <c r="AA51" i="16"/>
  <c r="AA13" i="16"/>
  <c r="AA9" i="16"/>
  <c r="AA43" i="16"/>
  <c r="AA5" i="16"/>
  <c r="AA104" i="16"/>
  <c r="AA102" i="16"/>
  <c r="AA100" i="16"/>
  <c r="AA99" i="16"/>
  <c r="AA96" i="16"/>
  <c r="AA94" i="16"/>
  <c r="AA88" i="16"/>
  <c r="AA85" i="16"/>
  <c r="AA68" i="16"/>
  <c r="AA67" i="16"/>
  <c r="AA64" i="16"/>
  <c r="AA60" i="16"/>
  <c r="AA58" i="16"/>
  <c r="AA53" i="16"/>
  <c r="AA45" i="16"/>
  <c r="AA37" i="16"/>
  <c r="AA36" i="16"/>
  <c r="AA29" i="16"/>
  <c r="AA27" i="16"/>
  <c r="AA107" i="16" l="1"/>
  <c r="AA90" i="16"/>
  <c r="AA94" i="10" l="1"/>
  <c r="AA93" i="10"/>
  <c r="AA87" i="10"/>
  <c r="AA86" i="10"/>
  <c r="Z99" i="10" l="1"/>
  <c r="Z100" i="10"/>
  <c r="AA3" i="10"/>
  <c r="AA4" i="10"/>
  <c r="AA102" i="10" l="1"/>
  <c r="AA101" i="10" l="1"/>
  <c r="AA69" i="16" l="1"/>
  <c r="AA66" i="16"/>
  <c r="AA65" i="16"/>
  <c r="AA63" i="16"/>
  <c r="AA33" i="16"/>
  <c r="AA32" i="16"/>
  <c r="AA31" i="16"/>
  <c r="AA25" i="16"/>
  <c r="AA23" i="16"/>
  <c r="AA22" i="16"/>
  <c r="AA20" i="16"/>
  <c r="AA19" i="16"/>
  <c r="AA18" i="16"/>
  <c r="AA8" i="16"/>
  <c r="AA120" i="10"/>
  <c r="AA119" i="10"/>
  <c r="AA118" i="10"/>
  <c r="AA117" i="10"/>
  <c r="AA116" i="10"/>
  <c r="AA115" i="10"/>
  <c r="AA114" i="10"/>
  <c r="AA113" i="10"/>
  <c r="AA112" i="10"/>
  <c r="AA111" i="10"/>
  <c r="AA110" i="10"/>
  <c r="AA109" i="10"/>
  <c r="AA108" i="10"/>
  <c r="AA107" i="10"/>
  <c r="AA106" i="10"/>
  <c r="AA105" i="10"/>
  <c r="Z63" i="19"/>
  <c r="Z53" i="19"/>
  <c r="Z55" i="19" s="1"/>
  <c r="Z47" i="19"/>
  <c r="Z48" i="19" s="1"/>
  <c r="Z38" i="19"/>
  <c r="Z37" i="19"/>
  <c r="Z36" i="19"/>
  <c r="Z35" i="19"/>
  <c r="Z3" i="19"/>
  <c r="Z13" i="19" s="1"/>
  <c r="AC52" i="11"/>
  <c r="Z14" i="19" l="1"/>
  <c r="Z20" i="19"/>
  <c r="Z22" i="19" s="1"/>
  <c r="AC4" i="11"/>
  <c r="Z24" i="19"/>
  <c r="Z26" i="19" s="1"/>
  <c r="AC24" i="11"/>
  <c r="AC31" i="11"/>
  <c r="AC44" i="11"/>
  <c r="AC54" i="11"/>
  <c r="Z107" i="16"/>
  <c r="AC16" i="11"/>
  <c r="Z34" i="19"/>
  <c r="Z40" i="19" s="1"/>
  <c r="Z71" i="16"/>
  <c r="Z78" i="16" s="1"/>
  <c r="Z5" i="10"/>
  <c r="Z90" i="16"/>
  <c r="Z15" i="19"/>
  <c r="Z16" i="19"/>
  <c r="Z11" i="19"/>
  <c r="Z12" i="19"/>
  <c r="AC61" i="11" l="1"/>
  <c r="Z28" i="19"/>
  <c r="U4" i="22"/>
  <c r="U21" i="22" s="1"/>
  <c r="AC29" i="11"/>
  <c r="AA71" i="16"/>
  <c r="Z109" i="16"/>
  <c r="U10" i="22" l="1"/>
  <c r="U26" i="22"/>
  <c r="U8" i="22"/>
  <c r="U13" i="22"/>
  <c r="U12" i="22"/>
  <c r="U17" i="22"/>
  <c r="U14" i="22"/>
  <c r="U19" i="22"/>
  <c r="U9" i="22"/>
  <c r="U24" i="22"/>
  <c r="U11" i="22"/>
  <c r="U18" i="22"/>
  <c r="U23" i="22"/>
  <c r="U22" i="22"/>
  <c r="U25" i="22"/>
  <c r="U7" i="22"/>
  <c r="U20" i="22"/>
  <c r="AA78" i="16"/>
  <c r="AA109" i="16" s="1"/>
  <c r="Y59" i="10" l="1"/>
  <c r="Y55" i="10"/>
  <c r="Y28" i="10" l="1"/>
  <c r="Y6" i="10"/>
  <c r="Z28" i="10" l="1"/>
  <c r="Z6" i="10"/>
  <c r="AA55" i="10"/>
  <c r="Y24" i="19"/>
  <c r="X112" i="16"/>
  <c r="W112" i="16"/>
  <c r="AA28" i="10" l="1"/>
  <c r="AA6" i="10"/>
  <c r="Z25" i="10"/>
  <c r="Y63" i="19"/>
  <c r="Y59" i="19"/>
  <c r="Y38" i="19"/>
  <c r="Y37" i="19"/>
  <c r="Y36" i="19"/>
  <c r="Y35" i="19"/>
  <c r="Y26" i="19"/>
  <c r="Y3" i="19"/>
  <c r="Y14" i="19" s="1"/>
  <c r="W55" i="10"/>
  <c r="Z26" i="10" l="1"/>
  <c r="Y34" i="19"/>
  <c r="Y40" i="19" s="1"/>
  <c r="AB16" i="11"/>
  <c r="AB31" i="11"/>
  <c r="AB24" i="11"/>
  <c r="AB44" i="11"/>
  <c r="AB54" i="11"/>
  <c r="AB4" i="11"/>
  <c r="Y15" i="19"/>
  <c r="Y16" i="19"/>
  <c r="Y20" i="19"/>
  <c r="Y22" i="19" s="1"/>
  <c r="Y28" i="19" s="1"/>
  <c r="Y11" i="19"/>
  <c r="Y12" i="19"/>
  <c r="Y13" i="19"/>
  <c r="S33" i="16"/>
  <c r="N33" i="16"/>
  <c r="I33" i="16"/>
  <c r="AB61" i="11" l="1"/>
  <c r="AB29" i="11"/>
  <c r="X22" i="10"/>
  <c r="X52" i="10" l="1"/>
  <c r="S52" i="10"/>
  <c r="N52" i="10"/>
  <c r="I52" i="10"/>
  <c r="S3" i="10" l="1"/>
  <c r="X125" i="10" l="1"/>
  <c r="S29" i="16" l="1"/>
  <c r="N29" i="16"/>
  <c r="I29" i="16"/>
  <c r="M59" i="19" l="1"/>
  <c r="L59" i="19"/>
  <c r="K59" i="19"/>
  <c r="J59" i="19"/>
  <c r="H59" i="19"/>
  <c r="G59" i="19"/>
  <c r="F59" i="19"/>
  <c r="E59" i="19"/>
  <c r="I58" i="19"/>
  <c r="I57" i="19"/>
  <c r="N58" i="19"/>
  <c r="N57" i="19"/>
  <c r="N59" i="19" s="1"/>
  <c r="S57" i="19"/>
  <c r="S61" i="19"/>
  <c r="X61" i="19"/>
  <c r="E53" i="19"/>
  <c r="F53" i="19"/>
  <c r="G53" i="19"/>
  <c r="H53" i="19"/>
  <c r="J53" i="19"/>
  <c r="K53" i="19"/>
  <c r="L53" i="19"/>
  <c r="M53" i="19"/>
  <c r="O53" i="19"/>
  <c r="P53" i="19"/>
  <c r="Q53" i="19"/>
  <c r="R53" i="19"/>
  <c r="T53" i="19"/>
  <c r="U53" i="19"/>
  <c r="V53" i="19"/>
  <c r="N63" i="19"/>
  <c r="M63" i="19"/>
  <c r="L63" i="19"/>
  <c r="K63" i="19"/>
  <c r="J63" i="19"/>
  <c r="I63" i="19"/>
  <c r="H63" i="19"/>
  <c r="G63" i="19"/>
  <c r="F63" i="19"/>
  <c r="E63" i="19"/>
  <c r="I59" i="19" l="1"/>
  <c r="X62" i="19"/>
  <c r="S62" i="19"/>
  <c r="X58" i="19"/>
  <c r="S58" i="19"/>
  <c r="S63" i="19" l="1"/>
  <c r="W63" i="19"/>
  <c r="V63" i="19"/>
  <c r="U63" i="19"/>
  <c r="T63" i="19"/>
  <c r="R63" i="19"/>
  <c r="Q63" i="19"/>
  <c r="P63" i="19"/>
  <c r="O63" i="19"/>
  <c r="D63" i="19"/>
  <c r="W59" i="19"/>
  <c r="V59" i="19"/>
  <c r="U59" i="19"/>
  <c r="T59" i="19"/>
  <c r="S59" i="19"/>
  <c r="R59" i="19"/>
  <c r="Q59" i="19"/>
  <c r="P59" i="19"/>
  <c r="O59" i="19"/>
  <c r="D59" i="19"/>
  <c r="X54" i="19"/>
  <c r="V55" i="19"/>
  <c r="S54" i="19"/>
  <c r="N54" i="19"/>
  <c r="I54" i="19"/>
  <c r="X59" i="19" l="1"/>
  <c r="X63" i="19"/>
  <c r="U55" i="19" l="1"/>
  <c r="T55" i="19"/>
  <c r="R55" i="19"/>
  <c r="Q55" i="19"/>
  <c r="P55" i="19"/>
  <c r="O55" i="19"/>
  <c r="L55" i="19"/>
  <c r="K55" i="19"/>
  <c r="J55" i="19"/>
  <c r="H55" i="19"/>
  <c r="G55" i="19"/>
  <c r="F55" i="19"/>
  <c r="E55" i="19"/>
  <c r="D55" i="19"/>
  <c r="W38" i="19" l="1"/>
  <c r="W37" i="19"/>
  <c r="W36" i="19"/>
  <c r="W35" i="19"/>
  <c r="X9" i="19"/>
  <c r="X8" i="19"/>
  <c r="X7" i="19"/>
  <c r="X6" i="19"/>
  <c r="X5" i="19"/>
  <c r="X4" i="19"/>
  <c r="W3" i="19"/>
  <c r="W20" i="19" s="1"/>
  <c r="W22" i="19" s="1"/>
  <c r="W34" i="19" l="1"/>
  <c r="W40" i="19" s="1"/>
  <c r="X3" i="19"/>
  <c r="X20" i="19" s="1"/>
  <c r="X22" i="19" s="1"/>
  <c r="W16" i="19"/>
  <c r="W15" i="19"/>
  <c r="W14" i="19"/>
  <c r="W13" i="19"/>
  <c r="W12" i="19"/>
  <c r="W11" i="19"/>
  <c r="W59" i="10" l="1"/>
  <c r="M55" i="19" l="1"/>
  <c r="X57" i="10" l="1"/>
  <c r="X56" i="10"/>
  <c r="X54" i="16" l="1"/>
  <c r="X67" i="16"/>
  <c r="X52" i="16"/>
  <c r="V107" i="16"/>
  <c r="U107" i="16"/>
  <c r="T107" i="16"/>
  <c r="V90" i="16"/>
  <c r="U90" i="16"/>
  <c r="T90" i="16"/>
  <c r="V71" i="16"/>
  <c r="V78" i="16" s="1"/>
  <c r="U71" i="16"/>
  <c r="U78" i="16" s="1"/>
  <c r="T71" i="16"/>
  <c r="T78" i="16" s="1"/>
  <c r="V55" i="10"/>
  <c r="V59" i="10"/>
  <c r="V5" i="10"/>
  <c r="Z54" i="11"/>
  <c r="Z44" i="11"/>
  <c r="Z31" i="11"/>
  <c r="Z24" i="11"/>
  <c r="Z16" i="11"/>
  <c r="Z4" i="11"/>
  <c r="X81" i="10"/>
  <c r="X77" i="10"/>
  <c r="X76" i="10"/>
  <c r="X75" i="10"/>
  <c r="X74" i="10"/>
  <c r="X73" i="10"/>
  <c r="X72" i="10"/>
  <c r="X71" i="10"/>
  <c r="X70" i="10"/>
  <c r="X69" i="10"/>
  <c r="X68" i="10"/>
  <c r="X67" i="10"/>
  <c r="X66" i="10"/>
  <c r="X65" i="10"/>
  <c r="X64" i="10"/>
  <c r="X63" i="10"/>
  <c r="X62" i="10"/>
  <c r="X61" i="10"/>
  <c r="X60" i="10"/>
  <c r="X53" i="10"/>
  <c r="X51" i="10"/>
  <c r="X50" i="10"/>
  <c r="X49" i="10"/>
  <c r="X47" i="10"/>
  <c r="X46" i="10"/>
  <c r="X45" i="10"/>
  <c r="X44" i="10"/>
  <c r="X43" i="10"/>
  <c r="X42" i="10"/>
  <c r="X41" i="10"/>
  <c r="X40" i="10"/>
  <c r="X39" i="10"/>
  <c r="X38" i="10"/>
  <c r="X37" i="10"/>
  <c r="X36" i="10"/>
  <c r="X35" i="10"/>
  <c r="X34" i="10"/>
  <c r="X33" i="10"/>
  <c r="X32" i="10"/>
  <c r="X31" i="10"/>
  <c r="X30" i="10"/>
  <c r="X29" i="10"/>
  <c r="X21" i="10"/>
  <c r="X20" i="10"/>
  <c r="X19" i="10"/>
  <c r="X18" i="10"/>
  <c r="X17" i="10"/>
  <c r="X16" i="10"/>
  <c r="X15" i="10"/>
  <c r="X14" i="10"/>
  <c r="X13" i="10"/>
  <c r="X12" i="10"/>
  <c r="X11" i="10"/>
  <c r="X10" i="10"/>
  <c r="X9" i="10"/>
  <c r="X8" i="10"/>
  <c r="X7" i="10"/>
  <c r="Z61" i="11" l="1"/>
  <c r="Z29" i="11"/>
  <c r="V28" i="10"/>
  <c r="U109" i="16"/>
  <c r="X98" i="16"/>
  <c r="X87" i="16"/>
  <c r="X49" i="16"/>
  <c r="X11" i="16"/>
  <c r="X50" i="16"/>
  <c r="X51" i="16"/>
  <c r="X53" i="16"/>
  <c r="V109" i="16"/>
  <c r="T109" i="16"/>
  <c r="V6" i="10"/>
  <c r="V25" i="10" l="1"/>
  <c r="V83" i="10" l="1"/>
  <c r="V26" i="10"/>
  <c r="V90" i="10" l="1"/>
  <c r="V84" i="10"/>
  <c r="V96" i="10"/>
  <c r="V97" i="10" s="1"/>
  <c r="V91" i="10"/>
  <c r="V103" i="10" l="1"/>
  <c r="V104" i="10"/>
  <c r="P47" i="19"/>
  <c r="P48" i="19" s="1"/>
  <c r="O47" i="19"/>
  <c r="O48" i="19" s="1"/>
  <c r="M47" i="19"/>
  <c r="M48" i="19" s="1"/>
  <c r="L47" i="19"/>
  <c r="L48" i="19" s="1"/>
  <c r="K47" i="19"/>
  <c r="K48" i="19" s="1"/>
  <c r="J47" i="19"/>
  <c r="J48" i="19" s="1"/>
  <c r="H47" i="19"/>
  <c r="H48" i="19" s="1"/>
  <c r="G47" i="19"/>
  <c r="G48" i="19" s="1"/>
  <c r="F47" i="19"/>
  <c r="F48" i="19" s="1"/>
  <c r="E47" i="19"/>
  <c r="E48" i="19" s="1"/>
  <c r="V38" i="19"/>
  <c r="U38" i="19"/>
  <c r="T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V37" i="19"/>
  <c r="U37" i="19"/>
  <c r="T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V36" i="19"/>
  <c r="U36" i="19"/>
  <c r="T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V35" i="19"/>
  <c r="U35" i="19"/>
  <c r="T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8" i="19"/>
  <c r="E37" i="19"/>
  <c r="E36" i="19"/>
  <c r="E35" i="19"/>
  <c r="F34" i="19" l="1"/>
  <c r="V123" i="10"/>
  <c r="Q34" i="19"/>
  <c r="R34" i="19"/>
  <c r="I34" i="19"/>
  <c r="J34" i="19"/>
  <c r="N34" i="19"/>
  <c r="M34" i="19"/>
  <c r="U34" i="19"/>
  <c r="L34" i="19"/>
  <c r="T34" i="19"/>
  <c r="K34" i="19"/>
  <c r="H34" i="19"/>
  <c r="P34" i="19"/>
  <c r="G34" i="19"/>
  <c r="O34" i="19"/>
  <c r="V34" i="19"/>
  <c r="E34" i="19"/>
  <c r="E40" i="19" s="1"/>
  <c r="V124" i="10" l="1"/>
  <c r="V126" i="10"/>
  <c r="V127" i="10" s="1"/>
  <c r="N32" i="16"/>
  <c r="V24" i="19" l="1"/>
  <c r="V26" i="19" s="1"/>
  <c r="R4" i="22" l="1"/>
  <c r="R7" i="22" s="1"/>
  <c r="R12" i="22" l="1"/>
  <c r="R11" i="22"/>
  <c r="R9" i="22"/>
  <c r="R26" i="22"/>
  <c r="R19" i="22"/>
  <c r="R13" i="22"/>
  <c r="R21" i="22"/>
  <c r="R24" i="22"/>
  <c r="R20" i="22"/>
  <c r="R22" i="22"/>
  <c r="R17" i="22"/>
  <c r="R14" i="22"/>
  <c r="R25" i="22"/>
  <c r="R23" i="22"/>
  <c r="R18" i="22"/>
  <c r="R8" i="22"/>
  <c r="R10" i="22"/>
  <c r="X38" i="19"/>
  <c r="X37" i="19"/>
  <c r="Y54" i="11"/>
  <c r="X54" i="11"/>
  <c r="Y44" i="11"/>
  <c r="X44" i="11"/>
  <c r="Y31" i="11"/>
  <c r="X31" i="11"/>
  <c r="Y24" i="11"/>
  <c r="X24" i="11"/>
  <c r="Y16" i="11"/>
  <c r="X16" i="11"/>
  <c r="Y4" i="11"/>
  <c r="X4" i="11"/>
  <c r="U102" i="10"/>
  <c r="T102" i="10"/>
  <c r="U55" i="10"/>
  <c r="T55" i="10"/>
  <c r="U5" i="10"/>
  <c r="T5" i="10"/>
  <c r="U59" i="10"/>
  <c r="Y61" i="11" l="1"/>
  <c r="U28" i="10"/>
  <c r="Y29" i="11"/>
  <c r="X29" i="11"/>
  <c r="X61" i="11"/>
  <c r="X36" i="19"/>
  <c r="T47" i="19"/>
  <c r="T48" i="19" s="1"/>
  <c r="U6" i="10"/>
  <c r="U47" i="19"/>
  <c r="U48" i="19" s="1"/>
  <c r="X35" i="19"/>
  <c r="X34" i="19" l="1"/>
  <c r="U25" i="10"/>
  <c r="U83" i="10" l="1"/>
  <c r="U26" i="10"/>
  <c r="U84" i="10" l="1"/>
  <c r="U90" i="10"/>
  <c r="U91" i="10" l="1"/>
  <c r="U96" i="10"/>
  <c r="U95" i="10"/>
  <c r="S81" i="10"/>
  <c r="P4" i="22"/>
  <c r="P21" i="22" s="1"/>
  <c r="Q4" i="22"/>
  <c r="U97" i="10" l="1"/>
  <c r="U103" i="10"/>
  <c r="U44" i="19"/>
  <c r="Q20" i="22"/>
  <c r="P26" i="22"/>
  <c r="P17" i="22"/>
  <c r="P18" i="22"/>
  <c r="P20" i="22"/>
  <c r="P22" i="22"/>
  <c r="P23" i="22"/>
  <c r="P25" i="22"/>
  <c r="Q7" i="22"/>
  <c r="Q22" i="22"/>
  <c r="P19" i="22"/>
  <c r="P7" i="22"/>
  <c r="P24" i="22"/>
  <c r="Q21" i="22"/>
  <c r="Q23" i="22"/>
  <c r="Q24" i="22"/>
  <c r="Q17" i="22"/>
  <c r="Q25" i="22"/>
  <c r="Q18" i="22"/>
  <c r="Q26" i="22"/>
  <c r="Q19" i="22"/>
  <c r="Q8" i="22"/>
  <c r="Q11" i="22"/>
  <c r="P8" i="22"/>
  <c r="P9" i="22"/>
  <c r="P13" i="22"/>
  <c r="P12" i="22"/>
  <c r="Q9" i="22"/>
  <c r="Q13" i="22"/>
  <c r="P10" i="22"/>
  <c r="P14" i="22"/>
  <c r="Q10" i="22"/>
  <c r="Q14" i="22"/>
  <c r="P11" i="22"/>
  <c r="Q12" i="22"/>
  <c r="U123" i="10" l="1"/>
  <c r="U104" i="10"/>
  <c r="U3" i="19"/>
  <c r="U124" i="10" l="1"/>
  <c r="U126" i="10"/>
  <c r="U45" i="19"/>
  <c r="U50" i="19" s="1"/>
  <c r="U11" i="19"/>
  <c r="U12" i="19"/>
  <c r="U16" i="19"/>
  <c r="U14" i="19"/>
  <c r="U15" i="19"/>
  <c r="U13" i="19"/>
  <c r="U127" i="10" l="1"/>
  <c r="U51" i="19"/>
  <c r="U65" i="19"/>
  <c r="U66" i="19" s="1"/>
  <c r="S115" i="10"/>
  <c r="N115" i="10"/>
  <c r="I115" i="10"/>
  <c r="S31" i="16"/>
  <c r="N31" i="16"/>
  <c r="I31" i="16"/>
  <c r="S21" i="16" l="1"/>
  <c r="N21" i="16"/>
  <c r="I21" i="16"/>
  <c r="S73" i="10" l="1"/>
  <c r="T59" i="10" l="1"/>
  <c r="T28" i="10"/>
  <c r="T6" i="10"/>
  <c r="X59" i="10" l="1"/>
  <c r="T25" i="10"/>
  <c r="T83" i="10" l="1"/>
  <c r="T26" i="10"/>
  <c r="T90" i="10" l="1"/>
  <c r="T84" i="10"/>
  <c r="U24" i="19"/>
  <c r="U20" i="19"/>
  <c r="U22" i="19" s="1"/>
  <c r="T95" i="10" l="1"/>
  <c r="T91" i="10"/>
  <c r="T96" i="10"/>
  <c r="V44" i="19"/>
  <c r="U26" i="19"/>
  <c r="T44" i="19" l="1"/>
  <c r="T45" i="19" s="1"/>
  <c r="T50" i="19" s="1"/>
  <c r="T65" i="19" s="1"/>
  <c r="T66" i="19" s="1"/>
  <c r="T97" i="10"/>
  <c r="T103" i="10"/>
  <c r="U28" i="19"/>
  <c r="U40" i="19"/>
  <c r="G40" i="19"/>
  <c r="H40" i="19"/>
  <c r="F40" i="19"/>
  <c r="N40" i="19"/>
  <c r="O40" i="19"/>
  <c r="P40" i="19"/>
  <c r="I40" i="19"/>
  <c r="Q40" i="19"/>
  <c r="J40" i="19"/>
  <c r="L40" i="19"/>
  <c r="T40" i="19"/>
  <c r="K40" i="19"/>
  <c r="M40" i="19"/>
  <c r="R40" i="19"/>
  <c r="T123" i="10" l="1"/>
  <c r="T51" i="19"/>
  <c r="T104" i="10"/>
  <c r="R24" i="19"/>
  <c r="S24" i="19" s="1"/>
  <c r="S26" i="19" s="1"/>
  <c r="Q24" i="19"/>
  <c r="Q26" i="19" s="1"/>
  <c r="P24" i="19"/>
  <c r="O24" i="19"/>
  <c r="M24" i="19"/>
  <c r="N24" i="19" s="1"/>
  <c r="N26" i="19" s="1"/>
  <c r="L24" i="19"/>
  <c r="L26" i="19" s="1"/>
  <c r="K24" i="19"/>
  <c r="K26" i="19" s="1"/>
  <c r="J24" i="19"/>
  <c r="H24" i="19"/>
  <c r="I24" i="19" s="1"/>
  <c r="I26" i="19" s="1"/>
  <c r="G24" i="19"/>
  <c r="G26" i="19" s="1"/>
  <c r="F24" i="19"/>
  <c r="F26" i="19" s="1"/>
  <c r="E24" i="19"/>
  <c r="E26" i="19" s="1"/>
  <c r="T20" i="19"/>
  <c r="T22" i="19" s="1"/>
  <c r="S20" i="19"/>
  <c r="S22" i="19" s="1"/>
  <c r="R20" i="19"/>
  <c r="R22" i="19" s="1"/>
  <c r="Q20" i="19"/>
  <c r="Q22" i="19" s="1"/>
  <c r="P20" i="19"/>
  <c r="P22" i="19" s="1"/>
  <c r="O20" i="19"/>
  <c r="O22" i="19" s="1"/>
  <c r="N20" i="19"/>
  <c r="N22" i="19" s="1"/>
  <c r="M20" i="19"/>
  <c r="M22" i="19" s="1"/>
  <c r="L20" i="19"/>
  <c r="L22" i="19" s="1"/>
  <c r="K20" i="19"/>
  <c r="K22" i="19" s="1"/>
  <c r="J20" i="19"/>
  <c r="I20" i="19"/>
  <c r="I22" i="19" s="1"/>
  <c r="H20" i="19"/>
  <c r="H22" i="19" s="1"/>
  <c r="G20" i="19"/>
  <c r="G22" i="19" s="1"/>
  <c r="F20" i="19"/>
  <c r="F22" i="19" s="1"/>
  <c r="E20" i="19"/>
  <c r="E22" i="19" s="1"/>
  <c r="T126" i="10" l="1"/>
  <c r="T124" i="10"/>
  <c r="F28" i="19"/>
  <c r="S28" i="19"/>
  <c r="K28" i="19"/>
  <c r="L28" i="19"/>
  <c r="H26" i="19"/>
  <c r="H28" i="19" s="1"/>
  <c r="O26" i="19"/>
  <c r="O28" i="19" s="1"/>
  <c r="G28" i="19"/>
  <c r="Q28" i="19"/>
  <c r="I28" i="19"/>
  <c r="N28" i="19"/>
  <c r="E28" i="19"/>
  <c r="M26" i="19"/>
  <c r="M28" i="19" s="1"/>
  <c r="P26" i="19"/>
  <c r="P28" i="19" s="1"/>
  <c r="J22" i="19"/>
  <c r="R26" i="19"/>
  <c r="R28" i="19" s="1"/>
  <c r="J26" i="19"/>
  <c r="T127" i="10" l="1"/>
  <c r="J28" i="19"/>
  <c r="T24" i="19" l="1"/>
  <c r="T26" i="19" s="1"/>
  <c r="T28" i="19" s="1"/>
  <c r="S63" i="16"/>
  <c r="S104" i="16" l="1"/>
  <c r="S73" i="16"/>
  <c r="S74" i="16" l="1"/>
  <c r="S17" i="16"/>
  <c r="N17" i="16"/>
  <c r="I17" i="16"/>
  <c r="Q71" i="16"/>
  <c r="P71" i="16"/>
  <c r="O71" i="16"/>
  <c r="M71" i="16"/>
  <c r="L71" i="16"/>
  <c r="J71" i="16"/>
  <c r="H71" i="16"/>
  <c r="G71" i="16"/>
  <c r="F71" i="16"/>
  <c r="E71" i="16"/>
  <c r="S26" i="16" l="1"/>
  <c r="S25" i="16"/>
  <c r="R71" i="16"/>
  <c r="S105" i="16"/>
  <c r="S103" i="16"/>
  <c r="S102" i="16"/>
  <c r="S101" i="16"/>
  <c r="S100" i="16"/>
  <c r="S99" i="16"/>
  <c r="S98" i="16"/>
  <c r="S97" i="16"/>
  <c r="S96" i="16"/>
  <c r="S95" i="16"/>
  <c r="S94" i="16"/>
  <c r="S93" i="16"/>
  <c r="S88" i="16"/>
  <c r="S87" i="16"/>
  <c r="S86" i="16"/>
  <c r="S85" i="16"/>
  <c r="S84" i="16"/>
  <c r="S83" i="16"/>
  <c r="S82" i="16"/>
  <c r="S81" i="16"/>
  <c r="S76" i="16"/>
  <c r="S75" i="16"/>
  <c r="S69" i="16"/>
  <c r="S68" i="16"/>
  <c r="S67" i="16"/>
  <c r="S66" i="16"/>
  <c r="S65" i="16"/>
  <c r="S64" i="16"/>
  <c r="S62" i="16"/>
  <c r="S61" i="16"/>
  <c r="S60" i="16"/>
  <c r="S59" i="16"/>
  <c r="S58" i="16"/>
  <c r="S57" i="16"/>
  <c r="S54" i="16"/>
  <c r="S53" i="16"/>
  <c r="S52" i="16"/>
  <c r="S51" i="16"/>
  <c r="S50" i="16"/>
  <c r="S10" i="16"/>
  <c r="S49" i="16"/>
  <c r="S48" i="16"/>
  <c r="S47" i="16"/>
  <c r="S46" i="16"/>
  <c r="S45" i="16"/>
  <c r="S44" i="16"/>
  <c r="S43" i="16"/>
  <c r="S42" i="16"/>
  <c r="S41" i="16"/>
  <c r="S40" i="16"/>
  <c r="S39" i="16"/>
  <c r="S38" i="16"/>
  <c r="S37" i="16"/>
  <c r="S36" i="16"/>
  <c r="S35" i="16"/>
  <c r="S34" i="16"/>
  <c r="S32" i="16"/>
  <c r="S30" i="16"/>
  <c r="S27" i="16"/>
  <c r="S24" i="16"/>
  <c r="S23" i="16"/>
  <c r="S22" i="16"/>
  <c r="S20" i="16"/>
  <c r="S19" i="16"/>
  <c r="S18" i="16"/>
  <c r="S16" i="16"/>
  <c r="S15" i="16"/>
  <c r="S14" i="16"/>
  <c r="S13" i="16"/>
  <c r="S12" i="16"/>
  <c r="S11" i="16"/>
  <c r="S9" i="16"/>
  <c r="S8" i="16"/>
  <c r="S5" i="16"/>
  <c r="N105" i="16"/>
  <c r="N104" i="16"/>
  <c r="N103" i="16"/>
  <c r="N102" i="16"/>
  <c r="N101" i="16"/>
  <c r="N100" i="16"/>
  <c r="N99" i="16"/>
  <c r="N98" i="16"/>
  <c r="N97" i="16"/>
  <c r="N96" i="16"/>
  <c r="N95" i="16"/>
  <c r="N94" i="16"/>
  <c r="N93" i="16"/>
  <c r="N88" i="16"/>
  <c r="N87" i="16"/>
  <c r="N86" i="16"/>
  <c r="N85" i="16"/>
  <c r="N84" i="16"/>
  <c r="N83" i="16"/>
  <c r="N82" i="16"/>
  <c r="N81" i="16"/>
  <c r="N76" i="16"/>
  <c r="N75" i="16"/>
  <c r="N74" i="16"/>
  <c r="N73" i="16"/>
  <c r="N69" i="16"/>
  <c r="N68" i="16"/>
  <c r="N67" i="16"/>
  <c r="N66" i="16"/>
  <c r="N65" i="16"/>
  <c r="N64" i="16"/>
  <c r="N62" i="16"/>
  <c r="N61" i="16"/>
  <c r="N60" i="16"/>
  <c r="N59" i="16"/>
  <c r="N58" i="16"/>
  <c r="N57" i="16"/>
  <c r="N54" i="16"/>
  <c r="N53" i="16"/>
  <c r="N52" i="16"/>
  <c r="N51" i="16"/>
  <c r="N50" i="16"/>
  <c r="N10" i="16"/>
  <c r="N49" i="16"/>
  <c r="N48" i="16"/>
  <c r="N47" i="16"/>
  <c r="N46" i="16"/>
  <c r="N45" i="16"/>
  <c r="N44" i="16"/>
  <c r="N43" i="16"/>
  <c r="N42" i="16"/>
  <c r="N41" i="16"/>
  <c r="N40" i="16"/>
  <c r="N39" i="16"/>
  <c r="N38" i="16"/>
  <c r="N37" i="16"/>
  <c r="N36" i="16"/>
  <c r="N35" i="16"/>
  <c r="N34" i="16"/>
  <c r="N30" i="16"/>
  <c r="N27" i="16"/>
  <c r="N26" i="16"/>
  <c r="N25" i="16"/>
  <c r="N24" i="16"/>
  <c r="N23" i="16"/>
  <c r="N22" i="16"/>
  <c r="N20" i="16"/>
  <c r="N18" i="16"/>
  <c r="N16" i="16"/>
  <c r="N15" i="16"/>
  <c r="N14" i="16"/>
  <c r="N13" i="16"/>
  <c r="N12" i="16"/>
  <c r="N11" i="16"/>
  <c r="N9" i="16"/>
  <c r="N8" i="16"/>
  <c r="N5" i="16"/>
  <c r="I105" i="16"/>
  <c r="I104" i="16"/>
  <c r="I103" i="16"/>
  <c r="I102" i="16"/>
  <c r="I101" i="16"/>
  <c r="I100" i="16"/>
  <c r="I99" i="16"/>
  <c r="I98" i="16"/>
  <c r="I97" i="16"/>
  <c r="I96" i="16"/>
  <c r="I95" i="16"/>
  <c r="I94" i="16"/>
  <c r="I93" i="16"/>
  <c r="I88" i="16"/>
  <c r="I87" i="16"/>
  <c r="I86" i="16"/>
  <c r="I85" i="16"/>
  <c r="I84" i="16"/>
  <c r="I83" i="16"/>
  <c r="I82" i="16"/>
  <c r="I81" i="16"/>
  <c r="I76" i="16"/>
  <c r="I75" i="16"/>
  <c r="I74" i="16"/>
  <c r="I73" i="16"/>
  <c r="I69" i="16"/>
  <c r="I68" i="16"/>
  <c r="I67" i="16"/>
  <c r="I66" i="16"/>
  <c r="I65" i="16"/>
  <c r="I64" i="16"/>
  <c r="I62" i="16"/>
  <c r="I61" i="16"/>
  <c r="I60" i="16"/>
  <c r="I59" i="16"/>
  <c r="I58" i="16"/>
  <c r="I57" i="16"/>
  <c r="I54" i="16"/>
  <c r="I53" i="16"/>
  <c r="I52" i="16"/>
  <c r="I51" i="16"/>
  <c r="I50" i="16"/>
  <c r="I10" i="16"/>
  <c r="I49" i="16"/>
  <c r="I48" i="16"/>
  <c r="I47" i="16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2" i="16"/>
  <c r="I30" i="16"/>
  <c r="I27" i="16"/>
  <c r="I26" i="16"/>
  <c r="I25" i="16"/>
  <c r="I24" i="16"/>
  <c r="I23" i="16"/>
  <c r="I22" i="16"/>
  <c r="I20" i="16"/>
  <c r="I19" i="16"/>
  <c r="I18" i="16"/>
  <c r="I16" i="16"/>
  <c r="I15" i="16"/>
  <c r="I14" i="16"/>
  <c r="I13" i="16"/>
  <c r="I12" i="16"/>
  <c r="I11" i="16"/>
  <c r="I9" i="16"/>
  <c r="I8" i="16"/>
  <c r="I5" i="16"/>
  <c r="K19" i="16"/>
  <c r="E107" i="16"/>
  <c r="N19" i="16" l="1"/>
  <c r="N71" i="16" s="1"/>
  <c r="N78" i="16" s="1"/>
  <c r="K71" i="16"/>
  <c r="S71" i="16"/>
  <c r="S78" i="16" s="1"/>
  <c r="I71" i="16"/>
  <c r="I78" i="16" s="1"/>
  <c r="E78" i="16"/>
  <c r="I107" i="16"/>
  <c r="S107" i="16"/>
  <c r="I90" i="16"/>
  <c r="N107" i="16"/>
  <c r="N90" i="16"/>
  <c r="S90" i="16"/>
  <c r="I111" i="16"/>
  <c r="H107" i="16"/>
  <c r="R107" i="16"/>
  <c r="M107" i="16"/>
  <c r="L107" i="16"/>
  <c r="K107" i="16"/>
  <c r="G107" i="16"/>
  <c r="F107" i="16"/>
  <c r="Q107" i="16"/>
  <c r="P107" i="16"/>
  <c r="J107" i="16"/>
  <c r="O107" i="16"/>
  <c r="G90" i="16"/>
  <c r="F90" i="16"/>
  <c r="H90" i="16"/>
  <c r="R90" i="16"/>
  <c r="M90" i="16"/>
  <c r="L90" i="16"/>
  <c r="K90" i="16"/>
  <c r="Q90" i="16"/>
  <c r="P90" i="16"/>
  <c r="O90" i="16"/>
  <c r="J90" i="16"/>
  <c r="E90" i="16"/>
  <c r="F78" i="16"/>
  <c r="I109" i="16" l="1"/>
  <c r="N109" i="16"/>
  <c r="S109" i="16"/>
  <c r="F109" i="16"/>
  <c r="E109" i="16"/>
  <c r="M78" i="16"/>
  <c r="M109" i="16" s="1"/>
  <c r="J78" i="16"/>
  <c r="J109" i="16" s="1"/>
  <c r="P78" i="16"/>
  <c r="P109" i="16" s="1"/>
  <c r="H78" i="16"/>
  <c r="H109" i="16" s="1"/>
  <c r="Q78" i="16"/>
  <c r="Q109" i="16" s="1"/>
  <c r="R78" i="16"/>
  <c r="R109" i="16" s="1"/>
  <c r="O78" i="16"/>
  <c r="O109" i="16" s="1"/>
  <c r="G78" i="16"/>
  <c r="G109" i="16" s="1"/>
  <c r="K78" i="16"/>
  <c r="K109" i="16" s="1"/>
  <c r="L78" i="16"/>
  <c r="L109" i="16" s="1"/>
  <c r="E112" i="16" l="1"/>
  <c r="F111" i="16" l="1"/>
  <c r="F112" i="16" l="1"/>
  <c r="G111" i="16" l="1"/>
  <c r="G112" i="16" l="1"/>
  <c r="H111" i="16" l="1"/>
  <c r="H112" i="16" l="1"/>
  <c r="J111" i="16" l="1"/>
  <c r="J112" i="16" l="1"/>
  <c r="K111" i="16" s="1"/>
  <c r="K112" i="16" s="1"/>
  <c r="L111" i="16" s="1"/>
  <c r="L112" i="16" s="1"/>
  <c r="M111" i="16" s="1"/>
  <c r="M112" i="16" s="1"/>
  <c r="O111" i="16" s="1"/>
  <c r="N111" i="16"/>
  <c r="N112" i="16" s="1"/>
  <c r="O112" i="16" l="1"/>
  <c r="P111" i="16" s="1"/>
  <c r="P112" i="16" s="1"/>
  <c r="Q111" i="16" s="1"/>
  <c r="Q112" i="16" s="1"/>
  <c r="R111" i="16" s="1"/>
  <c r="R112" i="16" s="1"/>
  <c r="T111" i="16" s="1"/>
  <c r="X111" i="16" s="1"/>
  <c r="S111" i="16"/>
  <c r="T112" i="16" l="1"/>
  <c r="U111" i="16" s="1"/>
  <c r="U112" i="16" s="1"/>
  <c r="V111" i="16" s="1"/>
  <c r="V112" i="16" s="1"/>
  <c r="I112" i="16"/>
  <c r="S112" i="16"/>
  <c r="S66" i="10"/>
  <c r="S12" i="10"/>
  <c r="S35" i="10"/>
  <c r="S53" i="10"/>
  <c r="R102" i="10"/>
  <c r="R101" i="10"/>
  <c r="R100" i="10"/>
  <c r="R99" i="10"/>
  <c r="R59" i="10"/>
  <c r="R55" i="10"/>
  <c r="R5" i="10"/>
  <c r="S4" i="10"/>
  <c r="S7" i="10"/>
  <c r="S8" i="10"/>
  <c r="S9" i="10"/>
  <c r="S10" i="10"/>
  <c r="S11" i="10"/>
  <c r="S13" i="10"/>
  <c r="S14" i="10"/>
  <c r="S15" i="10"/>
  <c r="S16" i="10"/>
  <c r="S17" i="10"/>
  <c r="S18" i="10"/>
  <c r="S19" i="10"/>
  <c r="S20" i="10"/>
  <c r="S21" i="10"/>
  <c r="S22" i="10"/>
  <c r="S29" i="10"/>
  <c r="S30" i="10"/>
  <c r="S31" i="10"/>
  <c r="S32" i="10"/>
  <c r="S33" i="10"/>
  <c r="S34" i="10"/>
  <c r="S36" i="10"/>
  <c r="S37" i="10"/>
  <c r="S38" i="10"/>
  <c r="S39" i="10"/>
  <c r="S40" i="10"/>
  <c r="S41" i="10"/>
  <c r="S42" i="10"/>
  <c r="S43" i="10"/>
  <c r="S44" i="10"/>
  <c r="S45" i="10"/>
  <c r="S47" i="10"/>
  <c r="S49" i="10"/>
  <c r="S50" i="10"/>
  <c r="S51" i="10"/>
  <c r="S56" i="10"/>
  <c r="S57" i="10"/>
  <c r="S60" i="10"/>
  <c r="S61" i="10"/>
  <c r="S62" i="10"/>
  <c r="S65" i="10"/>
  <c r="S67" i="10"/>
  <c r="S68" i="10"/>
  <c r="S69" i="10"/>
  <c r="S70" i="10"/>
  <c r="S71" i="10"/>
  <c r="S72" i="10"/>
  <c r="S74" i="10"/>
  <c r="S75" i="10"/>
  <c r="S76" i="10"/>
  <c r="S77" i="10"/>
  <c r="S86" i="10"/>
  <c r="S87" i="10"/>
  <c r="S93" i="10"/>
  <c r="S94" i="10"/>
  <c r="S105" i="10"/>
  <c r="S106" i="10"/>
  <c r="S107" i="10"/>
  <c r="S108" i="10"/>
  <c r="S109" i="10"/>
  <c r="S110" i="10"/>
  <c r="S111" i="10"/>
  <c r="S112" i="10"/>
  <c r="S113" i="10"/>
  <c r="S114" i="10"/>
  <c r="S116" i="10"/>
  <c r="S117" i="10"/>
  <c r="S118" i="10"/>
  <c r="S119" i="10"/>
  <c r="S120" i="10"/>
  <c r="S125" i="10"/>
  <c r="S37" i="19" l="1"/>
  <c r="S35" i="19"/>
  <c r="S38" i="19"/>
  <c r="S53" i="19"/>
  <c r="S55" i="19" s="1"/>
  <c r="S36" i="19"/>
  <c r="R47" i="19"/>
  <c r="R48" i="19" s="1"/>
  <c r="O4" i="22"/>
  <c r="R6" i="10"/>
  <c r="R28" i="10"/>
  <c r="Q5" i="10"/>
  <c r="Q6" i="10"/>
  <c r="S34" i="19" l="1"/>
  <c r="S40" i="19" s="1"/>
  <c r="R25" i="10"/>
  <c r="N4" i="22"/>
  <c r="O23" i="22"/>
  <c r="O26" i="22"/>
  <c r="O18" i="22"/>
  <c r="O21" i="22"/>
  <c r="O24" i="22"/>
  <c r="O9" i="22"/>
  <c r="O7" i="22"/>
  <c r="O22" i="22"/>
  <c r="O19" i="22"/>
  <c r="O25" i="22"/>
  <c r="O20" i="22"/>
  <c r="O17" i="22"/>
  <c r="O12" i="22"/>
  <c r="O14" i="22"/>
  <c r="O10" i="22"/>
  <c r="O13" i="22"/>
  <c r="O8" i="22"/>
  <c r="O11" i="22"/>
  <c r="R26" i="10" l="1"/>
  <c r="R83" i="10"/>
  <c r="N20" i="22"/>
  <c r="N23" i="22"/>
  <c r="N26" i="22"/>
  <c r="N18" i="22"/>
  <c r="N21" i="22"/>
  <c r="N7" i="22"/>
  <c r="N22" i="22"/>
  <c r="N24" i="22"/>
  <c r="N17" i="22"/>
  <c r="N19" i="22"/>
  <c r="N25" i="22"/>
  <c r="N13" i="22"/>
  <c r="N10" i="22"/>
  <c r="N12" i="22"/>
  <c r="N14" i="22"/>
  <c r="N8" i="22"/>
  <c r="N11" i="22"/>
  <c r="N9" i="22"/>
  <c r="R84" i="10" l="1"/>
  <c r="R90" i="10"/>
  <c r="R96" i="10" l="1"/>
  <c r="R95" i="10"/>
  <c r="R91" i="10"/>
  <c r="R44" i="19" l="1"/>
  <c r="R45" i="19" s="1"/>
  <c r="R50" i="19" s="1"/>
  <c r="R65" i="19" s="1"/>
  <c r="R66" i="19" s="1"/>
  <c r="R103" i="10"/>
  <c r="R97" i="10"/>
  <c r="R123" i="10" l="1"/>
  <c r="R51" i="19"/>
  <c r="R104" i="10"/>
  <c r="R126" i="10" l="1"/>
  <c r="R124" i="10"/>
  <c r="W54" i="11"/>
  <c r="W44" i="11"/>
  <c r="W31" i="11"/>
  <c r="W24" i="11"/>
  <c r="W16" i="11"/>
  <c r="W4" i="11"/>
  <c r="R127" i="10" l="1"/>
  <c r="W61" i="11"/>
  <c r="W29" i="11"/>
  <c r="Q102" i="10" l="1"/>
  <c r="Q101" i="10"/>
  <c r="Q100" i="10"/>
  <c r="Q99" i="10"/>
  <c r="Q59" i="10"/>
  <c r="Q55" i="10"/>
  <c r="Q25" i="10"/>
  <c r="Q47" i="19" l="1"/>
  <c r="Q48" i="19" s="1"/>
  <c r="Q28" i="10"/>
  <c r="Q26" i="10"/>
  <c r="Q83" i="10" l="1"/>
  <c r="P6" i="10"/>
  <c r="Q90" i="10" l="1"/>
  <c r="Q84" i="10"/>
  <c r="V54" i="11"/>
  <c r="V44" i="11"/>
  <c r="V31" i="11"/>
  <c r="V24" i="11"/>
  <c r="V16" i="11"/>
  <c r="V4" i="11"/>
  <c r="Q91" i="10" l="1"/>
  <c r="Q96" i="10"/>
  <c r="Q95" i="10"/>
  <c r="V29" i="11"/>
  <c r="Q97" i="10"/>
  <c r="V61" i="11"/>
  <c r="Q44" i="19" l="1"/>
  <c r="Q103" i="10"/>
  <c r="Q104" i="10" s="1"/>
  <c r="Q123" i="10"/>
  <c r="Q45" i="19"/>
  <c r="Q50" i="19" s="1"/>
  <c r="S102" i="10"/>
  <c r="S100" i="10"/>
  <c r="S99" i="10"/>
  <c r="S47" i="19" l="1"/>
  <c r="S48" i="19" s="1"/>
  <c r="Q51" i="19"/>
  <c r="Q65" i="19"/>
  <c r="Q66" i="19" s="1"/>
  <c r="Q124" i="10"/>
  <c r="Q126" i="10"/>
  <c r="P59" i="10"/>
  <c r="O59" i="10"/>
  <c r="P55" i="10"/>
  <c r="O55" i="10"/>
  <c r="O6" i="10"/>
  <c r="P5" i="10"/>
  <c r="O5" i="10"/>
  <c r="L4" i="22" l="1"/>
  <c r="M4" i="22"/>
  <c r="S59" i="10"/>
  <c r="Q127" i="10"/>
  <c r="P28" i="10"/>
  <c r="P25" i="10"/>
  <c r="S6" i="10"/>
  <c r="S5" i="10"/>
  <c r="O28" i="10"/>
  <c r="O25" i="10"/>
  <c r="L22" i="22" l="1"/>
  <c r="L25" i="22"/>
  <c r="L17" i="22"/>
  <c r="L20" i="22"/>
  <c r="L23" i="22"/>
  <c r="L7" i="22"/>
  <c r="L26" i="22"/>
  <c r="L21" i="22"/>
  <c r="L18" i="22"/>
  <c r="L19" i="22"/>
  <c r="L24" i="22"/>
  <c r="L10" i="22"/>
  <c r="L12" i="22"/>
  <c r="L8" i="22"/>
  <c r="L14" i="22"/>
  <c r="L11" i="22"/>
  <c r="L13" i="22"/>
  <c r="L9" i="22"/>
  <c r="M25" i="22"/>
  <c r="M17" i="22"/>
  <c r="M20" i="22"/>
  <c r="M23" i="22"/>
  <c r="M26" i="22"/>
  <c r="M18" i="22"/>
  <c r="M7" i="22"/>
  <c r="M21" i="22"/>
  <c r="M24" i="22"/>
  <c r="M19" i="22"/>
  <c r="M22" i="22"/>
  <c r="M8" i="22"/>
  <c r="M11" i="22"/>
  <c r="M9" i="22"/>
  <c r="M14" i="22"/>
  <c r="M10" i="22"/>
  <c r="M12" i="22"/>
  <c r="M13" i="22"/>
  <c r="P83" i="10"/>
  <c r="P26" i="10"/>
  <c r="O83" i="10"/>
  <c r="O26" i="10"/>
  <c r="E6" i="10"/>
  <c r="F6" i="10"/>
  <c r="G6" i="10"/>
  <c r="H6" i="10"/>
  <c r="J6" i="10"/>
  <c r="K6" i="10"/>
  <c r="L6" i="10"/>
  <c r="M6" i="10"/>
  <c r="O90" i="10" l="1"/>
  <c r="P84" i="10"/>
  <c r="P90" i="10"/>
  <c r="O84" i="10"/>
  <c r="I6" i="10"/>
  <c r="N6" i="10"/>
  <c r="O91" i="10" l="1"/>
  <c r="O96" i="10"/>
  <c r="P91" i="10"/>
  <c r="P96" i="10"/>
  <c r="P95" i="10"/>
  <c r="O95" i="10"/>
  <c r="O103" i="10" l="1"/>
  <c r="O44" i="19"/>
  <c r="P44" i="19"/>
  <c r="O97" i="10"/>
  <c r="P103" i="10"/>
  <c r="P97" i="10"/>
  <c r="O123" i="10" l="1"/>
  <c r="P123" i="10"/>
  <c r="O104" i="10"/>
  <c r="O45" i="19"/>
  <c r="O50" i="19" s="1"/>
  <c r="P45" i="19"/>
  <c r="P50" i="19" s="1"/>
  <c r="P104" i="10"/>
  <c r="S55" i="10"/>
  <c r="N4" i="10"/>
  <c r="I4" i="10"/>
  <c r="N3" i="10"/>
  <c r="I3" i="10"/>
  <c r="I125" i="10"/>
  <c r="P51" i="19" l="1"/>
  <c r="P65" i="19"/>
  <c r="P66" i="19" s="1"/>
  <c r="O51" i="19"/>
  <c r="O65" i="19"/>
  <c r="O66" i="19" s="1"/>
  <c r="O124" i="10"/>
  <c r="O126" i="10"/>
  <c r="P126" i="10"/>
  <c r="P124" i="10"/>
  <c r="S28" i="10"/>
  <c r="O127" i="10" l="1"/>
  <c r="P127" i="10"/>
  <c r="N94" i="10"/>
  <c r="N93" i="10"/>
  <c r="N87" i="10"/>
  <c r="N86" i="10"/>
  <c r="N120" i="10" l="1"/>
  <c r="N119" i="10"/>
  <c r="N118" i="10"/>
  <c r="N117" i="10"/>
  <c r="N116" i="10"/>
  <c r="N114" i="10"/>
  <c r="N113" i="10"/>
  <c r="N112" i="10"/>
  <c r="N111" i="10"/>
  <c r="N110" i="10"/>
  <c r="N109" i="10"/>
  <c r="N108" i="10"/>
  <c r="N107" i="10"/>
  <c r="N106" i="10"/>
  <c r="N105" i="10"/>
  <c r="N102" i="10"/>
  <c r="N101" i="10"/>
  <c r="N100" i="10"/>
  <c r="N99" i="10"/>
  <c r="M59" i="10"/>
  <c r="M55" i="10"/>
  <c r="M5" i="10"/>
  <c r="N53" i="19" l="1"/>
  <c r="N47" i="19"/>
  <c r="N48" i="19" s="1"/>
  <c r="K4" i="22"/>
  <c r="M28" i="10"/>
  <c r="M25" i="10"/>
  <c r="K7" i="22" l="1"/>
  <c r="K19" i="22"/>
  <c r="K22" i="22"/>
  <c r="K25" i="22"/>
  <c r="K17" i="22"/>
  <c r="K20" i="22"/>
  <c r="K26" i="22"/>
  <c r="K21" i="22"/>
  <c r="K23" i="22"/>
  <c r="K24" i="22"/>
  <c r="K18" i="22"/>
  <c r="K10" i="22"/>
  <c r="K14" i="22"/>
  <c r="K9" i="22"/>
  <c r="K12" i="22"/>
  <c r="K8" i="22"/>
  <c r="K11" i="22"/>
  <c r="K13" i="22"/>
  <c r="M26" i="10"/>
  <c r="M83" i="10"/>
  <c r="M84" i="10" l="1"/>
  <c r="L5" i="10" l="1"/>
  <c r="J4" i="22" l="1"/>
  <c r="L59" i="10"/>
  <c r="L55" i="10"/>
  <c r="J24" i="22" l="1"/>
  <c r="J7" i="22"/>
  <c r="J19" i="22"/>
  <c r="J22" i="22"/>
  <c r="J25" i="22"/>
  <c r="J17" i="22"/>
  <c r="J20" i="22"/>
  <c r="J26" i="22"/>
  <c r="J23" i="22"/>
  <c r="J18" i="22"/>
  <c r="J21" i="22"/>
  <c r="J12" i="22"/>
  <c r="J9" i="22"/>
  <c r="J10" i="22"/>
  <c r="J8" i="22"/>
  <c r="J13" i="22"/>
  <c r="J11" i="22"/>
  <c r="J14" i="22"/>
  <c r="L28" i="10"/>
  <c r="L25" i="10"/>
  <c r="L26" i="10" l="1"/>
  <c r="L83" i="10"/>
  <c r="L90" i="10" l="1"/>
  <c r="L84" i="10"/>
  <c r="L96" i="10" l="1"/>
  <c r="L95" i="10"/>
  <c r="L91" i="10"/>
  <c r="L97" i="10" l="1"/>
  <c r="L103" i="10"/>
  <c r="L44" i="19"/>
  <c r="L123" i="10" l="1"/>
  <c r="L104" i="10"/>
  <c r="L45" i="19"/>
  <c r="L50" i="19" s="1"/>
  <c r="L126" i="10"/>
  <c r="L124" i="10"/>
  <c r="K59" i="10"/>
  <c r="K55" i="10"/>
  <c r="K5" i="10"/>
  <c r="L127" i="10" l="1"/>
  <c r="L51" i="19"/>
  <c r="L65" i="19"/>
  <c r="L66" i="19" s="1"/>
  <c r="I4" i="22"/>
  <c r="K28" i="10"/>
  <c r="K25" i="10"/>
  <c r="I21" i="22" l="1"/>
  <c r="I24" i="22"/>
  <c r="I7" i="22"/>
  <c r="I19" i="22"/>
  <c r="I22" i="22"/>
  <c r="I25" i="22"/>
  <c r="I18" i="22"/>
  <c r="I20" i="22"/>
  <c r="I17" i="22"/>
  <c r="I26" i="22"/>
  <c r="I23" i="22"/>
  <c r="I10" i="22"/>
  <c r="I12" i="22"/>
  <c r="I9" i="22"/>
  <c r="I14" i="22"/>
  <c r="I11" i="22"/>
  <c r="I8" i="22"/>
  <c r="I13" i="22"/>
  <c r="K83" i="10"/>
  <c r="K26" i="10"/>
  <c r="K84" i="10" l="1"/>
  <c r="K90" i="10"/>
  <c r="J59" i="10"/>
  <c r="J55" i="10"/>
  <c r="J5" i="10"/>
  <c r="H4" i="22" l="1"/>
  <c r="N5" i="10"/>
  <c r="K91" i="10"/>
  <c r="N59" i="10"/>
  <c r="N55" i="10"/>
  <c r="K95" i="10"/>
  <c r="K96" i="10"/>
  <c r="J28" i="10"/>
  <c r="J25" i="10"/>
  <c r="N25" i="10" l="1"/>
  <c r="K44" i="19"/>
  <c r="H26" i="22"/>
  <c r="H18" i="22"/>
  <c r="H21" i="22"/>
  <c r="H24" i="22"/>
  <c r="H7" i="22"/>
  <c r="H19" i="22"/>
  <c r="H25" i="22"/>
  <c r="H20" i="22"/>
  <c r="H22" i="22"/>
  <c r="H17" i="22"/>
  <c r="H23" i="22"/>
  <c r="H14" i="22"/>
  <c r="H9" i="22"/>
  <c r="H13" i="22"/>
  <c r="H12" i="22"/>
  <c r="H11" i="22"/>
  <c r="H8" i="22"/>
  <c r="H10" i="22"/>
  <c r="J26" i="10"/>
  <c r="K103" i="10"/>
  <c r="N28" i="10"/>
  <c r="K97" i="10"/>
  <c r="J83" i="10"/>
  <c r="K123" i="10" l="1"/>
  <c r="N26" i="10"/>
  <c r="K45" i="19"/>
  <c r="K50" i="19" s="1"/>
  <c r="N83" i="10"/>
  <c r="J84" i="10"/>
  <c r="K104" i="10"/>
  <c r="J90" i="10"/>
  <c r="N84" i="10" l="1"/>
  <c r="K51" i="19"/>
  <c r="K65" i="19"/>
  <c r="K66" i="19" s="1"/>
  <c r="K124" i="10"/>
  <c r="K126" i="10"/>
  <c r="J91" i="10"/>
  <c r="J95" i="10"/>
  <c r="J96" i="10"/>
  <c r="J44" i="19" l="1"/>
  <c r="K127" i="10"/>
  <c r="J103" i="10"/>
  <c r="J97" i="10"/>
  <c r="J123" i="10" l="1"/>
  <c r="J45" i="19"/>
  <c r="J50" i="19" s="1"/>
  <c r="J104" i="10"/>
  <c r="I119" i="10"/>
  <c r="I118" i="10"/>
  <c r="J51" i="19" l="1"/>
  <c r="J65" i="19"/>
  <c r="J66" i="19" s="1"/>
  <c r="J124" i="10"/>
  <c r="J126" i="10"/>
  <c r="I120" i="10"/>
  <c r="I117" i="10"/>
  <c r="I116" i="10"/>
  <c r="I114" i="10"/>
  <c r="I113" i="10"/>
  <c r="I112" i="10"/>
  <c r="I111" i="10"/>
  <c r="I110" i="10"/>
  <c r="I109" i="10"/>
  <c r="I108" i="10"/>
  <c r="I107" i="10"/>
  <c r="I106" i="10"/>
  <c r="I105" i="10"/>
  <c r="I102" i="10"/>
  <c r="I101" i="10"/>
  <c r="I100" i="10"/>
  <c r="I99" i="10"/>
  <c r="I94" i="10"/>
  <c r="I93" i="10"/>
  <c r="I87" i="10"/>
  <c r="I86" i="10"/>
  <c r="H59" i="10"/>
  <c r="H55" i="10"/>
  <c r="H5" i="10"/>
  <c r="J127" i="10" l="1"/>
  <c r="I47" i="19"/>
  <c r="I48" i="19" s="1"/>
  <c r="I53" i="19"/>
  <c r="I55" i="19" s="1"/>
  <c r="G4" i="22"/>
  <c r="H28" i="10"/>
  <c r="H25" i="10"/>
  <c r="G9" i="22" l="1"/>
  <c r="G23" i="22"/>
  <c r="G26" i="22"/>
  <c r="G18" i="22"/>
  <c r="G21" i="22"/>
  <c r="G24" i="22"/>
  <c r="G19" i="22"/>
  <c r="G25" i="22"/>
  <c r="G22" i="22"/>
  <c r="G17" i="22"/>
  <c r="G7" i="22"/>
  <c r="G20" i="22"/>
  <c r="G10" i="22"/>
  <c r="G13" i="22"/>
  <c r="G8" i="22"/>
  <c r="G11" i="22"/>
  <c r="G14" i="22"/>
  <c r="G12" i="22"/>
  <c r="H26" i="10"/>
  <c r="H83" i="10"/>
  <c r="H90" i="10" l="1"/>
  <c r="H84" i="10"/>
  <c r="H91" i="10" l="1"/>
  <c r="H96" i="10"/>
  <c r="G59" i="10"/>
  <c r="G55" i="10"/>
  <c r="G5" i="10"/>
  <c r="H44" i="19" l="1"/>
  <c r="H45" i="19" s="1"/>
  <c r="H50" i="19" s="1"/>
  <c r="F4" i="22"/>
  <c r="G28" i="10"/>
  <c r="H97" i="10"/>
  <c r="H103" i="10"/>
  <c r="G25" i="10"/>
  <c r="H123" i="10" l="1"/>
  <c r="H51" i="19"/>
  <c r="H65" i="19"/>
  <c r="H66" i="19" s="1"/>
  <c r="F20" i="22"/>
  <c r="F23" i="22"/>
  <c r="F26" i="22"/>
  <c r="F18" i="22"/>
  <c r="F21" i="22"/>
  <c r="F24" i="22"/>
  <c r="F17" i="22"/>
  <c r="F19" i="22"/>
  <c r="F7" i="22"/>
  <c r="F25" i="22"/>
  <c r="F22" i="22"/>
  <c r="F11" i="22"/>
  <c r="F12" i="22"/>
  <c r="F9" i="22"/>
  <c r="F8" i="22"/>
  <c r="F13" i="22"/>
  <c r="F14" i="22"/>
  <c r="F10" i="22"/>
  <c r="H104" i="10"/>
  <c r="G26" i="10"/>
  <c r="G83" i="10"/>
  <c r="F59" i="10"/>
  <c r="E59" i="10"/>
  <c r="F55" i="10"/>
  <c r="E55" i="10"/>
  <c r="F5" i="10"/>
  <c r="E5" i="10"/>
  <c r="E4" i="22" l="1"/>
  <c r="D4" i="22"/>
  <c r="E28" i="10"/>
  <c r="F28" i="10"/>
  <c r="H126" i="10"/>
  <c r="H124" i="10"/>
  <c r="G84" i="10"/>
  <c r="I55" i="10"/>
  <c r="I5" i="10"/>
  <c r="I59" i="10"/>
  <c r="F25" i="10"/>
  <c r="E25" i="10"/>
  <c r="G90" i="10"/>
  <c r="D22" i="22" l="1"/>
  <c r="D25" i="22"/>
  <c r="D17" i="22"/>
  <c r="D20" i="22"/>
  <c r="D23" i="22"/>
  <c r="D18" i="22"/>
  <c r="D24" i="22"/>
  <c r="D26" i="22"/>
  <c r="D21" i="22"/>
  <c r="D19" i="22"/>
  <c r="D7" i="22"/>
  <c r="D12" i="22"/>
  <c r="D13" i="22"/>
  <c r="D11" i="22"/>
  <c r="D8" i="22"/>
  <c r="D14" i="22"/>
  <c r="D9" i="22"/>
  <c r="D10" i="22"/>
  <c r="E25" i="22"/>
  <c r="E17" i="22"/>
  <c r="E20" i="22"/>
  <c r="E23" i="22"/>
  <c r="E26" i="22"/>
  <c r="E18" i="22"/>
  <c r="E24" i="22"/>
  <c r="E19" i="22"/>
  <c r="E21" i="22"/>
  <c r="E7" i="22"/>
  <c r="E22" i="22"/>
  <c r="E9" i="22"/>
  <c r="E14" i="22"/>
  <c r="E10" i="22"/>
  <c r="E11" i="22"/>
  <c r="E12" i="22"/>
  <c r="E13" i="22"/>
  <c r="E8" i="22"/>
  <c r="H127" i="10"/>
  <c r="I28" i="10"/>
  <c r="G91" i="10"/>
  <c r="E26" i="10"/>
  <c r="F26" i="10"/>
  <c r="F83" i="10"/>
  <c r="E83" i="10"/>
  <c r="I25" i="10"/>
  <c r="G96" i="10"/>
  <c r="G44" i="19" l="1"/>
  <c r="I83" i="10"/>
  <c r="G97" i="10"/>
  <c r="F84" i="10"/>
  <c r="E84" i="10"/>
  <c r="E90" i="10"/>
  <c r="F90" i="10"/>
  <c r="I26" i="10"/>
  <c r="G103" i="10"/>
  <c r="G123" i="10" l="1"/>
  <c r="G45" i="19"/>
  <c r="G50" i="19" s="1"/>
  <c r="I84" i="10"/>
  <c r="G104" i="10"/>
  <c r="E96" i="10"/>
  <c r="F96" i="10"/>
  <c r="E91" i="10"/>
  <c r="F91" i="10"/>
  <c r="I90" i="10"/>
  <c r="G51" i="19" l="1"/>
  <c r="G65" i="19"/>
  <c r="G66" i="19" s="1"/>
  <c r="F44" i="19"/>
  <c r="E44" i="19"/>
  <c r="I95" i="10"/>
  <c r="G126" i="10"/>
  <c r="E97" i="10"/>
  <c r="F103" i="10"/>
  <c r="G124" i="10"/>
  <c r="E103" i="10"/>
  <c r="F97" i="10"/>
  <c r="I96" i="10"/>
  <c r="I91" i="10"/>
  <c r="E123" i="10" l="1"/>
  <c r="F123" i="10"/>
  <c r="I44" i="19"/>
  <c r="F45" i="19"/>
  <c r="F50" i="19" s="1"/>
  <c r="E45" i="19"/>
  <c r="E50" i="19" s="1"/>
  <c r="G127" i="10"/>
  <c r="E104" i="10"/>
  <c r="F104" i="10"/>
  <c r="I97" i="10"/>
  <c r="I103" i="10"/>
  <c r="I123" i="10" s="1"/>
  <c r="E51" i="19" l="1"/>
  <c r="E65" i="19"/>
  <c r="E66" i="19" s="1"/>
  <c r="F51" i="19"/>
  <c r="F65" i="19"/>
  <c r="F66" i="19" s="1"/>
  <c r="I45" i="19"/>
  <c r="I50" i="19" s="1"/>
  <c r="F126" i="10"/>
  <c r="E126" i="10"/>
  <c r="E124" i="10"/>
  <c r="F124" i="10"/>
  <c r="I104" i="10"/>
  <c r="I51" i="19" l="1"/>
  <c r="I65" i="19"/>
  <c r="I66" i="19" s="1"/>
  <c r="E127" i="10"/>
  <c r="F127" i="10"/>
  <c r="I124" i="10"/>
  <c r="I126" i="10"/>
  <c r="N90" i="10"/>
  <c r="M90" i="10"/>
  <c r="I127" i="10" l="1"/>
  <c r="M96" i="10"/>
  <c r="N96" i="10"/>
  <c r="N91" i="10"/>
  <c r="N95" i="10"/>
  <c r="M95" i="10"/>
  <c r="M91" i="10"/>
  <c r="N44" i="19" l="1"/>
  <c r="N45" i="19" s="1"/>
  <c r="M44" i="19"/>
  <c r="M97" i="10"/>
  <c r="M103" i="10"/>
  <c r="N103" i="10"/>
  <c r="N123" i="10" s="1"/>
  <c r="N97" i="10"/>
  <c r="M123" i="10" l="1"/>
  <c r="N50" i="19"/>
  <c r="N51" i="19" s="1"/>
  <c r="M45" i="19"/>
  <c r="M50" i="19" s="1"/>
  <c r="M104" i="10"/>
  <c r="N104" i="10"/>
  <c r="M51" i="19" l="1"/>
  <c r="M65" i="19"/>
  <c r="M66" i="19" s="1"/>
  <c r="M124" i="10"/>
  <c r="M126" i="10"/>
  <c r="N124" i="10"/>
  <c r="M127" i="10" l="1"/>
  <c r="N125" i="10"/>
  <c r="N126" i="10" l="1"/>
  <c r="S101" i="10"/>
  <c r="N127" i="10" l="1"/>
  <c r="S25" i="10"/>
  <c r="S83" i="10" l="1"/>
  <c r="S26" i="10"/>
  <c r="S90" i="10" l="1"/>
  <c r="S84" i="10"/>
  <c r="S91" i="10" l="1"/>
  <c r="S95" i="10"/>
  <c r="S96" i="10"/>
  <c r="S44" i="19" l="1"/>
  <c r="S45" i="19" s="1"/>
  <c r="S50" i="19" s="1"/>
  <c r="S103" i="10"/>
  <c r="S123" i="10" s="1"/>
  <c r="S97" i="10"/>
  <c r="S51" i="19" l="1"/>
  <c r="S65" i="19"/>
  <c r="S66" i="19" s="1"/>
  <c r="S104" i="10"/>
  <c r="S126" i="10" l="1"/>
  <c r="S124" i="10"/>
  <c r="S127" i="10" l="1"/>
  <c r="V3" i="19" l="1"/>
  <c r="V40" i="19" l="1"/>
  <c r="V20" i="19"/>
  <c r="V22" i="19" s="1"/>
  <c r="V28" i="19" s="1"/>
  <c r="V16" i="19"/>
  <c r="V15" i="19"/>
  <c r="V14" i="19"/>
  <c r="V13" i="19"/>
  <c r="V12" i="19"/>
  <c r="V11" i="19"/>
  <c r="V45" i="19"/>
  <c r="X12" i="19"/>
  <c r="X14" i="19"/>
  <c r="X16" i="19"/>
  <c r="X15" i="19"/>
  <c r="X11" i="19"/>
  <c r="X40" i="19"/>
  <c r="X13" i="19"/>
  <c r="V47" i="19" l="1"/>
  <c r="V48" i="19" l="1"/>
  <c r="V50" i="19" s="1"/>
  <c r="V51" i="19" l="1"/>
  <c r="V65" i="19"/>
  <c r="V66" i="19" s="1"/>
  <c r="W111" i="16"/>
  <c r="N55" i="19" l="1"/>
  <c r="N65" i="19" s="1"/>
  <c r="N66" i="19" s="1"/>
  <c r="X97" i="16" l="1"/>
  <c r="X4" i="10" l="1"/>
  <c r="X30" i="16" l="1"/>
  <c r="X102" i="16" l="1"/>
  <c r="X29" i="16" l="1"/>
  <c r="X26" i="16" l="1"/>
  <c r="X85" i="16"/>
  <c r="X75" i="16" l="1"/>
  <c r="X94" i="16" l="1"/>
  <c r="X93" i="16" l="1"/>
  <c r="X12" i="16" l="1"/>
  <c r="X105" i="16" l="1"/>
  <c r="X103" i="16" l="1"/>
  <c r="X83" i="16" l="1"/>
  <c r="X47" i="16" l="1"/>
  <c r="X36" i="16" l="1"/>
  <c r="X99" i="16"/>
  <c r="X82" i="16"/>
  <c r="X42" i="16"/>
  <c r="X34" i="16"/>
  <c r="X35" i="16"/>
  <c r="X73" i="16" l="1"/>
  <c r="AA31" i="11"/>
  <c r="AA44" i="11"/>
  <c r="AA16" i="11"/>
  <c r="W24" i="19"/>
  <c r="X94" i="10"/>
  <c r="X24" i="16"/>
  <c r="X101" i="16"/>
  <c r="X76" i="16"/>
  <c r="AA24" i="11"/>
  <c r="X84" i="16"/>
  <c r="AA4" i="11" l="1"/>
  <c r="AA29" i="11" s="1"/>
  <c r="W26" i="19"/>
  <c r="W28" i="19" s="1"/>
  <c r="X24" i="19"/>
  <c r="X26" i="19" s="1"/>
  <c r="X28" i="19" s="1"/>
  <c r="W99" i="10"/>
  <c r="X93" i="10"/>
  <c r="X39" i="16"/>
  <c r="X45" i="16"/>
  <c r="X44" i="16"/>
  <c r="X61" i="16"/>
  <c r="AA54" i="11"/>
  <c r="AA61" i="11" s="1"/>
  <c r="X60" i="16"/>
  <c r="X57" i="16"/>
  <c r="Y99" i="10" l="1"/>
  <c r="X81" i="16"/>
  <c r="W5" i="10"/>
  <c r="X3" i="10"/>
  <c r="X14" i="16"/>
  <c r="X99" i="10"/>
  <c r="X17" i="16"/>
  <c r="X16" i="16"/>
  <c r="AA99" i="10" l="1"/>
  <c r="Y5" i="10"/>
  <c r="X13" i="16"/>
  <c r="X38" i="16"/>
  <c r="S4" i="22"/>
  <c r="X5" i="10"/>
  <c r="X27" i="16"/>
  <c r="X88" i="16"/>
  <c r="X31" i="16"/>
  <c r="X95" i="16"/>
  <c r="X37" i="16"/>
  <c r="X46" i="16"/>
  <c r="X59" i="16"/>
  <c r="X64" i="16"/>
  <c r="AA5" i="10" l="1"/>
  <c r="T4" i="22"/>
  <c r="T18" i="22" s="1"/>
  <c r="X21" i="16"/>
  <c r="S12" i="22"/>
  <c r="S11" i="22"/>
  <c r="S20" i="22"/>
  <c r="S9" i="22"/>
  <c r="S23" i="22"/>
  <c r="S25" i="22"/>
  <c r="S22" i="22"/>
  <c r="S10" i="22"/>
  <c r="S17" i="22"/>
  <c r="S14" i="22"/>
  <c r="S26" i="22"/>
  <c r="S18" i="22"/>
  <c r="S8" i="22"/>
  <c r="S19" i="22"/>
  <c r="S7" i="22"/>
  <c r="S24" i="22"/>
  <c r="S21" i="22"/>
  <c r="S13" i="22"/>
  <c r="X104" i="16"/>
  <c r="X48" i="16"/>
  <c r="T7" i="22" l="1"/>
  <c r="T8" i="22"/>
  <c r="T12" i="22"/>
  <c r="T10" i="22"/>
  <c r="T25" i="22"/>
  <c r="T13" i="22"/>
  <c r="T19" i="22"/>
  <c r="T20" i="22"/>
  <c r="T11" i="22"/>
  <c r="T9" i="22"/>
  <c r="T14" i="22"/>
  <c r="T26" i="22"/>
  <c r="T24" i="22"/>
  <c r="T21" i="22"/>
  <c r="T17" i="22"/>
  <c r="T23" i="22"/>
  <c r="T22" i="22"/>
  <c r="X68" i="16"/>
  <c r="X65" i="16"/>
  <c r="X62" i="16" l="1"/>
  <c r="X87" i="10" l="1"/>
  <c r="W100" i="10" l="1"/>
  <c r="X86" i="10"/>
  <c r="Y100" i="10" l="1"/>
  <c r="X100" i="10"/>
  <c r="AA100" i="10" l="1"/>
  <c r="X40" i="16"/>
  <c r="X86" i="16" l="1"/>
  <c r="W90" i="16"/>
  <c r="X90" i="16" l="1"/>
  <c r="Y90" i="16"/>
  <c r="X96" i="16"/>
  <c r="X9" i="16" l="1"/>
  <c r="X10" i="16" l="1"/>
  <c r="W6" i="10" l="1"/>
  <c r="X55" i="10"/>
  <c r="W28" i="10"/>
  <c r="Y25" i="10" l="1"/>
  <c r="X6" i="10"/>
  <c r="W25" i="10"/>
  <c r="X28" i="10"/>
  <c r="X58" i="16"/>
  <c r="AA25" i="10" l="1"/>
  <c r="Y83" i="10"/>
  <c r="Y26" i="10"/>
  <c r="W83" i="10"/>
  <c r="W26" i="10"/>
  <c r="X25" i="10"/>
  <c r="AA26" i="10" l="1"/>
  <c r="Y90" i="10"/>
  <c r="Y84" i="10"/>
  <c r="X26" i="10"/>
  <c r="X83" i="10"/>
  <c r="X5" i="16"/>
  <c r="W84" i="10"/>
  <c r="W90" i="10"/>
  <c r="Y91" i="10" l="1"/>
  <c r="Y96" i="10"/>
  <c r="Y95" i="10"/>
  <c r="W96" i="10"/>
  <c r="W91" i="10"/>
  <c r="W95" i="10"/>
  <c r="X90" i="10"/>
  <c r="X84" i="10"/>
  <c r="Y44" i="19" l="1"/>
  <c r="Y45" i="19" s="1"/>
  <c r="Y97" i="10"/>
  <c r="X96" i="10"/>
  <c r="X91" i="10"/>
  <c r="X95" i="10"/>
  <c r="W97" i="10"/>
  <c r="W44" i="19"/>
  <c r="W45" i="19" l="1"/>
  <c r="X44" i="19"/>
  <c r="X97" i="10"/>
  <c r="X45" i="19" l="1"/>
  <c r="X74" i="16" l="1"/>
  <c r="X43" i="16" l="1"/>
  <c r="X100" i="16"/>
  <c r="W107" i="16"/>
  <c r="X107" i="16" l="1"/>
  <c r="Y107" i="16"/>
  <c r="X114" i="10" l="1"/>
  <c r="X120" i="10" l="1"/>
  <c r="X115" i="10" l="1"/>
  <c r="X8" i="16" l="1"/>
  <c r="X113" i="10"/>
  <c r="X105" i="10"/>
  <c r="X110" i="10"/>
  <c r="X116" i="10"/>
  <c r="X109" i="10"/>
  <c r="X118" i="10"/>
  <c r="X32" i="16"/>
  <c r="X33" i="16"/>
  <c r="X22" i="16" l="1"/>
  <c r="X112" i="10"/>
  <c r="W53" i="19"/>
  <c r="W55" i="19" s="1"/>
  <c r="X55" i="19" s="1"/>
  <c r="X117" i="10"/>
  <c r="X106" i="10"/>
  <c r="X102" i="10"/>
  <c r="W47" i="19"/>
  <c r="W48" i="19" s="1"/>
  <c r="W50" i="19" s="1"/>
  <c r="X107" i="10"/>
  <c r="X23" i="16"/>
  <c r="X111" i="10"/>
  <c r="X108" i="10"/>
  <c r="X119" i="10"/>
  <c r="W65" i="19" l="1"/>
  <c r="W66" i="19" s="1"/>
  <c r="W51" i="19"/>
  <c r="X101" i="10"/>
  <c r="W103" i="10"/>
  <c r="X47" i="19"/>
  <c r="X18" i="16"/>
  <c r="X53" i="19"/>
  <c r="X15" i="16"/>
  <c r="W123" i="10" l="1"/>
  <c r="X20" i="16"/>
  <c r="X103" i="10"/>
  <c r="X123" i="10" s="1"/>
  <c r="X66" i="16"/>
  <c r="X25" i="16"/>
  <c r="X48" i="19"/>
  <c r="X50" i="19" s="1"/>
  <c r="X19" i="16"/>
  <c r="X41" i="16"/>
  <c r="W104" i="10"/>
  <c r="X104" i="10" l="1"/>
  <c r="W126" i="10"/>
  <c r="W124" i="10"/>
  <c r="X51" i="19"/>
  <c r="X65" i="19"/>
  <c r="X66" i="19" s="1"/>
  <c r="X69" i="16" l="1"/>
  <c r="X124" i="10"/>
  <c r="X126" i="10"/>
  <c r="W127" i="10"/>
  <c r="X127" i="10" l="1"/>
  <c r="X63" i="16" l="1"/>
  <c r="W71" i="16"/>
  <c r="W78" i="16" s="1"/>
  <c r="W109" i="16" s="1"/>
  <c r="X71" i="16" l="1"/>
  <c r="X78" i="16" s="1"/>
  <c r="X109" i="16" s="1"/>
  <c r="Y111" i="16" s="1"/>
  <c r="AA111" i="16" s="1"/>
  <c r="AA112" i="16" s="1"/>
  <c r="Y47" i="19" l="1"/>
  <c r="Y48" i="19" s="1"/>
  <c r="Y50" i="19" s="1"/>
  <c r="Y53" i="19"/>
  <c r="Y55" i="19" s="1"/>
  <c r="Y51" i="19" l="1"/>
  <c r="Y65" i="19"/>
  <c r="Y66" i="19" s="1"/>
  <c r="Y103" i="10"/>
  <c r="Y123" i="10" l="1"/>
  <c r="Y104" i="10"/>
  <c r="AA80" i="10" l="1"/>
  <c r="Y126" i="10"/>
  <c r="Y124" i="10"/>
  <c r="Z59" i="10" l="1"/>
  <c r="AA79" i="10"/>
  <c r="Y127" i="10"/>
  <c r="AA59" i="10" l="1"/>
  <c r="Z83" i="10"/>
  <c r="Y71" i="16"/>
  <c r="Z90" i="10" l="1"/>
  <c r="Z84" i="10"/>
  <c r="AA83" i="10"/>
  <c r="Y78" i="16"/>
  <c r="Y109" i="16" s="1"/>
  <c r="Y112" i="16" s="1"/>
  <c r="Z111" i="16" s="1"/>
  <c r="Z112" i="16" s="1"/>
  <c r="AA90" i="10" l="1"/>
  <c r="AA84" i="10"/>
  <c r="Z91" i="10"/>
  <c r="Z95" i="10"/>
  <c r="Z96" i="10"/>
  <c r="AA96" i="10" l="1"/>
  <c r="AA91" i="10"/>
  <c r="AA95" i="10"/>
  <c r="Z103" i="10"/>
  <c r="Z97" i="10"/>
  <c r="Z44" i="19"/>
  <c r="Z45" i="19" s="1"/>
  <c r="Z50" i="19" s="1"/>
  <c r="Z65" i="19" s="1"/>
  <c r="Z51" i="19" l="1"/>
  <c r="Z66" i="19"/>
  <c r="AA97" i="10"/>
  <c r="AA103" i="10"/>
  <c r="Z123" i="10"/>
  <c r="Z104" i="10"/>
  <c r="AA123" i="10" l="1"/>
  <c r="AA104" i="10"/>
  <c r="Z124" i="10"/>
  <c r="Z126" i="10"/>
  <c r="Z127" i="10" l="1"/>
  <c r="AA126" i="10"/>
  <c r="AA124" i="10"/>
  <c r="AA127" i="10" l="1"/>
</calcChain>
</file>

<file path=xl/sharedStrings.xml><?xml version="1.0" encoding="utf-8"?>
<sst xmlns="http://schemas.openxmlformats.org/spreadsheetml/2006/main" count="1145" uniqueCount="612">
  <si>
    <t>Balanço Patrimonial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</si>
  <si>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</si>
  <si>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</si>
  <si>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</si>
  <si>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</si>
  <si>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</si>
  <si>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</si>
  <si>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</si>
  <si>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</si>
  <si>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</si>
  <si>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</si>
  <si>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</si>
  <si>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</si>
  <si>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</si>
  <si>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</si>
  <si>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</si>
  <si>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</si>
  <si>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</si>
  <si>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</si>
  <si>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</si>
  <si>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</si>
  <si>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</si>
  <si>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Ativo Circulante</t>
  </si>
  <si>
    <t>Caixa e Aplicações</t>
  </si>
  <si>
    <t>Aplicações Financeiras</t>
  </si>
  <si>
    <t>Derivativos CP</t>
  </si>
  <si>
    <t>Contas a Receber</t>
  </si>
  <si>
    <t>Tributos a Recuperar</t>
  </si>
  <si>
    <t>IR/CS a Recuperar</t>
  </si>
  <si>
    <t>Outros Créditos</t>
  </si>
  <si>
    <t>Adiantamentos</t>
  </si>
  <si>
    <t>Despesas antecipadas</t>
  </si>
  <si>
    <t>Estoques</t>
  </si>
  <si>
    <t>Empréstimos a Receber</t>
  </si>
  <si>
    <t>Realizável a Longo Prazo</t>
  </si>
  <si>
    <t>Aplicações financeiras</t>
  </si>
  <si>
    <t>Derivativos LP</t>
  </si>
  <si>
    <t>Contas a Receber de Clientes</t>
  </si>
  <si>
    <t>Depósitos Judiciais</t>
  </si>
  <si>
    <t>Ativo Indenizatório</t>
  </si>
  <si>
    <t>IR e CSLL Diferidos + Impostos a recuperar</t>
  </si>
  <si>
    <t>Permanente</t>
  </si>
  <si>
    <t>Investimentos</t>
  </si>
  <si>
    <t>Imobilizado</t>
  </si>
  <si>
    <t>Direito de Uso - IFRS16</t>
  </si>
  <si>
    <t>Intangível</t>
  </si>
  <si>
    <t>Ativo Total</t>
  </si>
  <si>
    <t>Passivo Circulante</t>
  </si>
  <si>
    <t>Empréstimos e Financiamentos</t>
  </si>
  <si>
    <t>Debentures</t>
  </si>
  <si>
    <t>Arrendamento Mercantil - IFRS 16</t>
  </si>
  <si>
    <t>Fornecedores</t>
  </si>
  <si>
    <t>Salários e Encargos sociais</t>
  </si>
  <si>
    <t>IR e CSLL a Recolher</t>
  </si>
  <si>
    <t>Obrigações Tributárias</t>
  </si>
  <si>
    <t>Parcelamento de Tributos</t>
  </si>
  <si>
    <t>Aquisição de controladas</t>
  </si>
  <si>
    <t>Dividendos a Pagar</t>
  </si>
  <si>
    <t>Outras Contas a Pagar</t>
  </si>
  <si>
    <t>Exigível de Longo Prazo</t>
  </si>
  <si>
    <t>Provisão para Contingências</t>
  </si>
  <si>
    <t>Tributos sob júdice</t>
  </si>
  <si>
    <t>Outras contas a pagar</t>
  </si>
  <si>
    <t>Patrimônio Líquido</t>
  </si>
  <si>
    <t>Capital Social</t>
  </si>
  <si>
    <t>Reserva de Lucros</t>
  </si>
  <si>
    <t>Dividendos adicionais propostos</t>
  </si>
  <si>
    <t>Outros Resultados Abrangentes</t>
  </si>
  <si>
    <t>Ajustes de Avaliação Patrimonial</t>
  </si>
  <si>
    <t>Participação não controladores</t>
  </si>
  <si>
    <t>Passivo Total</t>
  </si>
  <si>
    <t>DRE</t>
  </si>
  <si>
    <t>Receita bruta</t>
  </si>
  <si>
    <t xml:space="preserve">(-) Impostos </t>
  </si>
  <si>
    <t>Receita líquida</t>
  </si>
  <si>
    <t>Custo dos serviços prestados</t>
  </si>
  <si>
    <t>Custos com pessoal</t>
  </si>
  <si>
    <t>Benefícios</t>
  </si>
  <si>
    <t>Locações</t>
  </si>
  <si>
    <t>Manutenções e serviços de terceiros</t>
  </si>
  <si>
    <t>Provisão para contingências trabalhistas</t>
  </si>
  <si>
    <t>Depreciação de ativos</t>
  </si>
  <si>
    <t>Impostos e taxas</t>
  </si>
  <si>
    <t>Perdas com clientes</t>
  </si>
  <si>
    <t>Pagamentos ações não trabalhistas</t>
  </si>
  <si>
    <t>Pagamentos ações trabalhistas</t>
  </si>
  <si>
    <t>Custo das mercadorias vendidas</t>
  </si>
  <si>
    <t>Materiais e insumos</t>
  </si>
  <si>
    <t>Despesas com Telefonia e Viagem</t>
  </si>
  <si>
    <t>Seguros</t>
  </si>
  <si>
    <t>Despesas de consumo</t>
  </si>
  <si>
    <t>Outros</t>
  </si>
  <si>
    <t>Lucro bruto</t>
  </si>
  <si>
    <t>Mg Bruta %</t>
  </si>
  <si>
    <t>Despesas gerais e administrativas</t>
  </si>
  <si>
    <t>Provisão para contingências não trabalhistas</t>
  </si>
  <si>
    <t>Provisão para Bonus</t>
  </si>
  <si>
    <t>Compra vantajosa</t>
  </si>
  <si>
    <t>Premio PCA</t>
  </si>
  <si>
    <t>Amortização - carteira de clientes, marcas e ativo fixo</t>
  </si>
  <si>
    <t>Atualização contingencias - PPA</t>
  </si>
  <si>
    <t>Perdas de crédito esperadas sobre contas a receber</t>
  </si>
  <si>
    <t xml:space="preserve">Provisão para perda esperada dos serviços faturados </t>
  </si>
  <si>
    <t>Provisão para perda esperada dos serviços a faturar</t>
  </si>
  <si>
    <t>Outras receitas/despesas operacionais</t>
  </si>
  <si>
    <t>Provisão riscos fiscais</t>
  </si>
  <si>
    <t>Reversão de Tributo Sub Judice</t>
  </si>
  <si>
    <t>Despesas com aquisição de controladas</t>
  </si>
  <si>
    <t>Resultado com investimento</t>
  </si>
  <si>
    <t>Atualização/Baixa earn out</t>
  </si>
  <si>
    <t>Indébito da selic sobre atualização do IR e CSLL</t>
  </si>
  <si>
    <t>Conciliação de saldos a receber</t>
  </si>
  <si>
    <t>Reversão FAP adquiridas</t>
  </si>
  <si>
    <t>Perdas com Clientes</t>
  </si>
  <si>
    <t>Conta gráfica de dívida de aquisição</t>
  </si>
  <si>
    <t>Ajuste de reconciliação de saldos</t>
  </si>
  <si>
    <t>Constituição de debitos tributários</t>
  </si>
  <si>
    <t>Resultado operacional</t>
  </si>
  <si>
    <t>Mg Operacional %</t>
  </si>
  <si>
    <t>Despesas financeiras</t>
  </si>
  <si>
    <t>Receitas financeiras</t>
  </si>
  <si>
    <t>Lucro antes do IR</t>
  </si>
  <si>
    <t>Mg LAIR %</t>
  </si>
  <si>
    <t>IR / CSLL (corrente)</t>
  </si>
  <si>
    <t>IR / CSLL (diferidos)</t>
  </si>
  <si>
    <t>% IR / CS</t>
  </si>
  <si>
    <t>Lucro líquido</t>
  </si>
  <si>
    <t>Mg Líquida %</t>
  </si>
  <si>
    <t>(-) IR/CS</t>
  </si>
  <si>
    <t>(-) Resultado Financeiro</t>
  </si>
  <si>
    <t>EBITDA (iCVM 527)</t>
  </si>
  <si>
    <t>Mg %</t>
  </si>
  <si>
    <t>Resultado com alienação de investimento</t>
  </si>
  <si>
    <t>Provisão para contingências não trabalhista</t>
  </si>
  <si>
    <t xml:space="preserve">Despesas com aquisição de controladas </t>
  </si>
  <si>
    <t>Atualização de ativos indenizatórios e passivos contingentes</t>
  </si>
  <si>
    <t>Reversão de tributos sub júdice</t>
  </si>
  <si>
    <t>Reversão FAP Adquiridas</t>
  </si>
  <si>
    <t>Conciliação de saldos de adquiridas</t>
  </si>
  <si>
    <t>(Constituição) Reversão de débito tributário</t>
  </si>
  <si>
    <t>EBITDA (adj)</t>
  </si>
  <si>
    <t>Direito de uso em arrendamentos</t>
  </si>
  <si>
    <t>EBITDA ajustado ex IFRS 16</t>
  </si>
  <si>
    <t>DFC</t>
  </si>
  <si>
    <t>Fluxos de caixa das atividades operacionais</t>
  </si>
  <si>
    <t>Lucro líquido do exercício</t>
  </si>
  <si>
    <t>Ajustes para:</t>
  </si>
  <si>
    <t>Resultado na alienação de bens do ativo imobilizado</t>
  </si>
  <si>
    <t>Constituição de provisão para perda esperada dos serviços a faturar</t>
  </si>
  <si>
    <t>Reversão de provisão para perda esperada dos serviços a faturar</t>
  </si>
  <si>
    <t>Depreciação de imobilizado</t>
  </si>
  <si>
    <t xml:space="preserve">Amortização de intangível </t>
  </si>
  <si>
    <t>Amortização do ativo de direito de uso</t>
  </si>
  <si>
    <t>Amortização de mais valia - carteira de clientes, marcas e acordo de não concorrência</t>
  </si>
  <si>
    <t>Amortização de mais valia -  ativos fixos</t>
  </si>
  <si>
    <t>Amortização de mais valia - signing bonus</t>
  </si>
  <si>
    <t>Provisão de riscos fiscais</t>
  </si>
  <si>
    <t>Provisão para tributos sub judice</t>
  </si>
  <si>
    <t>Reversão para tributos sub judice</t>
  </si>
  <si>
    <t>Ganho com compra vantajosa</t>
  </si>
  <si>
    <t>Imposto de renda e contribuição social</t>
  </si>
  <si>
    <t>Constituição de provisão para riscos tributários, cíveis e trabalhistas</t>
  </si>
  <si>
    <t>Reversão de provisão para riscos tributários, cíveis e trabalhistas</t>
  </si>
  <si>
    <t>Atualização monetária Sistema S</t>
  </si>
  <si>
    <t>Atualização monetária Perse</t>
  </si>
  <si>
    <t>Atualização de parcela contingente - dívida de aquisição</t>
  </si>
  <si>
    <t>Baixa de parcela contingente - dívida de aquisição</t>
  </si>
  <si>
    <t>Compensação de divida de aquisição</t>
  </si>
  <si>
    <t>Resultado de instrumentos financeiros derivativos</t>
  </si>
  <si>
    <t>Atualização monetária indébito da Selic</t>
  </si>
  <si>
    <t>Atualização monetária de depositos judiciais</t>
  </si>
  <si>
    <t>Atualização monetária de emprestimos a receber - (contratos de mútuo)</t>
  </si>
  <si>
    <t>Ajuste de saldo a receber de empréstimos - (contratos de mútuo)</t>
  </si>
  <si>
    <t>Variação cambial, juros e encargos sobre empréstimos</t>
  </si>
  <si>
    <t>Juros e encargos sobre debêntures</t>
  </si>
  <si>
    <t xml:space="preserve">Encargos financeiros sobre parcelamentos </t>
  </si>
  <si>
    <t>Encargos financeiros sobre arrendamento</t>
  </si>
  <si>
    <t>Atualização monetária sobre tributos sub judice</t>
  </si>
  <si>
    <t>Atualização monetária e variação cambial de aquisição de controladas</t>
  </si>
  <si>
    <t>Apropriação de custo incorrido com emissão de debenture e empréstimos</t>
  </si>
  <si>
    <t>Constituição de provisão para perda esperada dos serviços faturados</t>
  </si>
  <si>
    <t>Atualização monetária de aquisição de controladas</t>
  </si>
  <si>
    <t>Apropriação de custo incorrido com emissão de debêntures</t>
  </si>
  <si>
    <t>(Reversão) constituição de provisão para perda esperada dos serviços a faturar</t>
  </si>
  <si>
    <t>Pagamento do prêmio do plano de opção de compra de ações</t>
  </si>
  <si>
    <t>Atualização monetária de empréstimos a receber - contratos de mútuo</t>
  </si>
  <si>
    <t>Variações em:</t>
  </si>
  <si>
    <t xml:space="preserve">Contas a receber </t>
  </si>
  <si>
    <t>Imposto de renda e contribuição social a recuperar</t>
  </si>
  <si>
    <t>Tributos a recuperar</t>
  </si>
  <si>
    <t xml:space="preserve">Depósitos judiciais </t>
  </si>
  <si>
    <t>Ativo indenizatório</t>
  </si>
  <si>
    <t>Outras contas a receber</t>
  </si>
  <si>
    <t>Salários e encargos sociais</t>
  </si>
  <si>
    <t>Outras obrigações tributárias</t>
  </si>
  <si>
    <t>Variações em outros ativos e passivos</t>
  </si>
  <si>
    <t>Caixa (utilizado nas) gerado pelas atividades operacionais</t>
  </si>
  <si>
    <t>Juros pagos sobre empréstimos</t>
  </si>
  <si>
    <t>Juros pagos sobre debêntures</t>
  </si>
  <si>
    <t xml:space="preserve">
Imposto de renda e contribuição social pagos</t>
  </si>
  <si>
    <t>Caixa líquido (utilizado nas) gerado pelas atividades operacionais</t>
  </si>
  <si>
    <t>Fluxos de caixa das atividades de investimentos</t>
  </si>
  <si>
    <t>Recebimento pela venda de imobilizado</t>
  </si>
  <si>
    <t>Aquisição de imobilizado</t>
  </si>
  <si>
    <t>Aquisição de intangível</t>
  </si>
  <si>
    <t>Caixa líquido proveniente das (utilizado nas) atividades de investimento</t>
  </si>
  <si>
    <t>Fluxos de caixa das atividades de financiamentos</t>
  </si>
  <si>
    <t>Integralização de capital por emissão de ações</t>
  </si>
  <si>
    <t xml:space="preserve">Pagamento de arrendamentos </t>
  </si>
  <si>
    <t>Dividendos pagos (controladores e vendedores de adquiridas)</t>
  </si>
  <si>
    <t>Instrumentos financeiros derivativos</t>
  </si>
  <si>
    <t>Recursos provenientes da liquidação de derivativos</t>
  </si>
  <si>
    <t>Captação de empréstimos</t>
  </si>
  <si>
    <t>Custos incorridos com a emissão de empréstimos</t>
  </si>
  <si>
    <t>Amortização de empréstimos</t>
  </si>
  <si>
    <t>Exercício de opção de compra e parcela adicional de aquisição</t>
  </si>
  <si>
    <t>Caixa líquido (utilizado nas) gerado pelas atividades de financiamento</t>
  </si>
  <si>
    <t>(Diminuição) e aumento líquido de caixa e equivalentes de caixa</t>
  </si>
  <si>
    <t>Caixa BoP</t>
  </si>
  <si>
    <t>Caixa EoP</t>
  </si>
  <si>
    <t>Receita Líquida</t>
  </si>
  <si>
    <t>Contas a receber</t>
  </si>
  <si>
    <t>Facilities</t>
  </si>
  <si>
    <t>Breakdown Receita</t>
  </si>
  <si>
    <t>Logistica</t>
  </si>
  <si>
    <t>MO Temporaria e Field Marketing</t>
  </si>
  <si>
    <t>Manutenção e Serviços Industriais</t>
  </si>
  <si>
    <t>Alimentação</t>
  </si>
  <si>
    <t>Segurança</t>
  </si>
  <si>
    <t>(-) Ajustes de receita</t>
  </si>
  <si>
    <t>Receita Líquida adj.</t>
  </si>
  <si>
    <t>(-) Ajustes de recebíveis</t>
  </si>
  <si>
    <t>Contas a Receber adj.</t>
  </si>
  <si>
    <t>Obs.: Ajustes de receitas e recebíveis de empresas adquiridas sem o período completo (3 meses no tri ou 12 meses no anual)</t>
  </si>
  <si>
    <t>Prazo de Recebíveis (em dias)</t>
  </si>
  <si>
    <t>Despesas Trabalhistas</t>
  </si>
  <si>
    <t>Provisão para contingências trabalhistas - Custo</t>
  </si>
  <si>
    <t>Pagamentos ações trabalhistas - Custo</t>
  </si>
  <si>
    <t>Provisão para contingências trabalhistas - Despesa</t>
  </si>
  <si>
    <t>Pagamentos ações trabalhistas - Despesa</t>
  </si>
  <si>
    <t>% Receita Líquida</t>
  </si>
  <si>
    <t>Lucro Líquido</t>
  </si>
  <si>
    <t>Lucro Líquido Contábil</t>
  </si>
  <si>
    <t>Amortização - carteira de clientes, marcas, acordo de não- concorrência e mais valia de ativo fixo (liquido)</t>
  </si>
  <si>
    <t>Lucro Líquido Ajustado</t>
  </si>
  <si>
    <t>Tax Shield Amortização</t>
  </si>
  <si>
    <t>2T25</t>
  </si>
  <si>
    <t>Reversão de atualização monetárias sob tributos sub judice</t>
  </si>
  <si>
    <t>Parcelamento de tributos</t>
  </si>
  <si>
    <t>Juros pagos sobre parcelamentos</t>
  </si>
  <si>
    <t>Recebimento de empréstimos - (contratos de mútuo)</t>
  </si>
  <si>
    <t>Concessão de empréstimos - (contratos de mútuo)</t>
  </si>
  <si>
    <t>Pagamento de parcelamento</t>
  </si>
  <si>
    <t>Amortização de debentures</t>
  </si>
  <si>
    <t>Processos indenizáveis de aquisição</t>
  </si>
  <si>
    <t>Aquisição das controladas, líquido do caixa obtido na aquisição</t>
  </si>
  <si>
    <t>Receitas com aquisições de controladas</t>
  </si>
  <si>
    <t>Amortização - Carteira de clientes adquiridas</t>
  </si>
  <si>
    <t>Prazo de receb-pgto</t>
  </si>
  <si>
    <t>Prazo de Recebimento</t>
  </si>
  <si>
    <t>Prazo de Pagamento</t>
  </si>
  <si>
    <t>3T25</t>
  </si>
  <si>
    <t>Constituição de provisão (reversão) para perda esperada dos serviços faturados</t>
  </si>
  <si>
    <t>Balance Sheet</t>
  </si>
  <si>
    <t>Current Assets</t>
  </si>
  <si>
    <t xml:space="preserve">Cash and cash equivalents </t>
  </si>
  <si>
    <t xml:space="preserve">Financial investments </t>
  </si>
  <si>
    <t>Trade receivables</t>
  </si>
  <si>
    <t>Loans receivables</t>
  </si>
  <si>
    <t>Inventories</t>
  </si>
  <si>
    <t>Recoverable income tax and social contribution</t>
  </si>
  <si>
    <t xml:space="preserve">Recoverable taxes </t>
  </si>
  <si>
    <t>Other assets</t>
  </si>
  <si>
    <t>Derivatives</t>
  </si>
  <si>
    <t>Advanced payments</t>
  </si>
  <si>
    <t>Prepaid expenses</t>
  </si>
  <si>
    <t>Long-term receivables</t>
  </si>
  <si>
    <t>Derivative financial instruments</t>
  </si>
  <si>
    <t xml:space="preserve">Trade receivables </t>
  </si>
  <si>
    <t xml:space="preserve">Judicial deposits </t>
  </si>
  <si>
    <t xml:space="preserve">Indemnity assets </t>
  </si>
  <si>
    <t>Long-term assets</t>
  </si>
  <si>
    <t xml:space="preserve">Property and equipment </t>
  </si>
  <si>
    <t>Right-of-use assets</t>
  </si>
  <si>
    <t xml:space="preserve">Intangible assets </t>
  </si>
  <si>
    <t>Investments</t>
  </si>
  <si>
    <t>Total Assets</t>
  </si>
  <si>
    <t>Current Liabilities</t>
  </si>
  <si>
    <t>Trade payables</t>
  </si>
  <si>
    <t xml:space="preserve">Loans </t>
  </si>
  <si>
    <t>Leases payable</t>
  </si>
  <si>
    <t xml:space="preserve">Payroll and social charges  </t>
  </si>
  <si>
    <t>Income tax and social contribution payable</t>
  </si>
  <si>
    <t>Tax obligations</t>
  </si>
  <si>
    <t xml:space="preserve">Tax installments </t>
  </si>
  <si>
    <t xml:space="preserve">Acquisition of subsidiaries  </t>
  </si>
  <si>
    <t>Dividends payable</t>
  </si>
  <si>
    <t xml:space="preserve">Other liabilities </t>
  </si>
  <si>
    <t>Non-current liabilities</t>
  </si>
  <si>
    <t>Loans</t>
  </si>
  <si>
    <t>Acquisition of subsidiaries</t>
  </si>
  <si>
    <t>Provision for contingencies and sub judice taxes</t>
  </si>
  <si>
    <t>Sub judice taxes</t>
  </si>
  <si>
    <t>Shareholders Equity</t>
  </si>
  <si>
    <t xml:space="preserve">Share capital </t>
  </si>
  <si>
    <t>Earnings reserve</t>
  </si>
  <si>
    <t>Additional dividends proposed</t>
  </si>
  <si>
    <t>Other comprehensive income</t>
  </si>
  <si>
    <t>Equity valuation adjustments</t>
  </si>
  <si>
    <t>Non-controlling interest</t>
  </si>
  <si>
    <t xml:space="preserve">Total liabilities and equity </t>
  </si>
  <si>
    <t>Income Statement</t>
  </si>
  <si>
    <t>Net Revenue</t>
  </si>
  <si>
    <t>(-) Taxes</t>
  </si>
  <si>
    <t>Costs of services rendered and goods sold</t>
  </si>
  <si>
    <t>Personnel Costs</t>
  </si>
  <si>
    <t>Benefits</t>
  </si>
  <si>
    <t>Rentals</t>
  </si>
  <si>
    <t>Maintenance and Third-Party Services</t>
  </si>
  <si>
    <t>Provision for Labor Contingencies</t>
  </si>
  <si>
    <t>Asset Depreciation</t>
  </si>
  <si>
    <t>Taxes and Fees</t>
  </si>
  <si>
    <t>Customer Losses</t>
  </si>
  <si>
    <t>Payments for Non-Labor Lawsuits</t>
  </si>
  <si>
    <t>Payments for Labor Lawsuits</t>
  </si>
  <si>
    <t>Cost of Goods Sold</t>
  </si>
  <si>
    <t>Materials and Supplies</t>
  </si>
  <si>
    <t>Telephone and Travel Expenses</t>
  </si>
  <si>
    <t>Insurance</t>
  </si>
  <si>
    <t>Consumable Expenses</t>
  </si>
  <si>
    <t>Other</t>
  </si>
  <si>
    <t>Gross Profit</t>
  </si>
  <si>
    <t>Gross Margin %</t>
  </si>
  <si>
    <t>General and Administrative Expenses</t>
  </si>
  <si>
    <t>Leases</t>
  </si>
  <si>
    <t>Provision for Non-Labor Contingencies</t>
  </si>
  <si>
    <t>Provision for Bonuses</t>
  </si>
  <si>
    <t>Losses from Customers</t>
  </si>
  <si>
    <t>Bargain Purchase</t>
  </si>
  <si>
    <t>PCA Premium</t>
  </si>
  <si>
    <t>Amortization - Customer Portfolio, Brands and Fixed Assets</t>
  </si>
  <si>
    <t>Amortization - Acquired Customer Portfolio</t>
  </si>
  <si>
    <t>Contingency Update - PPA</t>
  </si>
  <si>
    <t>Consumer Expenses</t>
  </si>
  <si>
    <t>Expected credit losses on accounts receivable</t>
  </si>
  <si>
    <t>Provision for expected loss on invoiced services</t>
  </si>
  <si>
    <t>Provision for expected loss on services to be invoiced</t>
  </si>
  <si>
    <t>Other operating revenues/expenses</t>
  </si>
  <si>
    <t>Provision for tax risks</t>
  </si>
  <si>
    <t>Reversal of Tax Sub Judice</t>
  </si>
  <si>
    <t>Expenses related to the acquisition of subsidiaries</t>
  </si>
  <si>
    <t>Revenues from acquisitions of subsidiaries</t>
  </si>
  <si>
    <t>Indemnifiable acquisition processes</t>
  </si>
  <si>
    <t>Investment result</t>
  </si>
  <si>
    <t>Update/Write-off of earn-out</t>
  </si>
  <si>
    <t>Overpayment of SELIC rate on IR and CSLL update</t>
  </si>
  <si>
    <t>Reconciliation of accounts receivable</t>
  </si>
  <si>
    <t>Reversal of FAP acquired companies</t>
  </si>
  <si>
    <t>Depreciation of assets</t>
  </si>
  <si>
    <t>Payments for labor lawsuits</t>
  </si>
  <si>
    <t>Losses with Clients</t>
  </si>
  <si>
    <t>Acquisition debt account</t>
  </si>
  <si>
    <t>Reconciliation adjustment of balances</t>
  </si>
  <si>
    <t>Establishment of tax liabilities</t>
  </si>
  <si>
    <t>Bargain purchase</t>
  </si>
  <si>
    <t>Operating Result</t>
  </si>
  <si>
    <t>Operating Margin %</t>
  </si>
  <si>
    <t>Financial Expenses</t>
  </si>
  <si>
    <t>Financial Revenues</t>
  </si>
  <si>
    <t>Profit Before Income Tax</t>
  </si>
  <si>
    <t>Margin Before Income Tax %</t>
  </si>
  <si>
    <t>Current Income Tax / Social Contribution on Net Profit</t>
  </si>
  <si>
    <t>Deferred Income Tax / Social Contribution on Net Profit</t>
  </si>
  <si>
    <t>% Income Tax / Social Contribution</t>
  </si>
  <si>
    <t>Net Profit</t>
  </si>
  <si>
    <t>Net Margin %</t>
  </si>
  <si>
    <t>(-) Income Tax / Social Contribution on Net Profit</t>
  </si>
  <si>
    <t>(-) Financial Result</t>
  </si>
  <si>
    <t>Depreciation of Assets</t>
  </si>
  <si>
    <t>Amortization - customer portfolio, brands and fixed assets</t>
  </si>
  <si>
    <t>EBITDA (ICVM 527)</t>
  </si>
  <si>
    <t>Result from the sale of investments</t>
  </si>
  <si>
    <t>Provision for non-labor contingencies</t>
  </si>
  <si>
    <t>Update of indemnification assets and contingent liabilities</t>
  </si>
  <si>
    <t>Acquisition debt chart account</t>
  </si>
  <si>
    <t>Reversal of taxes under judicial review</t>
  </si>
  <si>
    <t>Advantageous purchase</t>
  </si>
  <si>
    <t>Reversal of FAP Acquired Companies</t>
  </si>
  <si>
    <t>Reconciliation of acquired company balances</t>
  </si>
  <si>
    <t>(Constitution) Reversal of tax debt</t>
  </si>
  <si>
    <t>Adjusted EBITDA</t>
  </si>
  <si>
    <t>Right of use in leases</t>
  </si>
  <si>
    <t>Adjusted EBITDA ex IFRS 16</t>
  </si>
  <si>
    <t>Cash Flows</t>
  </si>
  <si>
    <t>Cash flows from operating activities</t>
  </si>
  <si>
    <t>Net profit for the fiscal year</t>
  </si>
  <si>
    <t>Adjustments for:</t>
  </si>
  <si>
    <t>Income from disposal of property and equipment</t>
  </si>
  <si>
    <t>(Reversal) constitution of a provision for expected loss of services billed</t>
  </si>
  <si>
    <t>Depreciation of property and equipment</t>
  </si>
  <si>
    <t>Amortization of intangible assets (Software and Franchising)</t>
  </si>
  <si>
    <t>Right-of-use assets amortization</t>
  </si>
  <si>
    <t>Surplus value amortization - customer portfolio, brands and non-compete agreement</t>
  </si>
  <si>
    <t>Surplus value amortization – signing bonus</t>
  </si>
  <si>
    <t>Surplus value amortization – fixed assets</t>
  </si>
  <si>
    <t>Provision for sub judice taxes</t>
  </si>
  <si>
    <t>Reversal for sub judice taxes</t>
  </si>
  <si>
    <t>Reversal update currency reversal on sub judice taxes</t>
  </si>
  <si>
    <t>Income tax and social contribution</t>
  </si>
  <si>
    <t>Constitution of provision for tax, civil and labor risks</t>
  </si>
  <si>
    <t>Reversion of provision for tax, civil and labor risks</t>
  </si>
  <si>
    <t>Monetary update of System "S"</t>
  </si>
  <si>
    <t>Monetary update Perse</t>
  </si>
  <si>
    <t>Laws of indemnify acquisition</t>
  </si>
  <si>
    <t>Update (write-offs) of indemnity assets and contingent liabilities</t>
  </si>
  <si>
    <t>Update of contingent installment – acquisition debt</t>
  </si>
  <si>
    <t xml:space="preserve">Contingent installment write-off – acquisition debt </t>
  </si>
  <si>
    <t>Offsetting acquisition debt</t>
  </si>
  <si>
    <t>Income from derivative financial instruments</t>
  </si>
  <si>
    <t>Monetary update of Selic's indebt</t>
  </si>
  <si>
    <t>Monetary update of judicial deposits</t>
  </si>
  <si>
    <t>Monetary update of loans to be receivable - mutual agreements</t>
  </si>
  <si>
    <t>Adjustment of balance to be receivable of loans – mutual agreements</t>
  </si>
  <si>
    <t>Exchange rate variation, interest and charges on loans</t>
  </si>
  <si>
    <t>Interest and charges on debentures</t>
  </si>
  <si>
    <t>Financial charges on installments</t>
  </si>
  <si>
    <t>Financial charges on lease</t>
  </si>
  <si>
    <t>Monetary update on sub judice taxes</t>
  </si>
  <si>
    <t>Monetary update and exchange variation of the acquisition of subsidiaries</t>
  </si>
  <si>
    <t>Settlement of cost incurred with issuance of loans and debentures</t>
  </si>
  <si>
    <t>Reversal of provision for expected loss on services to be billed</t>
  </si>
  <si>
    <t>Constitution of provision for expected loss of services to be billed</t>
  </si>
  <si>
    <t>Reversal of FAP acquired</t>
  </si>
  <si>
    <t>Gain from advantageous purchase</t>
  </si>
  <si>
    <t>Establishment of a provision for expected loss on invoiced services</t>
  </si>
  <si>
    <t>Monetary restatement of acquisition of subsidiaries</t>
  </si>
  <si>
    <t>Allocation of cost incurred with the issuance of debentures</t>
  </si>
  <si>
    <t>(Reversal) Establishment of a provision for expected loss on services to be invoiced</t>
  </si>
  <si>
    <t>Payment of the premium of the stock option plan</t>
  </si>
  <si>
    <t>Monetary restatement of loans receivable - loan agreements</t>
  </si>
  <si>
    <t>Variations in:</t>
  </si>
  <si>
    <t>Recoverable taxes</t>
  </si>
  <si>
    <t>Payroll and social charges</t>
  </si>
  <si>
    <t>Other tax obligations</t>
  </si>
  <si>
    <t>Changes in other assets and liabilities</t>
  </si>
  <si>
    <t>Compensation asset</t>
  </si>
  <si>
    <t>Other accounts receivable</t>
  </si>
  <si>
    <t>Tax installment payments</t>
  </si>
  <si>
    <t>Variations in other assets and liabilities</t>
  </si>
  <si>
    <t>Cash (used in) from operating activities</t>
  </si>
  <si>
    <t>Interest paid on loans</t>
  </si>
  <si>
    <t>Interest paid on debentures</t>
  </si>
  <si>
    <t>Interes paid on installments</t>
  </si>
  <si>
    <t>Income tax and social contribution paid</t>
  </si>
  <si>
    <t>Net cash (used in) generated by operating activities</t>
  </si>
  <si>
    <t>Cash flows from investment activities</t>
  </si>
  <si>
    <t>Financial investments</t>
  </si>
  <si>
    <t>Receipt from loans - mutual agreements</t>
  </si>
  <si>
    <t>Granting of loans - mutual agreements</t>
  </si>
  <si>
    <t>Receipt from the sale of property and equipment</t>
  </si>
  <si>
    <t>Acquisition of property and equipment</t>
  </si>
  <si>
    <t>Acquisition of intangible assets</t>
  </si>
  <si>
    <t>Acquisition of subsidiaries, net of cash obtained in the acquisition</t>
  </si>
  <si>
    <t>Acquisition of non-consolidated subsidiaries</t>
  </si>
  <si>
    <t>Net cash provided by investing activities</t>
  </si>
  <si>
    <t>Cash flows from financing activities</t>
  </si>
  <si>
    <t>Capitalization through issuance of shares</t>
  </si>
  <si>
    <t>Payment of tax installments</t>
  </si>
  <si>
    <t>Payment of leases</t>
  </si>
  <si>
    <t>Dividends paid (controlling and selling parties of acquired companies)</t>
  </si>
  <si>
    <t xml:space="preserve">Loans acquisition </t>
  </si>
  <si>
    <t>Debentures acquisition</t>
  </si>
  <si>
    <t>Debentures amortization</t>
  </si>
  <si>
    <t>Costs incurred with issuance of loans</t>
  </si>
  <si>
    <t>Costs incurred with issuance of debentures</t>
  </si>
  <si>
    <t>Loans amortization</t>
  </si>
  <si>
    <t>Exercise of call option and additional acquisition installment</t>
  </si>
  <si>
    <t>Resources from the settlement of derivatives</t>
  </si>
  <si>
    <t>Net cash provided by (used in) financing activities</t>
  </si>
  <si>
    <t>Net increase in cash and cash equivalents</t>
  </si>
  <si>
    <t>Cash BoP</t>
  </si>
  <si>
    <t>Cash EoP</t>
  </si>
  <si>
    <t>Revenue Breakdown</t>
  </si>
  <si>
    <t>Maintenance and Industrial Services</t>
  </si>
  <si>
    <t>Food Services</t>
  </si>
  <si>
    <t>Security</t>
  </si>
  <si>
    <t>Temporary Labor and Field Marketing</t>
  </si>
  <si>
    <t>Logistics</t>
  </si>
  <si>
    <t>Accounts Receivable</t>
  </si>
  <si>
    <t>(-) Revenue Adjustments</t>
  </si>
  <si>
    <t>Adjusted Net Revenue</t>
  </si>
  <si>
    <t>(-) Receivables Adjustments</t>
  </si>
  <si>
    <t>Adjusted Accounts Receivable</t>
  </si>
  <si>
    <t>Accounts Receivable Period (in days)</t>
  </si>
  <si>
    <t>Note: Adjustments to revenues and receivables from acquired companies without the complete period (3 months in the quarter or 12 months in the annual period)</t>
  </si>
  <si>
    <t>Labor Expenses</t>
  </si>
  <si>
    <t>Provision for labor contingencies - Cost</t>
  </si>
  <si>
    <t>Payments for labor lawsuits - Cost</t>
  </si>
  <si>
    <t>Provision for labor contingencies - Expense</t>
  </si>
  <si>
    <t>Payments for labor lawsuits - Expense</t>
  </si>
  <si>
    <t>% Net Revenue</t>
  </si>
  <si>
    <t>Accounting Net Profit</t>
  </si>
  <si>
    <t>Amortization - customer portfolio, brands, non-compete agreement and goodwill of fixed assets (net)</t>
  </si>
  <si>
    <t>Tax Shield Amortization</t>
  </si>
  <si>
    <t>Adjusted Net Profit</t>
  </si>
  <si>
    <t>Payment Terms</t>
  </si>
  <si>
    <t>Other Receivables</t>
  </si>
  <si>
    <t>Prepaid Expenses</t>
  </si>
  <si>
    <t>Inventory</t>
  </si>
  <si>
    <t>Loans Receivable</t>
  </si>
  <si>
    <t>Leases - IFRS 16</t>
  </si>
  <si>
    <t>Short-Term Derivatives</t>
  </si>
  <si>
    <t>Income Tax and Social Contribution Payable</t>
  </si>
  <si>
    <t>Tax Liabilities</t>
  </si>
  <si>
    <t>Tax Installment Plans</t>
  </si>
  <si>
    <t>Acquisition of Subsidiaries</t>
  </si>
  <si>
    <t>Dividends Payable</t>
  </si>
  <si>
    <t>Other Accounts Payable</t>
  </si>
  <si>
    <t>Trade Receivables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</si>
  <si>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</si>
  <si>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</si>
  <si>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</si>
  <si>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</si>
  <si>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</si>
  <si>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</si>
  <si>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</si>
  <si>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</si>
  <si>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</si>
  <si>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</si>
  <si>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</si>
  <si>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</si>
  <si>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</si>
  <si>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</si>
  <si>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</si>
  <si>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Obs.: No adjustments for acquisitions</t>
  </si>
  <si>
    <t>Obs.: Sem ajustes de aquisições</t>
  </si>
  <si>
    <t>4T25</t>
  </si>
  <si>
    <t>Reversão de Tributo Sob júdice</t>
  </si>
  <si>
    <t>Reversão de Atualização Monetária do tributo sob júdice</t>
  </si>
  <si>
    <t>Tax shield Tributo sob júdice</t>
  </si>
  <si>
    <t>Tax Sub Judice Tax Shield</t>
  </si>
  <si>
    <t>Reversal of Monetary Update on Tax Sub Judice</t>
  </si>
  <si>
    <t>Lucro Caixa</t>
  </si>
  <si>
    <t>Cash Earnings</t>
  </si>
  <si>
    <t>Reversal of Sistema S expenses</t>
  </si>
  <si>
    <t>Reversão de despesas com Sistema S</t>
  </si>
  <si>
    <t>Reversão de Atualização Monetária do Sistema S</t>
  </si>
  <si>
    <t>Tax shield Sistema S</t>
  </si>
  <si>
    <t>Sistema S Tax Shield</t>
  </si>
  <si>
    <t>Reversal of Monetary Update on Sistema S</t>
  </si>
  <si>
    <t>Reversão Despesa Perse</t>
  </si>
  <si>
    <t>Reversal of Perse expenses</t>
  </si>
  <si>
    <t>Reversão de Atualização Monetária do Perse</t>
  </si>
  <si>
    <t>Reversal of Monetary Update on Perse</t>
  </si>
  <si>
    <t>Tax shield Tributo Perse</t>
  </si>
  <si>
    <t>Perse Tax Shield</t>
  </si>
  <si>
    <t>Reversão da atualização monetária do Sistema "S"</t>
  </si>
  <si>
    <t>Custos incorridos com a emissão de debentures</t>
  </si>
  <si>
    <t>Captação de debentures</t>
  </si>
  <si>
    <t>Baixa repasse de superveniência - M&amp;A</t>
  </si>
  <si>
    <t>Supervening assets reversal</t>
  </si>
  <si>
    <t>Atualização de ativos indenizatórios e passivos contingentes trabalhista</t>
  </si>
  <si>
    <t>Update (write-offs) of indemnity assets and contingent labor liabilities</t>
  </si>
  <si>
    <t>Recebimento de processos Civeis e tributários de aquisição</t>
  </si>
  <si>
    <t>Recebimento de ativo superveniente</t>
  </si>
  <si>
    <t>1T26</t>
  </si>
  <si>
    <t>4Q25</t>
  </si>
  <si>
    <t>1Q26</t>
  </si>
  <si>
    <t>2T26</t>
  </si>
  <si>
    <t>1S26</t>
  </si>
  <si>
    <t>Reversão Sistema S</t>
  </si>
  <si>
    <t>Reversão PLR Sistema S</t>
  </si>
  <si>
    <t>Reversal "Sistema S"</t>
  </si>
  <si>
    <t>Reversal "Sistema S" on Bônus</t>
  </si>
  <si>
    <t>Monetary update of System "S" reversal</t>
  </si>
  <si>
    <t>System "S" reversal</t>
  </si>
  <si>
    <t>Reversão de Sistema S</t>
  </si>
  <si>
    <t>Aquisição de controlada não consolidada e outras movimentações</t>
  </si>
  <si>
    <t>Atualização contingencias Trabalhista - PPA</t>
  </si>
  <si>
    <t>Labor contingency Update - PPA</t>
  </si>
  <si>
    <t>Ativos indenizáveis de combinação de negócios</t>
  </si>
  <si>
    <t>Sistema S - Movimentação no Balanço</t>
  </si>
  <si>
    <t xml:space="preserve"> Em milhares R$ </t>
  </si>
  <si>
    <t>Sistema S - Efeito em resultado</t>
  </si>
  <si>
    <t>Em 30.06.26</t>
  </si>
  <si>
    <t>Provisão</t>
  </si>
  <si>
    <t>Total de Provisão Constituída - Tema 1.079</t>
  </si>
  <si>
    <t>Atualização</t>
  </si>
  <si>
    <t>Movimentaçao 1S26</t>
  </si>
  <si>
    <t>Em 31.12.25</t>
  </si>
  <si>
    <t>Reversão (mudança de exito) - Tema 1.079</t>
  </si>
  <si>
    <t>Reversão de correção (mudança de exito) - Tema 1.079</t>
  </si>
  <si>
    <t>IR (34%)</t>
  </si>
  <si>
    <t>Atualização em 2026</t>
  </si>
  <si>
    <t>Efeito no 2T26</t>
  </si>
  <si>
    <t>Sistema S - Movimentação Caixa</t>
  </si>
  <si>
    <t>Reversão da correção - Tema 1.390</t>
  </si>
  <si>
    <t xml:space="preserve">Total de Provisão Constituída </t>
  </si>
  <si>
    <t>Liminares (queda de liminar) - Tema 1.390</t>
  </si>
  <si>
    <t>Total de Reversão de Provisão (mudança de exito) - Tema1.079</t>
  </si>
  <si>
    <t>Saldo em 30.06.26</t>
  </si>
  <si>
    <t>Total de Provisão Constituída - Tema 1.390</t>
  </si>
  <si>
    <t>Provisao</t>
  </si>
  <si>
    <t>Queda de liminares (efeito caixa) - Tema 1.390</t>
  </si>
  <si>
    <t>Principal</t>
  </si>
  <si>
    <t>Multa</t>
  </si>
  <si>
    <t>Provisão em 30.06.25</t>
  </si>
  <si>
    <t>Juros</t>
  </si>
  <si>
    <t>Total de queda de liminares</t>
  </si>
  <si>
    <t>Compensações efetudas com créditos fiscais</t>
  </si>
  <si>
    <t>Valores parcelados RFB</t>
  </si>
  <si>
    <t>Saldo em aberto (Provisão) - 30.06.26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</si>
</sst>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#,##0.00_ ;[Red]\-#,##0.00\ "/>
    <numFmt numFmtId="166" formatCode="0_ ;[Red]\-0\ "/>
    <numFmt numFmtId="167" formatCode="#,##0_ ;[Red]\-#,##0\ "/>
    <numFmt numFmtId="168" formatCode="_-* #,##0_-;\-* #,##0_-;_-* &quot;-&quot;??_-;_-@_-"/>
    <numFmt numFmtId="169" formatCode="_(&quot;R$ &quot;* #,##0.00_);_(&quot;R$ &quot;* \(#,##0.00\);_(&quot;R$ &quot;* &quot;-&quot;??_);_(@_)"/>
    <numFmt numFmtId="170" formatCode="_-* #,##0.00\ _€_-;\-* #,##0.00\ _€_-;_-* &quot;-&quot;??\ _€_-;_-@_-"/>
    <numFmt numFmtId="171" formatCode="[$-409]d\-mmm\-yy;@"/>
    <numFmt numFmtId="172" formatCode="000"/>
    <numFmt numFmtId="173" formatCode="_(* #,##0.00_);_(* \(#,##0.00\);_(* \-??_);_(@_)"/>
    <numFmt numFmtId="174" formatCode="[$-416]mmm\-yy;@"/>
    <numFmt numFmtId="175" formatCode="#,##0;\(#,##0\);&quot;-&quot;"/>
    <numFmt numFmtId="176" formatCode="#,##0_);\(#,##0\);&quot; - &quot;_);@_)"/>
    <numFmt numFmtId="177" formatCode="_(* #,##0_);_(* \(#,##0\);_(* &quot;-&quot;_);@_)"/>
    <numFmt numFmtId="178" formatCode="_-&quot;R$&quot;* #,##0.00_-;\-&quot;R$&quot;* #,##0.00_-;_-&quot;R$&quot;* &quot;-&quot;??_-;_-@_-"/>
    <numFmt numFmtId="179" formatCode="0%_);\(0%\)"/>
    <numFmt numFmtId="180" formatCode="[$-409]dd\-mmm\-yy;@"/>
    <numFmt numFmtId="181" formatCode="_([$€-2]* #,##0.00_);_([$€-2]* \(#,##0.00\);_([$€-2]* &quot;-&quot;??_)"/>
    <numFmt numFmtId="182" formatCode="_ * #,##0_)_R_$_ ;_ * \(#,##0\)_R_$_ ;_ * &quot;-&quot;_)_R_$_ ;_ @_ "/>
    <numFmt numFmtId="183" formatCode="_ * #,##0.00_)_R_$_ ;_ * \(#,##0.00\)_R_$_ ;_ * &quot;-&quot;??_)_R_$_ ;_ @_ "/>
    <numFmt numFmtId="184" formatCode="_ * #,##0_)&quot;R$&quot;_ ;_ * \(#,##0\)&quot;R$&quot;_ ;_ * &quot;-&quot;_)&quot;R$&quot;_ ;_ @_ "/>
    <numFmt numFmtId="185" formatCode="_ * #,##0.00_)&quot;R$&quot;_ ;_ * \(#,##0.00\)&quot;R$&quot;_ ;_ * &quot;-&quot;??_)&quot;R$&quot;_ ;_ @_ "/>
    <numFmt numFmtId="186" formatCode="_(* #,##0_);_(* \(#,##0\);_(* &quot; - &quot;_);_(@_)"/>
    <numFmt numFmtId="187" formatCode="#,##0.0_ ;[Red]\-#,##0.0\ "/>
    <numFmt numFmtId="188" formatCode="_-* #,##0.0_-;\-* #,##0.0_-;_-* &quot;-&quot;??_-;_-@_-"/>
    <numFmt numFmtId="189" formatCode="0.000"/>
  </numFmts>
  <fonts count="139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i/>
      <sz val="9"/>
      <name val="Calibri"/>
      <family val="2"/>
    </font>
    <font>
      <sz val="9"/>
      <color theme="1"/>
      <name val="Calibri"/>
      <family val="2"/>
    </font>
    <font>
      <sz val="11"/>
      <color rgb="FF1B2836"/>
      <name val="Times New Roman"/>
      <family val="1"/>
    </font>
    <font>
      <b/>
      <sz val="11"/>
      <color rgb="FF1B2836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ourier New"/>
      <family val="3"/>
    </font>
    <font>
      <sz val="6"/>
      <name val="Courier New"/>
      <family val="3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name val="Arial Narrow"/>
      <family val="2"/>
    </font>
    <font>
      <b/>
      <sz val="10"/>
      <color indexed="25"/>
      <name val="Arial Narrow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FF"/>
      <name val="Arial"/>
      <family val="2"/>
    </font>
    <font>
      <sz val="7"/>
      <color rgb="FF008000"/>
      <name val="Arial"/>
      <family val="2"/>
    </font>
    <font>
      <sz val="6"/>
      <color rgb="FF000000"/>
      <name val="Arial"/>
      <family val="2"/>
    </font>
    <font>
      <sz val="11"/>
      <name val="Calibri"/>
      <family val="2"/>
    </font>
    <font>
      <sz val="10"/>
      <name val="Lucida Sans Unicode"/>
      <family val="2"/>
    </font>
    <font>
      <sz val="10"/>
      <color indexed="8"/>
      <name val="MS Sans Serif"/>
    </font>
    <font>
      <b/>
      <sz val="7.9"/>
      <color indexed="8"/>
      <name val="Arial"/>
      <family val="2"/>
    </font>
    <font>
      <b/>
      <sz val="9"/>
      <color theme="3"/>
      <name val="Calibri"/>
      <family val="2"/>
      <scheme val="minor"/>
    </font>
    <font>
      <sz val="9"/>
      <color rgb="FF9C0006"/>
      <name val="Arial"/>
      <family val="2"/>
    </font>
    <font>
      <b/>
      <sz val="9"/>
      <color rgb="FFFA7D00"/>
      <name val="Arial"/>
      <family val="2"/>
    </font>
    <font>
      <i/>
      <sz val="9"/>
      <color rgb="FF7F7F7F"/>
      <name val="Calibri"/>
      <family val="2"/>
      <scheme val="minor"/>
    </font>
    <font>
      <sz val="9"/>
      <color rgb="FF006100"/>
      <name val="Arial"/>
      <family val="2"/>
    </font>
    <font>
      <b/>
      <sz val="9"/>
      <color theme="3"/>
      <name val="Arial"/>
      <family val="2"/>
    </font>
    <font>
      <b/>
      <sz val="9"/>
      <color theme="3"/>
      <name val="Calibri Light"/>
      <family val="2"/>
      <scheme val="major"/>
    </font>
    <font>
      <sz val="9"/>
      <color theme="3"/>
      <name val="Calibri Light"/>
      <family val="2"/>
      <scheme val="major"/>
    </font>
    <font>
      <sz val="9"/>
      <color rgb="FF3F3F76"/>
      <name val="Calibri"/>
      <family val="2"/>
      <scheme val="minor"/>
    </font>
    <font>
      <sz val="9"/>
      <color rgb="FFFA7D00"/>
      <name val="Calibri"/>
      <family val="2"/>
      <scheme val="minor"/>
    </font>
    <font>
      <sz val="9"/>
      <color rgb="FF9C6500"/>
      <name val="Arial"/>
      <family val="2"/>
    </font>
    <font>
      <b/>
      <sz val="9"/>
      <color rgb="FF3F3F3F"/>
      <name val="Calibri"/>
      <family val="2"/>
      <scheme val="minor"/>
    </font>
    <font>
      <b/>
      <sz val="9"/>
      <color theme="1"/>
      <name val="Calibri Light"/>
      <family val="2"/>
      <scheme val="major"/>
    </font>
    <font>
      <b/>
      <sz val="11"/>
      <color theme="3"/>
      <name val="Calibri Light"/>
      <family val="2"/>
      <scheme val="major"/>
    </font>
    <font>
      <u/>
      <sz val="10"/>
      <color indexed="12"/>
      <name val="Arial"/>
      <family val="2"/>
    </font>
    <font>
      <b/>
      <sz val="10"/>
      <color indexed="9"/>
      <name val="Verdana"/>
      <family val="2"/>
    </font>
    <font>
      <b/>
      <sz val="10"/>
      <color indexed="12"/>
      <name val="Arial"/>
      <family val="2"/>
    </font>
    <font>
      <sz val="10"/>
      <color indexed="64"/>
      <name val="Arial"/>
      <family val="2"/>
    </font>
    <font>
      <u/>
      <sz val="10"/>
      <color indexed="36"/>
      <name val="Arial"/>
      <family val="2"/>
    </font>
    <font>
      <sz val="10"/>
      <color indexed="17"/>
      <name val="Arial"/>
      <family val="2"/>
    </font>
    <font>
      <sz val="10"/>
      <name val="Courier"/>
      <family val="3"/>
    </font>
    <font>
      <sz val="10"/>
      <color indexed="60"/>
      <name val="Arial"/>
      <family val="2"/>
    </font>
    <font>
      <b/>
      <sz val="18"/>
      <name val="TimesNewRomanPS"/>
    </font>
    <font>
      <sz val="11"/>
      <color theme="1"/>
      <name val="Times New Roman"/>
      <family val="1"/>
    </font>
    <font>
      <b/>
      <sz val="9"/>
      <color theme="1"/>
      <name val="Calibri"/>
      <family val="2"/>
    </font>
    <font>
      <sz val="8"/>
      <name val="Arial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8"/>
      <name val="Calibri"/>
      <family val="2"/>
      <scheme val="minor"/>
    </font>
    <font>
      <b/>
      <sz val="11"/>
      <color rgb="FF000000"/>
      <name val="Calibri"/>
      <family val="2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rgb="FFE8E6DF"/>
        <bgColor indexed="64"/>
      </patternFill>
    </fill>
    <fill>
      <patternFill patternType="solid">
        <fgColor rgb="FFFCD4B6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gray125">
        <fgColor indexed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206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44411">
    <xf numFmtId="0" fontId="0" fillId="0" borderId="0"/>
    <xf numFmtId="9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8" fillId="0" borderId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8" fillId="0" borderId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0" borderId="0"/>
    <xf numFmtId="0" fontId="28" fillId="0" borderId="0" applyNumberFormat="0" applyFill="0" applyBorder="0" applyAlignment="0" applyProtection="0"/>
    <xf numFmtId="0" fontId="29" fillId="0" borderId="1" applyNumberFormat="0" applyFill="0" applyAlignment="0" applyProtection="0"/>
    <xf numFmtId="0" fontId="30" fillId="0" borderId="2" applyNumberFormat="0" applyFill="0" applyAlignment="0" applyProtection="0"/>
    <xf numFmtId="0" fontId="31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33" fillId="7" borderId="0" applyNumberFormat="0" applyBorder="0" applyAlignment="0" applyProtection="0"/>
    <xf numFmtId="0" fontId="34" fillId="9" borderId="4" applyNumberFormat="0" applyAlignment="0" applyProtection="0"/>
    <xf numFmtId="0" fontId="35" fillId="10" borderId="5" applyNumberFormat="0" applyAlignment="0" applyProtection="0"/>
    <xf numFmtId="0" fontId="36" fillId="10" borderId="4" applyNumberFormat="0" applyAlignment="0" applyProtection="0"/>
    <xf numFmtId="0" fontId="37" fillId="0" borderId="6" applyNumberFormat="0" applyFill="0" applyAlignment="0" applyProtection="0"/>
    <xf numFmtId="0" fontId="38" fillId="11" borderId="7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9" applyNumberFormat="0" applyFill="0" applyAlignment="0" applyProtection="0"/>
    <xf numFmtId="0" fontId="42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42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42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42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42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42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0" borderId="0"/>
    <xf numFmtId="43" fontId="19" fillId="0" borderId="0" applyNumberFormat="0" applyFill="0" applyBorder="0" applyAlignment="0" applyProtection="0"/>
    <xf numFmtId="0" fontId="19" fillId="0" borderId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8" fillId="44" borderId="10" applyNumberFormat="0" applyAlignment="0" applyProtection="0"/>
    <xf numFmtId="0" fontId="48" fillId="44" borderId="10" applyNumberFormat="0" applyAlignment="0" applyProtection="0"/>
    <xf numFmtId="0" fontId="49" fillId="45" borderId="11" applyNumberFormat="0" applyAlignment="0" applyProtection="0"/>
    <xf numFmtId="0" fontId="49" fillId="45" borderId="11" applyNumberFormat="0" applyAlignment="0" applyProtection="0"/>
    <xf numFmtId="0" fontId="50" fillId="0" borderId="12" applyNumberFormat="0" applyFill="0" applyAlignment="0" applyProtection="0"/>
    <xf numFmtId="0" fontId="50" fillId="0" borderId="12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1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52" fillId="50" borderId="10" applyNumberFormat="0" applyAlignment="0" applyProtection="0"/>
    <xf numFmtId="0" fontId="52" fillId="50" borderId="10" applyNumberFormat="0" applyAlignment="0" applyProtection="0"/>
    <xf numFmtId="0" fontId="53" fillId="51" borderId="0" applyNumberFormat="0" applyBorder="0" applyAlignment="0" applyProtection="0"/>
    <xf numFmtId="0" fontId="53" fillId="51" borderId="0" applyNumberFormat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54" fillId="52" borderId="0" applyNumberFormat="0" applyBorder="0" applyAlignment="0" applyProtection="0"/>
    <xf numFmtId="0" fontId="54" fillId="52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0" borderId="0"/>
    <xf numFmtId="0" fontId="44" fillId="0" borderId="0" applyNumberFormat="0" applyFill="0" applyBorder="0" applyAlignment="0" applyProtection="0"/>
    <xf numFmtId="0" fontId="5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0" borderId="0"/>
    <xf numFmtId="0" fontId="10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0" borderId="0"/>
    <xf numFmtId="0" fontId="19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/>
    <xf numFmtId="0" fontId="10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/>
    <xf numFmtId="0" fontId="10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0" fontId="10" fillId="12" borderId="8" applyNumberFormat="0" applyFont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6" fillId="44" borderId="13" applyNumberFormat="0" applyAlignment="0" applyProtection="0"/>
    <xf numFmtId="0" fontId="56" fillId="44" borderId="13" applyNumberFormat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66" fillId="8" borderId="0" applyNumberFormat="0" applyBorder="0" applyAlignment="0" applyProtection="0"/>
    <xf numFmtId="0" fontId="10" fillId="12" borderId="8" applyNumberFormat="0" applyFont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7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67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0" borderId="0"/>
    <xf numFmtId="169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19" fillId="0" borderId="0">
      <alignment vertical="center"/>
    </xf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3" fontId="44" fillId="0" borderId="0" applyFont="0" applyFill="0" applyBorder="0" applyAlignment="0" applyProtection="0"/>
    <xf numFmtId="0" fontId="67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10" fillId="0" borderId="0"/>
    <xf numFmtId="43" fontId="1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171" fontId="10" fillId="14" borderId="0" applyNumberFormat="0" applyBorder="0" applyAlignment="0" applyProtection="0"/>
    <xf numFmtId="171" fontId="10" fillId="14" borderId="0" applyNumberFormat="0" applyBorder="0" applyAlignment="0" applyProtection="0"/>
    <xf numFmtId="171" fontId="10" fillId="14" borderId="0" applyNumberFormat="0" applyBorder="0" applyAlignment="0" applyProtection="0"/>
    <xf numFmtId="171" fontId="10" fillId="14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171" fontId="10" fillId="18" borderId="0" applyNumberFormat="0" applyBorder="0" applyAlignment="0" applyProtection="0"/>
    <xf numFmtId="171" fontId="10" fillId="18" borderId="0" applyNumberFormat="0" applyBorder="0" applyAlignment="0" applyProtection="0"/>
    <xf numFmtId="171" fontId="10" fillId="18" borderId="0" applyNumberFormat="0" applyBorder="0" applyAlignment="0" applyProtection="0"/>
    <xf numFmtId="171" fontId="10" fillId="18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171" fontId="10" fillId="22" borderId="0" applyNumberFormat="0" applyBorder="0" applyAlignment="0" applyProtection="0"/>
    <xf numFmtId="171" fontId="10" fillId="22" borderId="0" applyNumberFormat="0" applyBorder="0" applyAlignment="0" applyProtection="0"/>
    <xf numFmtId="171" fontId="10" fillId="22" borderId="0" applyNumberFormat="0" applyBorder="0" applyAlignment="0" applyProtection="0"/>
    <xf numFmtId="171" fontId="10" fillId="22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171" fontId="10" fillId="26" borderId="0" applyNumberFormat="0" applyBorder="0" applyAlignment="0" applyProtection="0"/>
    <xf numFmtId="171" fontId="10" fillId="26" borderId="0" applyNumberFormat="0" applyBorder="0" applyAlignment="0" applyProtection="0"/>
    <xf numFmtId="171" fontId="10" fillId="26" borderId="0" applyNumberFormat="0" applyBorder="0" applyAlignment="0" applyProtection="0"/>
    <xf numFmtId="171" fontId="10" fillId="26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171" fontId="10" fillId="30" borderId="0" applyNumberFormat="0" applyBorder="0" applyAlignment="0" applyProtection="0"/>
    <xf numFmtId="171" fontId="10" fillId="30" borderId="0" applyNumberFormat="0" applyBorder="0" applyAlignment="0" applyProtection="0"/>
    <xf numFmtId="171" fontId="10" fillId="30" borderId="0" applyNumberFormat="0" applyBorder="0" applyAlignment="0" applyProtection="0"/>
    <xf numFmtId="171" fontId="10" fillId="30" borderId="0" applyNumberFormat="0" applyBorder="0" applyAlignment="0" applyProtection="0"/>
    <xf numFmtId="0" fontId="74" fillId="34" borderId="0" applyNumberFormat="0" applyBorder="0" applyAlignment="0" applyProtection="0"/>
    <xf numFmtId="0" fontId="74" fillId="34" borderId="0" applyNumberFormat="0" applyBorder="0" applyAlignment="0" applyProtection="0"/>
    <xf numFmtId="171" fontId="10" fillId="34" borderId="0" applyNumberFormat="0" applyBorder="0" applyAlignment="0" applyProtection="0"/>
    <xf numFmtId="171" fontId="10" fillId="34" borderId="0" applyNumberFormat="0" applyBorder="0" applyAlignment="0" applyProtection="0"/>
    <xf numFmtId="171" fontId="10" fillId="34" borderId="0" applyNumberFormat="0" applyBorder="0" applyAlignment="0" applyProtection="0"/>
    <xf numFmtId="171" fontId="10" fillId="3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171" fontId="10" fillId="15" borderId="0" applyNumberFormat="0" applyBorder="0" applyAlignment="0" applyProtection="0"/>
    <xf numFmtId="171" fontId="10" fillId="15" borderId="0" applyNumberFormat="0" applyBorder="0" applyAlignment="0" applyProtection="0"/>
    <xf numFmtId="171" fontId="10" fillId="15" borderId="0" applyNumberFormat="0" applyBorder="0" applyAlignment="0" applyProtection="0"/>
    <xf numFmtId="171" fontId="10" fillId="15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171" fontId="10" fillId="19" borderId="0" applyNumberFormat="0" applyBorder="0" applyAlignment="0" applyProtection="0"/>
    <xf numFmtId="171" fontId="10" fillId="19" borderId="0" applyNumberFormat="0" applyBorder="0" applyAlignment="0" applyProtection="0"/>
    <xf numFmtId="171" fontId="10" fillId="19" borderId="0" applyNumberFormat="0" applyBorder="0" applyAlignment="0" applyProtection="0"/>
    <xf numFmtId="171" fontId="10" fillId="19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171" fontId="10" fillId="23" borderId="0" applyNumberFormat="0" applyBorder="0" applyAlignment="0" applyProtection="0"/>
    <xf numFmtId="171" fontId="10" fillId="23" borderId="0" applyNumberFormat="0" applyBorder="0" applyAlignment="0" applyProtection="0"/>
    <xf numFmtId="171" fontId="10" fillId="23" borderId="0" applyNumberFormat="0" applyBorder="0" applyAlignment="0" applyProtection="0"/>
    <xf numFmtId="171" fontId="10" fillId="23" borderId="0" applyNumberFormat="0" applyBorder="0" applyAlignment="0" applyProtection="0"/>
    <xf numFmtId="0" fontId="74" fillId="27" borderId="0" applyNumberFormat="0" applyBorder="0" applyAlignment="0" applyProtection="0"/>
    <xf numFmtId="0" fontId="74" fillId="27" borderId="0" applyNumberFormat="0" applyBorder="0" applyAlignment="0" applyProtection="0"/>
    <xf numFmtId="171" fontId="10" fillId="27" borderId="0" applyNumberFormat="0" applyBorder="0" applyAlignment="0" applyProtection="0"/>
    <xf numFmtId="171" fontId="10" fillId="27" borderId="0" applyNumberFormat="0" applyBorder="0" applyAlignment="0" applyProtection="0"/>
    <xf numFmtId="171" fontId="10" fillId="27" borderId="0" applyNumberFormat="0" applyBorder="0" applyAlignment="0" applyProtection="0"/>
    <xf numFmtId="171" fontId="10" fillId="27" borderId="0" applyNumberFormat="0" applyBorder="0" applyAlignment="0" applyProtection="0"/>
    <xf numFmtId="0" fontId="74" fillId="31" borderId="0" applyNumberFormat="0" applyBorder="0" applyAlignment="0" applyProtection="0"/>
    <xf numFmtId="0" fontId="74" fillId="31" borderId="0" applyNumberFormat="0" applyBorder="0" applyAlignment="0" applyProtection="0"/>
    <xf numFmtId="171" fontId="10" fillId="31" borderId="0" applyNumberFormat="0" applyBorder="0" applyAlignment="0" applyProtection="0"/>
    <xf numFmtId="171" fontId="10" fillId="31" borderId="0" applyNumberFormat="0" applyBorder="0" applyAlignment="0" applyProtection="0"/>
    <xf numFmtId="171" fontId="10" fillId="31" borderId="0" applyNumberFormat="0" applyBorder="0" applyAlignment="0" applyProtection="0"/>
    <xf numFmtId="171" fontId="10" fillId="31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171" fontId="10" fillId="35" borderId="0" applyNumberFormat="0" applyBorder="0" applyAlignment="0" applyProtection="0"/>
    <xf numFmtId="171" fontId="10" fillId="35" borderId="0" applyNumberFormat="0" applyBorder="0" applyAlignment="0" applyProtection="0"/>
    <xf numFmtId="171" fontId="10" fillId="35" borderId="0" applyNumberFormat="0" applyBorder="0" applyAlignment="0" applyProtection="0"/>
    <xf numFmtId="171" fontId="10" fillId="3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171" fontId="42" fillId="16" borderId="0" applyNumberFormat="0" applyBorder="0" applyAlignment="0" applyProtection="0"/>
    <xf numFmtId="171" fontId="42" fillId="16" borderId="0" applyNumberFormat="0" applyBorder="0" applyAlignment="0" applyProtection="0"/>
    <xf numFmtId="171" fontId="42" fillId="16" borderId="0" applyNumberFormat="0" applyBorder="0" applyAlignment="0" applyProtection="0"/>
    <xf numFmtId="171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171" fontId="42" fillId="20" borderId="0" applyNumberFormat="0" applyBorder="0" applyAlignment="0" applyProtection="0"/>
    <xf numFmtId="171" fontId="42" fillId="20" borderId="0" applyNumberFormat="0" applyBorder="0" applyAlignment="0" applyProtection="0"/>
    <xf numFmtId="171" fontId="42" fillId="20" borderId="0" applyNumberFormat="0" applyBorder="0" applyAlignment="0" applyProtection="0"/>
    <xf numFmtId="171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171" fontId="42" fillId="24" borderId="0" applyNumberFormat="0" applyBorder="0" applyAlignment="0" applyProtection="0"/>
    <xf numFmtId="171" fontId="42" fillId="24" borderId="0" applyNumberFormat="0" applyBorder="0" applyAlignment="0" applyProtection="0"/>
    <xf numFmtId="171" fontId="42" fillId="24" borderId="0" applyNumberFormat="0" applyBorder="0" applyAlignment="0" applyProtection="0"/>
    <xf numFmtId="171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171" fontId="42" fillId="28" borderId="0" applyNumberFormat="0" applyBorder="0" applyAlignment="0" applyProtection="0"/>
    <xf numFmtId="171" fontId="42" fillId="28" borderId="0" applyNumberFormat="0" applyBorder="0" applyAlignment="0" applyProtection="0"/>
    <xf numFmtId="171" fontId="42" fillId="28" borderId="0" applyNumberFormat="0" applyBorder="0" applyAlignment="0" applyProtection="0"/>
    <xf numFmtId="171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75" fillId="32" borderId="0" applyNumberFormat="0" applyBorder="0" applyAlignment="0" applyProtection="0"/>
    <xf numFmtId="0" fontId="75" fillId="32" borderId="0" applyNumberFormat="0" applyBorder="0" applyAlignment="0" applyProtection="0"/>
    <xf numFmtId="171" fontId="42" fillId="32" borderId="0" applyNumberFormat="0" applyBorder="0" applyAlignment="0" applyProtection="0"/>
    <xf numFmtId="171" fontId="42" fillId="32" borderId="0" applyNumberFormat="0" applyBorder="0" applyAlignment="0" applyProtection="0"/>
    <xf numFmtId="171" fontId="42" fillId="32" borderId="0" applyNumberFormat="0" applyBorder="0" applyAlignment="0" applyProtection="0"/>
    <xf numFmtId="171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171" fontId="42" fillId="36" borderId="0" applyNumberFormat="0" applyBorder="0" applyAlignment="0" applyProtection="0"/>
    <xf numFmtId="171" fontId="42" fillId="36" borderId="0" applyNumberFormat="0" applyBorder="0" applyAlignment="0" applyProtection="0"/>
    <xf numFmtId="171" fontId="42" fillId="36" borderId="0" applyNumberFormat="0" applyBorder="0" applyAlignment="0" applyProtection="0"/>
    <xf numFmtId="171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171" fontId="32" fillId="6" borderId="0" applyNumberFormat="0" applyBorder="0" applyAlignment="0" applyProtection="0"/>
    <xf numFmtId="171" fontId="32" fillId="6" borderId="0" applyNumberFormat="0" applyBorder="0" applyAlignment="0" applyProtection="0"/>
    <xf numFmtId="171" fontId="32" fillId="6" borderId="0" applyNumberFormat="0" applyBorder="0" applyAlignment="0" applyProtection="0"/>
    <xf numFmtId="171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77" fillId="10" borderId="4" applyNumberFormat="0" applyAlignment="0" applyProtection="0"/>
    <xf numFmtId="0" fontId="77" fillId="10" borderId="4" applyNumberFormat="0" applyAlignment="0" applyProtection="0"/>
    <xf numFmtId="171" fontId="36" fillId="10" borderId="4" applyNumberFormat="0" applyAlignment="0" applyProtection="0"/>
    <xf numFmtId="171" fontId="36" fillId="10" borderId="4" applyNumberFormat="0" applyAlignment="0" applyProtection="0"/>
    <xf numFmtId="171" fontId="36" fillId="10" borderId="4" applyNumberFormat="0" applyAlignment="0" applyProtection="0"/>
    <xf numFmtId="171" fontId="36" fillId="10" borderId="4" applyNumberFormat="0" applyAlignment="0" applyProtection="0"/>
    <xf numFmtId="0" fontId="36" fillId="10" borderId="4" applyNumberFormat="0" applyAlignment="0" applyProtection="0"/>
    <xf numFmtId="0" fontId="36" fillId="10" borderId="4" applyNumberFormat="0" applyAlignment="0" applyProtection="0"/>
    <xf numFmtId="0" fontId="36" fillId="10" borderId="4" applyNumberFormat="0" applyAlignment="0" applyProtection="0"/>
    <xf numFmtId="0" fontId="36" fillId="10" borderId="4" applyNumberFormat="0" applyAlignment="0" applyProtection="0"/>
    <xf numFmtId="0" fontId="36" fillId="10" borderId="4" applyNumberFormat="0" applyAlignment="0" applyProtection="0"/>
    <xf numFmtId="0" fontId="78" fillId="11" borderId="7" applyNumberFormat="0" applyAlignment="0" applyProtection="0"/>
    <xf numFmtId="0" fontId="78" fillId="11" borderId="7" applyNumberFormat="0" applyAlignment="0" applyProtection="0"/>
    <xf numFmtId="171" fontId="38" fillId="11" borderId="7" applyNumberFormat="0" applyAlignment="0" applyProtection="0"/>
    <xf numFmtId="171" fontId="38" fillId="11" borderId="7" applyNumberFormat="0" applyAlignment="0" applyProtection="0"/>
    <xf numFmtId="171" fontId="38" fillId="11" borderId="7" applyNumberFormat="0" applyAlignment="0" applyProtection="0"/>
    <xf numFmtId="171" fontId="38" fillId="11" borderId="7" applyNumberFormat="0" applyAlignment="0" applyProtection="0"/>
    <xf numFmtId="0" fontId="38" fillId="11" borderId="7" applyNumberFormat="0" applyAlignment="0" applyProtection="0"/>
    <xf numFmtId="0" fontId="38" fillId="11" borderId="7" applyNumberFormat="0" applyAlignment="0" applyProtection="0"/>
    <xf numFmtId="0" fontId="38" fillId="11" borderId="7" applyNumberFormat="0" applyAlignment="0" applyProtection="0"/>
    <xf numFmtId="0" fontId="38" fillId="11" borderId="7" applyNumberFormat="0" applyAlignment="0" applyProtection="0"/>
    <xf numFmtId="0" fontId="38" fillId="11" borderId="7" applyNumberFormat="0" applyAlignment="0" applyProtection="0"/>
    <xf numFmtId="0" fontId="79" fillId="0" borderId="6" applyNumberFormat="0" applyFill="0" applyAlignment="0" applyProtection="0"/>
    <xf numFmtId="0" fontId="79" fillId="0" borderId="6" applyNumberFormat="0" applyFill="0" applyAlignment="0" applyProtection="0"/>
    <xf numFmtId="171" fontId="37" fillId="0" borderId="6" applyNumberFormat="0" applyFill="0" applyAlignment="0" applyProtection="0"/>
    <xf numFmtId="171" fontId="37" fillId="0" borderId="6" applyNumberFormat="0" applyFill="0" applyAlignment="0" applyProtection="0"/>
    <xf numFmtId="171" fontId="37" fillId="0" borderId="6" applyNumberFormat="0" applyFill="0" applyAlignment="0" applyProtection="0"/>
    <xf numFmtId="171" fontId="37" fillId="0" borderId="6" applyNumberFormat="0" applyFill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171" fontId="42" fillId="13" borderId="0" applyNumberFormat="0" applyBorder="0" applyAlignment="0" applyProtection="0"/>
    <xf numFmtId="171" fontId="42" fillId="13" borderId="0" applyNumberFormat="0" applyBorder="0" applyAlignment="0" applyProtection="0"/>
    <xf numFmtId="171" fontId="42" fillId="13" borderId="0" applyNumberFormat="0" applyBorder="0" applyAlignment="0" applyProtection="0"/>
    <xf numFmtId="171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171" fontId="42" fillId="17" borderId="0" applyNumberFormat="0" applyBorder="0" applyAlignment="0" applyProtection="0"/>
    <xf numFmtId="171" fontId="42" fillId="17" borderId="0" applyNumberFormat="0" applyBorder="0" applyAlignment="0" applyProtection="0"/>
    <xf numFmtId="171" fontId="42" fillId="17" borderId="0" applyNumberFormat="0" applyBorder="0" applyAlignment="0" applyProtection="0"/>
    <xf numFmtId="171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171" fontId="42" fillId="21" borderId="0" applyNumberFormat="0" applyBorder="0" applyAlignment="0" applyProtection="0"/>
    <xf numFmtId="171" fontId="42" fillId="21" borderId="0" applyNumberFormat="0" applyBorder="0" applyAlignment="0" applyProtection="0"/>
    <xf numFmtId="171" fontId="42" fillId="21" borderId="0" applyNumberFormat="0" applyBorder="0" applyAlignment="0" applyProtection="0"/>
    <xf numFmtId="171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171" fontId="42" fillId="25" borderId="0" applyNumberFormat="0" applyBorder="0" applyAlignment="0" applyProtection="0"/>
    <xf numFmtId="171" fontId="42" fillId="25" borderId="0" applyNumberFormat="0" applyBorder="0" applyAlignment="0" applyProtection="0"/>
    <xf numFmtId="171" fontId="42" fillId="25" borderId="0" applyNumberFormat="0" applyBorder="0" applyAlignment="0" applyProtection="0"/>
    <xf numFmtId="171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171" fontId="42" fillId="29" borderId="0" applyNumberFormat="0" applyBorder="0" applyAlignment="0" applyProtection="0"/>
    <xf numFmtId="171" fontId="42" fillId="29" borderId="0" applyNumberFormat="0" applyBorder="0" applyAlignment="0" applyProtection="0"/>
    <xf numFmtId="171" fontId="42" fillId="29" borderId="0" applyNumberFormat="0" applyBorder="0" applyAlignment="0" applyProtection="0"/>
    <xf numFmtId="171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171" fontId="42" fillId="33" borderId="0" applyNumberFormat="0" applyBorder="0" applyAlignment="0" applyProtection="0"/>
    <xf numFmtId="171" fontId="42" fillId="33" borderId="0" applyNumberFormat="0" applyBorder="0" applyAlignment="0" applyProtection="0"/>
    <xf numFmtId="171" fontId="42" fillId="33" borderId="0" applyNumberFormat="0" applyBorder="0" applyAlignment="0" applyProtection="0"/>
    <xf numFmtId="171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80" fillId="9" borderId="4" applyNumberFormat="0" applyAlignment="0" applyProtection="0"/>
    <xf numFmtId="0" fontId="80" fillId="9" borderId="4" applyNumberFormat="0" applyAlignment="0" applyProtection="0"/>
    <xf numFmtId="171" fontId="34" fillId="9" borderId="4" applyNumberFormat="0" applyAlignment="0" applyProtection="0"/>
    <xf numFmtId="171" fontId="34" fillId="9" borderId="4" applyNumberFormat="0" applyAlignment="0" applyProtection="0"/>
    <xf numFmtId="171" fontId="34" fillId="9" borderId="4" applyNumberFormat="0" applyAlignment="0" applyProtection="0"/>
    <xf numFmtId="171" fontId="34" fillId="9" borderId="4" applyNumberFormat="0" applyAlignment="0" applyProtection="0"/>
    <xf numFmtId="0" fontId="34" fillId="9" borderId="4" applyNumberFormat="0" applyAlignment="0" applyProtection="0"/>
    <xf numFmtId="0" fontId="34" fillId="9" borderId="4" applyNumberFormat="0" applyAlignment="0" applyProtection="0"/>
    <xf numFmtId="0" fontId="34" fillId="9" borderId="4" applyNumberFormat="0" applyAlignment="0" applyProtection="0"/>
    <xf numFmtId="0" fontId="34" fillId="9" borderId="4" applyNumberFormat="0" applyAlignment="0" applyProtection="0"/>
    <xf numFmtId="0" fontId="34" fillId="9" borderId="4" applyNumberFormat="0" applyAlignment="0" applyProtection="0"/>
    <xf numFmtId="0" fontId="81" fillId="7" borderId="0" applyNumberFormat="0" applyBorder="0" applyAlignment="0" applyProtection="0"/>
    <xf numFmtId="0" fontId="81" fillId="7" borderId="0" applyNumberFormat="0" applyBorder="0" applyAlignment="0" applyProtection="0"/>
    <xf numFmtId="171" fontId="33" fillId="7" borderId="0" applyNumberFormat="0" applyBorder="0" applyAlignment="0" applyProtection="0"/>
    <xf numFmtId="171" fontId="33" fillId="7" borderId="0" applyNumberFormat="0" applyBorder="0" applyAlignment="0" applyProtection="0"/>
    <xf numFmtId="171" fontId="33" fillId="7" borderId="0" applyNumberFormat="0" applyBorder="0" applyAlignment="0" applyProtection="0"/>
    <xf numFmtId="171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82" fillId="8" borderId="0" applyNumberFormat="0" applyBorder="0" applyAlignment="0" applyProtection="0"/>
    <xf numFmtId="0" fontId="82" fillId="8" borderId="0" applyNumberFormat="0" applyBorder="0" applyAlignment="0" applyProtection="0"/>
    <xf numFmtId="171" fontId="66" fillId="8" borderId="0" applyNumberFormat="0" applyBorder="0" applyAlignment="0" applyProtection="0"/>
    <xf numFmtId="171" fontId="66" fillId="8" borderId="0" applyNumberFormat="0" applyBorder="0" applyAlignment="0" applyProtection="0"/>
    <xf numFmtId="171" fontId="66" fillId="8" borderId="0" applyNumberFormat="0" applyBorder="0" applyAlignment="0" applyProtection="0"/>
    <xf numFmtId="171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10" fillId="0" borderId="0"/>
    <xf numFmtId="172" fontId="10" fillId="0" borderId="0"/>
    <xf numFmtId="172" fontId="10" fillId="0" borderId="0"/>
    <xf numFmtId="171" fontId="10" fillId="0" borderId="0"/>
    <xf numFmtId="172" fontId="19" fillId="0" borderId="0"/>
    <xf numFmtId="171" fontId="10" fillId="0" borderId="0"/>
    <xf numFmtId="171" fontId="10" fillId="0" borderId="0"/>
    <xf numFmtId="0" fontId="74" fillId="0" borderId="0"/>
    <xf numFmtId="0" fontId="74" fillId="0" borderId="0"/>
    <xf numFmtId="0" fontId="74" fillId="12" borderId="8" applyNumberFormat="0" applyFont="0" applyAlignment="0" applyProtection="0"/>
    <xf numFmtId="0" fontId="74" fillId="12" borderId="8" applyNumberFormat="0" applyFont="0" applyAlignment="0" applyProtection="0"/>
    <xf numFmtId="171" fontId="10" fillId="12" borderId="8" applyNumberFormat="0" applyFont="0" applyAlignment="0" applyProtection="0"/>
    <xf numFmtId="171" fontId="10" fillId="12" borderId="8" applyNumberFormat="0" applyFont="0" applyAlignment="0" applyProtection="0"/>
    <xf numFmtId="171" fontId="10" fillId="12" borderId="8" applyNumberFormat="0" applyFont="0" applyAlignment="0" applyProtection="0"/>
    <xf numFmtId="171" fontId="10" fillId="12" borderId="8" applyNumberFormat="0" applyFont="0" applyAlignment="0" applyProtection="0"/>
    <xf numFmtId="0" fontId="83" fillId="10" borderId="5" applyNumberFormat="0" applyAlignment="0" applyProtection="0"/>
    <xf numFmtId="0" fontId="83" fillId="10" borderId="5" applyNumberFormat="0" applyAlignment="0" applyProtection="0"/>
    <xf numFmtId="171" fontId="35" fillId="10" borderId="5" applyNumberFormat="0" applyAlignment="0" applyProtection="0"/>
    <xf numFmtId="171" fontId="35" fillId="10" borderId="5" applyNumberFormat="0" applyAlignment="0" applyProtection="0"/>
    <xf numFmtId="171" fontId="35" fillId="10" borderId="5" applyNumberFormat="0" applyAlignment="0" applyProtection="0"/>
    <xf numFmtId="171" fontId="35" fillId="10" borderId="5" applyNumberFormat="0" applyAlignment="0" applyProtection="0"/>
    <xf numFmtId="0" fontId="35" fillId="10" borderId="5" applyNumberFormat="0" applyAlignment="0" applyProtection="0"/>
    <xf numFmtId="0" fontId="35" fillId="10" borderId="5" applyNumberFormat="0" applyAlignment="0" applyProtection="0"/>
    <xf numFmtId="0" fontId="35" fillId="10" borderId="5" applyNumberFormat="0" applyAlignment="0" applyProtection="0"/>
    <xf numFmtId="0" fontId="35" fillId="10" borderId="5" applyNumberFormat="0" applyAlignment="0" applyProtection="0"/>
    <xf numFmtId="0" fontId="35" fillId="10" borderId="5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6" fillId="0" borderId="1" applyNumberFormat="0" applyFill="0" applyAlignment="0" applyProtection="0"/>
    <xf numFmtId="0" fontId="86" fillId="0" borderId="1" applyNumberFormat="0" applyFill="0" applyAlignment="0" applyProtection="0"/>
    <xf numFmtId="171" fontId="29" fillId="0" borderId="1" applyNumberFormat="0" applyFill="0" applyAlignment="0" applyProtection="0"/>
    <xf numFmtId="171" fontId="29" fillId="0" borderId="1" applyNumberFormat="0" applyFill="0" applyAlignment="0" applyProtection="0"/>
    <xf numFmtId="171" fontId="29" fillId="0" borderId="1" applyNumberFormat="0" applyFill="0" applyAlignment="0" applyProtection="0"/>
    <xf numFmtId="171" fontId="29" fillId="0" borderId="1" applyNumberFormat="0" applyFill="0" applyAlignment="0" applyProtection="0"/>
    <xf numFmtId="0" fontId="29" fillId="0" borderId="1" applyNumberFormat="0" applyFill="0" applyAlignment="0" applyProtection="0"/>
    <xf numFmtId="0" fontId="29" fillId="0" borderId="1" applyNumberFormat="0" applyFill="0" applyAlignment="0" applyProtection="0"/>
    <xf numFmtId="0" fontId="29" fillId="0" borderId="1" applyNumberFormat="0" applyFill="0" applyAlignment="0" applyProtection="0"/>
    <xf numFmtId="0" fontId="29" fillId="0" borderId="1" applyNumberFormat="0" applyFill="0" applyAlignment="0" applyProtection="0"/>
    <xf numFmtId="0" fontId="29" fillId="0" borderId="1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" applyNumberFormat="0" applyFill="0" applyAlignment="0" applyProtection="0"/>
    <xf numFmtId="0" fontId="88" fillId="0" borderId="2" applyNumberFormat="0" applyFill="0" applyAlignment="0" applyProtection="0"/>
    <xf numFmtId="171" fontId="30" fillId="0" borderId="2" applyNumberFormat="0" applyFill="0" applyAlignment="0" applyProtection="0"/>
    <xf numFmtId="171" fontId="30" fillId="0" borderId="2" applyNumberFormat="0" applyFill="0" applyAlignment="0" applyProtection="0"/>
    <xf numFmtId="171" fontId="30" fillId="0" borderId="2" applyNumberFormat="0" applyFill="0" applyAlignment="0" applyProtection="0"/>
    <xf numFmtId="171" fontId="30" fillId="0" borderId="2" applyNumberFormat="0" applyFill="0" applyAlignment="0" applyProtection="0"/>
    <xf numFmtId="0" fontId="30" fillId="0" borderId="2" applyNumberFormat="0" applyFill="0" applyAlignment="0" applyProtection="0"/>
    <xf numFmtId="0" fontId="30" fillId="0" borderId="2" applyNumberFormat="0" applyFill="0" applyAlignment="0" applyProtection="0"/>
    <xf numFmtId="0" fontId="30" fillId="0" borderId="2" applyNumberFormat="0" applyFill="0" applyAlignment="0" applyProtection="0"/>
    <xf numFmtId="0" fontId="30" fillId="0" borderId="2" applyNumberFormat="0" applyFill="0" applyAlignment="0" applyProtection="0"/>
    <xf numFmtId="0" fontId="30" fillId="0" borderId="2" applyNumberFormat="0" applyFill="0" applyAlignment="0" applyProtection="0"/>
    <xf numFmtId="0" fontId="89" fillId="0" borderId="3" applyNumberFormat="0" applyFill="0" applyAlignment="0" applyProtection="0"/>
    <xf numFmtId="0" fontId="89" fillId="0" borderId="3" applyNumberFormat="0" applyFill="0" applyAlignment="0" applyProtection="0"/>
    <xf numFmtId="171" fontId="31" fillId="0" borderId="3" applyNumberFormat="0" applyFill="0" applyAlignment="0" applyProtection="0"/>
    <xf numFmtId="171" fontId="31" fillId="0" borderId="3" applyNumberFormat="0" applyFill="0" applyAlignment="0" applyProtection="0"/>
    <xf numFmtId="171" fontId="31" fillId="0" borderId="3" applyNumberFormat="0" applyFill="0" applyAlignment="0" applyProtection="0"/>
    <xf numFmtId="171" fontId="31" fillId="0" borderId="3" applyNumberFormat="0" applyFill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31" fillId="0" borderId="0" applyNumberFormat="0" applyFill="0" applyBorder="0" applyAlignment="0" applyProtection="0"/>
    <xf numFmtId="171" fontId="31" fillId="0" borderId="0" applyNumberFormat="0" applyFill="0" applyBorder="0" applyAlignment="0" applyProtection="0"/>
    <xf numFmtId="171" fontId="31" fillId="0" borderId="0" applyNumberFormat="0" applyFill="0" applyBorder="0" applyAlignment="0" applyProtection="0"/>
    <xf numFmtId="171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1" fontId="67" fillId="0" borderId="0" applyNumberFormat="0" applyFill="0" applyBorder="0" applyAlignment="0" applyProtection="0"/>
    <xf numFmtId="171" fontId="67" fillId="0" borderId="0" applyNumberFormat="0" applyFill="0" applyBorder="0" applyAlignment="0" applyProtection="0"/>
    <xf numFmtId="171" fontId="67" fillId="0" borderId="0" applyNumberFormat="0" applyFill="0" applyBorder="0" applyAlignment="0" applyProtection="0"/>
    <xf numFmtId="171" fontId="67" fillId="0" borderId="0" applyNumberFormat="0" applyFill="0" applyBorder="0" applyAlignment="0" applyProtection="0"/>
    <xf numFmtId="0" fontId="90" fillId="0" borderId="9" applyNumberFormat="0" applyFill="0" applyAlignment="0" applyProtection="0"/>
    <xf numFmtId="0" fontId="90" fillId="0" borderId="9" applyNumberFormat="0" applyFill="0" applyAlignment="0" applyProtection="0"/>
    <xf numFmtId="171" fontId="41" fillId="0" borderId="9" applyNumberFormat="0" applyFill="0" applyAlignment="0" applyProtection="0"/>
    <xf numFmtId="171" fontId="41" fillId="0" borderId="9" applyNumberFormat="0" applyFill="0" applyAlignment="0" applyProtection="0"/>
    <xf numFmtId="171" fontId="41" fillId="0" borderId="9" applyNumberFormat="0" applyFill="0" applyAlignment="0" applyProtection="0"/>
    <xf numFmtId="171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55" fillId="0" borderId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6" fillId="8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7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91" fillId="0" borderId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73" fillId="0" borderId="0" applyFont="0" applyFill="0" applyBorder="0" applyAlignment="0" applyProtection="0"/>
    <xf numFmtId="44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173" fontId="19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93" fillId="0" borderId="19">
      <alignment horizontal="right" wrapText="1"/>
    </xf>
    <xf numFmtId="0" fontId="93" fillId="0" borderId="19">
      <alignment horizontal="right" wrapText="1"/>
    </xf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93" fillId="0" borderId="19">
      <alignment horizontal="right" wrapText="1"/>
    </xf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93" fillId="0" borderId="19">
      <alignment horizontal="right" wrapText="1"/>
    </xf>
    <xf numFmtId="175" fontId="92" fillId="0" borderId="0">
      <alignment horizontal="center"/>
    </xf>
    <xf numFmtId="0" fontId="65" fillId="0" borderId="0"/>
    <xf numFmtId="164" fontId="19" fillId="0" borderId="0" applyFont="0" applyFill="0" applyBorder="0" applyAlignment="0" applyProtection="0"/>
    <xf numFmtId="0" fontId="93" fillId="0" borderId="19">
      <alignment horizontal="right" wrapText="1"/>
    </xf>
    <xf numFmtId="0" fontId="93" fillId="0" borderId="19">
      <alignment horizontal="right" wrapText="1"/>
    </xf>
    <xf numFmtId="0" fontId="65" fillId="0" borderId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4" fontId="72" fillId="0" borderId="18" applyNumberFormat="0" applyFill="0" applyAlignment="0" applyProtection="0"/>
    <xf numFmtId="0" fontId="93" fillId="0" borderId="19">
      <alignment horizontal="right" wrapText="1"/>
    </xf>
    <xf numFmtId="176" fontId="92" fillId="0" borderId="0" applyFill="0" applyBorder="0">
      <alignment horizontal="right" vertical="top"/>
    </xf>
    <xf numFmtId="43" fontId="65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48" fillId="44" borderId="10" applyNumberFormat="0" applyAlignment="0" applyProtection="0"/>
    <xf numFmtId="0" fontId="48" fillId="44" borderId="10" applyNumberFormat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2" fillId="50" borderId="10" applyNumberFormat="0" applyAlignment="0" applyProtection="0"/>
    <xf numFmtId="0" fontId="52" fillId="50" borderId="10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56" fillId="44" borderId="13" applyNumberFormat="0" applyAlignment="0" applyProtection="0"/>
    <xf numFmtId="0" fontId="56" fillId="44" borderId="13" applyNumberFormat="0" applyAlignment="0" applyProtection="0"/>
    <xf numFmtId="0" fontId="56" fillId="44" borderId="13" applyNumberFormat="0" applyAlignment="0" applyProtection="0"/>
    <xf numFmtId="0" fontId="56" fillId="44" borderId="13" applyNumberFormat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8" fillId="44" borderId="10" applyNumberFormat="0" applyAlignment="0" applyProtection="0"/>
    <xf numFmtId="43" fontId="10" fillId="0" borderId="0" applyFont="0" applyFill="0" applyBorder="0" applyAlignment="0" applyProtection="0"/>
    <xf numFmtId="0" fontId="48" fillId="44" borderId="10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2" fillId="50" borderId="10" applyNumberFormat="0" applyAlignment="0" applyProtection="0"/>
    <xf numFmtId="0" fontId="52" fillId="50" borderId="10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171" fontId="67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8" fillId="44" borderId="10" applyNumberFormat="0" applyAlignment="0" applyProtection="0"/>
    <xf numFmtId="0" fontId="48" fillId="44" borderId="10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2" fillId="50" borderId="10" applyNumberFormat="0" applyAlignment="0" applyProtection="0"/>
    <xf numFmtId="0" fontId="52" fillId="50" borderId="10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56" fillId="44" borderId="13" applyNumberFormat="0" applyAlignment="0" applyProtection="0"/>
    <xf numFmtId="0" fontId="56" fillId="44" borderId="13" applyNumberFormat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93" fillId="0" borderId="19">
      <alignment horizontal="right" wrapText="1"/>
    </xf>
    <xf numFmtId="0" fontId="51" fillId="0" borderId="0" applyNumberFormat="0" applyFill="0" applyBorder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1" fillId="0" borderId="0" applyFont="0" applyFill="0" applyBorder="0" applyAlignment="0" applyProtection="0"/>
    <xf numFmtId="177" fontId="94" fillId="0" borderId="0"/>
    <xf numFmtId="0" fontId="93" fillId="0" borderId="19">
      <alignment horizontal="right" wrapText="1"/>
    </xf>
    <xf numFmtId="0" fontId="95" fillId="0" borderId="0" applyNumberForma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96" fillId="0" borderId="0"/>
    <xf numFmtId="0" fontId="96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7" fillId="0" borderId="0">
      <alignment horizontal="left" vertical="top"/>
    </xf>
    <xf numFmtId="0" fontId="98" fillId="0" borderId="0">
      <alignment horizontal="right" vertical="top"/>
    </xf>
    <xf numFmtId="0" fontId="99" fillId="0" borderId="0">
      <alignment horizontal="left" vertical="top"/>
    </xf>
    <xf numFmtId="0" fontId="100" fillId="0" borderId="0">
      <alignment horizontal="right" vertical="top"/>
    </xf>
    <xf numFmtId="0" fontId="101" fillId="0" borderId="0">
      <alignment horizontal="right" vertical="top"/>
    </xf>
    <xf numFmtId="0" fontId="101" fillId="0" borderId="0">
      <alignment horizontal="left" vertical="top"/>
    </xf>
    <xf numFmtId="0" fontId="101" fillId="0" borderId="0">
      <alignment horizontal="left" vertical="top"/>
    </xf>
    <xf numFmtId="0" fontId="102" fillId="0" borderId="0">
      <alignment horizontal="right" vertical="top"/>
    </xf>
    <xf numFmtId="0" fontId="102" fillId="0" borderId="0">
      <alignment horizontal="left" vertical="top"/>
    </xf>
    <xf numFmtId="0" fontId="102" fillId="0" borderId="0">
      <alignment horizontal="justify" vertical="top"/>
    </xf>
    <xf numFmtId="0" fontId="102" fillId="0" borderId="0">
      <alignment horizontal="right" vertical="top"/>
    </xf>
    <xf numFmtId="0" fontId="102" fillId="0" borderId="0">
      <alignment horizontal="left" vertical="top"/>
    </xf>
    <xf numFmtId="0" fontId="100" fillId="0" borderId="0">
      <alignment horizontal="left" vertical="top"/>
    </xf>
    <xf numFmtId="0" fontId="100" fillId="0" borderId="0">
      <alignment horizontal="left" vertical="top"/>
    </xf>
    <xf numFmtId="0" fontId="100" fillId="0" borderId="0">
      <alignment horizontal="justify" vertical="top"/>
    </xf>
    <xf numFmtId="0" fontId="100" fillId="0" borderId="0">
      <alignment horizontal="right" vertical="top"/>
    </xf>
    <xf numFmtId="0" fontId="103" fillId="0" borderId="0">
      <alignment horizontal="right" vertical="top"/>
    </xf>
    <xf numFmtId="0" fontId="103" fillId="0" borderId="0">
      <alignment horizontal="left" vertical="top"/>
    </xf>
    <xf numFmtId="0" fontId="103" fillId="0" borderId="0">
      <alignment horizontal="left" vertical="top"/>
    </xf>
    <xf numFmtId="0" fontId="103" fillId="0" borderId="0">
      <alignment horizontal="justify" vertical="top"/>
    </xf>
    <xf numFmtId="0" fontId="103" fillId="0" borderId="0">
      <alignment horizontal="right" vertical="top"/>
    </xf>
    <xf numFmtId="0" fontId="69" fillId="0" borderId="0">
      <alignment horizontal="center" vertical="top"/>
    </xf>
    <xf numFmtId="0" fontId="99" fillId="0" borderId="0">
      <alignment horizontal="right" vertical="top"/>
    </xf>
    <xf numFmtId="0" fontId="69" fillId="0" borderId="0">
      <alignment horizontal="left" vertical="top"/>
    </xf>
    <xf numFmtId="0" fontId="99" fillId="0" borderId="0">
      <alignment horizontal="center" vertical="top"/>
    </xf>
    <xf numFmtId="0" fontId="104" fillId="0" borderId="0">
      <alignment horizontal="right" vertical="top"/>
    </xf>
    <xf numFmtId="0" fontId="96" fillId="0" borderId="0"/>
    <xf numFmtId="0" fontId="105" fillId="0" borderId="0"/>
    <xf numFmtId="44" fontId="105" fillId="0" borderId="0" applyFont="0" applyFill="0" applyBorder="0" applyAlignment="0" applyProtection="0"/>
    <xf numFmtId="0" fontId="105" fillId="0" borderId="0"/>
    <xf numFmtId="43" fontId="105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65" fillId="0" borderId="0"/>
    <xf numFmtId="43" fontId="65" fillId="0" borderId="0" applyFont="0" applyFill="0" applyBorder="0" applyAlignment="0" applyProtection="0"/>
    <xf numFmtId="0" fontId="96" fillId="0" borderId="0"/>
    <xf numFmtId="0" fontId="105" fillId="0" borderId="0"/>
    <xf numFmtId="44" fontId="105" fillId="0" borderId="0" applyFont="0" applyFill="0" applyBorder="0" applyAlignment="0" applyProtection="0"/>
    <xf numFmtId="9" fontId="105" fillId="0" borderId="0" applyFont="0" applyFill="0" applyBorder="0" applyAlignment="0" applyProtection="0"/>
    <xf numFmtId="178" fontId="10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73" fillId="0" borderId="0" applyNumberFormat="0"/>
    <xf numFmtId="0" fontId="73" fillId="0" borderId="0" applyNumberFormat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1" fontId="73" fillId="0" borderId="0" applyFont="0" applyFill="0" applyBorder="0" applyAlignment="0" applyProtection="0"/>
    <xf numFmtId="44" fontId="73" fillId="0" borderId="0" applyFont="0" applyFill="0" applyBorder="0" applyAlignment="0" applyProtection="0"/>
    <xf numFmtId="42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42" fontId="73" fillId="0" borderId="0" applyFont="0" applyFill="0" applyBorder="0" applyAlignment="0" applyProtection="0"/>
    <xf numFmtId="0" fontId="73" fillId="0" borderId="0" applyNumberFormat="0"/>
    <xf numFmtId="0" fontId="91" fillId="0" borderId="0"/>
    <xf numFmtId="43" fontId="91" fillId="0" borderId="0" applyFont="0" applyFill="0" applyBorder="0" applyAlignment="0" applyProtection="0"/>
    <xf numFmtId="0" fontId="106" fillId="0" borderId="0"/>
    <xf numFmtId="43" fontId="19" fillId="0" borderId="0" applyFont="0" applyFill="0" applyBorder="0" applyAlignment="0" applyProtection="0"/>
    <xf numFmtId="0" fontId="19" fillId="0" borderId="0"/>
    <xf numFmtId="0" fontId="10" fillId="0" borderId="0"/>
    <xf numFmtId="0" fontId="19" fillId="0" borderId="0"/>
    <xf numFmtId="0" fontId="10" fillId="0" borderId="0"/>
    <xf numFmtId="9" fontId="19" fillId="0" borderId="0" applyFont="0" applyFill="0" applyBorder="0" applyAlignment="0" applyProtection="0"/>
    <xf numFmtId="0" fontId="10" fillId="30" borderId="0" applyNumberFormat="0" applyBorder="0" applyAlignment="0" applyProtection="0"/>
    <xf numFmtId="0" fontId="92" fillId="0" borderId="0" applyFill="0" applyBorder="0">
      <alignment horizontal="left" vertical="top" wrapText="1"/>
    </xf>
    <xf numFmtId="0" fontId="107" fillId="0" borderId="0"/>
    <xf numFmtId="43" fontId="108" fillId="0" borderId="0" applyFont="0" applyFill="0" applyBorder="0" applyAlignment="0" applyProtection="0"/>
    <xf numFmtId="0" fontId="109" fillId="0" borderId="21" applyFill="0" applyProtection="0">
      <alignment horizontal="right" wrapText="1"/>
    </xf>
    <xf numFmtId="177" fontId="68" fillId="53" borderId="0" applyNumberFormat="0" applyFont="0" applyBorder="0" applyAlignment="0" applyProtection="0"/>
    <xf numFmtId="0" fontId="72" fillId="0" borderId="18" applyNumberFormat="0" applyFill="0" applyAlignment="0" applyProtection="0"/>
    <xf numFmtId="177" fontId="68" fillId="0" borderId="0"/>
    <xf numFmtId="49" fontId="122" fillId="0" borderId="0" applyAlignment="0" applyProtection="0"/>
    <xf numFmtId="49" fontId="114" fillId="0" borderId="21" applyFill="0" applyProtection="0">
      <alignment horizontal="right" wrapText="1"/>
    </xf>
    <xf numFmtId="49" fontId="115" fillId="0" borderId="0" applyProtection="0">
      <alignment wrapText="1"/>
    </xf>
    <xf numFmtId="49" fontId="116" fillId="0" borderId="22" applyFill="0" applyProtection="0">
      <alignment horizontal="right" wrapText="1"/>
    </xf>
    <xf numFmtId="49" fontId="116" fillId="0" borderId="0" applyProtection="0">
      <alignment wrapText="1"/>
    </xf>
    <xf numFmtId="0" fontId="113" fillId="6" borderId="0" applyNumberFormat="0" applyBorder="0" applyAlignment="0" applyProtection="0"/>
    <xf numFmtId="0" fontId="110" fillId="7" borderId="0" applyNumberFormat="0" applyBorder="0" applyAlignment="0" applyProtection="0"/>
    <xf numFmtId="0" fontId="119" fillId="8" borderId="0" applyNumberFormat="0" applyBorder="0" applyAlignment="0" applyProtection="0"/>
    <xf numFmtId="0" fontId="117" fillId="9" borderId="4" applyNumberFormat="0" applyAlignment="0" applyProtection="0"/>
    <xf numFmtId="0" fontId="120" fillId="10" borderId="5" applyNumberFormat="0" applyAlignment="0" applyProtection="0"/>
    <xf numFmtId="0" fontId="111" fillId="10" borderId="4" applyNumberFormat="0" applyAlignment="0" applyProtection="0"/>
    <xf numFmtId="0" fontId="118" fillId="0" borderId="6" applyNumberFormat="0" applyFill="0" applyAlignment="0" applyProtection="0"/>
    <xf numFmtId="0" fontId="71" fillId="11" borderId="7" applyNumberFormat="0" applyAlignment="0" applyProtection="0"/>
    <xf numFmtId="0" fontId="68" fillId="12" borderId="8" applyNumberFormat="0" applyAlignment="0" applyProtection="0"/>
    <xf numFmtId="0" fontId="112" fillId="0" borderId="0" applyNumberFormat="0" applyFill="0" applyBorder="0" applyAlignment="0" applyProtection="0"/>
    <xf numFmtId="0" fontId="121" fillId="0" borderId="18" applyNumberFormat="0" applyFill="0" applyAlignment="0" applyProtection="0"/>
    <xf numFmtId="177" fontId="109" fillId="0" borderId="0" applyNumberFormat="0" applyFill="0" applyBorder="0" applyAlignment="0" applyProtection="0"/>
    <xf numFmtId="177" fontId="68" fillId="54" borderId="0" applyNumberFormat="0" applyFont="0" applyBorder="0" applyAlignment="0" applyProtection="0"/>
    <xf numFmtId="0" fontId="68" fillId="0" borderId="0" applyFill="0" applyBorder="0" applyProtection="0"/>
    <xf numFmtId="179" fontId="68" fillId="0" borderId="0" applyFill="0" applyBorder="0" applyAlignment="0" applyProtection="0"/>
    <xf numFmtId="0" fontId="43" fillId="0" borderId="0" applyNumberFormat="0" applyAlignment="0" applyProtection="0"/>
    <xf numFmtId="0" fontId="109" fillId="0" borderId="0" applyFill="0" applyProtection="0">
      <alignment wrapText="1"/>
    </xf>
    <xf numFmtId="177" fontId="72" fillId="0" borderId="23" applyNumberFormat="0" applyFill="0" applyAlignment="0" applyProtection="0"/>
    <xf numFmtId="0" fontId="31" fillId="0" borderId="0" applyAlignment="0" applyProtection="0"/>
    <xf numFmtId="9" fontId="68" fillId="0" borderId="0" applyFont="0" applyFill="0" applyBorder="0" applyAlignment="0" applyProtection="0"/>
    <xf numFmtId="180" fontId="109" fillId="0" borderId="21" applyFill="0" applyProtection="0">
      <alignment horizontal="right" wrapText="1"/>
    </xf>
    <xf numFmtId="0" fontId="42" fillId="16" borderId="0" applyNumberFormat="0" applyBorder="0" applyAlignment="0" applyProtection="0"/>
    <xf numFmtId="43" fontId="10" fillId="0" borderId="0" applyFont="0" applyFill="0" applyBorder="0" applyAlignment="0" applyProtection="0"/>
    <xf numFmtId="0" fontId="105" fillId="0" borderId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0" fontId="105" fillId="0" borderId="0"/>
    <xf numFmtId="0" fontId="105" fillId="0" borderId="0"/>
    <xf numFmtId="0" fontId="19" fillId="0" borderId="0"/>
    <xf numFmtId="0" fontId="51" fillId="55" borderId="0" applyNumberFormat="0" applyBorder="0" applyAlignment="0" applyProtection="0"/>
    <xf numFmtId="0" fontId="51" fillId="51" borderId="0" applyNumberFormat="0" applyBorder="0" applyAlignment="0" applyProtection="0"/>
    <xf numFmtId="0" fontId="51" fillId="43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51" fillId="50" borderId="0" applyNumberFormat="0" applyBorder="0" applyAlignment="0" applyProtection="0"/>
    <xf numFmtId="0" fontId="51" fillId="58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51" fillId="56" borderId="0" applyNumberFormat="0" applyBorder="0" applyAlignment="0" applyProtection="0"/>
    <xf numFmtId="0" fontId="51" fillId="58" borderId="0" applyNumberFormat="0" applyBorder="0" applyAlignment="0" applyProtection="0"/>
    <xf numFmtId="0" fontId="51" fillId="59" borderId="0" applyNumberFormat="0" applyBorder="0" applyAlignment="0" applyProtection="0"/>
    <xf numFmtId="0" fontId="48" fillId="44" borderId="10" applyNumberFormat="0" applyAlignment="0" applyProtection="0"/>
    <xf numFmtId="0" fontId="52" fillId="50" borderId="10" applyNumberFormat="0" applyAlignment="0" applyProtection="0"/>
    <xf numFmtId="0" fontId="123" fillId="0" borderId="0" applyNumberFormat="0" applyFill="0" applyBorder="0" applyAlignment="0" applyProtection="0">
      <alignment vertical="top"/>
      <protection locked="0"/>
    </xf>
    <xf numFmtId="0" fontId="53" fillId="51" borderId="0" applyNumberFormat="0" applyBorder="0" applyAlignment="0" applyProtection="0"/>
    <xf numFmtId="0" fontId="19" fillId="60" borderId="25" applyNumberFormat="0" applyFont="0" applyAlignment="0" applyProtection="0"/>
    <xf numFmtId="0" fontId="56" fillId="44" borderId="13" applyNumberFormat="0" applyAlignment="0" applyProtection="0"/>
    <xf numFmtId="0" fontId="63" fillId="0" borderId="17" applyNumberFormat="0" applyFill="0" applyAlignment="0" applyProtection="0"/>
    <xf numFmtId="169" fontId="19" fillId="0" borderId="0" applyFont="0" applyFill="0" applyBorder="0" applyAlignment="0" applyProtection="0"/>
    <xf numFmtId="0" fontId="19" fillId="0" borderId="0">
      <alignment vertical="top"/>
    </xf>
    <xf numFmtId="0" fontId="51" fillId="55" borderId="0" applyNumberFormat="0" applyBorder="0" applyAlignment="0" applyProtection="0"/>
    <xf numFmtId="0" fontId="51" fillId="51" borderId="0" applyNumberFormat="0" applyBorder="0" applyAlignment="0" applyProtection="0"/>
    <xf numFmtId="0" fontId="51" fillId="43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51" fillId="50" borderId="0" applyNumberFormat="0" applyBorder="0" applyAlignment="0" applyProtection="0"/>
    <xf numFmtId="0" fontId="51" fillId="58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51" fillId="56" borderId="0" applyNumberFormat="0" applyBorder="0" applyAlignment="0" applyProtection="0"/>
    <xf numFmtId="0" fontId="51" fillId="58" borderId="0" applyNumberFormat="0" applyBorder="0" applyAlignment="0" applyProtection="0"/>
    <xf numFmtId="0" fontId="51" fillId="59" borderId="0" applyNumberFormat="0" applyBorder="0" applyAlignment="0" applyProtection="0"/>
    <xf numFmtId="0" fontId="48" fillId="44" borderId="10" applyNumberFormat="0" applyAlignment="0" applyProtection="0"/>
    <xf numFmtId="0" fontId="124" fillId="61" borderId="24">
      <alignment horizontal="left" vertical="center" wrapText="1"/>
    </xf>
    <xf numFmtId="0" fontId="52" fillId="50" borderId="10" applyNumberFormat="0" applyAlignment="0" applyProtection="0"/>
    <xf numFmtId="0" fontId="55" fillId="0" borderId="0">
      <alignment vertical="top"/>
    </xf>
    <xf numFmtId="0" fontId="123" fillId="0" borderId="0" applyNumberFormat="0" applyFill="0" applyBorder="0" applyAlignment="0" applyProtection="0">
      <alignment vertical="top"/>
      <protection locked="0"/>
    </xf>
    <xf numFmtId="0" fontId="125" fillId="62" borderId="20" applyNumberFormat="0" applyFont="0" applyFill="0" applyBorder="0" applyAlignment="0">
      <alignment horizontal="center"/>
    </xf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/>
    <xf numFmtId="0" fontId="19" fillId="0" borderId="0">
      <alignment vertical="top"/>
    </xf>
    <xf numFmtId="0" fontId="19" fillId="0" borderId="0"/>
    <xf numFmtId="0" fontId="19" fillId="0" borderId="0">
      <alignment vertical="top"/>
    </xf>
    <xf numFmtId="0" fontId="19" fillId="0" borderId="0"/>
    <xf numFmtId="0" fontId="19" fillId="0" borderId="0">
      <alignment vertical="top"/>
    </xf>
    <xf numFmtId="0" fontId="19" fillId="0" borderId="0"/>
    <xf numFmtId="0" fontId="19" fillId="0" borderId="0">
      <alignment vertical="top"/>
    </xf>
    <xf numFmtId="0" fontId="19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0" fillId="0" borderId="0"/>
    <xf numFmtId="0" fontId="19" fillId="0" borderId="0"/>
    <xf numFmtId="0" fontId="19" fillId="0" borderId="0"/>
    <xf numFmtId="0" fontId="19" fillId="0" borderId="0"/>
    <xf numFmtId="0" fontId="126" fillId="0" borderId="0"/>
    <xf numFmtId="0" fontId="10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55" fillId="0" borderId="0">
      <alignment vertical="top"/>
    </xf>
    <xf numFmtId="0" fontId="19" fillId="0" borderId="0">
      <alignment vertical="center"/>
    </xf>
    <xf numFmtId="0" fontId="19" fillId="0" borderId="0"/>
    <xf numFmtId="0" fontId="19" fillId="0" borderId="0">
      <alignment vertical="top"/>
    </xf>
    <xf numFmtId="0" fontId="19" fillId="0" borderId="0">
      <alignment vertical="top"/>
    </xf>
    <xf numFmtId="0" fontId="19" fillId="0" borderId="0"/>
    <xf numFmtId="0" fontId="19" fillId="0" borderId="0"/>
    <xf numFmtId="0" fontId="51" fillId="60" borderId="25" applyNumberFormat="0" applyFont="0" applyAlignment="0" applyProtection="0"/>
    <xf numFmtId="0" fontId="51" fillId="12" borderId="8" applyNumberFormat="0" applyFont="0" applyAlignment="0" applyProtection="0"/>
    <xf numFmtId="0" fontId="51" fillId="12" borderId="8" applyNumberFormat="0" applyFont="0" applyAlignment="0" applyProtection="0"/>
    <xf numFmtId="0" fontId="56" fillId="44" borderId="13" applyNumberFormat="0" applyAlignment="0" applyProtection="0"/>
    <xf numFmtId="0" fontId="63" fillId="0" borderId="1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181" fontId="19" fillId="0" borderId="0" applyFont="0" applyFill="0" applyBorder="0" applyAlignment="0" applyProtection="0"/>
    <xf numFmtId="0" fontId="64" fillId="0" borderId="0" applyFont="0" applyFill="0" applyAlignment="0" applyProtection="0">
      <alignment horizontal="left" vertical="top"/>
      <protection locked="0"/>
    </xf>
    <xf numFmtId="0" fontId="10" fillId="0" borderId="0"/>
    <xf numFmtId="0" fontId="10" fillId="0" borderId="0"/>
    <xf numFmtId="0" fontId="55" fillId="0" borderId="0" applyNumberFormat="0" applyFill="0" applyBorder="0" applyAlignment="0" applyProtection="0"/>
    <xf numFmtId="0" fontId="128" fillId="43" borderId="0" applyNumberFormat="0" applyBorder="0" applyAlignment="0" applyProtection="0"/>
    <xf numFmtId="0" fontId="127" fillId="0" borderId="0" applyNumberFormat="0" applyFill="0" applyBorder="0" applyAlignment="0" applyProtection="0">
      <alignment vertical="top"/>
      <protection locked="0"/>
    </xf>
    <xf numFmtId="0" fontId="129" fillId="0" borderId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1" fillId="63" borderId="26"/>
    <xf numFmtId="0" fontId="70" fillId="45" borderId="11" applyNumberFormat="0" applyAlignment="0" applyProtection="0"/>
    <xf numFmtId="0" fontId="49" fillId="45" borderId="11" applyNumberFormat="0" applyAlignment="0" applyProtection="0"/>
    <xf numFmtId="0" fontId="49" fillId="45" borderId="11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31" fillId="63" borderId="26"/>
    <xf numFmtId="0" fontId="70" fillId="45" borderId="11" applyNumberFormat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8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8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35" fillId="0" borderId="0"/>
    <xf numFmtId="9" fontId="135" fillId="0" borderId="0" applyFont="0" applyFill="0" applyBorder="0" applyAlignment="0" applyProtection="0"/>
  </cellStyleXfs>
  <cellXfs count="107">
    <xf numFmtId="0" fontId="0" fillId="0" borderId="0" xfId="0"/>
    <xf numFmtId="0" fontId="16" fillId="0" borderId="0" xfId="8"/>
    <xf numFmtId="165" fontId="20" fillId="3" borderId="0" xfId="8" applyNumberFormat="1" applyFont="1" applyFill="1" applyAlignment="1">
      <alignment vertical="center"/>
    </xf>
    <xf numFmtId="166" fontId="20" fillId="3" borderId="0" xfId="8" applyNumberFormat="1" applyFont="1" applyFill="1" applyAlignment="1">
      <alignment horizontal="center" vertical="center"/>
    </xf>
    <xf numFmtId="165" fontId="21" fillId="0" borderId="0" xfId="8" applyNumberFormat="1" applyFont="1" applyAlignment="1">
      <alignment vertical="center"/>
    </xf>
    <xf numFmtId="167" fontId="21" fillId="0" borderId="0" xfId="8" applyNumberFormat="1" applyFont="1" applyAlignment="1">
      <alignment vertical="center"/>
    </xf>
    <xf numFmtId="167" fontId="16" fillId="0" borderId="0" xfId="8" applyNumberFormat="1"/>
    <xf numFmtId="165" fontId="22" fillId="0" borderId="0" xfId="8" applyNumberFormat="1" applyFont="1" applyAlignment="1">
      <alignment vertical="center"/>
    </xf>
    <xf numFmtId="165" fontId="22" fillId="0" borderId="0" xfId="8" applyNumberFormat="1" applyFont="1" applyAlignment="1">
      <alignment horizontal="left" vertical="center" indent="1"/>
    </xf>
    <xf numFmtId="167" fontId="22" fillId="0" borderId="0" xfId="8" applyNumberFormat="1" applyFont="1" applyAlignment="1">
      <alignment vertical="center"/>
    </xf>
    <xf numFmtId="165" fontId="21" fillId="4" borderId="0" xfId="8" applyNumberFormat="1" applyFont="1" applyFill="1" applyAlignment="1">
      <alignment vertical="center"/>
    </xf>
    <xf numFmtId="167" fontId="21" fillId="4" borderId="0" xfId="8" applyNumberFormat="1" applyFont="1" applyFill="1" applyAlignment="1">
      <alignment vertical="center"/>
    </xf>
    <xf numFmtId="165" fontId="23" fillId="4" borderId="0" xfId="8" applyNumberFormat="1" applyFont="1" applyFill="1" applyAlignment="1">
      <alignment horizontal="left" vertical="center" indent="1"/>
    </xf>
    <xf numFmtId="164" fontId="23" fillId="4" borderId="0" xfId="9" applyNumberFormat="1" applyFont="1" applyFill="1" applyAlignment="1">
      <alignment vertical="center"/>
    </xf>
    <xf numFmtId="164" fontId="24" fillId="0" borderId="0" xfId="9" applyNumberFormat="1" applyFont="1" applyAlignment="1">
      <alignment vertical="center"/>
    </xf>
    <xf numFmtId="165" fontId="20" fillId="3" borderId="0" xfId="13" applyNumberFormat="1" applyFont="1" applyFill="1" applyAlignment="1">
      <alignment vertical="center"/>
    </xf>
    <xf numFmtId="166" fontId="20" fillId="3" borderId="0" xfId="13" applyNumberFormat="1" applyFont="1" applyFill="1" applyAlignment="1">
      <alignment horizontal="center" vertical="center"/>
    </xf>
    <xf numFmtId="166" fontId="20" fillId="3" borderId="0" xfId="0" applyNumberFormat="1" applyFont="1" applyFill="1" applyAlignment="1">
      <alignment horizontal="center" vertical="center"/>
    </xf>
    <xf numFmtId="0" fontId="14" fillId="0" borderId="0" xfId="13"/>
    <xf numFmtId="165" fontId="25" fillId="2" borderId="0" xfId="0" applyNumberFormat="1" applyFont="1" applyFill="1" applyAlignment="1">
      <alignment vertical="center"/>
    </xf>
    <xf numFmtId="165" fontId="21" fillId="4" borderId="0" xfId="13" applyNumberFormat="1" applyFont="1" applyFill="1" applyAlignment="1">
      <alignment vertical="center"/>
    </xf>
    <xf numFmtId="167" fontId="21" fillId="4" borderId="0" xfId="13" applyNumberFormat="1" applyFont="1" applyFill="1" applyAlignment="1">
      <alignment vertical="center"/>
    </xf>
    <xf numFmtId="167" fontId="21" fillId="4" borderId="0" xfId="0" applyNumberFormat="1" applyFont="1" applyFill="1" applyAlignment="1">
      <alignment vertical="center"/>
    </xf>
    <xf numFmtId="165" fontId="22" fillId="0" borderId="0" xfId="13" applyNumberFormat="1" applyFont="1" applyAlignment="1">
      <alignment horizontal="left" vertical="center" indent="1"/>
    </xf>
    <xf numFmtId="167" fontId="22" fillId="0" borderId="0" xfId="13" applyNumberFormat="1" applyFont="1" applyAlignment="1">
      <alignment vertical="center"/>
    </xf>
    <xf numFmtId="168" fontId="22" fillId="0" borderId="0" xfId="14" applyNumberFormat="1" applyFont="1" applyAlignment="1">
      <alignment vertical="center"/>
    </xf>
    <xf numFmtId="168" fontId="22" fillId="0" borderId="0" xfId="5" applyNumberFormat="1" applyFont="1" applyAlignment="1">
      <alignment vertical="center"/>
    </xf>
    <xf numFmtId="165" fontId="21" fillId="5" borderId="0" xfId="13" applyNumberFormat="1" applyFont="1" applyFill="1" applyAlignment="1">
      <alignment vertical="center"/>
    </xf>
    <xf numFmtId="167" fontId="21" fillId="5" borderId="0" xfId="13" applyNumberFormat="1" applyFont="1" applyFill="1" applyAlignment="1">
      <alignment vertical="center"/>
    </xf>
    <xf numFmtId="167" fontId="21" fillId="5" borderId="0" xfId="0" applyNumberFormat="1" applyFont="1" applyFill="1" applyAlignment="1">
      <alignment vertical="center"/>
    </xf>
    <xf numFmtId="165" fontId="22" fillId="0" borderId="0" xfId="13" applyNumberFormat="1" applyFont="1" applyAlignment="1">
      <alignment vertical="center"/>
    </xf>
    <xf numFmtId="165" fontId="22" fillId="0" borderId="0" xfId="0" applyNumberFormat="1" applyFont="1" applyAlignment="1">
      <alignment vertical="center"/>
    </xf>
    <xf numFmtId="168" fontId="22" fillId="0" borderId="0" xfId="5" applyNumberFormat="1" applyFont="1" applyFill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1" fillId="0" borderId="0" xfId="8" applyFont="1"/>
    <xf numFmtId="0" fontId="10" fillId="0" borderId="0" xfId="8" applyFont="1"/>
    <xf numFmtId="164" fontId="22" fillId="0" borderId="0" xfId="1" applyNumberFormat="1" applyFont="1" applyBorder="1" applyAlignment="1">
      <alignment vertical="center"/>
    </xf>
    <xf numFmtId="164" fontId="22" fillId="0" borderId="0" xfId="1" applyNumberFormat="1" applyFont="1" applyAlignment="1">
      <alignment vertical="center"/>
    </xf>
    <xf numFmtId="165" fontId="22" fillId="2" borderId="0" xfId="8" applyNumberFormat="1" applyFont="1" applyFill="1" applyAlignment="1">
      <alignment vertical="center"/>
    </xf>
    <xf numFmtId="165" fontId="23" fillId="0" borderId="0" xfId="8" applyNumberFormat="1" applyFont="1" applyAlignment="1">
      <alignment horizontal="left" vertical="center" indent="1"/>
    </xf>
    <xf numFmtId="164" fontId="23" fillId="0" borderId="0" xfId="9" applyNumberFormat="1" applyFont="1" applyFill="1" applyAlignment="1">
      <alignment vertical="center"/>
    </xf>
    <xf numFmtId="164" fontId="22" fillId="0" borderId="0" xfId="1" applyNumberFormat="1" applyFont="1" applyFill="1" applyBorder="1" applyAlignment="1">
      <alignment vertical="center"/>
    </xf>
    <xf numFmtId="0" fontId="132" fillId="0" borderId="0" xfId="0" applyFont="1" applyAlignment="1">
      <alignment vertical="center"/>
    </xf>
    <xf numFmtId="165" fontId="41" fillId="0" borderId="0" xfId="8" applyNumberFormat="1" applyFont="1"/>
    <xf numFmtId="165" fontId="22" fillId="0" borderId="0" xfId="8" applyNumberFormat="1" applyFont="1" applyAlignment="1">
      <alignment horizontal="left" vertical="center"/>
    </xf>
    <xf numFmtId="166" fontId="133" fillId="64" borderId="0" xfId="8" applyNumberFormat="1" applyFont="1" applyFill="1" applyAlignment="1">
      <alignment horizontal="center" vertical="center"/>
    </xf>
    <xf numFmtId="165" fontId="21" fillId="0" borderId="0" xfId="8" applyNumberFormat="1" applyFont="1" applyAlignment="1">
      <alignment horizontal="left" vertical="center"/>
    </xf>
    <xf numFmtId="167" fontId="14" fillId="0" borderId="0" xfId="13" applyNumberFormat="1"/>
    <xf numFmtId="0" fontId="8" fillId="0" borderId="0" xfId="8" applyFont="1"/>
    <xf numFmtId="165" fontId="8" fillId="0" borderId="0" xfId="8" applyNumberFormat="1" applyFont="1"/>
    <xf numFmtId="0" fontId="7" fillId="0" borderId="0" xfId="8" applyFont="1"/>
    <xf numFmtId="9" fontId="22" fillId="0" borderId="0" xfId="1" applyFont="1" applyAlignment="1">
      <alignment horizontal="center" vertical="center"/>
    </xf>
    <xf numFmtId="0" fontId="16" fillId="0" borderId="0" xfId="8" applyAlignment="1">
      <alignment horizontal="center"/>
    </xf>
    <xf numFmtId="167" fontId="21" fillId="0" borderId="0" xfId="8" applyNumberFormat="1" applyFont="1" applyAlignment="1">
      <alignment horizontal="center" vertical="center"/>
    </xf>
    <xf numFmtId="9" fontId="16" fillId="0" borderId="0" xfId="1" applyFont="1" applyAlignment="1">
      <alignment horizontal="center"/>
    </xf>
    <xf numFmtId="167" fontId="22" fillId="0" borderId="0" xfId="8" applyNumberFormat="1" applyFont="1" applyAlignment="1">
      <alignment horizontal="center" vertical="center"/>
    </xf>
    <xf numFmtId="0" fontId="6" fillId="0" borderId="0" xfId="8" applyFont="1"/>
    <xf numFmtId="167" fontId="16" fillId="0" borderId="0" xfId="8" applyNumberFormat="1" applyAlignment="1">
      <alignment horizontal="center"/>
    </xf>
    <xf numFmtId="167" fontId="41" fillId="0" borderId="0" xfId="8" applyNumberFormat="1" applyFont="1" applyAlignment="1">
      <alignment horizontal="center"/>
    </xf>
    <xf numFmtId="0" fontId="5" fillId="0" borderId="0" xfId="8" applyFont="1"/>
    <xf numFmtId="0" fontId="5" fillId="0" borderId="0" xfId="8" applyFont="1" applyAlignment="1">
      <alignment horizontal="center"/>
    </xf>
    <xf numFmtId="167" fontId="5" fillId="0" borderId="0" xfId="8" applyNumberFormat="1" applyFont="1" applyAlignment="1">
      <alignment horizontal="center"/>
    </xf>
    <xf numFmtId="187" fontId="21" fillId="0" borderId="0" xfId="0" applyNumberFormat="1" applyFont="1" applyAlignment="1">
      <alignment horizontal="center" vertical="center"/>
    </xf>
    <xf numFmtId="0" fontId="4" fillId="0" borderId="0" xfId="8" applyFont="1"/>
    <xf numFmtId="164" fontId="41" fillId="0" borderId="0" xfId="1" applyNumberFormat="1" applyFont="1" applyAlignment="1">
      <alignment horizontal="center"/>
    </xf>
    <xf numFmtId="186" fontId="16" fillId="0" borderId="0" xfId="8" applyNumberFormat="1"/>
    <xf numFmtId="9" fontId="22" fillId="0" borderId="0" xfId="1" applyFont="1" applyFill="1" applyAlignment="1">
      <alignment horizontal="center" vertical="center"/>
    </xf>
    <xf numFmtId="164" fontId="41" fillId="0" borderId="0" xfId="1" applyNumberFormat="1" applyFont="1" applyFill="1" applyAlignment="1">
      <alignment horizontal="center"/>
    </xf>
    <xf numFmtId="0" fontId="3" fillId="0" borderId="0" xfId="8" applyFont="1"/>
    <xf numFmtId="0" fontId="3" fillId="0" borderId="0" xfId="8" applyFont="1" applyAlignment="1">
      <alignment horizontal="center"/>
    </xf>
    <xf numFmtId="165" fontId="21" fillId="0" borderId="0" xfId="13" applyNumberFormat="1" applyFont="1" applyAlignment="1">
      <alignment horizontal="left" vertical="center" indent="1"/>
    </xf>
    <xf numFmtId="167" fontId="2" fillId="0" borderId="0" xfId="8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89" fontId="16" fillId="0" borderId="0" xfId="8" applyNumberFormat="1" applyAlignment="1">
      <alignment horizontal="center"/>
    </xf>
    <xf numFmtId="188" fontId="22" fillId="0" borderId="0" xfId="14" applyNumberFormat="1" applyFont="1" applyAlignment="1">
      <alignment horizontal="left" vertical="center"/>
    </xf>
    <xf numFmtId="165" fontId="22" fillId="65" borderId="0" xfId="13" applyNumberFormat="1" applyFont="1" applyFill="1" applyAlignment="1">
      <alignment horizontal="left" vertical="center" indent="1"/>
    </xf>
    <xf numFmtId="188" fontId="22" fillId="65" borderId="0" xfId="14" applyNumberFormat="1" applyFont="1" applyFill="1" applyAlignment="1">
      <alignment horizontal="left" vertical="center"/>
    </xf>
    <xf numFmtId="0" fontId="14" fillId="65" borderId="0" xfId="13" applyFill="1"/>
    <xf numFmtId="0" fontId="42" fillId="0" borderId="0" xfId="13" applyFont="1"/>
    <xf numFmtId="0" fontId="41" fillId="0" borderId="0" xfId="13" applyFont="1"/>
    <xf numFmtId="10" fontId="22" fillId="0" borderId="0" xfId="1" applyNumberFormat="1" applyFont="1" applyAlignment="1">
      <alignment vertical="center"/>
    </xf>
    <xf numFmtId="167" fontId="1" fillId="0" borderId="0" xfId="8" applyNumberFormat="1" applyFont="1" applyAlignment="1">
      <alignment horizontal="center"/>
    </xf>
    <xf numFmtId="0" fontId="41" fillId="0" borderId="0" xfId="1" applyNumberFormat="1" applyFont="1" applyFill="1" applyAlignment="1">
      <alignment horizontal="center"/>
    </xf>
    <xf numFmtId="0" fontId="1" fillId="0" borderId="0" xfId="8" applyFont="1"/>
    <xf numFmtId="0" fontId="41" fillId="0" borderId="0" xfId="1" applyNumberFormat="1" applyFont="1" applyAlignment="1">
      <alignment horizontal="center"/>
    </xf>
    <xf numFmtId="2" fontId="41" fillId="0" borderId="0" xfId="1" applyNumberFormat="1" applyFont="1" applyFill="1" applyAlignment="1">
      <alignment horizontal="center"/>
    </xf>
    <xf numFmtId="2" fontId="41" fillId="0" borderId="0" xfId="1" applyNumberFormat="1" applyFont="1" applyAlignment="1">
      <alignment horizontal="center"/>
    </xf>
    <xf numFmtId="167" fontId="1" fillId="66" borderId="0" xfId="8" applyNumberFormat="1" applyFont="1" applyFill="1" applyAlignment="1">
      <alignment horizontal="center"/>
    </xf>
    <xf numFmtId="187" fontId="14" fillId="0" borderId="0" xfId="13" applyNumberFormat="1"/>
    <xf numFmtId="10" fontId="14" fillId="0" borderId="0" xfId="1" applyNumberFormat="1" applyFont="1"/>
    <xf numFmtId="10" fontId="14" fillId="0" borderId="0" xfId="13" applyNumberFormat="1"/>
    <xf numFmtId="165" fontId="22" fillId="2" borderId="0" xfId="8" applyNumberFormat="1" applyFont="1" applyFill="1" applyAlignment="1">
      <alignment horizontal="left" vertical="center" indent="1"/>
    </xf>
    <xf numFmtId="0" fontId="8" fillId="2" borderId="0" xfId="8" applyFont="1" applyFill="1"/>
    <xf numFmtId="167" fontId="22" fillId="2" borderId="0" xfId="8" applyNumberFormat="1" applyFont="1" applyFill="1" applyAlignment="1">
      <alignment vertical="center"/>
    </xf>
    <xf numFmtId="164" fontId="16" fillId="0" borderId="0" xfId="1" applyNumberFormat="1" applyFont="1"/>
    <xf numFmtId="0" fontId="136" fillId="67" borderId="27" xfId="0" applyFont="1" applyFill="1" applyBorder="1" applyAlignment="1">
      <alignment horizontal="left" wrapText="1" readingOrder="1"/>
    </xf>
    <xf numFmtId="0" fontId="137" fillId="0" borderId="28" xfId="0" applyFont="1" applyBorder="1" applyAlignment="1">
      <alignment wrapText="1"/>
    </xf>
    <xf numFmtId="0" fontId="138" fillId="0" borderId="0" xfId="0" applyFont="1" applyAlignment="1">
      <alignment horizontal="left" wrapText="1" readingOrder="1"/>
    </xf>
    <xf numFmtId="0" fontId="73" fillId="0" borderId="0" xfId="0" applyFont="1" applyAlignment="1">
      <alignment horizontal="left" wrapText="1" readingOrder="1"/>
    </xf>
    <xf numFmtId="3" fontId="73" fillId="0" borderId="0" xfId="0" applyNumberFormat="1" applyFont="1" applyAlignment="1">
      <alignment horizontal="right" wrapText="1" readingOrder="1"/>
    </xf>
    <xf numFmtId="3" fontId="138" fillId="0" borderId="29" xfId="0" applyNumberFormat="1" applyFont="1" applyBorder="1" applyAlignment="1">
      <alignment horizontal="right" wrapText="1" readingOrder="1"/>
    </xf>
    <xf numFmtId="3" fontId="73" fillId="0" borderId="27" xfId="0" applyNumberFormat="1" applyFont="1" applyBorder="1" applyAlignment="1">
      <alignment horizontal="right" wrapText="1" readingOrder="1"/>
    </xf>
    <xf numFmtId="0" fontId="137" fillId="0" borderId="0" xfId="0" applyFont="1" applyAlignment="1">
      <alignment wrapText="1"/>
    </xf>
    <xf numFmtId="0" fontId="137" fillId="0" borderId="30" xfId="0" applyFont="1" applyBorder="1" applyAlignment="1">
      <alignment wrapText="1"/>
    </xf>
    <xf numFmtId="0" fontId="73" fillId="0" borderId="0" xfId="41411"/>
    <xf numFmtId="3" fontId="138" fillId="0" borderId="31" xfId="0" applyNumberFormat="1" applyFont="1" applyBorder="1" applyAlignment="1">
      <alignment horizontal="right" wrapText="1" readingOrder="1"/>
    </xf>
  </cellXfs>
  <cellStyles count="44411">
    <cellStyle name="%" xfId="64" xr:uid="{F05AFE30-B8F4-48E0-8280-03DCB21714C4}"/>
    <cellStyle name="20% - Ênfase1" xfId="37" builtinId="30" customBuiltin="1"/>
    <cellStyle name="20% - Ênfase1 10" xfId="65" xr:uid="{D49AC275-33BB-4680-A49C-D4EF77606232}"/>
    <cellStyle name="20% - Ênfase1 10 2" xfId="66" xr:uid="{680DB54C-8BA0-402B-8FEC-379D842ED5E8}"/>
    <cellStyle name="20% - Ênfase1 10 2 2" xfId="67" xr:uid="{5293B87B-9B5F-4FD0-B098-1C5A02A8E5EE}"/>
    <cellStyle name="20% - Ênfase1 10 3" xfId="68" xr:uid="{EC6B37DA-023D-4A1B-A119-F6F52B584936}"/>
    <cellStyle name="20% - Ênfase1 10 4" xfId="6147" xr:uid="{17506BB7-AAD1-40B4-AF64-1E1D3FA8A801}"/>
    <cellStyle name="20% - Ênfase1 11" xfId="69" xr:uid="{0C348513-E414-4A8F-A701-97E2D3936143}"/>
    <cellStyle name="20% - Ênfase1 11 2" xfId="70" xr:uid="{4FCF0F4E-CDF7-4B9A-B798-CFBB9F8CEE2B}"/>
    <cellStyle name="20% - Ênfase1 11 2 2" xfId="71" xr:uid="{D3B8536D-2F9A-497E-A466-EFD776206F28}"/>
    <cellStyle name="20% - Ênfase1 11 3" xfId="72" xr:uid="{A58B792D-E2DD-4F5C-93E4-791E313D1986}"/>
    <cellStyle name="20% - Ênfase1 11 4" xfId="6148" xr:uid="{34688165-F7C3-4A2A-AC54-CB4513B55CFC}"/>
    <cellStyle name="20% - Ênfase1 12" xfId="73" xr:uid="{F27F457B-FC81-422C-A459-7F213CF5636C}"/>
    <cellStyle name="20% - Ênfase1 12 2" xfId="74" xr:uid="{0DE0D576-7047-49A7-9B98-A6061B676624}"/>
    <cellStyle name="20% - Ênfase1 12 2 2" xfId="75" xr:uid="{DC9E7870-7452-406C-855E-02CC28A9836C}"/>
    <cellStyle name="20% - Ênfase1 12 3" xfId="76" xr:uid="{DF74033E-8C37-439B-9943-8674005DEDDF}"/>
    <cellStyle name="20% - Ênfase1 13" xfId="77" xr:uid="{39D15407-A677-48E3-B5DE-90FF47452454}"/>
    <cellStyle name="20% - Ênfase1 13 2" xfId="78" xr:uid="{E7FCC8AA-D36A-44F3-A155-F2B167DA105E}"/>
    <cellStyle name="20% - Ênfase1 13 2 2" xfId="79" xr:uid="{13EB8068-D3B3-4356-9433-B7EF2F04D2E8}"/>
    <cellStyle name="20% - Ênfase1 13 3" xfId="80" xr:uid="{B20128D3-6D92-4F67-8E59-6A2E529B9EFE}"/>
    <cellStyle name="20% - Ênfase1 14" xfId="81" xr:uid="{0F51D097-118E-4B89-BA4D-B1D267C7E696}"/>
    <cellStyle name="20% - Ênfase1 14 2" xfId="82" xr:uid="{66C4CD8F-D99B-421A-8AB9-2112F799CAE0}"/>
    <cellStyle name="20% - Ênfase1 15" xfId="83" xr:uid="{8D21E20C-BC56-43D2-BDE2-8D2DE6468652}"/>
    <cellStyle name="20% - Ênfase1 16" xfId="84" xr:uid="{B2335A0A-335D-4756-8602-512EA08C750B}"/>
    <cellStyle name="20% - Ênfase1 17" xfId="85" xr:uid="{E878B2B7-A52B-430F-8140-239114DE5EF0}"/>
    <cellStyle name="20% - Ênfase1 18" xfId="41465" xr:uid="{E5622914-A7FF-4BD8-8D10-2E93EC400814}"/>
    <cellStyle name="20% - Ênfase1 2" xfId="86" xr:uid="{957FA961-9444-4661-AF97-A0953CD94AA5}"/>
    <cellStyle name="20% - Ênfase1 2 2" xfId="87" xr:uid="{7ACA5454-E889-42D5-8DDB-8B6F5B2B8300}"/>
    <cellStyle name="20% - Ênfase1 2 2 2" xfId="88" xr:uid="{C445E415-9B3C-4450-9C55-6DD7A1E5C3D4}"/>
    <cellStyle name="20% - Ênfase1 2 2 3" xfId="6150" xr:uid="{C419FECF-18B5-41E6-ACF0-F0C213A3C5DC}"/>
    <cellStyle name="20% - Ênfase1 2 3" xfId="89" xr:uid="{6660420B-546A-4376-8D6A-E26C34CD4D19}"/>
    <cellStyle name="20% - Ênfase1 2 4" xfId="90" xr:uid="{5495E06C-964F-4678-BFD8-3188CA4983B3}"/>
    <cellStyle name="20% - Ênfase1 2 5" xfId="6149" xr:uid="{4BAAB0A5-9E85-4029-88E4-4E3FCC4000DC}"/>
    <cellStyle name="20% - Ênfase1 2 5 2" xfId="41486" xr:uid="{C52AD1C7-DF16-4508-81BC-0779942B2DDE}"/>
    <cellStyle name="20% - Ênfase1 3" xfId="91" xr:uid="{A97A9FF4-D293-4426-91DD-37273E013B46}"/>
    <cellStyle name="20% - Ênfase1 3 2" xfId="92" xr:uid="{E583679D-277B-4CC4-B327-1E5EDDAAF254}"/>
    <cellStyle name="20% - Ênfase1 3 2 2" xfId="93" xr:uid="{A64AF4D9-8548-47A5-A6B2-187CEDC151F6}"/>
    <cellStyle name="20% - Ênfase1 3 3" xfId="94" xr:uid="{A13DF313-27DC-435B-86F2-DC0DC1AE8B3C}"/>
    <cellStyle name="20% - Ênfase1 3 4" xfId="95" xr:uid="{8561F36C-2749-4162-802E-BAB82C75494E}"/>
    <cellStyle name="20% - Ênfase1 3 5" xfId="6151" xr:uid="{BEBD4E96-A2D8-4F32-B320-DD701D8F1556}"/>
    <cellStyle name="20% - Ênfase1 4" xfId="96" xr:uid="{C7C0A180-A766-4D4B-844B-5B872DC0C4D4}"/>
    <cellStyle name="20% - Ênfase1 4 2" xfId="97" xr:uid="{82CCAAEF-C261-4C7E-B3FA-A3F56B995DE0}"/>
    <cellStyle name="20% - Ênfase1 4 2 2" xfId="98" xr:uid="{3EA55EBC-A8EA-4301-9438-70E91FBE1E84}"/>
    <cellStyle name="20% - Ênfase1 4 3" xfId="99" xr:uid="{9DFDA59A-AA89-409D-AF93-C2DA6D22C006}"/>
    <cellStyle name="20% - Ênfase1 4 4" xfId="100" xr:uid="{A666CDD0-CEBE-4E5C-ACC6-570B9134CBFE}"/>
    <cellStyle name="20% - Ênfase1 4 5" xfId="6152" xr:uid="{A5A4E824-7CDA-495A-B14D-189CA80A58A9}"/>
    <cellStyle name="20% - Ênfase1 5" xfId="101" xr:uid="{DB351779-5717-4DC9-B129-DB030F65EF86}"/>
    <cellStyle name="20% - Ênfase1 5 2" xfId="102" xr:uid="{02EE1BFF-FF8F-418A-90B2-1C1E78E1B9BA}"/>
    <cellStyle name="20% - Ênfase1 5 2 2" xfId="103" xr:uid="{52770B5D-A12D-4912-BF42-EB7A33C3966D}"/>
    <cellStyle name="20% - Ênfase1 5 3" xfId="104" xr:uid="{1D79C5A0-FC13-485C-9BBE-E2CC0D0F5B3E}"/>
    <cellStyle name="20% - Ênfase1 5 4" xfId="105" xr:uid="{E5AAC0DE-AA04-44A8-A7E0-4F162E860F48}"/>
    <cellStyle name="20% - Ênfase1 6" xfId="106" xr:uid="{A88504CD-0B57-4993-999A-3A9694C542B7}"/>
    <cellStyle name="20% - Ênfase1 6 2" xfId="107" xr:uid="{0D3F561F-D662-45CB-A823-8B52712191FC}"/>
    <cellStyle name="20% - Ênfase1 6 2 2" xfId="108" xr:uid="{62A8601C-6C91-486D-87EE-27346CB631C0}"/>
    <cellStyle name="20% - Ênfase1 6 3" xfId="109" xr:uid="{A7D95129-F8A3-4A3E-8E32-172F70966055}"/>
    <cellStyle name="20% - Ênfase1 6 4" xfId="110" xr:uid="{C758EA4D-18E0-4431-80B0-D9043120E410}"/>
    <cellStyle name="20% - Ênfase1 7" xfId="111" xr:uid="{55CE73D2-7C4C-482B-84BE-AD38675C386A}"/>
    <cellStyle name="20% - Ênfase1 7 2" xfId="112" xr:uid="{0B84C906-B887-4BAB-8D22-F7FD67A4AC9B}"/>
    <cellStyle name="20% - Ênfase1 7 2 2" xfId="113" xr:uid="{7DDEEEA4-DB88-4042-9F04-D7A1DACF00FA}"/>
    <cellStyle name="20% - Ênfase1 7 3" xfId="114" xr:uid="{5B3A7B28-1F8E-46CC-9E01-6CA8CD351D50}"/>
    <cellStyle name="20% - Ênfase1 7 4" xfId="115" xr:uid="{7B3586E8-1A06-414A-B4AC-A119B2244F04}"/>
    <cellStyle name="20% - Ênfase1 8" xfId="116" xr:uid="{96E19BF9-24ED-4A5E-A7D5-6862A9001129}"/>
    <cellStyle name="20% - Ênfase1 8 2" xfId="117" xr:uid="{46FCD473-3DF5-418A-B041-549F9EC7CD2C}"/>
    <cellStyle name="20% - Ênfase1 8 2 2" xfId="118" xr:uid="{2DB21B90-00AD-45A3-95FF-E9780719BC53}"/>
    <cellStyle name="20% - Ênfase1 8 3" xfId="119" xr:uid="{CD9FB58D-FA77-408D-9860-3312F6E7D2C5}"/>
    <cellStyle name="20% - Ênfase1 8 4" xfId="120" xr:uid="{2B359BCF-C624-4878-B803-4A6F4D443B52}"/>
    <cellStyle name="20% - Ênfase1 9" xfId="121" xr:uid="{80C2491E-1CE4-4C72-9989-6E513848A5F8}"/>
    <cellStyle name="20% - Ênfase1 9 2" xfId="122" xr:uid="{55B73467-A57C-4643-B1BB-A03F460F6830}"/>
    <cellStyle name="20% - Ênfase1 9 2 2" xfId="123" xr:uid="{E7E580D4-66F2-4012-A3D8-20F145D9F457}"/>
    <cellStyle name="20% - Ênfase1 9 3" xfId="124" xr:uid="{73642154-C9EE-44A3-8F5F-35F8657DFAE6}"/>
    <cellStyle name="20% - Ênfase1 9 4" xfId="125" xr:uid="{D9363F81-6324-42DD-A043-4AB3CB46DF0D}"/>
    <cellStyle name="20% - Ênfase2" xfId="40" builtinId="34" customBuiltin="1"/>
    <cellStyle name="20% - Ênfase2 10" xfId="126" xr:uid="{3AFF5C4F-DF69-4961-8B4E-8803B176DFA5}"/>
    <cellStyle name="20% - Ênfase2 10 2" xfId="127" xr:uid="{BB3F9FAE-A235-4A43-A929-B2A75651014E}"/>
    <cellStyle name="20% - Ênfase2 10 2 2" xfId="128" xr:uid="{4C7E6C4D-F913-4B8C-9875-179225B6DEE2}"/>
    <cellStyle name="20% - Ênfase2 10 3" xfId="129" xr:uid="{CF228BDA-6137-4E4E-887D-CE3EE8791006}"/>
    <cellStyle name="20% - Ênfase2 10 4" xfId="6153" xr:uid="{FCEF174C-B42B-462A-A2F8-6D14B3F0430A}"/>
    <cellStyle name="20% - Ênfase2 11" xfId="130" xr:uid="{2163ABF7-36DF-42D6-A906-3DA9810807D0}"/>
    <cellStyle name="20% - Ênfase2 11 2" xfId="131" xr:uid="{4E90FC9F-72C4-4189-826C-C79C46753044}"/>
    <cellStyle name="20% - Ênfase2 11 2 2" xfId="132" xr:uid="{1A731E38-113A-4859-A9EE-946F3A87FFE4}"/>
    <cellStyle name="20% - Ênfase2 11 3" xfId="133" xr:uid="{D28E6B48-5A84-4C5A-842E-7A750F24A52B}"/>
    <cellStyle name="20% - Ênfase2 11 4" xfId="6154" xr:uid="{9FEB3627-1209-4065-9BF6-4397AC413CC0}"/>
    <cellStyle name="20% - Ênfase2 12" xfId="134" xr:uid="{7929A697-8233-493D-B4BB-62DA93BC6662}"/>
    <cellStyle name="20% - Ênfase2 12 2" xfId="135" xr:uid="{A9060D16-F2EC-4777-8F3F-86F34491DF4C}"/>
    <cellStyle name="20% - Ênfase2 12 2 2" xfId="136" xr:uid="{BAC72E27-3853-40C0-A9DE-749087C549F2}"/>
    <cellStyle name="20% - Ênfase2 12 3" xfId="137" xr:uid="{E68C6667-96A8-40B9-AE34-F1E34573C560}"/>
    <cellStyle name="20% - Ênfase2 13" xfId="138" xr:uid="{8CFE7312-46E8-4E17-82F2-1BEF8CD34455}"/>
    <cellStyle name="20% - Ênfase2 13 2" xfId="139" xr:uid="{598407BD-799A-48E7-8005-23BA20796434}"/>
    <cellStyle name="20% - Ênfase2 13 2 2" xfId="140" xr:uid="{D71CBFFD-104D-43B7-AAE0-DA611D5099D7}"/>
    <cellStyle name="20% - Ênfase2 13 3" xfId="141" xr:uid="{9453D311-D980-4176-8DE7-AFEC0524597E}"/>
    <cellStyle name="20% - Ênfase2 14" xfId="142" xr:uid="{671D0257-229B-41CE-9D6E-7D1083752BDD}"/>
    <cellStyle name="20% - Ênfase2 14 2" xfId="143" xr:uid="{AD3C7AF1-66FA-40F3-A76F-1157C0D86056}"/>
    <cellStyle name="20% - Ênfase2 15" xfId="144" xr:uid="{6FFB0637-ABEC-40FF-B7A2-4608DA8D7695}"/>
    <cellStyle name="20% - Ênfase2 16" xfId="145" xr:uid="{C564F197-41D4-4D45-A31E-A6385C09200E}"/>
    <cellStyle name="20% - Ênfase2 17" xfId="146" xr:uid="{C99AE22E-D7EB-426C-AD0D-37D904C45C3A}"/>
    <cellStyle name="20% - Ênfase2 18" xfId="41466" xr:uid="{CCBB3398-77EB-4552-AA3B-9D5E230B9C6D}"/>
    <cellStyle name="20% - Ênfase2 2" xfId="147" xr:uid="{12DCA71F-7813-4FCE-A803-AA4913F4108E}"/>
    <cellStyle name="20% - Ênfase2 2 2" xfId="148" xr:uid="{196CAE80-F789-4273-87CC-170854D90EC3}"/>
    <cellStyle name="20% - Ênfase2 2 2 2" xfId="149" xr:uid="{409055F0-88BF-4C1D-A571-4459FF669095}"/>
    <cellStyle name="20% - Ênfase2 2 2 3" xfId="6156" xr:uid="{5AC29893-5A6D-4EC1-8162-D94C0A1F841B}"/>
    <cellStyle name="20% - Ênfase2 2 3" xfId="150" xr:uid="{74DCCEE0-5F57-46BE-884C-1F8147C770C3}"/>
    <cellStyle name="20% - Ênfase2 2 4" xfId="151" xr:uid="{84526AB0-D819-4315-81DA-9D754E365B96}"/>
    <cellStyle name="20% - Ênfase2 2 5" xfId="6155" xr:uid="{EE6C2A1F-887A-4C44-88E5-78E8FBE73A51}"/>
    <cellStyle name="20% - Ênfase2 2 5 2" xfId="41487" xr:uid="{2CB893B6-E2D5-4B2E-84A0-336E7EACB3C4}"/>
    <cellStyle name="20% - Ênfase2 3" xfId="152" xr:uid="{56D5E0F5-982C-422D-9287-0A2E9C8B09B1}"/>
    <cellStyle name="20% - Ênfase2 3 2" xfId="153" xr:uid="{969B15E2-0A2F-4D1D-8D8E-36CA9C6711DA}"/>
    <cellStyle name="20% - Ênfase2 3 2 2" xfId="154" xr:uid="{80F014A9-2AD0-4C0A-967E-21D3CC5154F0}"/>
    <cellStyle name="20% - Ênfase2 3 3" xfId="155" xr:uid="{6D98DC04-B7DF-4663-A518-708C935B0177}"/>
    <cellStyle name="20% - Ênfase2 3 4" xfId="156" xr:uid="{FE2F071A-D3E7-4427-9BD5-820A711E6946}"/>
    <cellStyle name="20% - Ênfase2 3 5" xfId="6157" xr:uid="{91D5A611-E2EC-4FEA-A3D6-CEDB3ACF50AF}"/>
    <cellStyle name="20% - Ênfase2 4" xfId="157" xr:uid="{F05794BC-7637-4147-BB9B-9889BA6D405E}"/>
    <cellStyle name="20% - Ênfase2 4 2" xfId="158" xr:uid="{E0C93364-E10B-4985-9B41-0B8D9339E492}"/>
    <cellStyle name="20% - Ênfase2 4 2 2" xfId="159" xr:uid="{E835FD94-AD7E-430A-BB48-AA3B57360860}"/>
    <cellStyle name="20% - Ênfase2 4 3" xfId="160" xr:uid="{C615C52A-DD03-47F5-8123-A0736B58E57A}"/>
    <cellStyle name="20% - Ênfase2 4 4" xfId="161" xr:uid="{E6C181A0-48C8-43EA-BD0A-EAECE212A568}"/>
    <cellStyle name="20% - Ênfase2 4 5" xfId="6158" xr:uid="{1F0404F8-E885-4708-B768-480C5AEB5934}"/>
    <cellStyle name="20% - Ênfase2 5" xfId="162" xr:uid="{373BEA96-2CD3-4C47-A36E-6F3AA090C343}"/>
    <cellStyle name="20% - Ênfase2 5 2" xfId="163" xr:uid="{B9C0A04C-B98D-49B7-8925-DC174253D807}"/>
    <cellStyle name="20% - Ênfase2 5 2 2" xfId="164" xr:uid="{75F15500-2D25-4394-A3F2-BA57EF63D8EF}"/>
    <cellStyle name="20% - Ênfase2 5 3" xfId="165" xr:uid="{1FE4EBCB-B676-4E7A-AB59-1657C73C84E7}"/>
    <cellStyle name="20% - Ênfase2 5 4" xfId="166" xr:uid="{6A354A6D-E55F-48B8-9A86-A7477CF1DB4E}"/>
    <cellStyle name="20% - Ênfase2 6" xfId="167" xr:uid="{5D31DC40-7634-4712-AEDA-246097CE830B}"/>
    <cellStyle name="20% - Ênfase2 6 2" xfId="168" xr:uid="{73E25B36-FCD7-4704-8BD5-F6D12A2A0878}"/>
    <cellStyle name="20% - Ênfase2 6 2 2" xfId="169" xr:uid="{47EEFB67-9146-46BF-A907-025C659AEE56}"/>
    <cellStyle name="20% - Ênfase2 6 3" xfId="170" xr:uid="{9175F55B-923C-42EE-BD49-AE2D91B0189C}"/>
    <cellStyle name="20% - Ênfase2 6 4" xfId="171" xr:uid="{3CAE59A0-0B4C-438E-97D6-9176647D87A5}"/>
    <cellStyle name="20% - Ênfase2 7" xfId="172" xr:uid="{FC03A1E3-87A9-4AC7-99CE-F172EE5CAE16}"/>
    <cellStyle name="20% - Ênfase2 7 2" xfId="173" xr:uid="{8627BE82-0666-4F21-B806-53B14960DD38}"/>
    <cellStyle name="20% - Ênfase2 7 2 2" xfId="174" xr:uid="{9C9E9426-166B-4F76-9656-9A12B0AE487B}"/>
    <cellStyle name="20% - Ênfase2 7 3" xfId="175" xr:uid="{CF050191-15DA-4F8C-97AD-890782F830DD}"/>
    <cellStyle name="20% - Ênfase2 7 4" xfId="176" xr:uid="{B3164EC7-174A-4A52-B05B-BFBA824BA148}"/>
    <cellStyle name="20% - Ênfase2 8" xfId="177" xr:uid="{96A0C515-658C-4612-8A12-33DFFFEFB07C}"/>
    <cellStyle name="20% - Ênfase2 8 2" xfId="178" xr:uid="{7DD1D181-DC68-4844-BD4E-426E7854862F}"/>
    <cellStyle name="20% - Ênfase2 8 2 2" xfId="179" xr:uid="{F67ACA87-3480-4467-9F68-394502FAAB3B}"/>
    <cellStyle name="20% - Ênfase2 8 3" xfId="180" xr:uid="{26A981BC-EFEF-4B9B-B285-1DD5B9B9EDB1}"/>
    <cellStyle name="20% - Ênfase2 8 4" xfId="181" xr:uid="{362660DD-2614-4523-A1E2-FEC2870B0624}"/>
    <cellStyle name="20% - Ênfase2 9" xfId="182" xr:uid="{41EC8366-D01C-47C1-A17D-43BE6121C32A}"/>
    <cellStyle name="20% - Ênfase2 9 2" xfId="183" xr:uid="{F5EC7C27-D4BF-48EB-9C2E-60422DCF7908}"/>
    <cellStyle name="20% - Ênfase2 9 2 2" xfId="184" xr:uid="{D0E501FF-39C4-4C95-BE14-DCCD18D4F187}"/>
    <cellStyle name="20% - Ênfase2 9 3" xfId="185" xr:uid="{7BFB0051-43B2-4E33-B207-E496B3FC3755}"/>
    <cellStyle name="20% - Ênfase2 9 4" xfId="186" xr:uid="{F9E0FFD5-CABB-4E36-8334-66CBD5B7989A}"/>
    <cellStyle name="20% - Ênfase3" xfId="43" builtinId="38" customBuiltin="1"/>
    <cellStyle name="20% - Ênfase3 10" xfId="187" xr:uid="{D60AF203-9BEC-46C7-9BB5-DA74B99D8924}"/>
    <cellStyle name="20% - Ênfase3 10 2" xfId="188" xr:uid="{75C91451-79F6-43A0-A8AD-A44EEC81050D}"/>
    <cellStyle name="20% - Ênfase3 10 2 2" xfId="189" xr:uid="{CED78567-EEDA-40BA-8D61-50DE426FEB7A}"/>
    <cellStyle name="20% - Ênfase3 10 3" xfId="190" xr:uid="{291E28AF-4351-41BB-B1BA-D31600C452DA}"/>
    <cellStyle name="20% - Ênfase3 10 4" xfId="6159" xr:uid="{0043244B-8412-4259-AF3F-B6210BA17A53}"/>
    <cellStyle name="20% - Ênfase3 11" xfId="191" xr:uid="{130C3D63-A819-423B-92D0-1C3AB0890F38}"/>
    <cellStyle name="20% - Ênfase3 11 2" xfId="192" xr:uid="{1B172196-FB07-48C0-8FC2-00767FFEF89E}"/>
    <cellStyle name="20% - Ênfase3 11 2 2" xfId="193" xr:uid="{89AEF13A-A928-4E68-A31B-CE5D1BC73922}"/>
    <cellStyle name="20% - Ênfase3 11 3" xfId="194" xr:uid="{D00ABA2C-2808-456C-8260-E00F081D0786}"/>
    <cellStyle name="20% - Ênfase3 11 4" xfId="6160" xr:uid="{06A66CC6-97F5-47EE-B03E-45DF36241557}"/>
    <cellStyle name="20% - Ênfase3 12" xfId="195" xr:uid="{0D1B5884-3C3B-47ED-B2F5-C1C96DC4C410}"/>
    <cellStyle name="20% - Ênfase3 12 2" xfId="196" xr:uid="{016F38B6-42C2-4A39-AF16-5CDB999D1AA1}"/>
    <cellStyle name="20% - Ênfase3 12 2 2" xfId="197" xr:uid="{2620BA47-C276-4CE2-A72B-B174A67DEA61}"/>
    <cellStyle name="20% - Ênfase3 12 3" xfId="198" xr:uid="{6DC91D8F-F973-4517-A287-C27C4531B52F}"/>
    <cellStyle name="20% - Ênfase3 13" xfId="199" xr:uid="{328B51C8-953D-4910-823A-0A043E0226D6}"/>
    <cellStyle name="20% - Ênfase3 13 2" xfId="200" xr:uid="{1C58A265-0F26-4019-A2E9-D714C6E7BE17}"/>
    <cellStyle name="20% - Ênfase3 13 2 2" xfId="201" xr:uid="{144336DA-8075-40F5-8EAF-9A8EEC4B1F03}"/>
    <cellStyle name="20% - Ênfase3 13 3" xfId="202" xr:uid="{CDCDE5D5-1DDB-42A0-88CC-F855FEABA11D}"/>
    <cellStyle name="20% - Ênfase3 14" xfId="203" xr:uid="{79E290BB-0DD1-4559-8A8A-6DA41A5FBA97}"/>
    <cellStyle name="20% - Ênfase3 14 2" xfId="204" xr:uid="{EEA4853A-C37A-41EA-9C9F-984322846D88}"/>
    <cellStyle name="20% - Ênfase3 15" xfId="205" xr:uid="{D76220EF-E315-46BF-AF79-B7CC6DA7B8BA}"/>
    <cellStyle name="20% - Ênfase3 16" xfId="206" xr:uid="{DFD67527-9A2B-4952-AF59-6B2AD5CCE7BD}"/>
    <cellStyle name="20% - Ênfase3 17" xfId="207" xr:uid="{86E69FA0-3704-431E-B79F-BF2902D8B244}"/>
    <cellStyle name="20% - Ênfase3 18" xfId="41467" xr:uid="{8856B6F0-7D37-4598-AD9A-AAB48CB0D0B5}"/>
    <cellStyle name="20% - Ênfase3 2" xfId="208" xr:uid="{5BB03E02-32A0-431C-AD4A-CB80669574D5}"/>
    <cellStyle name="20% - Ênfase3 2 2" xfId="209" xr:uid="{590BF85A-7F5F-4906-8CE3-BCB8F028F898}"/>
    <cellStyle name="20% - Ênfase3 2 2 2" xfId="210" xr:uid="{71D2A4C5-49C1-44D2-A554-1414AEF6B568}"/>
    <cellStyle name="20% - Ênfase3 2 2 3" xfId="6162" xr:uid="{3B6F5552-27C2-4B0A-981F-6893E3F92A26}"/>
    <cellStyle name="20% - Ênfase3 2 3" xfId="211" xr:uid="{5667DC8F-E4C7-4168-A9B2-268DC4F0F27F}"/>
    <cellStyle name="20% - Ênfase3 2 4" xfId="212" xr:uid="{7C735694-3B46-4FF5-9F24-14B3022369EB}"/>
    <cellStyle name="20% - Ênfase3 2 5" xfId="6161" xr:uid="{CE8A1700-C3EE-463C-B840-6B09137F4C81}"/>
    <cellStyle name="20% - Ênfase3 2 5 2" xfId="41488" xr:uid="{6BB300C3-EFBD-433A-917C-D4FAEA4D1359}"/>
    <cellStyle name="20% - Ênfase3 3" xfId="213" xr:uid="{82FEE71B-328C-45FE-8895-7B579751E7FD}"/>
    <cellStyle name="20% - Ênfase3 3 2" xfId="214" xr:uid="{6084ACD4-D7F6-4F02-BA46-EA4FE393E844}"/>
    <cellStyle name="20% - Ênfase3 3 2 2" xfId="215" xr:uid="{EE722BE9-2FD1-45A8-8016-BCECE6343A14}"/>
    <cellStyle name="20% - Ênfase3 3 3" xfId="216" xr:uid="{838EA7B5-FD90-41E9-9887-6DC245456555}"/>
    <cellStyle name="20% - Ênfase3 3 4" xfId="217" xr:uid="{CCD344B2-4152-42E5-BEE9-325C5A767048}"/>
    <cellStyle name="20% - Ênfase3 3 5" xfId="6163" xr:uid="{E4073332-44F2-494D-9709-C46C6ECECD64}"/>
    <cellStyle name="20% - Ênfase3 4" xfId="218" xr:uid="{AA74AEA8-7220-4171-B102-BB077B60767B}"/>
    <cellStyle name="20% - Ênfase3 4 2" xfId="219" xr:uid="{D3C3457E-503E-41DC-8742-774270B6E683}"/>
    <cellStyle name="20% - Ênfase3 4 2 2" xfId="220" xr:uid="{E134DC1E-2210-4F81-82E7-DA089CFA1D85}"/>
    <cellStyle name="20% - Ênfase3 4 3" xfId="221" xr:uid="{8ED40E6A-E89B-491D-951D-68DE28366578}"/>
    <cellStyle name="20% - Ênfase3 4 4" xfId="222" xr:uid="{7EBE32E3-1E3F-416C-80E9-579FC7200A59}"/>
    <cellStyle name="20% - Ênfase3 4 5" xfId="6164" xr:uid="{2FB7CA07-7BAB-49C5-8596-A379FF27B963}"/>
    <cellStyle name="20% - Ênfase3 5" xfId="223" xr:uid="{25570DA7-C5CC-4E75-AE68-904111757E34}"/>
    <cellStyle name="20% - Ênfase3 5 2" xfId="224" xr:uid="{DAA61E99-38C7-4E86-9374-0BAEA4141F97}"/>
    <cellStyle name="20% - Ênfase3 5 2 2" xfId="225" xr:uid="{5D414594-C161-4D05-82CC-78A2441C46A7}"/>
    <cellStyle name="20% - Ênfase3 5 3" xfId="226" xr:uid="{BC22D984-8CA5-44D0-BA46-9E7D288D02F4}"/>
    <cellStyle name="20% - Ênfase3 5 4" xfId="227" xr:uid="{8D413A7D-B465-4A25-9EF8-2590FB5A54F8}"/>
    <cellStyle name="20% - Ênfase3 6" xfId="228" xr:uid="{2035CBB3-D363-416C-9427-EC2DC3909E2A}"/>
    <cellStyle name="20% - Ênfase3 6 2" xfId="229" xr:uid="{67F8CD1E-FAF8-437F-804F-64ED406D8644}"/>
    <cellStyle name="20% - Ênfase3 6 2 2" xfId="230" xr:uid="{ACB8AFA2-168F-4EE9-8BEC-3A2CAAFE3BB0}"/>
    <cellStyle name="20% - Ênfase3 6 3" xfId="231" xr:uid="{5F750AE2-9D0E-4658-A6AA-169DA84566E7}"/>
    <cellStyle name="20% - Ênfase3 6 4" xfId="232" xr:uid="{C966DB16-0DD8-405D-BA66-8A810813C913}"/>
    <cellStyle name="20% - Ênfase3 7" xfId="233" xr:uid="{DBB5B488-FDED-49F7-A900-AFB242DC9946}"/>
    <cellStyle name="20% - Ênfase3 7 2" xfId="234" xr:uid="{CB7C6F09-EBC7-47B7-A453-AB0B03D25390}"/>
    <cellStyle name="20% - Ênfase3 7 2 2" xfId="235" xr:uid="{28CC1C29-4ECD-44DF-BACF-F037DF164E19}"/>
    <cellStyle name="20% - Ênfase3 7 3" xfId="236" xr:uid="{EF530453-7056-4945-8606-0CA0F4AE41D8}"/>
    <cellStyle name="20% - Ênfase3 7 4" xfId="237" xr:uid="{2C09D65B-124B-461B-B39D-F12FAA979677}"/>
    <cellStyle name="20% - Ênfase3 8" xfId="238" xr:uid="{156E7D33-FE00-48E7-91C9-70DB140C572E}"/>
    <cellStyle name="20% - Ênfase3 8 2" xfId="239" xr:uid="{AC986A28-F2F8-4FE9-B7C9-2BED93A6F241}"/>
    <cellStyle name="20% - Ênfase3 8 2 2" xfId="240" xr:uid="{E2758AFA-BEFE-4CE4-A241-0BD46074959A}"/>
    <cellStyle name="20% - Ênfase3 8 3" xfId="241" xr:uid="{8D2C196F-4363-40DB-85F1-D68EEA147793}"/>
    <cellStyle name="20% - Ênfase3 8 4" xfId="242" xr:uid="{AF21017C-5A8B-4840-BD97-F827B61CD255}"/>
    <cellStyle name="20% - Ênfase3 9" xfId="243" xr:uid="{869990C3-C45B-4D0B-8610-C670543C0D33}"/>
    <cellStyle name="20% - Ênfase3 9 2" xfId="244" xr:uid="{4545E474-E572-4B67-93B9-B06CC6165887}"/>
    <cellStyle name="20% - Ênfase3 9 2 2" xfId="245" xr:uid="{99026233-C5EC-43BA-A0A8-B6870ECB3400}"/>
    <cellStyle name="20% - Ênfase3 9 3" xfId="246" xr:uid="{CD062D6D-BAF1-449A-A333-A85D81CEE690}"/>
    <cellStyle name="20% - Ênfase3 9 4" xfId="247" xr:uid="{1AE5D57B-0488-4FE3-A37F-C7AC0C966237}"/>
    <cellStyle name="20% - Ênfase4" xfId="46" builtinId="42" customBuiltin="1"/>
    <cellStyle name="20% - Ênfase4 10" xfId="248" xr:uid="{6D6D7E86-3046-4B69-84FD-1FF414AE95E2}"/>
    <cellStyle name="20% - Ênfase4 10 2" xfId="249" xr:uid="{EFD59B9D-05EA-42E2-A28C-D42CB1060620}"/>
    <cellStyle name="20% - Ênfase4 10 2 2" xfId="250" xr:uid="{E5CA2DD3-386A-47B1-94E0-CEAE1DEC5AF0}"/>
    <cellStyle name="20% - Ênfase4 10 3" xfId="251" xr:uid="{4FB51697-B3FB-4AC7-AE03-E966468323F5}"/>
    <cellStyle name="20% - Ênfase4 10 4" xfId="6165" xr:uid="{0A1D98DC-DC06-4A7A-9C5F-DA1CD3EE8158}"/>
    <cellStyle name="20% - Ênfase4 11" xfId="252" xr:uid="{401643BE-F0C3-420F-8F3B-769523928DEF}"/>
    <cellStyle name="20% - Ênfase4 11 2" xfId="253" xr:uid="{9AB8DE83-2611-461E-9441-0E2824030595}"/>
    <cellStyle name="20% - Ênfase4 11 2 2" xfId="254" xr:uid="{412B10AF-3B1B-4467-A487-3A6064B599D8}"/>
    <cellStyle name="20% - Ênfase4 11 3" xfId="255" xr:uid="{62D3AC91-7AB7-47D9-A8D3-2E26F114A2FC}"/>
    <cellStyle name="20% - Ênfase4 11 4" xfId="6166" xr:uid="{F797550F-DDFA-4666-99D5-92267A4925E4}"/>
    <cellStyle name="20% - Ênfase4 12" xfId="256" xr:uid="{3B7A5E65-55E0-487A-880C-EF9F37A46BCB}"/>
    <cellStyle name="20% - Ênfase4 12 2" xfId="257" xr:uid="{C324A848-5FE6-48AF-A8DA-8982A593CF58}"/>
    <cellStyle name="20% - Ênfase4 12 2 2" xfId="258" xr:uid="{97EBBB75-88FB-4FE0-939D-7B1677C2D500}"/>
    <cellStyle name="20% - Ênfase4 12 3" xfId="259" xr:uid="{CD253427-E7D5-4AE2-AC33-242DFDB52653}"/>
    <cellStyle name="20% - Ênfase4 13" xfId="260" xr:uid="{D0DD2B6D-E768-4DBD-B702-0EE7BDFA81A4}"/>
    <cellStyle name="20% - Ênfase4 13 2" xfId="261" xr:uid="{51CEC478-FE55-4322-BC20-6CA01558A592}"/>
    <cellStyle name="20% - Ênfase4 13 2 2" xfId="262" xr:uid="{F4A9DD38-383A-4821-A258-D71309D2759A}"/>
    <cellStyle name="20% - Ênfase4 13 3" xfId="263" xr:uid="{B864619C-6357-4257-BA99-EEE93679FD56}"/>
    <cellStyle name="20% - Ênfase4 14" xfId="264" xr:uid="{92245A3D-C8F3-421D-BC59-954595FFBD16}"/>
    <cellStyle name="20% - Ênfase4 14 2" xfId="265" xr:uid="{DADA792D-E09D-482A-8287-6B811FC7F3F6}"/>
    <cellStyle name="20% - Ênfase4 15" xfId="266" xr:uid="{C6788913-C5EE-46A2-AABC-598FBA41A23E}"/>
    <cellStyle name="20% - Ênfase4 16" xfId="267" xr:uid="{25F0F130-CC09-4DC6-A893-8A4052066DEC}"/>
    <cellStyle name="20% - Ênfase4 17" xfId="268" xr:uid="{A3CAB9B1-E7E5-427E-BA39-6AA808344C09}"/>
    <cellStyle name="20% - Ênfase4 18" xfId="41468" xr:uid="{F0FA9C4A-38FC-4543-ACDA-E902504C6862}"/>
    <cellStyle name="20% - Ênfase4 2" xfId="269" xr:uid="{D89388F5-0ABF-40E8-ACCB-1B6980B7F2FC}"/>
    <cellStyle name="20% - Ênfase4 2 2" xfId="270" xr:uid="{992137F7-4CC0-40FD-9315-4D7AF558C98F}"/>
    <cellStyle name="20% - Ênfase4 2 2 2" xfId="271" xr:uid="{CDDD843B-F6C0-456D-AB9E-691AB92D20A2}"/>
    <cellStyle name="20% - Ênfase4 2 2 3" xfId="6168" xr:uid="{4229A750-77F1-4902-9A45-7F2A1C4862A0}"/>
    <cellStyle name="20% - Ênfase4 2 3" xfId="272" xr:uid="{7D5ABA42-D41E-4EFA-815C-88921022DC3A}"/>
    <cellStyle name="20% - Ênfase4 2 4" xfId="273" xr:uid="{05C5F1AA-B506-400A-AF4C-86A94CFCEDE8}"/>
    <cellStyle name="20% - Ênfase4 2 5" xfId="6167" xr:uid="{88D44825-1C2B-4C1C-A5B3-9AC248D5745D}"/>
    <cellStyle name="20% - Ênfase4 2 5 2" xfId="41489" xr:uid="{919A52EA-C0DE-4D67-B8F9-432641BC24E7}"/>
    <cellStyle name="20% - Ênfase4 3" xfId="274" xr:uid="{64ADD018-943D-4EA5-B6FD-75AB2630DBED}"/>
    <cellStyle name="20% - Ênfase4 3 2" xfId="275" xr:uid="{2F0C210F-C8D0-49A4-B8CE-85E0840BAE22}"/>
    <cellStyle name="20% - Ênfase4 3 2 2" xfId="276" xr:uid="{887F120D-1A3C-4011-9768-D370A00240C2}"/>
    <cellStyle name="20% - Ênfase4 3 3" xfId="277" xr:uid="{71B027D1-31B3-4EAB-B8CA-3060609817BE}"/>
    <cellStyle name="20% - Ênfase4 3 4" xfId="278" xr:uid="{E4380D0F-98AC-4B49-8046-625C89D543FC}"/>
    <cellStyle name="20% - Ênfase4 3 5" xfId="6169" xr:uid="{CEF74929-7E1E-4210-A9F5-C0D00A4FD219}"/>
    <cellStyle name="20% - Ênfase4 4" xfId="279" xr:uid="{DBCB6263-A325-4CEE-8952-F62B79688ED0}"/>
    <cellStyle name="20% - Ênfase4 4 2" xfId="280" xr:uid="{F1138385-A810-415D-B44F-C7E668E72BF3}"/>
    <cellStyle name="20% - Ênfase4 4 2 2" xfId="281" xr:uid="{740E2EE7-1D40-4467-8BBE-88B7C10EFBE7}"/>
    <cellStyle name="20% - Ênfase4 4 3" xfId="282" xr:uid="{FFE9B7DA-0626-4B38-A377-B9920C68E96D}"/>
    <cellStyle name="20% - Ênfase4 4 4" xfId="283" xr:uid="{2C4C4820-0A20-4B80-8B20-A3B12B846134}"/>
    <cellStyle name="20% - Ênfase4 4 5" xfId="6170" xr:uid="{BC713902-9B42-4C8A-B46B-028F28B0929E}"/>
    <cellStyle name="20% - Ênfase4 5" xfId="284" xr:uid="{C86255B9-1D27-4761-893C-4FB2D4DCF73D}"/>
    <cellStyle name="20% - Ênfase4 5 2" xfId="285" xr:uid="{5AF1ADBC-9910-4C2A-8302-93DAA9273C7C}"/>
    <cellStyle name="20% - Ênfase4 5 2 2" xfId="286" xr:uid="{DDBE5D20-0AE5-4812-B485-AC9E2A3BC6E5}"/>
    <cellStyle name="20% - Ênfase4 5 3" xfId="287" xr:uid="{BB87E737-D37B-4509-95AE-1E843AE1252E}"/>
    <cellStyle name="20% - Ênfase4 5 4" xfId="288" xr:uid="{E2487B83-E970-4699-A928-0F6E91AED447}"/>
    <cellStyle name="20% - Ênfase4 6" xfId="289" xr:uid="{9353DE38-7902-48A2-8B93-5FE973D7E440}"/>
    <cellStyle name="20% - Ênfase4 6 2" xfId="290" xr:uid="{083E569F-D383-4124-B85D-2CFE5666205B}"/>
    <cellStyle name="20% - Ênfase4 6 2 2" xfId="291" xr:uid="{2C5D95F1-9D72-426A-BE26-E11E32CAB69B}"/>
    <cellStyle name="20% - Ênfase4 6 3" xfId="292" xr:uid="{34D4B5B6-2D0D-4146-A996-63CC1DDA0BEC}"/>
    <cellStyle name="20% - Ênfase4 6 4" xfId="293" xr:uid="{CEAAAA13-F7DF-4650-AE12-F54616DF3EE9}"/>
    <cellStyle name="20% - Ênfase4 7" xfId="294" xr:uid="{525716B3-E5F6-4B3B-ABA1-2B1BC66FE13B}"/>
    <cellStyle name="20% - Ênfase4 7 2" xfId="295" xr:uid="{F188C6F4-33AD-4EC1-9D1A-00F810949628}"/>
    <cellStyle name="20% - Ênfase4 7 2 2" xfId="296" xr:uid="{1EAD2FC3-76D1-4CF8-BFEE-AE3A975288A1}"/>
    <cellStyle name="20% - Ênfase4 7 3" xfId="297" xr:uid="{641359DB-5B45-42E9-8EF7-46B0D2366167}"/>
    <cellStyle name="20% - Ênfase4 7 4" xfId="298" xr:uid="{088CF368-6E00-43F6-BF06-5398C037323D}"/>
    <cellStyle name="20% - Ênfase4 8" xfId="299" xr:uid="{A00F8553-E902-4D6F-BCA0-8409AFB0D9F4}"/>
    <cellStyle name="20% - Ênfase4 8 2" xfId="300" xr:uid="{95103197-5628-4AEB-8F4C-4EAF710FDF9F}"/>
    <cellStyle name="20% - Ênfase4 8 2 2" xfId="301" xr:uid="{983B91DC-23BF-40D2-823B-5C6625A3DC28}"/>
    <cellStyle name="20% - Ênfase4 8 3" xfId="302" xr:uid="{0F3784E2-CC3F-4248-AEEE-79D112A0B2D9}"/>
    <cellStyle name="20% - Ênfase4 8 4" xfId="303" xr:uid="{44E48B46-DD74-4E0A-B41A-BA4C6F4C1A19}"/>
    <cellStyle name="20% - Ênfase4 9" xfId="304" xr:uid="{BC97EBFD-A21C-47DB-99DD-47D12B5F6B00}"/>
    <cellStyle name="20% - Ênfase4 9 2" xfId="305" xr:uid="{DD4273E7-C0B7-43C9-AC9B-F82474B13969}"/>
    <cellStyle name="20% - Ênfase4 9 2 2" xfId="306" xr:uid="{7F42EB45-7DEC-4E74-B64D-1A998E3770B1}"/>
    <cellStyle name="20% - Ênfase4 9 3" xfId="307" xr:uid="{E609A37E-E35B-413E-84F4-E661F54C0DA4}"/>
    <cellStyle name="20% - Ênfase4 9 4" xfId="308" xr:uid="{F5FE0A93-263F-49D9-89E9-4E8D492C4D1F}"/>
    <cellStyle name="20% - Ênfase5" xfId="49" builtinId="46" customBuiltin="1"/>
    <cellStyle name="20% - Ênfase5 10" xfId="309" xr:uid="{5BBA666F-0820-4774-83AA-8E7223BEF03C}"/>
    <cellStyle name="20% - Ênfase5 10 2" xfId="310" xr:uid="{D0015278-86A5-4166-85EF-7F1892F35D9D}"/>
    <cellStyle name="20% - Ênfase5 10 2 2" xfId="311" xr:uid="{B61253F0-9453-4142-9825-90BF6E3F2078}"/>
    <cellStyle name="20% - Ênfase5 10 3" xfId="312" xr:uid="{D1574D53-A6CF-446E-BE9E-71F0D12724BA}"/>
    <cellStyle name="20% - Ênfase5 10 4" xfId="6171" xr:uid="{7824E48A-EAE4-48AC-9099-E96843EB0995}"/>
    <cellStyle name="20% - Ênfase5 11" xfId="313" xr:uid="{50E59188-820D-46C0-BD86-A32FF33B02C2}"/>
    <cellStyle name="20% - Ênfase5 11 2" xfId="314" xr:uid="{67F0A05E-7C31-49B3-A902-3BA2B2F1EF20}"/>
    <cellStyle name="20% - Ênfase5 11 2 2" xfId="315" xr:uid="{935652F2-D966-4254-A840-4B02594B76D2}"/>
    <cellStyle name="20% - Ênfase5 11 3" xfId="316" xr:uid="{AF953970-563E-495F-A675-73C0B55AE0C9}"/>
    <cellStyle name="20% - Ênfase5 11 4" xfId="6172" xr:uid="{5FA8A81B-948F-43E8-A34A-FBE623494F9C}"/>
    <cellStyle name="20% - Ênfase5 12" xfId="317" xr:uid="{4B371DF6-6FE4-4506-8BED-A08CEACCB48C}"/>
    <cellStyle name="20% - Ênfase5 12 2" xfId="318" xr:uid="{CF1D050D-4B1C-4C61-9482-0C4CA4689CD1}"/>
    <cellStyle name="20% - Ênfase5 12 2 2" xfId="319" xr:uid="{C3C0CB64-849C-472C-B471-B94F34869748}"/>
    <cellStyle name="20% - Ênfase5 12 3" xfId="320" xr:uid="{6AAA2142-DCAA-46C9-B7CB-456B7058EA52}"/>
    <cellStyle name="20% - Ênfase5 13" xfId="321" xr:uid="{3C3E27A1-A8E0-417D-B8FC-C03825519F47}"/>
    <cellStyle name="20% - Ênfase5 13 2" xfId="322" xr:uid="{50AADD8A-D090-4495-8687-0026CE22112E}"/>
    <cellStyle name="20% - Ênfase5 13 2 2" xfId="323" xr:uid="{1BB5A5CD-53BE-40D8-A7BB-10FEE310E431}"/>
    <cellStyle name="20% - Ênfase5 13 3" xfId="324" xr:uid="{25CE5A8C-D89E-4961-9A73-C6AA6D198BAA}"/>
    <cellStyle name="20% - Ênfase5 14" xfId="325" xr:uid="{3FA5A130-7FB3-411F-9AD4-91389E337FB5}"/>
    <cellStyle name="20% - Ênfase5 14 2" xfId="326" xr:uid="{C925CA31-EBF9-4FA4-99B9-C8424396306B}"/>
    <cellStyle name="20% - Ênfase5 15" xfId="327" xr:uid="{055296B9-9A46-42DA-A6F0-A25AE4584F2B}"/>
    <cellStyle name="20% - Ênfase5 16" xfId="328" xr:uid="{D7AF17F6-0347-4195-887B-326F96C26DE3}"/>
    <cellStyle name="20% - Ênfase5 17" xfId="329" xr:uid="{63891AEF-4F67-4572-AF9C-0656474468E3}"/>
    <cellStyle name="20% - Ênfase5 18" xfId="41469" xr:uid="{6B704BE3-6CEE-4EE4-AC70-BEB221C5B1B7}"/>
    <cellStyle name="20% - Ênfase5 2" xfId="330" xr:uid="{1E7C30FE-48C4-4EC9-82DC-C0AE42827585}"/>
    <cellStyle name="20% - Ênfase5 2 2" xfId="331" xr:uid="{D9E19231-D190-4375-8457-E4ABC2350062}"/>
    <cellStyle name="20% - Ênfase5 2 2 2" xfId="332" xr:uid="{8C6C3F81-51BE-4923-B4F6-412D4B7AEE0F}"/>
    <cellStyle name="20% - Ênfase5 2 2 3" xfId="6174" xr:uid="{95056787-2CC0-45D9-8395-8E3CBE6B9236}"/>
    <cellStyle name="20% - Ênfase5 2 3" xfId="333" xr:uid="{E3E7FDD6-9131-461C-9DD9-387EF3128943}"/>
    <cellStyle name="20% - Ênfase5 2 4" xfId="334" xr:uid="{82522622-E020-43AA-9214-63B1DFF9A1D4}"/>
    <cellStyle name="20% - Ênfase5 2 5" xfId="6173" xr:uid="{973897D6-0F93-4DD6-B40E-B40C4D9929B9}"/>
    <cellStyle name="20% - Ênfase5 2 5 2" xfId="41490" xr:uid="{600260FA-080C-4774-BB55-3FFC3E618D63}"/>
    <cellStyle name="20% - Ênfase5 23 2 4" xfId="41421" xr:uid="{F79AEA88-8998-40D7-8352-85FF937B33D0}"/>
    <cellStyle name="20% - Ênfase5 3" xfId="335" xr:uid="{45DCB869-5846-4039-9E07-B09685169DEA}"/>
    <cellStyle name="20% - Ênfase5 3 2" xfId="336" xr:uid="{26586C18-FEF7-4D04-AEAE-F190940695AD}"/>
    <cellStyle name="20% - Ênfase5 3 2 2" xfId="337" xr:uid="{CE8A97F7-7A0D-41E1-9BC3-308F6B87A90E}"/>
    <cellStyle name="20% - Ênfase5 3 3" xfId="338" xr:uid="{5B99AD42-BBAA-4BBB-A9B4-0D2DE0567EF0}"/>
    <cellStyle name="20% - Ênfase5 3 4" xfId="339" xr:uid="{61B08256-6C0B-42E8-9D9A-196710D8AC88}"/>
    <cellStyle name="20% - Ênfase5 3 5" xfId="6175" xr:uid="{1548FE70-E51A-46DE-A744-8FB15BF98B0A}"/>
    <cellStyle name="20% - Ênfase5 4" xfId="340" xr:uid="{0361B96E-C788-4DFF-A407-94C29DECB08B}"/>
    <cellStyle name="20% - Ênfase5 4 2" xfId="341" xr:uid="{77B6C7DD-92A6-4709-8F39-0F2E31FB51B1}"/>
    <cellStyle name="20% - Ênfase5 4 2 2" xfId="342" xr:uid="{0A5A2CEF-6062-4D80-90EC-B072CF96AA5E}"/>
    <cellStyle name="20% - Ênfase5 4 3" xfId="343" xr:uid="{E530041D-63DC-43B2-8DA4-9DE091BBD07A}"/>
    <cellStyle name="20% - Ênfase5 4 4" xfId="344" xr:uid="{792E251F-6A66-40D3-8B71-04F24ADAB7D8}"/>
    <cellStyle name="20% - Ênfase5 4 5" xfId="6176" xr:uid="{00B7017A-F5CF-4795-A691-3D580D0E691D}"/>
    <cellStyle name="20% - Ênfase5 5" xfId="345" xr:uid="{A20D0588-0BAF-49CC-A4A5-DC8A63B1D6EF}"/>
    <cellStyle name="20% - Ênfase5 5 2" xfId="346" xr:uid="{C5EBFD66-1A49-48F2-95E3-28EC94D0F834}"/>
    <cellStyle name="20% - Ênfase5 5 2 2" xfId="347" xr:uid="{0A73D92D-085B-4433-867E-84043FEAD782}"/>
    <cellStyle name="20% - Ênfase5 5 3" xfId="348" xr:uid="{7354886E-06E2-4B9D-A4F5-FF1D594EE1E1}"/>
    <cellStyle name="20% - Ênfase5 5 4" xfId="349" xr:uid="{1A7748C6-8730-473D-8E47-2BE09F5D7E05}"/>
    <cellStyle name="20% - Ênfase5 6" xfId="350" xr:uid="{0414DEC9-9E47-444B-83EA-E395CFB4923B}"/>
    <cellStyle name="20% - Ênfase5 6 2" xfId="351" xr:uid="{EB5C327D-C7B4-458B-8A00-F93F7CBD8452}"/>
    <cellStyle name="20% - Ênfase5 6 2 2" xfId="352" xr:uid="{91094534-EC59-46DB-B0F6-0EA5ACEF7929}"/>
    <cellStyle name="20% - Ênfase5 6 3" xfId="353" xr:uid="{95E431C3-4F04-428D-905E-625C4BF6DEE3}"/>
    <cellStyle name="20% - Ênfase5 6 4" xfId="354" xr:uid="{90DD7893-E16C-4CA7-A80C-0E177E72A243}"/>
    <cellStyle name="20% - Ênfase5 7" xfId="355" xr:uid="{EA3D224C-8E2B-415B-AA3D-B589C602A24B}"/>
    <cellStyle name="20% - Ênfase5 7 2" xfId="356" xr:uid="{E0C26DC6-6E56-4553-A0B0-CA59753AA002}"/>
    <cellStyle name="20% - Ênfase5 7 2 2" xfId="357" xr:uid="{FB43ADCC-6EAA-47E8-95CE-A41BB24FAA7F}"/>
    <cellStyle name="20% - Ênfase5 7 3" xfId="358" xr:uid="{00830AC4-B224-4D92-AB72-79F64425DADD}"/>
    <cellStyle name="20% - Ênfase5 7 4" xfId="359" xr:uid="{88E492F3-B7D5-4DE4-9C92-1092C7A734F4}"/>
    <cellStyle name="20% - Ênfase5 8" xfId="360" xr:uid="{3A004C01-3A8B-469C-BF49-20718236C646}"/>
    <cellStyle name="20% - Ênfase5 8 2" xfId="361" xr:uid="{B486FB76-0D71-44F7-AA2C-1650BD122EC1}"/>
    <cellStyle name="20% - Ênfase5 8 2 2" xfId="362" xr:uid="{09FF889B-4533-4972-AF81-2ED6CB10CDD5}"/>
    <cellStyle name="20% - Ênfase5 8 3" xfId="363" xr:uid="{CE4E713C-72C0-4129-87AD-3106449A02BE}"/>
    <cellStyle name="20% - Ênfase5 8 4" xfId="364" xr:uid="{212EEA08-76A3-423E-9736-C2F236D7E3FE}"/>
    <cellStyle name="20% - Ênfase5 9" xfId="365" xr:uid="{2142DA76-0F5D-4878-B024-00B03F94C002}"/>
    <cellStyle name="20% - Ênfase5 9 2" xfId="366" xr:uid="{71E041C2-D2B8-489D-89F1-3B712D195C6B}"/>
    <cellStyle name="20% - Ênfase5 9 2 2" xfId="367" xr:uid="{DF2E064F-DBAE-4227-A6E6-80E0B2C2C0B8}"/>
    <cellStyle name="20% - Ênfase5 9 3" xfId="368" xr:uid="{4773FFAD-B160-4E60-9669-184C6C35BFE8}"/>
    <cellStyle name="20% - Ênfase5 9 4" xfId="369" xr:uid="{FCD45087-C15E-491E-86A3-265717AECEDA}"/>
    <cellStyle name="20% - Ênfase6" xfId="52" builtinId="50" customBuiltin="1"/>
    <cellStyle name="20% - Ênfase6 10" xfId="370" xr:uid="{6D3F6E06-D9BD-47AB-8805-287B2C47A422}"/>
    <cellStyle name="20% - Ênfase6 10 2" xfId="371" xr:uid="{0752C5FA-7C1C-4EBF-A84C-310FD3C2290C}"/>
    <cellStyle name="20% - Ênfase6 10 2 2" xfId="372" xr:uid="{E172F6B4-F6AB-4E27-B5B9-D20A6FC8BDB7}"/>
    <cellStyle name="20% - Ênfase6 10 3" xfId="373" xr:uid="{EC7D8328-E5A1-46E4-AB3F-9CE6C92CB39F}"/>
    <cellStyle name="20% - Ênfase6 10 4" xfId="6177" xr:uid="{616DF39C-F819-4E1E-8E8D-1AC1EFDE17CA}"/>
    <cellStyle name="20% - Ênfase6 11" xfId="374" xr:uid="{B6686C7C-1706-4B7D-B385-1A3658ABA4CC}"/>
    <cellStyle name="20% - Ênfase6 11 2" xfId="375" xr:uid="{4116CA1B-16E1-48FE-9EBA-5682ED966676}"/>
    <cellStyle name="20% - Ênfase6 11 2 2" xfId="376" xr:uid="{9C602D85-5953-4551-BD6A-B12305E06B94}"/>
    <cellStyle name="20% - Ênfase6 11 3" xfId="377" xr:uid="{49120B26-77EB-4F1A-AC0F-CE0EF20EE149}"/>
    <cellStyle name="20% - Ênfase6 11 4" xfId="6178" xr:uid="{A70CB9C2-3C79-4060-9BDA-8DF0D56E6F7C}"/>
    <cellStyle name="20% - Ênfase6 12" xfId="378" xr:uid="{C1E21A7D-8A74-4733-80A6-415C707777F4}"/>
    <cellStyle name="20% - Ênfase6 12 2" xfId="379" xr:uid="{02D63B86-E436-4528-836A-F75711DC267B}"/>
    <cellStyle name="20% - Ênfase6 12 2 2" xfId="380" xr:uid="{2436B9E9-F3ED-491F-9F11-E5ED194BDF17}"/>
    <cellStyle name="20% - Ênfase6 12 3" xfId="381" xr:uid="{E0CEA873-96AF-4AB9-AFB0-6D07DCAE923D}"/>
    <cellStyle name="20% - Ênfase6 13" xfId="382" xr:uid="{A221EDBE-5A79-4574-AA0B-64B57DEC4723}"/>
    <cellStyle name="20% - Ênfase6 13 2" xfId="383" xr:uid="{131CD625-525D-4C0A-AC4F-E1A01A740AF9}"/>
    <cellStyle name="20% - Ênfase6 13 2 2" xfId="384" xr:uid="{CD7ECD3D-13CE-46E3-B7EF-F7FF9DFC8737}"/>
    <cellStyle name="20% - Ênfase6 13 3" xfId="385" xr:uid="{90618310-9601-4692-BA0C-4D13D3EF8E04}"/>
    <cellStyle name="20% - Ênfase6 14" xfId="386" xr:uid="{4402F987-E212-4C6A-AE34-CB7E7127BF8F}"/>
    <cellStyle name="20% - Ênfase6 14 2" xfId="387" xr:uid="{2C9D19F3-71D1-426F-8A15-CEDD6D0C38C1}"/>
    <cellStyle name="20% - Ênfase6 15" xfId="388" xr:uid="{6915443B-586F-4260-8CA2-11C84C599682}"/>
    <cellStyle name="20% - Ênfase6 16" xfId="389" xr:uid="{0B1159DE-ECCF-4DDB-9639-68748A19651A}"/>
    <cellStyle name="20% - Ênfase6 17" xfId="390" xr:uid="{29A1F318-2E8F-4741-8EAD-3067C3503FA9}"/>
    <cellStyle name="20% - Ênfase6 18" xfId="41470" xr:uid="{034C34F7-B7C6-4A0D-964D-4429A0F5834C}"/>
    <cellStyle name="20% - Ênfase6 2" xfId="391" xr:uid="{2073BA3F-6399-44C2-A2F9-F39B9A57A3D8}"/>
    <cellStyle name="20% - Ênfase6 2 2" xfId="392" xr:uid="{BEA67501-37C6-4182-93F1-47582F630D2B}"/>
    <cellStyle name="20% - Ênfase6 2 2 2" xfId="393" xr:uid="{28554BC4-6A3D-4C0F-8683-623E7964A671}"/>
    <cellStyle name="20% - Ênfase6 2 2 3" xfId="6180" xr:uid="{F4C51097-A586-4DA5-AE2E-FBAA7C77FBEE}"/>
    <cellStyle name="20% - Ênfase6 2 3" xfId="394" xr:uid="{FE0809A2-1B2B-4860-AD74-4EDD64C9BEFE}"/>
    <cellStyle name="20% - Ênfase6 2 4" xfId="395" xr:uid="{6BE31BB2-8BBC-4063-A46B-4215A5B6C1DF}"/>
    <cellStyle name="20% - Ênfase6 2 5" xfId="6179" xr:uid="{1C3362D9-68B2-4B23-BAC4-D0DE99224EA8}"/>
    <cellStyle name="20% - Ênfase6 2 5 2" xfId="41491" xr:uid="{13F3C5ED-4DF9-4247-988D-05C7D1CAB90F}"/>
    <cellStyle name="20% - Ênfase6 3" xfId="396" xr:uid="{C6A7A7A7-BD4C-4C1A-827E-7C6431A11E3D}"/>
    <cellStyle name="20% - Ênfase6 3 2" xfId="397" xr:uid="{A3A08C80-396A-4F45-AF07-FB7A0FF66B41}"/>
    <cellStyle name="20% - Ênfase6 3 2 2" xfId="398" xr:uid="{2AD58E73-82C7-46F1-BB5C-C1FDCDB213C7}"/>
    <cellStyle name="20% - Ênfase6 3 3" xfId="399" xr:uid="{270BF469-B245-4276-9AB6-9A7A91C07724}"/>
    <cellStyle name="20% - Ênfase6 3 4" xfId="400" xr:uid="{99DDB309-1AC4-49D7-B937-9765EE8B6377}"/>
    <cellStyle name="20% - Ênfase6 3 5" xfId="6181" xr:uid="{48E079BA-FFCF-49BD-91B6-70B3438D7FB0}"/>
    <cellStyle name="20% - Ênfase6 4" xfId="401" xr:uid="{5CD52EA9-AE71-4BC6-81A5-B7507C70AEA9}"/>
    <cellStyle name="20% - Ênfase6 4 2" xfId="402" xr:uid="{4B6B9684-4B22-4BDD-8342-4A229A7F21D5}"/>
    <cellStyle name="20% - Ênfase6 4 2 2" xfId="403" xr:uid="{C435A20D-7ADF-4D82-9270-2CDE306D3B0E}"/>
    <cellStyle name="20% - Ênfase6 4 3" xfId="404" xr:uid="{A0B57671-17C2-4F83-8B71-7461A233D95F}"/>
    <cellStyle name="20% - Ênfase6 4 4" xfId="405" xr:uid="{69B9908D-B4A7-419C-A3D1-F8ECF0680F07}"/>
    <cellStyle name="20% - Ênfase6 4 5" xfId="6182" xr:uid="{A60BD876-8D53-4A78-9EA0-A0CFF8FAE8F2}"/>
    <cellStyle name="20% - Ênfase6 5" xfId="406" xr:uid="{B0F582E5-A7A9-4047-BBE3-16990C559A95}"/>
    <cellStyle name="20% - Ênfase6 5 2" xfId="407" xr:uid="{ABE4D007-2A47-4B22-8F27-E459AC060A8D}"/>
    <cellStyle name="20% - Ênfase6 5 2 2" xfId="408" xr:uid="{15B30005-9BE9-4EAC-A09D-157AAE298D62}"/>
    <cellStyle name="20% - Ênfase6 5 3" xfId="409" xr:uid="{A955A52B-EAAF-447D-BEDC-02507FCCF13F}"/>
    <cellStyle name="20% - Ênfase6 5 4" xfId="410" xr:uid="{D15D962B-C686-4975-BB88-5149129643B6}"/>
    <cellStyle name="20% - Ênfase6 6" xfId="411" xr:uid="{8771A8FD-E5DC-42F4-A765-940A48950690}"/>
    <cellStyle name="20% - Ênfase6 6 2" xfId="412" xr:uid="{91768DF8-839C-4842-8C34-2D32D743BA3D}"/>
    <cellStyle name="20% - Ênfase6 6 2 2" xfId="413" xr:uid="{1151C678-EE7A-4766-9342-45922039A605}"/>
    <cellStyle name="20% - Ênfase6 6 3" xfId="414" xr:uid="{74D7D555-DC5B-448A-B9F2-8001E72DA806}"/>
    <cellStyle name="20% - Ênfase6 6 4" xfId="415" xr:uid="{7E966844-CE4E-4BAE-B2EE-2C2D590D3AC3}"/>
    <cellStyle name="20% - Ênfase6 7" xfId="416" xr:uid="{2B5B3104-F585-4ECC-ACDC-AB0C49289732}"/>
    <cellStyle name="20% - Ênfase6 7 2" xfId="417" xr:uid="{358C92FE-2611-4C0D-9DCC-FF54D15834DC}"/>
    <cellStyle name="20% - Ênfase6 7 2 2" xfId="418" xr:uid="{D183353D-C7D5-4E4E-B1C8-1AFA0DD32543}"/>
    <cellStyle name="20% - Ênfase6 7 3" xfId="419" xr:uid="{1D63A5BF-C457-45E8-A16F-DEFBD1E9053A}"/>
    <cellStyle name="20% - Ênfase6 7 4" xfId="420" xr:uid="{AA7747D2-D32C-48A0-8B68-D6855B8EC302}"/>
    <cellStyle name="20% - Ênfase6 8" xfId="421" xr:uid="{7E46BC55-D1A1-44C5-831C-FDCC5D7EF97B}"/>
    <cellStyle name="20% - Ênfase6 8 2" xfId="422" xr:uid="{8A27F7FB-DD49-475B-A94D-48AD4DDFC7C4}"/>
    <cellStyle name="20% - Ênfase6 8 2 2" xfId="423" xr:uid="{DEB51F96-92B2-4F7C-92F4-3C565D44562E}"/>
    <cellStyle name="20% - Ênfase6 8 3" xfId="424" xr:uid="{1A18CFD9-9BDE-4824-99CE-049D40F81659}"/>
    <cellStyle name="20% - Ênfase6 8 4" xfId="425" xr:uid="{4D6B8811-391B-49E9-B673-39E4A207E3B2}"/>
    <cellStyle name="20% - Ênfase6 9" xfId="426" xr:uid="{5FAC8EBD-3A26-4CF4-8D11-A556D31D396F}"/>
    <cellStyle name="20% - Ênfase6 9 2" xfId="427" xr:uid="{47E627A4-4B53-45B0-9396-8726428458D4}"/>
    <cellStyle name="20% - Ênfase6 9 2 2" xfId="428" xr:uid="{3F3AA8A4-10BB-49FA-AB12-77584D3E80F4}"/>
    <cellStyle name="20% - Ênfase6 9 3" xfId="429" xr:uid="{3C18D98C-9869-4DEC-9217-138158E62578}"/>
    <cellStyle name="20% - Ênfase6 9 4" xfId="430" xr:uid="{9700F26B-4E64-4625-8ECD-26772B8B4700}"/>
    <cellStyle name="40% - Ênfase1" xfId="38" builtinId="31" customBuiltin="1"/>
    <cellStyle name="40% - Ênfase1 10" xfId="431" xr:uid="{6826D1B6-2B72-4EF0-9395-329A0AAB7982}"/>
    <cellStyle name="40% - Ênfase1 10 2" xfId="432" xr:uid="{245F5C13-BB2D-4D1A-A0C2-56E8E093DD0A}"/>
    <cellStyle name="40% - Ênfase1 10 2 2" xfId="433" xr:uid="{A582C1D1-DDE3-4653-9977-5E024E2AA7C2}"/>
    <cellStyle name="40% - Ênfase1 10 3" xfId="434" xr:uid="{6ED22A06-451F-4A39-94F7-FC2BAC131B32}"/>
    <cellStyle name="40% - Ênfase1 10 4" xfId="6183" xr:uid="{A3E10884-54B0-499E-873F-C761EABBA41D}"/>
    <cellStyle name="40% - Ênfase1 11" xfId="435" xr:uid="{86741418-6672-47C3-BCDF-AB5B56440E80}"/>
    <cellStyle name="40% - Ênfase1 11 2" xfId="436" xr:uid="{B7892E16-C26E-4BD2-B618-0A3979180638}"/>
    <cellStyle name="40% - Ênfase1 11 2 2" xfId="437" xr:uid="{B45344BB-49BA-4458-9FD3-0535BE7CC3D2}"/>
    <cellStyle name="40% - Ênfase1 11 3" xfId="438" xr:uid="{B312C454-CC3E-4D4A-8678-52A3FC150B40}"/>
    <cellStyle name="40% - Ênfase1 11 4" xfId="6184" xr:uid="{EDCD2EAF-04BB-41C6-B28C-CFFA5C1B0DC8}"/>
    <cellStyle name="40% - Ênfase1 12" xfId="439" xr:uid="{F6220862-83D8-4144-A304-6FAD3ED48840}"/>
    <cellStyle name="40% - Ênfase1 12 2" xfId="440" xr:uid="{09DF0CE7-AF65-4059-8696-A006B691FB39}"/>
    <cellStyle name="40% - Ênfase1 12 2 2" xfId="441" xr:uid="{D7E26824-5269-4A6D-8FA2-72A20C01D4BD}"/>
    <cellStyle name="40% - Ênfase1 12 3" xfId="442" xr:uid="{1D3D3D96-7543-4DEF-8848-79E14979151B}"/>
    <cellStyle name="40% - Ênfase1 13" xfId="443" xr:uid="{443091BD-3DE6-45A2-870A-2E0D86A3726B}"/>
    <cellStyle name="40% - Ênfase1 13 2" xfId="444" xr:uid="{6D0D9E52-7F9C-4F4D-B8B1-D8E426F2CE4F}"/>
    <cellStyle name="40% - Ênfase1 13 2 2" xfId="445" xr:uid="{21D7437E-7D6F-495E-B00F-7DDEA519F819}"/>
    <cellStyle name="40% - Ênfase1 13 3" xfId="446" xr:uid="{22D899FD-05A9-45FF-B719-7295D5BDBE26}"/>
    <cellStyle name="40% - Ênfase1 14" xfId="447" xr:uid="{5420970F-A4F3-4F87-B380-AC94BFD4980D}"/>
    <cellStyle name="40% - Ênfase1 14 2" xfId="448" xr:uid="{F888C1AA-ECB8-415F-BB5D-31911106C7DD}"/>
    <cellStyle name="40% - Ênfase1 15" xfId="449" xr:uid="{E707A881-1EC3-4578-94EA-49CE964B362C}"/>
    <cellStyle name="40% - Ênfase1 16" xfId="450" xr:uid="{4CFB548C-65B6-48DE-ACFA-56CFCF6E6657}"/>
    <cellStyle name="40% - Ênfase1 17" xfId="451" xr:uid="{20B14F75-DE67-4208-B0DD-DFF08A5A73D6}"/>
    <cellStyle name="40% - Ênfase1 18" xfId="41471" xr:uid="{9D11A0C9-F696-4EB3-A6BA-CE0FBFC54171}"/>
    <cellStyle name="40% - Ênfase1 2" xfId="452" xr:uid="{353C85BA-3354-4597-9E9E-03E371ECCF06}"/>
    <cellStyle name="40% - Ênfase1 2 2" xfId="453" xr:uid="{C91138CE-9EFF-4F27-9BA8-3A7F6B354713}"/>
    <cellStyle name="40% - Ênfase1 2 2 2" xfId="454" xr:uid="{74C92D6A-80B7-4351-B46E-C54B7C575508}"/>
    <cellStyle name="40% - Ênfase1 2 2 3" xfId="6186" xr:uid="{43C8DDDD-F9DE-4A55-AF00-448E681E64F6}"/>
    <cellStyle name="40% - Ênfase1 2 3" xfId="455" xr:uid="{DC6EE11D-7118-4110-9AEB-D73EFC392BD8}"/>
    <cellStyle name="40% - Ênfase1 2 4" xfId="456" xr:uid="{DC8BF8CE-5A04-48C3-B58F-D60ABAA93643}"/>
    <cellStyle name="40% - Ênfase1 2 5" xfId="6185" xr:uid="{16A7356D-A252-47AD-9D5A-184394F58D3F}"/>
    <cellStyle name="40% - Ênfase1 2 5 2" xfId="41492" xr:uid="{78F4ADD0-5497-4472-9285-174B0067BFCE}"/>
    <cellStyle name="40% - Ênfase1 3" xfId="457" xr:uid="{BF66984F-AE5B-41F6-91DC-6102611449A2}"/>
    <cellStyle name="40% - Ênfase1 3 2" xfId="458" xr:uid="{4F3425B4-7772-4C68-8C00-29CEF5951B57}"/>
    <cellStyle name="40% - Ênfase1 3 2 2" xfId="459" xr:uid="{524A3876-E7E0-4F5E-8E4F-A1954EBB682E}"/>
    <cellStyle name="40% - Ênfase1 3 3" xfId="460" xr:uid="{D6F794C5-7336-4817-9DE0-6DDCC877C9F2}"/>
    <cellStyle name="40% - Ênfase1 3 4" xfId="461" xr:uid="{1762B667-D4DD-48B2-8479-5BF4223D6F82}"/>
    <cellStyle name="40% - Ênfase1 3 5" xfId="6187" xr:uid="{49335FCC-DA93-4F30-B8F3-D797E659FF42}"/>
    <cellStyle name="40% - Ênfase1 4" xfId="462" xr:uid="{3C310A13-E1B4-4706-B748-099CAEC048D7}"/>
    <cellStyle name="40% - Ênfase1 4 2" xfId="463" xr:uid="{E45461B6-E146-42CD-A36E-4300F56CC304}"/>
    <cellStyle name="40% - Ênfase1 4 2 2" xfId="464" xr:uid="{B52FC826-B14C-49F6-809A-B4ACFD4921E3}"/>
    <cellStyle name="40% - Ênfase1 4 3" xfId="465" xr:uid="{4789AF87-5248-4BEA-AA4F-94577CA3711E}"/>
    <cellStyle name="40% - Ênfase1 4 4" xfId="466" xr:uid="{7F2E57FB-A227-45C2-BED8-6D9532AF50C3}"/>
    <cellStyle name="40% - Ênfase1 4 5" xfId="6188" xr:uid="{06BC2E47-319F-443E-846C-E0EF4ED349D9}"/>
    <cellStyle name="40% - Ênfase1 5" xfId="467" xr:uid="{D9B7E2B1-12F2-4E16-8CD5-0AB49A650C05}"/>
    <cellStyle name="40% - Ênfase1 5 2" xfId="468" xr:uid="{157C6EF7-FEB8-4867-A53F-50B315534BAA}"/>
    <cellStyle name="40% - Ênfase1 5 2 2" xfId="469" xr:uid="{AFCE8876-874F-4C5F-91F6-6AFA359E155F}"/>
    <cellStyle name="40% - Ênfase1 5 3" xfId="470" xr:uid="{C4526579-1183-44FC-A69A-3D305CD8030E}"/>
    <cellStyle name="40% - Ênfase1 5 4" xfId="471" xr:uid="{B0CEE7CF-6591-4217-872F-4F4F9DA6ED64}"/>
    <cellStyle name="40% - Ênfase1 6" xfId="472" xr:uid="{2122CD2D-4A1D-416A-A38D-647AE98F3D00}"/>
    <cellStyle name="40% - Ênfase1 6 2" xfId="473" xr:uid="{F945BE1E-1A59-424D-AD67-B74A39A5570A}"/>
    <cellStyle name="40% - Ênfase1 6 2 2" xfId="474" xr:uid="{65766568-1390-408B-A718-94B7E0BAC767}"/>
    <cellStyle name="40% - Ênfase1 6 3" xfId="475" xr:uid="{2A5D03DD-D5C6-40E0-BFA9-37187FD774CB}"/>
    <cellStyle name="40% - Ênfase1 6 4" xfId="476" xr:uid="{944A53AB-EE68-49A7-A4B1-35EBA9ECB97B}"/>
    <cellStyle name="40% - Ênfase1 7" xfId="477" xr:uid="{788373AE-14D6-4987-83D4-502DC88C81A4}"/>
    <cellStyle name="40% - Ênfase1 7 2" xfId="478" xr:uid="{18F116D8-16F1-455B-BB5F-E660A28FFE82}"/>
    <cellStyle name="40% - Ênfase1 7 2 2" xfId="479" xr:uid="{A541D811-A8D7-41F5-BFB4-D853DD5F60DD}"/>
    <cellStyle name="40% - Ênfase1 7 3" xfId="480" xr:uid="{71BE815F-655A-45F9-B30D-1CE4059E9D7C}"/>
    <cellStyle name="40% - Ênfase1 7 4" xfId="481" xr:uid="{EF76764C-2863-46E1-B9AD-3D49AF72402E}"/>
    <cellStyle name="40% - Ênfase1 8" xfId="482" xr:uid="{14A721B2-0F0B-4139-AB8A-EB577D81179C}"/>
    <cellStyle name="40% - Ênfase1 8 2" xfId="483" xr:uid="{404DDC16-22A0-47B8-96EF-59DD2CA90F0A}"/>
    <cellStyle name="40% - Ênfase1 8 2 2" xfId="484" xr:uid="{02AF185C-3442-4C96-9FDC-581C5C1C3714}"/>
    <cellStyle name="40% - Ênfase1 8 3" xfId="485" xr:uid="{36C472E0-017A-490D-A2E0-7261F1BEBD86}"/>
    <cellStyle name="40% - Ênfase1 8 4" xfId="486" xr:uid="{DB97F213-77CB-448A-9A79-BEE78ED62F86}"/>
    <cellStyle name="40% - Ênfase1 9" xfId="487" xr:uid="{C60A4614-3CBE-423E-ADA7-6A26C0CF7176}"/>
    <cellStyle name="40% - Ênfase1 9 2" xfId="488" xr:uid="{91ED82CD-A1F0-4D82-99C3-938CC75F938A}"/>
    <cellStyle name="40% - Ênfase1 9 2 2" xfId="489" xr:uid="{12D23A4C-8511-487B-A660-A07CCE1DC62E}"/>
    <cellStyle name="40% - Ênfase1 9 3" xfId="490" xr:uid="{765E13A8-E50C-4F4C-9DA3-1C4B428D9DCA}"/>
    <cellStyle name="40% - Ênfase1 9 4" xfId="491" xr:uid="{7E95390B-82E4-4C43-B9AD-32782AD248A6}"/>
    <cellStyle name="40% - Ênfase2" xfId="41" builtinId="35" customBuiltin="1"/>
    <cellStyle name="40% - Ênfase2 10" xfId="492" xr:uid="{A165650E-F968-4E55-8C17-BA67E3EEBE9F}"/>
    <cellStyle name="40% - Ênfase2 10 2" xfId="493" xr:uid="{FA8C6A5A-03D0-4B9B-9D06-80DC8F4FB12B}"/>
    <cellStyle name="40% - Ênfase2 10 2 2" xfId="494" xr:uid="{72AE449A-6C38-4AFC-8774-F0DA3AB76AA5}"/>
    <cellStyle name="40% - Ênfase2 10 3" xfId="495" xr:uid="{4CFF9EC9-9172-449B-BCEC-AD6080757A65}"/>
    <cellStyle name="40% - Ênfase2 10 4" xfId="6189" xr:uid="{25F5B809-14C4-402E-BA66-D7B67FE8D58D}"/>
    <cellStyle name="40% - Ênfase2 11" xfId="496" xr:uid="{486C002D-F680-4E76-90E0-B30DE8D80054}"/>
    <cellStyle name="40% - Ênfase2 11 2" xfId="497" xr:uid="{E4F23DF6-8B8E-4F20-94D7-09BBCD14C949}"/>
    <cellStyle name="40% - Ênfase2 11 2 2" xfId="498" xr:uid="{94645D72-7B0F-44D9-8615-8285371B666F}"/>
    <cellStyle name="40% - Ênfase2 11 3" xfId="499" xr:uid="{2948837D-E0DE-490B-A9F1-BF67E7A4A6B4}"/>
    <cellStyle name="40% - Ênfase2 11 4" xfId="6190" xr:uid="{28EB50BF-66CC-44E2-BA43-725286391671}"/>
    <cellStyle name="40% - Ênfase2 12" xfId="500" xr:uid="{B370925C-C2EA-4389-BE3C-E20A894304BA}"/>
    <cellStyle name="40% - Ênfase2 12 2" xfId="501" xr:uid="{1394509C-B710-4BBB-BFAC-704CC6336F8F}"/>
    <cellStyle name="40% - Ênfase2 12 2 2" xfId="502" xr:uid="{88B39705-B33F-42DA-BB45-4C990EB5DAB5}"/>
    <cellStyle name="40% - Ênfase2 12 3" xfId="503" xr:uid="{2E4C3294-9DD5-41FC-A16B-DC4933864F0D}"/>
    <cellStyle name="40% - Ênfase2 13" xfId="504" xr:uid="{EF5C0AB2-BF51-43B9-A0BC-A7E55B5DA1E8}"/>
    <cellStyle name="40% - Ênfase2 13 2" xfId="505" xr:uid="{F5708AF2-6354-492E-8FC7-FF3BD181A2DB}"/>
    <cellStyle name="40% - Ênfase2 13 2 2" xfId="506" xr:uid="{2408E19E-FABE-4B44-9580-DC01BEEBB968}"/>
    <cellStyle name="40% - Ênfase2 13 3" xfId="507" xr:uid="{31EB9CCF-B3ED-4835-B27E-D53D1503941B}"/>
    <cellStyle name="40% - Ênfase2 14" xfId="508" xr:uid="{BECA9837-2659-4DD2-BF27-00E6FBF5C5A7}"/>
    <cellStyle name="40% - Ênfase2 14 2" xfId="509" xr:uid="{317EFF86-7D91-4A10-9020-940E47495426}"/>
    <cellStyle name="40% - Ênfase2 15" xfId="510" xr:uid="{CA89F456-1205-45F5-9124-F4B64E2D079B}"/>
    <cellStyle name="40% - Ênfase2 16" xfId="511" xr:uid="{5869E4D5-FAC6-4D61-B2D7-489F6ED1578C}"/>
    <cellStyle name="40% - Ênfase2 17" xfId="512" xr:uid="{9052F050-C282-46D3-8715-906D59009B5C}"/>
    <cellStyle name="40% - Ênfase2 18" xfId="41472" xr:uid="{1757F108-23EB-4B12-B0EC-9A8AEF56CAA8}"/>
    <cellStyle name="40% - Ênfase2 2" xfId="513" xr:uid="{A248CA6A-DDA4-4895-89AB-60E900FFA320}"/>
    <cellStyle name="40% - Ênfase2 2 2" xfId="514" xr:uid="{94196901-230F-4181-AC92-8FDD475DFD7A}"/>
    <cellStyle name="40% - Ênfase2 2 2 2" xfId="515" xr:uid="{D2F923B7-0441-445E-B891-FC55081108C6}"/>
    <cellStyle name="40% - Ênfase2 2 2 3" xfId="6192" xr:uid="{9254291D-D3AC-4AF0-9CE8-F4123A5CE0E0}"/>
    <cellStyle name="40% - Ênfase2 2 3" xfId="516" xr:uid="{AA6EE6A1-B9AE-4CDB-9C00-4BC5ACF5E109}"/>
    <cellStyle name="40% - Ênfase2 2 4" xfId="517" xr:uid="{1789A49A-A9AD-46B9-B4CF-075FCB418343}"/>
    <cellStyle name="40% - Ênfase2 2 5" xfId="6191" xr:uid="{E4DC9FDF-A20B-456E-B802-7C38F9D80AD1}"/>
    <cellStyle name="40% - Ênfase2 2 5 2" xfId="41493" xr:uid="{25C50C32-292D-4F82-808B-CC566408AFFE}"/>
    <cellStyle name="40% - Ênfase2 3" xfId="518" xr:uid="{3BCB9718-F0EA-4C61-9438-5631FF87BEBD}"/>
    <cellStyle name="40% - Ênfase2 3 2" xfId="519" xr:uid="{7899128C-E332-4273-A2B9-F27BBE67FB75}"/>
    <cellStyle name="40% - Ênfase2 3 2 2" xfId="520" xr:uid="{0BA64A5B-5269-4217-ABA7-BDE346E9315E}"/>
    <cellStyle name="40% - Ênfase2 3 3" xfId="521" xr:uid="{A31AC31D-8FF2-4D49-AEE3-CD7E912BB4B4}"/>
    <cellStyle name="40% - Ênfase2 3 4" xfId="522" xr:uid="{CE53AC4A-339F-4AE3-8C7C-4E6BCA710D11}"/>
    <cellStyle name="40% - Ênfase2 3 5" xfId="6193" xr:uid="{8E3EB7E2-90D2-4FEF-A80D-8EA507CE1D9A}"/>
    <cellStyle name="40% - Ênfase2 4" xfId="523" xr:uid="{BEA1AFE7-F24A-4FA8-ACB7-000A36BE5ED0}"/>
    <cellStyle name="40% - Ênfase2 4 2" xfId="524" xr:uid="{C7FE8DD6-88DE-4C36-989F-FD905ABCC0ED}"/>
    <cellStyle name="40% - Ênfase2 4 2 2" xfId="525" xr:uid="{BD8582D2-CA1D-49C5-8143-B2335232C780}"/>
    <cellStyle name="40% - Ênfase2 4 3" xfId="526" xr:uid="{8E9EB4D7-9CE9-44B8-953F-C1019C36310A}"/>
    <cellStyle name="40% - Ênfase2 4 4" xfId="527" xr:uid="{08D14AB5-45AC-4B8C-BA42-B0998AB0EF74}"/>
    <cellStyle name="40% - Ênfase2 4 5" xfId="6194" xr:uid="{3483E2F2-1FE7-4238-957A-7A48D48A3258}"/>
    <cellStyle name="40% - Ênfase2 5" xfId="528" xr:uid="{C2564747-8C90-45F3-B441-12B8D10A03BF}"/>
    <cellStyle name="40% - Ênfase2 5 2" xfId="529" xr:uid="{5213695F-16FF-4F31-81A3-17E45D6BEEBE}"/>
    <cellStyle name="40% - Ênfase2 5 2 2" xfId="530" xr:uid="{EDD935E2-8662-4FC7-94FD-F40B8EB7C3B0}"/>
    <cellStyle name="40% - Ênfase2 5 3" xfId="531" xr:uid="{9211BF17-B64D-46BC-99A1-57D6D9DC6E73}"/>
    <cellStyle name="40% - Ênfase2 5 4" xfId="532" xr:uid="{5D5AFDD9-E074-4AD3-A83A-2E1BF314AF56}"/>
    <cellStyle name="40% - Ênfase2 6" xfId="533" xr:uid="{DD247F7F-05D9-4182-B913-A99871E773A3}"/>
    <cellStyle name="40% - Ênfase2 6 2" xfId="534" xr:uid="{49414E70-1490-4C42-8CED-A30CCE78FA79}"/>
    <cellStyle name="40% - Ênfase2 6 2 2" xfId="535" xr:uid="{01703561-F5A1-43B9-A30F-F6275BC7F108}"/>
    <cellStyle name="40% - Ênfase2 6 3" xfId="536" xr:uid="{0CC1381B-71F5-4CF6-8D3B-A6C620B03945}"/>
    <cellStyle name="40% - Ênfase2 6 4" xfId="537" xr:uid="{45363823-75D2-4B2B-B6E8-7472A730BE3C}"/>
    <cellStyle name="40% - Ênfase2 7" xfId="538" xr:uid="{E0712A85-277C-43FA-B05D-6283357C2879}"/>
    <cellStyle name="40% - Ênfase2 7 2" xfId="539" xr:uid="{ED8F6DD8-F41F-4261-AFE5-82330305FEFE}"/>
    <cellStyle name="40% - Ênfase2 7 2 2" xfId="540" xr:uid="{53D32D7D-3CB3-47E3-BE05-C526ACB33AEA}"/>
    <cellStyle name="40% - Ênfase2 7 3" xfId="541" xr:uid="{2F9EC32A-5ECC-4884-8A1A-D8B3624AC9E1}"/>
    <cellStyle name="40% - Ênfase2 7 4" xfId="542" xr:uid="{666BF80E-C29D-434B-8F49-010BDA161F93}"/>
    <cellStyle name="40% - Ênfase2 8" xfId="543" xr:uid="{9E715C1F-0CCB-452B-B148-8D4809315B9C}"/>
    <cellStyle name="40% - Ênfase2 8 2" xfId="544" xr:uid="{67B218F9-6DD3-466C-9463-2CD0670E937D}"/>
    <cellStyle name="40% - Ênfase2 8 2 2" xfId="545" xr:uid="{91B1BD23-2645-44E5-9635-2974391FD4D1}"/>
    <cellStyle name="40% - Ênfase2 8 3" xfId="546" xr:uid="{CB124751-45CF-4C29-8AA2-0680EC33BDB4}"/>
    <cellStyle name="40% - Ênfase2 8 4" xfId="547" xr:uid="{8399E53A-177C-4986-9A12-23DA7AF53CD9}"/>
    <cellStyle name="40% - Ênfase2 9" xfId="548" xr:uid="{C3307F4C-B428-4C62-A5FA-53E37568130B}"/>
    <cellStyle name="40% - Ênfase2 9 2" xfId="549" xr:uid="{E3B185F0-453F-4E8C-BF67-B088E22EF9D4}"/>
    <cellStyle name="40% - Ênfase2 9 2 2" xfId="550" xr:uid="{EA87345D-F2AF-4470-B754-2F50046EF9FE}"/>
    <cellStyle name="40% - Ênfase2 9 3" xfId="551" xr:uid="{A22DCC38-9B91-48B9-B248-CABEB730EE27}"/>
    <cellStyle name="40% - Ênfase2 9 4" xfId="552" xr:uid="{F1E97462-F202-42A8-9E28-E21E8C5A91AE}"/>
    <cellStyle name="40% - Ênfase3" xfId="44" builtinId="39" customBuiltin="1"/>
    <cellStyle name="40% - Ênfase3 10" xfId="553" xr:uid="{F24F967E-EE2E-46EF-A2D1-6855E6CFCAC6}"/>
    <cellStyle name="40% - Ênfase3 10 2" xfId="554" xr:uid="{4A0EDE47-4903-418E-B946-EC0127EF110C}"/>
    <cellStyle name="40% - Ênfase3 10 2 2" xfId="555" xr:uid="{162CF11E-920D-4745-9F7E-86E37F598216}"/>
    <cellStyle name="40% - Ênfase3 10 3" xfId="556" xr:uid="{CF730A2D-C231-42BD-BEA9-BBCE147BCF20}"/>
    <cellStyle name="40% - Ênfase3 10 4" xfId="6195" xr:uid="{8F29605E-432F-4555-A901-C96990FA4BC2}"/>
    <cellStyle name="40% - Ênfase3 11" xfId="557" xr:uid="{DFC6AD64-C379-46B6-9F2D-B4E820A503FA}"/>
    <cellStyle name="40% - Ênfase3 11 2" xfId="558" xr:uid="{A517EB80-E410-44C0-87A8-59306007E6D6}"/>
    <cellStyle name="40% - Ênfase3 11 2 2" xfId="559" xr:uid="{71E4FCD4-EE40-48C6-9276-DEA7D0BE94A7}"/>
    <cellStyle name="40% - Ênfase3 11 3" xfId="560" xr:uid="{A8A46F24-18E1-430D-89DC-2C997C7E46C5}"/>
    <cellStyle name="40% - Ênfase3 11 4" xfId="6196" xr:uid="{43B64751-21D2-4F31-BE2E-92B3B3CBA1C0}"/>
    <cellStyle name="40% - Ênfase3 12" xfId="561" xr:uid="{2371F78B-4C62-4621-A74D-6D80F5B6BADB}"/>
    <cellStyle name="40% - Ênfase3 12 2" xfId="562" xr:uid="{BD8AE60D-1A41-4009-8327-10F159C4B1FF}"/>
    <cellStyle name="40% - Ênfase3 12 2 2" xfId="563" xr:uid="{B69EB47E-44B1-4121-8F22-B11E63BA9639}"/>
    <cellStyle name="40% - Ênfase3 12 3" xfId="564" xr:uid="{CB70AB19-7D67-46E3-88F0-EC7BC4C87CB5}"/>
    <cellStyle name="40% - Ênfase3 13" xfId="565" xr:uid="{9D0A5F67-1BF9-4F40-A332-ED334FA2EA85}"/>
    <cellStyle name="40% - Ênfase3 13 2" xfId="566" xr:uid="{D14A0EB6-FBA4-4796-B829-D012BD3B89CF}"/>
    <cellStyle name="40% - Ênfase3 13 2 2" xfId="567" xr:uid="{F6AAE43C-BF01-494F-B090-9B98158F0422}"/>
    <cellStyle name="40% - Ênfase3 13 3" xfId="568" xr:uid="{50689303-85F9-4131-B39B-62740ACEF2BA}"/>
    <cellStyle name="40% - Ênfase3 14" xfId="569" xr:uid="{479F8376-5448-434F-8B35-008750EB7D85}"/>
    <cellStyle name="40% - Ênfase3 14 2" xfId="570" xr:uid="{819B15EB-EA7B-4DBB-9C0E-145D0624F6C0}"/>
    <cellStyle name="40% - Ênfase3 15" xfId="571" xr:uid="{F735C0C8-DFF4-44CE-82C9-EA880C39CD59}"/>
    <cellStyle name="40% - Ênfase3 16" xfId="572" xr:uid="{21370350-DAAA-4B97-BCD9-13BDBB90C513}"/>
    <cellStyle name="40% - Ênfase3 17" xfId="573" xr:uid="{413E34DF-A203-4584-8DB4-B0A92D402532}"/>
    <cellStyle name="40% - Ênfase3 18" xfId="41473" xr:uid="{3E39B54A-341F-42B2-B84A-B76F372BED84}"/>
    <cellStyle name="40% - Ênfase3 2" xfId="574" xr:uid="{D1D82994-70A6-498F-AFF3-64A5DD209DDE}"/>
    <cellStyle name="40% - Ênfase3 2 2" xfId="575" xr:uid="{F98B10C2-F01E-4024-8CCA-B4A819099C7D}"/>
    <cellStyle name="40% - Ênfase3 2 2 2" xfId="576" xr:uid="{CA7AF037-7A28-462D-B0B9-663EC017070A}"/>
    <cellStyle name="40% - Ênfase3 2 2 3" xfId="6198" xr:uid="{CA2C3888-6721-4428-A994-AAF886082F26}"/>
    <cellStyle name="40% - Ênfase3 2 3" xfId="577" xr:uid="{F17D07BC-D115-495C-B2D5-52F5A6CCD25F}"/>
    <cellStyle name="40% - Ênfase3 2 4" xfId="578" xr:uid="{422E3C4D-CBFF-41B4-A548-6014F78224FB}"/>
    <cellStyle name="40% - Ênfase3 2 5" xfId="6197" xr:uid="{FC0C1D9D-7F08-4E55-9A46-B71FBC2D4446}"/>
    <cellStyle name="40% - Ênfase3 2 5 2" xfId="41494" xr:uid="{19F94EFB-E577-4E13-A68A-E4C2B0642EFC}"/>
    <cellStyle name="40% - Ênfase3 3" xfId="579" xr:uid="{6219233B-C937-4387-A63C-921EB5DB6258}"/>
    <cellStyle name="40% - Ênfase3 3 2" xfId="580" xr:uid="{A1B629B3-3D32-45F2-9A2A-3066C3CA42F0}"/>
    <cellStyle name="40% - Ênfase3 3 2 2" xfId="581" xr:uid="{12DFAD8E-0CFD-4980-97C6-6E5398CBEF4D}"/>
    <cellStyle name="40% - Ênfase3 3 3" xfId="582" xr:uid="{3BF62D3D-55F6-4472-9171-7CB0705076A3}"/>
    <cellStyle name="40% - Ênfase3 3 4" xfId="583" xr:uid="{EBAF9373-2151-4B4F-AD96-9889C0D0C190}"/>
    <cellStyle name="40% - Ênfase3 3 5" xfId="6199" xr:uid="{B2C50D0B-F7C3-43F9-B4F8-36BADAF9B6C9}"/>
    <cellStyle name="40% - Ênfase3 4" xfId="584" xr:uid="{1559B9C6-1794-40AD-A417-1E81E66B689E}"/>
    <cellStyle name="40% - Ênfase3 4 2" xfId="585" xr:uid="{E427A76C-F40D-4B49-BDDC-9AC6D990B659}"/>
    <cellStyle name="40% - Ênfase3 4 2 2" xfId="586" xr:uid="{E37A204F-1DA9-48E0-9F66-3B7E87E8A391}"/>
    <cellStyle name="40% - Ênfase3 4 3" xfId="587" xr:uid="{1DD72F15-AFC9-41A5-B11F-D02A86EC7AF7}"/>
    <cellStyle name="40% - Ênfase3 4 4" xfId="588" xr:uid="{CFDE6B47-1653-4CB9-8D3D-7F83A45C535F}"/>
    <cellStyle name="40% - Ênfase3 4 5" xfId="6200" xr:uid="{CABBC2D7-35AF-4A34-9D2C-D05D5AA2B614}"/>
    <cellStyle name="40% - Ênfase3 5" xfId="589" xr:uid="{4FD76CCF-A84C-44DC-9397-65904D553761}"/>
    <cellStyle name="40% - Ênfase3 5 2" xfId="590" xr:uid="{E85CE237-2F8B-4289-A719-FBEF098A730B}"/>
    <cellStyle name="40% - Ênfase3 5 2 2" xfId="591" xr:uid="{33F4C1AF-0C4E-4FFF-BF26-9E82C1953D15}"/>
    <cellStyle name="40% - Ênfase3 5 3" xfId="592" xr:uid="{D545A42E-25E3-4F75-BBF0-84C8AFDCD92B}"/>
    <cellStyle name="40% - Ênfase3 5 4" xfId="593" xr:uid="{EB349607-7E12-47C9-9EA8-801791809CD6}"/>
    <cellStyle name="40% - Ênfase3 6" xfId="594" xr:uid="{D30DDBC2-8384-40E5-89C2-15DCC4652230}"/>
    <cellStyle name="40% - Ênfase3 6 2" xfId="595" xr:uid="{ACC28467-0E39-44F9-BF2F-290BCE4A0736}"/>
    <cellStyle name="40% - Ênfase3 6 2 2" xfId="596" xr:uid="{59E17FD8-6AFF-4963-A857-6BC262AFF0BA}"/>
    <cellStyle name="40% - Ênfase3 6 3" xfId="597" xr:uid="{5DCC9A96-41BA-4117-9FB3-0685A4AEA6FD}"/>
    <cellStyle name="40% - Ênfase3 6 4" xfId="598" xr:uid="{A29FE17E-2478-4CDE-AA4B-E4C137FB2BA2}"/>
    <cellStyle name="40% - Ênfase3 7" xfId="599" xr:uid="{271B4FB6-4471-4D71-BDC5-C1ACF3C9E25B}"/>
    <cellStyle name="40% - Ênfase3 7 2" xfId="600" xr:uid="{CC8D456F-D95D-4A0C-BF05-01756BBA1A9C}"/>
    <cellStyle name="40% - Ênfase3 7 2 2" xfId="601" xr:uid="{711EB8D5-31F3-4AD6-B598-232E43F12F46}"/>
    <cellStyle name="40% - Ênfase3 7 3" xfId="602" xr:uid="{D19DD70F-5F9E-4BD1-9833-3A1E699415E1}"/>
    <cellStyle name="40% - Ênfase3 7 4" xfId="603" xr:uid="{07BD63DE-F0FF-4D9E-8919-366666C0D41F}"/>
    <cellStyle name="40% - Ênfase3 8" xfId="604" xr:uid="{CE935FC0-8207-4120-8C46-7CF56A3DE497}"/>
    <cellStyle name="40% - Ênfase3 8 2" xfId="605" xr:uid="{329BC6E2-6F27-476E-A723-127BDEFF41D7}"/>
    <cellStyle name="40% - Ênfase3 8 2 2" xfId="606" xr:uid="{879A3D64-CFC8-4159-9396-130F4A148246}"/>
    <cellStyle name="40% - Ênfase3 8 3" xfId="607" xr:uid="{5B50CAEF-40CB-49EF-8FD5-C96AAFBB4EFD}"/>
    <cellStyle name="40% - Ênfase3 8 4" xfId="608" xr:uid="{FFBB45E0-BC9B-4C0A-AAF2-B6F8410E82F6}"/>
    <cellStyle name="40% - Ênfase3 9" xfId="609" xr:uid="{C0F26247-B14C-4BB7-9296-27D0CD47B1D6}"/>
    <cellStyle name="40% - Ênfase3 9 2" xfId="610" xr:uid="{014FF567-D08A-4524-8967-3C25FB704084}"/>
    <cellStyle name="40% - Ênfase3 9 2 2" xfId="611" xr:uid="{1EDD10D5-7610-483B-A705-5D88C1B2261D}"/>
    <cellStyle name="40% - Ênfase3 9 3" xfId="612" xr:uid="{F99A3451-A5A5-45BE-8F50-39F3FAECEF05}"/>
    <cellStyle name="40% - Ênfase3 9 4" xfId="613" xr:uid="{24700AF8-66F7-4F43-BA12-179B346F9846}"/>
    <cellStyle name="40% - Ênfase4" xfId="47" builtinId="43" customBuiltin="1"/>
    <cellStyle name="40% - Ênfase4 10" xfId="614" xr:uid="{80FA0F01-1A1F-4C72-8895-DF260E57576C}"/>
    <cellStyle name="40% - Ênfase4 10 2" xfId="615" xr:uid="{3910CEEE-276B-43EA-8C36-5CF64FC1FFCA}"/>
    <cellStyle name="40% - Ênfase4 10 2 2" xfId="616" xr:uid="{678F9E9F-7F82-4C70-A86D-B20129C3BAE7}"/>
    <cellStyle name="40% - Ênfase4 10 3" xfId="617" xr:uid="{CB0B0CCB-B31C-4C4A-B887-712670F7FEE5}"/>
    <cellStyle name="40% - Ênfase4 10 4" xfId="6201" xr:uid="{F600C851-C33A-4809-8D06-5D6D3E0808C0}"/>
    <cellStyle name="40% - Ênfase4 11" xfId="618" xr:uid="{03917CC3-2C81-49C4-82FA-EF77CEE29248}"/>
    <cellStyle name="40% - Ênfase4 11 2" xfId="619" xr:uid="{E9AB4FD1-BC8C-4003-BDED-F85823C470CB}"/>
    <cellStyle name="40% - Ênfase4 11 2 2" xfId="620" xr:uid="{9D7CB36A-0E69-469B-A6AD-D4EFA3A61E1F}"/>
    <cellStyle name="40% - Ênfase4 11 3" xfId="621" xr:uid="{F4441EE8-183B-4606-8E87-C44C3A7628C1}"/>
    <cellStyle name="40% - Ênfase4 11 4" xfId="6202" xr:uid="{83D9480C-724D-44FC-9359-7522EB84E5C8}"/>
    <cellStyle name="40% - Ênfase4 12" xfId="622" xr:uid="{09E5159C-5E96-4479-90FA-19A181E2FC79}"/>
    <cellStyle name="40% - Ênfase4 12 2" xfId="623" xr:uid="{CCCB4C3F-4D89-403A-AFDF-5C51AEDD8F1B}"/>
    <cellStyle name="40% - Ênfase4 12 2 2" xfId="624" xr:uid="{901A9C24-77A0-47DE-8415-02C2AF7537AA}"/>
    <cellStyle name="40% - Ênfase4 12 3" xfId="625" xr:uid="{779BDD88-D3DE-49EE-8897-818B31F11EDE}"/>
    <cellStyle name="40% - Ênfase4 13" xfId="626" xr:uid="{7236B28B-B4B5-4E72-BEFA-424408741BCC}"/>
    <cellStyle name="40% - Ênfase4 13 2" xfId="627" xr:uid="{DC053E0F-C02A-4242-A7E9-AF6F23A8AA7F}"/>
    <cellStyle name="40% - Ênfase4 13 2 2" xfId="628" xr:uid="{3E6167AB-F713-41AC-9007-5DBD527EACF3}"/>
    <cellStyle name="40% - Ênfase4 13 3" xfId="629" xr:uid="{A00512E2-4FCD-4F03-A614-90831E678CFF}"/>
    <cellStyle name="40% - Ênfase4 14" xfId="630" xr:uid="{42CFAEC9-43F7-40B2-9451-30193F9D7C15}"/>
    <cellStyle name="40% - Ênfase4 14 2" xfId="631" xr:uid="{8382E85C-55BB-4447-9905-ECBF36AEFE77}"/>
    <cellStyle name="40% - Ênfase4 15" xfId="632" xr:uid="{C6E0FF7D-F246-4F9B-B139-D1838F6ABEB7}"/>
    <cellStyle name="40% - Ênfase4 16" xfId="633" xr:uid="{5AF5E632-CC1B-4EEB-9DE9-54B50D1BBC8C}"/>
    <cellStyle name="40% - Ênfase4 17" xfId="634" xr:uid="{721EC3FE-6BEB-44E8-85A8-7BFCBCEF8A67}"/>
    <cellStyle name="40% - Ênfase4 18" xfId="41474" xr:uid="{9D882D82-8643-4D40-B640-8596C6685B45}"/>
    <cellStyle name="40% - Ênfase4 2" xfId="635" xr:uid="{02E292C0-3652-41F3-AF8E-2C3440A1C514}"/>
    <cellStyle name="40% - Ênfase4 2 2" xfId="636" xr:uid="{52846DFF-6F83-4FD6-8DE0-233DD2D8DBB9}"/>
    <cellStyle name="40% - Ênfase4 2 2 2" xfId="637" xr:uid="{7DA31D6D-8746-4C28-B0B5-BA9C8AA36877}"/>
    <cellStyle name="40% - Ênfase4 2 2 3" xfId="6204" xr:uid="{2386A629-0962-4CC5-B775-C25FFAC2A888}"/>
    <cellStyle name="40% - Ênfase4 2 3" xfId="638" xr:uid="{DBF3F6DE-23D8-472C-A4BA-B5D9E54826A5}"/>
    <cellStyle name="40% - Ênfase4 2 4" xfId="639" xr:uid="{BFB979E5-7969-42CF-BD4D-64B9BB8CB1DE}"/>
    <cellStyle name="40% - Ênfase4 2 5" xfId="6203" xr:uid="{3E10CCDC-8601-4DA7-96AE-867B833301DE}"/>
    <cellStyle name="40% - Ênfase4 2 5 2" xfId="41495" xr:uid="{5AAA8818-CC74-4B75-BE8B-682B4EB47573}"/>
    <cellStyle name="40% - Ênfase4 3" xfId="640" xr:uid="{74039B91-824E-4979-B72C-72FAC613BEEC}"/>
    <cellStyle name="40% - Ênfase4 3 2" xfId="641" xr:uid="{85C8A4A6-A921-453E-884A-725B59DE9009}"/>
    <cellStyle name="40% - Ênfase4 3 2 2" xfId="642" xr:uid="{F87F4518-1B02-4120-9C60-8006E868BDC2}"/>
    <cellStyle name="40% - Ênfase4 3 3" xfId="643" xr:uid="{C8744DAE-A4E4-47EB-B784-EA65AAF66220}"/>
    <cellStyle name="40% - Ênfase4 3 4" xfId="644" xr:uid="{9B1EE1B9-186C-48C1-A1D5-86172AFB9F8E}"/>
    <cellStyle name="40% - Ênfase4 3 5" xfId="6205" xr:uid="{66D73DCB-0FCB-4FA7-9703-43D96E9D9838}"/>
    <cellStyle name="40% - Ênfase4 4" xfId="645" xr:uid="{7A56327D-03E0-4D88-BF62-238FCE10525B}"/>
    <cellStyle name="40% - Ênfase4 4 2" xfId="646" xr:uid="{6548BC82-21B7-4792-8C93-4F26FB9DBDDD}"/>
    <cellStyle name="40% - Ênfase4 4 2 2" xfId="647" xr:uid="{75E094BA-D87C-4271-818B-A4F68F7B6EF1}"/>
    <cellStyle name="40% - Ênfase4 4 3" xfId="648" xr:uid="{5445EE39-DCAE-4A9D-8BCB-E54FD57A5025}"/>
    <cellStyle name="40% - Ênfase4 4 4" xfId="649" xr:uid="{1DC7EB74-AFA8-49D9-B19E-0070D2B607A3}"/>
    <cellStyle name="40% - Ênfase4 4 5" xfId="6206" xr:uid="{31E84391-6246-454E-9CB8-484D5A2CBBB1}"/>
    <cellStyle name="40% - Ênfase4 5" xfId="650" xr:uid="{C5519B7B-C5F3-4EC7-8F88-098E56A75CFD}"/>
    <cellStyle name="40% - Ênfase4 5 2" xfId="651" xr:uid="{215BDA28-2DAD-49AA-99EA-6C6F6583B684}"/>
    <cellStyle name="40% - Ênfase4 5 2 2" xfId="652" xr:uid="{12A9C0C7-33A3-4BC7-BC91-719100169492}"/>
    <cellStyle name="40% - Ênfase4 5 3" xfId="653" xr:uid="{FC6F3FB4-B842-4662-89D0-079A30ACDEE8}"/>
    <cellStyle name="40% - Ênfase4 5 4" xfId="654" xr:uid="{62C3081B-6052-4EAA-A568-6491E4E851C7}"/>
    <cellStyle name="40% - Ênfase4 6" xfId="655" xr:uid="{D9B9854F-AD00-47A5-A09A-19619E8DE706}"/>
    <cellStyle name="40% - Ênfase4 6 2" xfId="656" xr:uid="{CFB5FE6C-7C41-430B-BF22-2F10C0A2A6AB}"/>
    <cellStyle name="40% - Ênfase4 6 2 2" xfId="657" xr:uid="{A3D00FB7-5836-4F80-9C12-102F47A12084}"/>
    <cellStyle name="40% - Ênfase4 6 3" xfId="658" xr:uid="{A9584DBF-3D24-4C31-93B3-AA4D3CEBE9B7}"/>
    <cellStyle name="40% - Ênfase4 6 4" xfId="659" xr:uid="{82ECBEC4-A4C4-4F71-9A16-513F4F4748DB}"/>
    <cellStyle name="40% - Ênfase4 7" xfId="660" xr:uid="{589849CB-CF3A-4697-A05B-B65EBA65CB66}"/>
    <cellStyle name="40% - Ênfase4 7 2" xfId="661" xr:uid="{634B8113-72B1-4FEC-BA77-592B2D34407A}"/>
    <cellStyle name="40% - Ênfase4 7 2 2" xfId="662" xr:uid="{57F3F110-998B-4494-AC4C-082DF5670B5B}"/>
    <cellStyle name="40% - Ênfase4 7 3" xfId="663" xr:uid="{E9C2A2D2-B4F8-4CB0-8950-7B77D03F7624}"/>
    <cellStyle name="40% - Ênfase4 7 4" xfId="664" xr:uid="{B5C7EABB-3941-4778-B185-82A58CB4C74D}"/>
    <cellStyle name="40% - Ênfase4 8" xfId="665" xr:uid="{AEDAEBAB-0E3F-436B-836F-F026432C517F}"/>
    <cellStyle name="40% - Ênfase4 8 2" xfId="666" xr:uid="{C27D774E-B3E9-47DE-BA9D-C38EC0552689}"/>
    <cellStyle name="40% - Ênfase4 8 2 2" xfId="667" xr:uid="{76B7BEAD-13EA-4B3A-A7FD-E3637B38D140}"/>
    <cellStyle name="40% - Ênfase4 8 3" xfId="668" xr:uid="{98AD821E-F93B-4F2D-B81F-BEAE91F00A46}"/>
    <cellStyle name="40% - Ênfase4 8 4" xfId="669" xr:uid="{9841821E-93FE-41F4-8D27-6EAACD207336}"/>
    <cellStyle name="40% - Ênfase4 9" xfId="670" xr:uid="{01278C61-B139-4010-A010-5635CA053738}"/>
    <cellStyle name="40% - Ênfase4 9 2" xfId="671" xr:uid="{D6175D26-1CA6-4183-B1AB-AA9C6EC92E96}"/>
    <cellStyle name="40% - Ênfase4 9 2 2" xfId="672" xr:uid="{13902402-AFFC-4BA9-9BB5-2D16EC28442C}"/>
    <cellStyle name="40% - Ênfase4 9 3" xfId="673" xr:uid="{818C1965-FAF5-4D45-8458-2AFC4B65EB47}"/>
    <cellStyle name="40% - Ênfase4 9 4" xfId="674" xr:uid="{EFDE0482-0548-42C0-9203-21B40BD49621}"/>
    <cellStyle name="40% - Ênfase5" xfId="50" builtinId="47" customBuiltin="1"/>
    <cellStyle name="40% - Ênfase5 10" xfId="675" xr:uid="{AE234461-1329-4AB8-99E2-78441A915DCF}"/>
    <cellStyle name="40% - Ênfase5 10 2" xfId="676" xr:uid="{B75875DC-5E43-40AA-8165-B8C918026447}"/>
    <cellStyle name="40% - Ênfase5 10 2 2" xfId="677" xr:uid="{9130465B-3A0A-41B0-A636-B297A632776C}"/>
    <cellStyle name="40% - Ênfase5 10 3" xfId="678" xr:uid="{AE48C53F-7372-4D83-98E3-FDAA17102922}"/>
    <cellStyle name="40% - Ênfase5 10 4" xfId="6207" xr:uid="{BF58E6C8-B4C1-401E-BC90-B2910CF3A5F0}"/>
    <cellStyle name="40% - Ênfase5 11" xfId="679" xr:uid="{C74307F7-9FFB-43A0-99E2-90295E986285}"/>
    <cellStyle name="40% - Ênfase5 11 2" xfId="680" xr:uid="{A24B90E7-430A-40EF-9702-A8CF4EF9C581}"/>
    <cellStyle name="40% - Ênfase5 11 2 2" xfId="681" xr:uid="{ADC49B58-DCA8-4307-921A-E000526F22A2}"/>
    <cellStyle name="40% - Ênfase5 11 3" xfId="682" xr:uid="{488357DB-3C79-425E-B4BD-6824B587B53F}"/>
    <cellStyle name="40% - Ênfase5 11 4" xfId="6208" xr:uid="{9A6DABF7-6BBF-484E-BE42-B23EA42A2BA8}"/>
    <cellStyle name="40% - Ênfase5 12" xfId="683" xr:uid="{67BAF323-F91C-4682-9D91-2415F94E4904}"/>
    <cellStyle name="40% - Ênfase5 12 2" xfId="684" xr:uid="{2E46515A-0D0E-4606-A7F0-873E9EF5B19D}"/>
    <cellStyle name="40% - Ênfase5 12 2 2" xfId="685" xr:uid="{EFAB4D98-F88C-41EE-B998-E441F4D3A98E}"/>
    <cellStyle name="40% - Ênfase5 12 3" xfId="686" xr:uid="{567990F9-4955-43D6-952C-55ECD232882C}"/>
    <cellStyle name="40% - Ênfase5 13" xfId="687" xr:uid="{F14F5992-5E0A-454A-ACE9-8B4FC8E43108}"/>
    <cellStyle name="40% - Ênfase5 13 2" xfId="688" xr:uid="{DC8AB5A6-81E1-4EC5-BD99-88805F5EBF73}"/>
    <cellStyle name="40% - Ênfase5 13 2 2" xfId="689" xr:uid="{23532884-43FC-4CC1-A524-D855CC54BA1C}"/>
    <cellStyle name="40% - Ênfase5 13 3" xfId="690" xr:uid="{47FB507D-36C5-40F7-9DEB-13179EE3AE37}"/>
    <cellStyle name="40% - Ênfase5 14" xfId="691" xr:uid="{810010DA-7B3E-49D5-BC7C-0DB19E260367}"/>
    <cellStyle name="40% - Ênfase5 14 2" xfId="692" xr:uid="{FBB99CE8-9686-4D98-9967-C665965C2376}"/>
    <cellStyle name="40% - Ênfase5 15" xfId="693" xr:uid="{B5DDB857-AC88-4868-8F51-E02CB9CDFA43}"/>
    <cellStyle name="40% - Ênfase5 16" xfId="694" xr:uid="{4C548BC3-ECE5-48C1-8492-41AD8DFFF93E}"/>
    <cellStyle name="40% - Ênfase5 17" xfId="695" xr:uid="{E058EE8D-10DD-47DD-BE4D-C7B98A36F175}"/>
    <cellStyle name="40% - Ênfase5 18" xfId="41475" xr:uid="{AF3C85DD-FFFE-4CED-A0DD-BBF03BF4A0A1}"/>
    <cellStyle name="40% - Ênfase5 2" xfId="696" xr:uid="{BE2DC629-CBBF-428A-8627-D3C994E0AB6F}"/>
    <cellStyle name="40% - Ênfase5 2 2" xfId="697" xr:uid="{826256D0-D4EE-46AB-8430-BAB9F3F41C51}"/>
    <cellStyle name="40% - Ênfase5 2 2 2" xfId="698" xr:uid="{9785D2DD-3FAF-4D22-B891-0AB767DD8DEB}"/>
    <cellStyle name="40% - Ênfase5 2 2 3" xfId="6210" xr:uid="{B977019D-7D3C-4531-ACE7-7D285538E251}"/>
    <cellStyle name="40% - Ênfase5 2 3" xfId="699" xr:uid="{61F2D516-C5C1-45A2-9DEC-5A7BBAB01843}"/>
    <cellStyle name="40% - Ênfase5 2 4" xfId="700" xr:uid="{3B09D798-FD37-4D13-A8EA-11BAC0A7B1F8}"/>
    <cellStyle name="40% - Ênfase5 2 5" xfId="6209" xr:uid="{CC7FF4F3-7D50-4FAE-B685-51987C404AAF}"/>
    <cellStyle name="40% - Ênfase5 2 5 2" xfId="41496" xr:uid="{4AE67A38-9731-4983-9B72-B119E5EAA4E0}"/>
    <cellStyle name="40% - Ênfase5 3" xfId="701" xr:uid="{FD2635E6-F59A-4595-8ED8-9125C024E862}"/>
    <cellStyle name="40% - Ênfase5 3 2" xfId="702" xr:uid="{BFD967F6-6104-484F-AC73-EDACC0795B84}"/>
    <cellStyle name="40% - Ênfase5 3 2 2" xfId="703" xr:uid="{A6D1D2B4-28DB-479B-810D-A4A786D7074D}"/>
    <cellStyle name="40% - Ênfase5 3 3" xfId="704" xr:uid="{4A7A6E38-85A6-4EC8-9AF6-8D8EB2D4E8A5}"/>
    <cellStyle name="40% - Ênfase5 3 4" xfId="705" xr:uid="{9511E457-6E3B-4800-A605-4D574A43D35B}"/>
    <cellStyle name="40% - Ênfase5 3 5" xfId="6211" xr:uid="{5A1416C7-9BE1-446D-9847-8FC094A47FE0}"/>
    <cellStyle name="40% - Ênfase5 4" xfId="706" xr:uid="{311AD3FB-DF64-496E-97D7-8EF3B75256ED}"/>
    <cellStyle name="40% - Ênfase5 4 2" xfId="707" xr:uid="{7FB1C7A2-D85A-4AA1-A0CD-20012F2786A9}"/>
    <cellStyle name="40% - Ênfase5 4 2 2" xfId="708" xr:uid="{A92031DD-A9FD-4AF0-89F9-03E7929917F4}"/>
    <cellStyle name="40% - Ênfase5 4 3" xfId="709" xr:uid="{518FA1B4-E16C-45DF-9E51-A13C8844BE94}"/>
    <cellStyle name="40% - Ênfase5 4 4" xfId="710" xr:uid="{576245F6-743F-471F-8FFD-08962E458C80}"/>
    <cellStyle name="40% - Ênfase5 4 5" xfId="6212" xr:uid="{69BA93BC-7951-407C-A853-8C51B5D34413}"/>
    <cellStyle name="40% - Ênfase5 5" xfId="711" xr:uid="{B00557A8-D152-4F79-B211-565418345449}"/>
    <cellStyle name="40% - Ênfase5 5 2" xfId="712" xr:uid="{4FBD686C-685B-4CF2-B66C-6DF3B964AC1B}"/>
    <cellStyle name="40% - Ênfase5 5 2 2" xfId="713" xr:uid="{B5186FD9-C20B-498C-9EF8-CAA2B6A3F10C}"/>
    <cellStyle name="40% - Ênfase5 5 3" xfId="714" xr:uid="{4A77EEAF-70E6-415F-BF09-358843CF6E23}"/>
    <cellStyle name="40% - Ênfase5 5 4" xfId="715" xr:uid="{5151DA57-F8CB-4755-9954-49DC85863E46}"/>
    <cellStyle name="40% - Ênfase5 6" xfId="716" xr:uid="{FA754DA4-BB8E-4192-BE79-45F9D1F80DFD}"/>
    <cellStyle name="40% - Ênfase5 6 2" xfId="717" xr:uid="{727C669D-F0BB-4E8F-87D1-46022A52A3BA}"/>
    <cellStyle name="40% - Ênfase5 6 2 2" xfId="718" xr:uid="{2275480F-D330-4A5B-BE37-DE0D5FD10B4C}"/>
    <cellStyle name="40% - Ênfase5 6 3" xfId="719" xr:uid="{57E34178-6040-47D8-90DA-5C4C8856B9E2}"/>
    <cellStyle name="40% - Ênfase5 6 4" xfId="720" xr:uid="{0F688806-CAFC-4AD3-A343-DE46706D9984}"/>
    <cellStyle name="40% - Ênfase5 7" xfId="721" xr:uid="{8E15282A-DF83-4766-B577-C203035F09CE}"/>
    <cellStyle name="40% - Ênfase5 7 2" xfId="722" xr:uid="{A86A4DE9-4C50-4A68-9A4F-89AC687DFA6B}"/>
    <cellStyle name="40% - Ênfase5 7 2 2" xfId="723" xr:uid="{91DB6729-C9C9-45FC-9123-90BF94994768}"/>
    <cellStyle name="40% - Ênfase5 7 3" xfId="724" xr:uid="{45CD3730-140B-4BF3-9B58-24417D744694}"/>
    <cellStyle name="40% - Ênfase5 7 4" xfId="725" xr:uid="{CFB00EAB-41E8-44E8-9311-F45918D80BEE}"/>
    <cellStyle name="40% - Ênfase5 8" xfId="726" xr:uid="{0E1733A2-3E50-45DD-A552-EB68AE42BDAC}"/>
    <cellStyle name="40% - Ênfase5 8 2" xfId="727" xr:uid="{1D4E02D5-1330-4019-A838-2EEB3D305476}"/>
    <cellStyle name="40% - Ênfase5 8 2 2" xfId="728" xr:uid="{48F827BE-906B-4DE2-8BD9-D7B7C7313A64}"/>
    <cellStyle name="40% - Ênfase5 8 3" xfId="729" xr:uid="{EEDDAC61-24F8-4769-8DBB-AF79CB9C7B2F}"/>
    <cellStyle name="40% - Ênfase5 8 4" xfId="730" xr:uid="{EBC07103-9CB6-464E-B522-774BCC695683}"/>
    <cellStyle name="40% - Ênfase5 9" xfId="731" xr:uid="{8471CB68-D826-4B0B-B0AE-FF61D6C8642C}"/>
    <cellStyle name="40% - Ênfase5 9 2" xfId="732" xr:uid="{AA4A6B30-6FA7-45DD-8D97-CA27F35E1215}"/>
    <cellStyle name="40% - Ênfase5 9 2 2" xfId="733" xr:uid="{47037C79-22E2-4FAA-9EDA-7A143C37803E}"/>
    <cellStyle name="40% - Ênfase5 9 3" xfId="734" xr:uid="{A5F7D29A-1780-4020-B274-744EDA038B80}"/>
    <cellStyle name="40% - Ênfase5 9 4" xfId="735" xr:uid="{2A1E03AD-11D1-408A-953E-04D0C2DD5D3D}"/>
    <cellStyle name="40% - Ênfase6" xfId="53" builtinId="51" customBuiltin="1"/>
    <cellStyle name="40% - Ênfase6 10" xfId="736" xr:uid="{29266657-CC7C-422D-9A92-7F78CEB3B13F}"/>
    <cellStyle name="40% - Ênfase6 10 2" xfId="737" xr:uid="{11548463-47F5-4AF1-9070-4C25E72C1239}"/>
    <cellStyle name="40% - Ênfase6 10 2 2" xfId="738" xr:uid="{2FB07862-7B5D-44FC-BC2D-BC5F97F5B3AB}"/>
    <cellStyle name="40% - Ênfase6 10 3" xfId="739" xr:uid="{F9BD3C50-DBE1-45DF-9B69-D6B4B3B9507C}"/>
    <cellStyle name="40% - Ênfase6 10 4" xfId="6213" xr:uid="{AA539AA8-C7DB-414B-8CEF-074B7E93CDF9}"/>
    <cellStyle name="40% - Ênfase6 11" xfId="740" xr:uid="{A8609161-8C25-46ED-AE4E-ED90D2DABDBB}"/>
    <cellStyle name="40% - Ênfase6 11 2" xfId="741" xr:uid="{BD8D85EB-AFDE-4DF6-B932-5927A9033404}"/>
    <cellStyle name="40% - Ênfase6 11 2 2" xfId="742" xr:uid="{FF6C128B-F800-4559-BC5E-8BFCA384283C}"/>
    <cellStyle name="40% - Ênfase6 11 3" xfId="743" xr:uid="{58A25E72-D1E0-4EF5-A706-FE80E60AF91F}"/>
    <cellStyle name="40% - Ênfase6 11 4" xfId="6214" xr:uid="{540251C1-B756-44EC-9765-05799AA8C702}"/>
    <cellStyle name="40% - Ênfase6 12" xfId="744" xr:uid="{EDD7012E-0E28-4F4B-BBBF-66383A98EA05}"/>
    <cellStyle name="40% - Ênfase6 12 2" xfId="745" xr:uid="{DBD2AB66-E253-4C51-A27B-79E7E7B87BF6}"/>
    <cellStyle name="40% - Ênfase6 12 2 2" xfId="746" xr:uid="{8162E888-F4C9-4AE6-8A13-E96E6B0932E9}"/>
    <cellStyle name="40% - Ênfase6 12 3" xfId="747" xr:uid="{D9CBF1B2-67DF-449D-817F-E44EFAEED818}"/>
    <cellStyle name="40% - Ênfase6 13" xfId="748" xr:uid="{F47586D9-83EF-4578-8237-85D7D7B0709D}"/>
    <cellStyle name="40% - Ênfase6 13 2" xfId="749" xr:uid="{A1859CC5-D301-4695-BF51-825742F59927}"/>
    <cellStyle name="40% - Ênfase6 13 2 2" xfId="750" xr:uid="{AD23A1DD-C4BF-47BB-B1EF-27813EA0F3E6}"/>
    <cellStyle name="40% - Ênfase6 13 3" xfId="751" xr:uid="{69799061-9FC0-450B-B333-820664D1C72D}"/>
    <cellStyle name="40% - Ênfase6 14" xfId="752" xr:uid="{2AF5F302-92FF-429A-AC47-9452CCA43B29}"/>
    <cellStyle name="40% - Ênfase6 14 2" xfId="753" xr:uid="{161D47ED-00FE-40D8-9FA2-DF4409CF1307}"/>
    <cellStyle name="40% - Ênfase6 15" xfId="754" xr:uid="{057E0FA1-B314-4E75-886A-F59B133347DC}"/>
    <cellStyle name="40% - Ênfase6 16" xfId="755" xr:uid="{897FA1DC-CB90-4D22-983A-CA856868297D}"/>
    <cellStyle name="40% - Ênfase6 17" xfId="756" xr:uid="{AB206554-DF51-491A-8F24-14DA1EF9E58B}"/>
    <cellStyle name="40% - Ênfase6 18" xfId="41476" xr:uid="{6DDED398-251F-4361-A5A8-8BD0B76C216A}"/>
    <cellStyle name="40% - Ênfase6 2" xfId="757" xr:uid="{EEFE933B-466C-4D61-B53D-3038662D975C}"/>
    <cellStyle name="40% - Ênfase6 2 2" xfId="758" xr:uid="{6E1BFCB9-325E-459E-8876-5F6B813102BA}"/>
    <cellStyle name="40% - Ênfase6 2 2 2" xfId="759" xr:uid="{FC60D52E-7A40-45A1-9361-323ACB4D393F}"/>
    <cellStyle name="40% - Ênfase6 2 2 3" xfId="6216" xr:uid="{A649AE19-F33B-4A70-8FC9-176E8351EA00}"/>
    <cellStyle name="40% - Ênfase6 2 3" xfId="760" xr:uid="{AF3F2C72-3A87-4FB0-A674-78C7E16D1AF4}"/>
    <cellStyle name="40% - Ênfase6 2 4" xfId="761" xr:uid="{4E9C3504-31C5-40EA-B61F-359CD559990A}"/>
    <cellStyle name="40% - Ênfase6 2 5" xfId="6215" xr:uid="{11137F38-A6C8-46AB-B94C-2EA3D90008EF}"/>
    <cellStyle name="40% - Ênfase6 2 5 2" xfId="41497" xr:uid="{085EFA7A-C623-42EF-9135-9EED92DFDA80}"/>
    <cellStyle name="40% - Ênfase6 3" xfId="762" xr:uid="{587E8EDD-ECEC-45B4-8C0F-70DE28AA5E03}"/>
    <cellStyle name="40% - Ênfase6 3 2" xfId="763" xr:uid="{FBA0A494-70CE-4F0A-9CE8-87A484CFC274}"/>
    <cellStyle name="40% - Ênfase6 3 2 2" xfId="764" xr:uid="{F5099C5C-D084-4483-865E-D12AE77607EB}"/>
    <cellStyle name="40% - Ênfase6 3 3" xfId="765" xr:uid="{14A01528-BC72-45D1-9A79-A9E49629C783}"/>
    <cellStyle name="40% - Ênfase6 3 4" xfId="766" xr:uid="{3DEB5391-ACD4-455E-8F8C-578F824125FD}"/>
    <cellStyle name="40% - Ênfase6 3 5" xfId="6217" xr:uid="{275575BB-688F-4230-8DD4-1F1C89DAEF01}"/>
    <cellStyle name="40% - Ênfase6 4" xfId="767" xr:uid="{013D5F0E-915E-4D6D-9310-07E9B90FD303}"/>
    <cellStyle name="40% - Ênfase6 4 2" xfId="768" xr:uid="{FB413614-8318-41C3-995A-769BCAABC727}"/>
    <cellStyle name="40% - Ênfase6 4 2 2" xfId="769" xr:uid="{E07259FA-7063-4EE1-881A-126FB777FEF0}"/>
    <cellStyle name="40% - Ênfase6 4 3" xfId="770" xr:uid="{9ED8941B-054C-419C-BCEC-CEB47AB501B6}"/>
    <cellStyle name="40% - Ênfase6 4 4" xfId="771" xr:uid="{216CAB65-E98E-4C1E-83A6-DCC948E85DC4}"/>
    <cellStyle name="40% - Ênfase6 4 5" xfId="6218" xr:uid="{9210302F-9917-42A5-A31E-9265B7A937EF}"/>
    <cellStyle name="40% - Ênfase6 5" xfId="772" xr:uid="{69559829-23A6-45DD-BEB7-D8EBF3E85B62}"/>
    <cellStyle name="40% - Ênfase6 5 2" xfId="773" xr:uid="{84205B38-1E25-4B71-9EC8-E76E05DB7F23}"/>
    <cellStyle name="40% - Ênfase6 5 2 2" xfId="774" xr:uid="{22D128B4-E4FB-42A3-8933-1004AF13D2A0}"/>
    <cellStyle name="40% - Ênfase6 5 3" xfId="775" xr:uid="{D847ABF7-5AB4-4595-8173-F4800F6AADD2}"/>
    <cellStyle name="40% - Ênfase6 5 4" xfId="776" xr:uid="{7427B838-8D7E-4CF8-8079-CF5123331114}"/>
    <cellStyle name="40% - Ênfase6 6" xfId="777" xr:uid="{9B712B57-F6F0-4005-AA2D-FF30E75BF14C}"/>
    <cellStyle name="40% - Ênfase6 6 2" xfId="778" xr:uid="{BF9E71F3-4A12-464F-9D7E-36BC19D56E16}"/>
    <cellStyle name="40% - Ênfase6 6 2 2" xfId="779" xr:uid="{21215BCD-0332-4678-8677-A1487CB1CDE8}"/>
    <cellStyle name="40% - Ênfase6 6 3" xfId="780" xr:uid="{91206513-27B3-4B23-9D89-EA0C5EE66DF9}"/>
    <cellStyle name="40% - Ênfase6 6 4" xfId="781" xr:uid="{9AC926DE-D162-435D-BCDF-6ADC03385E5C}"/>
    <cellStyle name="40% - Ênfase6 7" xfId="782" xr:uid="{FFCF10B4-27CD-488B-BA88-39F75A2556DB}"/>
    <cellStyle name="40% - Ênfase6 7 2" xfId="783" xr:uid="{9F9ADC62-81AC-4514-99EC-8A1D90B456F7}"/>
    <cellStyle name="40% - Ênfase6 7 2 2" xfId="784" xr:uid="{931695E2-C33C-4F4F-9E8E-07899EFE8156}"/>
    <cellStyle name="40% - Ênfase6 7 3" xfId="785" xr:uid="{7F409854-047A-4D6B-8FA6-1B52244A7EFE}"/>
    <cellStyle name="40% - Ênfase6 7 4" xfId="786" xr:uid="{E4D3AF3D-749B-42DA-8BD5-70BFDD244126}"/>
    <cellStyle name="40% - Ênfase6 8" xfId="787" xr:uid="{EFA4D932-6D91-4875-93A5-A361F20BC224}"/>
    <cellStyle name="40% - Ênfase6 8 2" xfId="788" xr:uid="{3C5DAF21-0ADA-4A19-B1E8-CE2D080EC312}"/>
    <cellStyle name="40% - Ênfase6 8 2 2" xfId="789" xr:uid="{809AE370-4066-4E9E-98EA-980F5403E1BA}"/>
    <cellStyle name="40% - Ênfase6 8 3" xfId="790" xr:uid="{8ED6E1D6-BFC5-47D6-85DD-F18D37749D89}"/>
    <cellStyle name="40% - Ênfase6 8 4" xfId="791" xr:uid="{5DE834FD-4EB6-4C3D-A495-9AC6783F6BAB}"/>
    <cellStyle name="40% - Ênfase6 9" xfId="792" xr:uid="{43EB4835-119D-41DE-BD4B-236C4C04FF1A}"/>
    <cellStyle name="40% - Ênfase6 9 2" xfId="793" xr:uid="{5C97ABFA-82BE-4F90-887D-477DE1CDF5CE}"/>
    <cellStyle name="40% - Ênfase6 9 2 2" xfId="794" xr:uid="{72311B16-61A9-4F55-9FCC-AA1D98C4D7B9}"/>
    <cellStyle name="40% - Ênfase6 9 3" xfId="795" xr:uid="{E2D52E76-1911-4407-8800-475E4FCF70D2}"/>
    <cellStyle name="40% - Ênfase6 9 4" xfId="796" xr:uid="{DF87BE32-0175-40BF-9224-8751609E60C0}"/>
    <cellStyle name="60% - Accent1 2" xfId="41455" xr:uid="{714270A4-5E24-45B7-BEAA-DB022A62894E}"/>
    <cellStyle name="60% - Ênfase1 10" xfId="6219" xr:uid="{284647F4-DCCD-4B6A-840D-E445DBC81B30}"/>
    <cellStyle name="60% - Ênfase1 11" xfId="6220" xr:uid="{AC7647A3-13EF-4C1D-98C7-4B4D91D3D50B}"/>
    <cellStyle name="60% - Ênfase1 12" xfId="9779" xr:uid="{5A81B9FE-E4BD-4EA9-B542-A41EABEDA724}"/>
    <cellStyle name="60% - Ênfase1 13" xfId="2944" xr:uid="{2BC8D500-8FE9-4CA0-B4C0-9C98500976CD}"/>
    <cellStyle name="60% - Ênfase1 2" xfId="797" xr:uid="{E205F323-4389-45C8-B985-73871354DD22}"/>
    <cellStyle name="60% - Ênfase1 2 2" xfId="6222" xr:uid="{E30B8224-01D3-467A-B75E-B2BA7ED9EE1E}"/>
    <cellStyle name="60% - Ênfase1 2 3" xfId="6221" xr:uid="{AF2F9FAB-2559-47AA-A899-6BB86990CFD3}"/>
    <cellStyle name="60% - Ênfase1 3" xfId="798" xr:uid="{985B2C6D-6914-4B13-856B-8D2A8BB27D02}"/>
    <cellStyle name="60% - Ênfase1 3 2" xfId="6223" xr:uid="{61319B4B-2962-4447-B129-5D6712F64688}"/>
    <cellStyle name="60% - Ênfase1 4" xfId="6224" xr:uid="{975E8858-BA9A-40C8-B720-7CFE6FF19673}"/>
    <cellStyle name="60% - Ênfase1 5" xfId="6225" xr:uid="{DB1A583B-3109-4541-965D-91A8B7571F9E}"/>
    <cellStyle name="60% - Ênfase1 6" xfId="6226" xr:uid="{BD86422F-4B7E-42DC-A529-F70E903F567C}"/>
    <cellStyle name="60% - Ênfase1 7" xfId="6227" xr:uid="{4614CFDD-A1F0-48B3-AA23-2250B2D9B36C}"/>
    <cellStyle name="60% - Ênfase1 8" xfId="6228" xr:uid="{9E2C1616-D4B6-461F-9CEE-E94EB0FE90CB}"/>
    <cellStyle name="60% - Ênfase1 9" xfId="6229" xr:uid="{D6F2659C-8205-45C4-A972-EBAF27ABADB9}"/>
    <cellStyle name="60% - Ênfase2 10" xfId="6230" xr:uid="{70C12A1F-4F1D-477A-9C6D-88AD5C830494}"/>
    <cellStyle name="60% - Ênfase2 11" xfId="6231" xr:uid="{06A5CAA7-48DD-4BBF-8E5E-C0E670116587}"/>
    <cellStyle name="60% - Ênfase2 12" xfId="9780" xr:uid="{DC369858-6224-4B9F-AEDC-A870A286C39B}"/>
    <cellStyle name="60% - Ênfase2 13" xfId="2945" xr:uid="{FA57F908-F0DB-446E-9751-5DF1BF86CB6F}"/>
    <cellStyle name="60% - Ênfase2 2" xfId="799" xr:uid="{16796EF5-2374-4704-B87E-E9BD5E6C1DF1}"/>
    <cellStyle name="60% - Ênfase2 2 2" xfId="6233" xr:uid="{98C99B02-F3C8-42DB-B5BA-452984ED0266}"/>
    <cellStyle name="60% - Ênfase2 2 3" xfId="6232" xr:uid="{AD9F61F3-B7EC-4107-87C5-79807A9ED071}"/>
    <cellStyle name="60% - Ênfase2 3" xfId="800" xr:uid="{F764AC1F-160E-4147-B87A-24A3FE172A88}"/>
    <cellStyle name="60% - Ênfase2 3 2" xfId="6234" xr:uid="{47B81FE2-3EE7-4BAC-8088-94E38DD8B546}"/>
    <cellStyle name="60% - Ênfase2 4" xfId="6235" xr:uid="{C86DAB85-D2A3-4727-9D7F-FD8F0CE5970F}"/>
    <cellStyle name="60% - Ênfase2 5" xfId="6236" xr:uid="{7C5DE5C0-73D8-493A-BB33-6A8A248A8D64}"/>
    <cellStyle name="60% - Ênfase2 6" xfId="6237" xr:uid="{EDE2BDD3-10A6-4E32-98C4-3C8D72627856}"/>
    <cellStyle name="60% - Ênfase2 7" xfId="6238" xr:uid="{D8AC2807-AB72-46C4-84C5-D1B806C7AE2D}"/>
    <cellStyle name="60% - Ênfase2 8" xfId="6239" xr:uid="{BA5E46FE-E376-46CB-80B2-34B5F3A60F02}"/>
    <cellStyle name="60% - Ênfase2 9" xfId="6240" xr:uid="{390CA2F9-E640-4EA2-A227-5AD5F3427FAB}"/>
    <cellStyle name="60% - Ênfase3 10" xfId="6241" xr:uid="{48215585-5936-4BD8-B8C5-E1A28787D164}"/>
    <cellStyle name="60% - Ênfase3 11" xfId="6242" xr:uid="{B8573D7C-3BB0-4291-A469-A5A2891986E4}"/>
    <cellStyle name="60% - Ênfase3 12" xfId="9781" xr:uid="{60007B0B-4BB9-48BF-BA5C-D0F8294ABEC4}"/>
    <cellStyle name="60% - Ênfase3 13" xfId="2946" xr:uid="{B7ACC470-F1A9-4007-BCB5-06DC44E582C4}"/>
    <cellStyle name="60% - Ênfase3 2" xfId="801" xr:uid="{491215A7-9ECC-42CB-B479-50C7269E0A34}"/>
    <cellStyle name="60% - Ênfase3 2 2" xfId="6244" xr:uid="{A8148C28-FF43-401F-8CFD-79BE68561ACA}"/>
    <cellStyle name="60% - Ênfase3 2 3" xfId="6243" xr:uid="{37DC6DA1-E806-478F-BEC4-71E962BFED0F}"/>
    <cellStyle name="60% - Ênfase3 3" xfId="802" xr:uid="{10566F69-4FA5-4DC2-B301-A4138B592DFD}"/>
    <cellStyle name="60% - Ênfase3 3 2" xfId="6245" xr:uid="{7661107F-8A45-4D63-A803-E2E1068B7B5A}"/>
    <cellStyle name="60% - Ênfase3 4" xfId="6246" xr:uid="{CB2C6F06-07C4-49BD-A81D-548F85485A31}"/>
    <cellStyle name="60% - Ênfase3 5" xfId="6247" xr:uid="{1CB4B05A-B18F-4CEA-992F-0982F05E308A}"/>
    <cellStyle name="60% - Ênfase3 6" xfId="6248" xr:uid="{35F9A4E4-C80E-4FA2-9795-053815148FA2}"/>
    <cellStyle name="60% - Ênfase3 7" xfId="6249" xr:uid="{BB052AB6-A9E1-41DE-9E54-90EBC355F883}"/>
    <cellStyle name="60% - Ênfase3 8" xfId="6250" xr:uid="{E7C1D1B6-47CB-4811-ACBA-3DF0CAE0657C}"/>
    <cellStyle name="60% - Ênfase3 9" xfId="6251" xr:uid="{EDB5F973-82C4-42AD-978D-DB12D6351545}"/>
    <cellStyle name="60% - Ênfase4 10" xfId="6252" xr:uid="{948589EA-4268-45BA-A882-FE9A70276AB8}"/>
    <cellStyle name="60% - Ênfase4 11" xfId="6253" xr:uid="{CC827B44-D70E-41C4-9D6E-1309587DA9E3}"/>
    <cellStyle name="60% - Ênfase4 12" xfId="9782" xr:uid="{6C6EE493-4E2D-475F-8040-8D6AA8F8F8BB}"/>
    <cellStyle name="60% - Ênfase4 13" xfId="2947" xr:uid="{5A11A278-F3E6-4F47-AC07-5D769D66D988}"/>
    <cellStyle name="60% - Ênfase4 2" xfId="803" xr:uid="{75DDC89D-ED79-41C2-BE11-4216675B1141}"/>
    <cellStyle name="60% - Ênfase4 2 2" xfId="6255" xr:uid="{2F00CE77-A8E7-4B4B-B149-E601A4494172}"/>
    <cellStyle name="60% - Ênfase4 2 3" xfId="6254" xr:uid="{540B8261-4F19-4F05-AFE1-803600075209}"/>
    <cellStyle name="60% - Ênfase4 3" xfId="804" xr:uid="{C953A6E8-686B-426E-A3E0-F31C0B631CFB}"/>
    <cellStyle name="60% - Ênfase4 3 2" xfId="6256" xr:uid="{6945A1AA-9E62-4E69-9FB8-8EE55C91D909}"/>
    <cellStyle name="60% - Ênfase4 4" xfId="6257" xr:uid="{E25FC408-2A47-4BC4-969B-8B85C4195965}"/>
    <cellStyle name="60% - Ênfase4 5" xfId="6258" xr:uid="{E7A817BA-8493-4C78-9459-CF7263F754F0}"/>
    <cellStyle name="60% - Ênfase4 6" xfId="6259" xr:uid="{7E5EAD3D-DC7F-478E-B088-F5CFEE5FF9CE}"/>
    <cellStyle name="60% - Ênfase4 7" xfId="6260" xr:uid="{DA727950-1428-4243-B675-32B8A40801E6}"/>
    <cellStyle name="60% - Ênfase4 8" xfId="6261" xr:uid="{35895EAF-C285-4CD8-8CE3-2B340F1FFCB4}"/>
    <cellStyle name="60% - Ênfase4 9" xfId="6262" xr:uid="{A32A9519-9645-440B-AFC4-981BA49FE464}"/>
    <cellStyle name="60% - Ênfase5 10" xfId="6263" xr:uid="{0D8E4CBA-5C58-4B3D-8DC2-F1745CD8DD58}"/>
    <cellStyle name="60% - Ênfase5 11" xfId="6264" xr:uid="{9F74961F-D1F0-4F64-BB4F-3C2AFBA7F552}"/>
    <cellStyle name="60% - Ênfase5 12" xfId="9783" xr:uid="{D24741DC-DC9F-4DCA-A043-A46BEBE297DE}"/>
    <cellStyle name="60% - Ênfase5 13" xfId="2948" xr:uid="{D5FDE924-037C-4ECD-8A08-CA5431C3BD0A}"/>
    <cellStyle name="60% - Ênfase5 2" xfId="805" xr:uid="{BC3339D3-5021-4ED2-B3D5-5ACFFA722FC4}"/>
    <cellStyle name="60% - Ênfase5 2 2" xfId="6266" xr:uid="{F3EA6FAE-9A89-4AAE-A71D-904AF4E49C36}"/>
    <cellStyle name="60% - Ênfase5 2 3" xfId="6265" xr:uid="{5B2BBE89-C523-413D-BDAD-8D6548A1E10E}"/>
    <cellStyle name="60% - Ênfase5 3" xfId="806" xr:uid="{57A42D14-5AC5-45FE-85AA-EE28F93E3019}"/>
    <cellStyle name="60% - Ênfase5 3 2" xfId="6267" xr:uid="{5E356F9D-2380-4139-97B7-515C258CAB3E}"/>
    <cellStyle name="60% - Ênfase5 4" xfId="6268" xr:uid="{CC0F225A-87EB-4FD8-A6AA-2FFBE50DF97A}"/>
    <cellStyle name="60% - Ênfase5 5" xfId="6269" xr:uid="{457FFA99-FE09-48FD-AA05-DABEA86AC3B8}"/>
    <cellStyle name="60% - Ênfase5 6" xfId="6270" xr:uid="{24FC939E-FBDC-4F93-BFD3-0C929DDA913A}"/>
    <cellStyle name="60% - Ênfase5 7" xfId="6271" xr:uid="{BC6D2551-695E-4B07-9ABC-8ABFB4E33A05}"/>
    <cellStyle name="60% - Ênfase5 8" xfId="6272" xr:uid="{4CC1854A-66CE-4DCF-8A52-239AC992E538}"/>
    <cellStyle name="60% - Ênfase5 9" xfId="6273" xr:uid="{8275D208-3178-4941-874B-361415F0702F}"/>
    <cellStyle name="60% - Ênfase6 10" xfId="6274" xr:uid="{B56811A7-FEB5-413C-8728-8BE38E350B1D}"/>
    <cellStyle name="60% - Ênfase6 11" xfId="6275" xr:uid="{0B60BBD6-93E3-4569-9A3A-EA44DBA161C6}"/>
    <cellStyle name="60% - Ênfase6 12" xfId="9784" xr:uid="{0A4D591B-571A-4EAC-AB0C-6D5CD6EFA6D6}"/>
    <cellStyle name="60% - Ênfase6 13" xfId="2949" xr:uid="{FC138595-F86C-461D-9D15-D8AFAAFC6082}"/>
    <cellStyle name="60% - Ênfase6 2" xfId="807" xr:uid="{D9A2AA9A-CEBB-4266-AB25-3F7DB371A662}"/>
    <cellStyle name="60% - Ênfase6 2 2" xfId="6277" xr:uid="{E5BA7D3F-DAA5-4975-B4C9-261886AAC93D}"/>
    <cellStyle name="60% - Ênfase6 2 3" xfId="6276" xr:uid="{BEEE5B5B-2B64-4328-B22E-6223A4E37482}"/>
    <cellStyle name="60% - Ênfase6 3" xfId="808" xr:uid="{1499C182-218F-4801-B99E-F69EFF1781F6}"/>
    <cellStyle name="60% - Ênfase6 3 2" xfId="6278" xr:uid="{3E0747F3-2734-4121-9242-B21230EF7CAC}"/>
    <cellStyle name="60% - Ênfase6 4" xfId="6279" xr:uid="{AE71A99E-C002-4D4C-9A9F-7CB5CD251995}"/>
    <cellStyle name="60% - Ênfase6 5" xfId="6280" xr:uid="{9B213D47-8663-40A0-9174-45F84BACF3C1}"/>
    <cellStyle name="60% - Ênfase6 6" xfId="6281" xr:uid="{84D02D5A-2F5C-4843-AB52-C92F6323BE24}"/>
    <cellStyle name="60% - Ênfase6 7" xfId="6282" xr:uid="{99E0035A-9D4A-494F-A241-F4D9B2CC8FCD}"/>
    <cellStyle name="60% - Ênfase6 8" xfId="6283" xr:uid="{5D45DB5A-AC06-4C03-91CE-763CC7077CE5}"/>
    <cellStyle name="60% - Ênfase6 9" xfId="6284" xr:uid="{93855054-5CCE-416D-B99F-ADD046BCC6BC}"/>
    <cellStyle name="Bom" xfId="26" builtinId="26" customBuiltin="1"/>
    <cellStyle name="Bom 10" xfId="6285" xr:uid="{FF73D439-4A1D-4615-829D-1D20312BF142}"/>
    <cellStyle name="Bom 11" xfId="6286" xr:uid="{60B30C52-3349-4677-9570-F6F1F0ECBA3D}"/>
    <cellStyle name="Bom 2" xfId="809" xr:uid="{7B7EAFD3-6524-4C71-8C4A-FF99088AC7BF}"/>
    <cellStyle name="Bom 2 2" xfId="6288" xr:uid="{D3CEB13B-69EF-4154-B7A2-BEEEE00A4790}"/>
    <cellStyle name="Bom 2 2 2" xfId="41434" xr:uid="{10A478BE-2825-45E0-82A7-7D6C7DA6EE6C}"/>
    <cellStyle name="Bom 2 3" xfId="6287" xr:uid="{0654D19B-C571-472B-B9E0-0228B544898F}"/>
    <cellStyle name="Bom 3" xfId="810" xr:uid="{B1B72743-5AC5-4A86-9EA3-C86BEF2A9DF4}"/>
    <cellStyle name="Bom 3 2" xfId="6289" xr:uid="{AD2F2980-38EE-4F9B-97D2-1AAD47C5E798}"/>
    <cellStyle name="Bom 4" xfId="6290" xr:uid="{9F9C6C05-EC59-43AB-85B8-2ABDE5446FB5}"/>
    <cellStyle name="Bom 5" xfId="6291" xr:uid="{72C18082-D563-4BA3-905A-4B6C0A6984FE}"/>
    <cellStyle name="Bom 6" xfId="6292" xr:uid="{18299381-A807-4C2B-882A-9D18D6805A18}"/>
    <cellStyle name="Bom 7" xfId="6293" xr:uid="{8162B790-A61D-4622-A592-7B1A1BC79AAA}"/>
    <cellStyle name="Bom 8" xfId="6294" xr:uid="{1EEB475F-12A2-4367-9033-00FD66A0572B}"/>
    <cellStyle name="Bom 9" xfId="6295" xr:uid="{CDE41FA0-DE45-4088-AF6B-8870A465D037}"/>
    <cellStyle name="Cálculo" xfId="30" builtinId="22" customBuiltin="1"/>
    <cellStyle name="Cálculo 10" xfId="6296" xr:uid="{539EE945-31F8-4FB0-8715-335B24445293}"/>
    <cellStyle name="Cálculo 11" xfId="6297" xr:uid="{0E97049B-B014-4B84-85F2-E1DAC19AA936}"/>
    <cellStyle name="Cálculo 2" xfId="811" xr:uid="{EC6379FC-6B9D-47E3-8AF2-E752BC904773}"/>
    <cellStyle name="Cálculo 2 2" xfId="6299" xr:uid="{3829A402-2954-419D-879E-FF75B198C8A9}"/>
    <cellStyle name="Cálculo 2 2 2" xfId="41439" xr:uid="{EC0922EE-8E4C-49A8-AE79-8B5D18B9CA59}"/>
    <cellStyle name="Cálculo 2 3" xfId="6298" xr:uid="{55880F40-6954-4DD4-8C83-9C6EA5E66CCA}"/>
    <cellStyle name="Cálculo 2 3 2" xfId="41498" xr:uid="{29CBFA13-D334-4DBC-BC7C-96A8E98E58ED}"/>
    <cellStyle name="Cálculo 2 4" xfId="35690" xr:uid="{BB26C915-3A35-439A-88BC-B04013A533A6}"/>
    <cellStyle name="Cálculo 2 5" xfId="35728" xr:uid="{B0849811-8DB8-4D5A-AC28-7D628A7F77AF}"/>
    <cellStyle name="Cálculo 2 6" xfId="39932" xr:uid="{E155CAEA-AC9D-4E67-AA62-CA73E2B44A75}"/>
    <cellStyle name="Cálculo 3" xfId="812" xr:uid="{2BBF95C4-1AD6-4B72-A93E-6CF8EFA259CA}"/>
    <cellStyle name="Cálculo 3 2" xfId="6300" xr:uid="{8DBFCCC0-5B4E-4D93-8417-336B5E55A3B2}"/>
    <cellStyle name="Cálculo 3 3" xfId="35691" xr:uid="{42986012-F527-49E5-BF87-039E66DED369}"/>
    <cellStyle name="Cálculo 3 4" xfId="35730" xr:uid="{84C8D41B-D983-4E40-A816-A38C5233C22D}"/>
    <cellStyle name="Cálculo 3 5" xfId="39933" xr:uid="{3B965ECD-B09F-4677-A56B-73E545460DDC}"/>
    <cellStyle name="Cálculo 4" xfId="6301" xr:uid="{582B46D1-C0B5-45AE-A9E5-5177C9113C75}"/>
    <cellStyle name="Cálculo 4 2" xfId="41477" xr:uid="{2C1017DD-2AA5-4C64-AF76-3BD102566B96}"/>
    <cellStyle name="Cálculo 5" xfId="6302" xr:uid="{4B16EE3D-56B8-4626-A2E3-234FE01A53CB}"/>
    <cellStyle name="Cálculo 6" xfId="6303" xr:uid="{B148368D-D1CD-4FD8-AE97-853DB6A08455}"/>
    <cellStyle name="Cálculo 7" xfId="6304" xr:uid="{62EDB05B-0367-4E91-933D-A05215E901B1}"/>
    <cellStyle name="Cálculo 8" xfId="6305" xr:uid="{DB908CA5-CF87-4738-B26E-5365465F9EB9}"/>
    <cellStyle name="Cálculo 9" xfId="6306" xr:uid="{AD3DED47-768F-4A2F-8635-478628C7E32E}"/>
    <cellStyle name="Célula de Verificação" xfId="32" builtinId="23" customBuiltin="1"/>
    <cellStyle name="Célula de Verificação 10" xfId="6307" xr:uid="{0C47F3CE-0C24-4DB6-9B4C-34535F4B0C92}"/>
    <cellStyle name="Célula de Verificação 11" xfId="6308" xr:uid="{14CC358F-0AEF-402E-83D2-56583B28FC7F}"/>
    <cellStyle name="Célula de Verificação 2" xfId="813" xr:uid="{C9AB12B6-5A44-41C9-A49C-64A3F92B0B23}"/>
    <cellStyle name="Célula de Verificação 2 2" xfId="6310" xr:uid="{66CCE088-69D1-4A25-ABBC-BA7F6056971A}"/>
    <cellStyle name="Célula de Verificação 2 2 2" xfId="41441" xr:uid="{15D99AFC-AC49-4E8E-8FF0-28395C96C7D4}"/>
    <cellStyle name="Célula de Verificação 2 3" xfId="6309" xr:uid="{47A8015B-BEAF-4EC4-832A-6E38F22CF3EE}"/>
    <cellStyle name="Célula de Verificação 2 4" xfId="41567" xr:uid="{7997C9D6-C560-4920-AB5C-6DF9C79D13F6}"/>
    <cellStyle name="Célula de Verificação 3" xfId="814" xr:uid="{C46568EF-A456-4E8A-BFE3-169586F0B1AC}"/>
    <cellStyle name="Célula de Verificação 3 2" xfId="6311" xr:uid="{B87968BB-7BEA-48A7-A73A-BAB3B336BAD3}"/>
    <cellStyle name="Célula de Verificação 3 3" xfId="41566" xr:uid="{4B1CC6C5-C65B-4337-98E4-754291001B1F}"/>
    <cellStyle name="Célula de Verificação 4" xfId="6312" xr:uid="{87457B0B-5C12-45B3-B055-58DC5A3238BF}"/>
    <cellStyle name="Célula de Verificação 5" xfId="6313" xr:uid="{11E267CF-1EC2-484F-A06A-5B82D8EC74A6}"/>
    <cellStyle name="Célula de Verificação 6" xfId="6314" xr:uid="{C8E8614F-AB37-401D-BE6E-DF53BD27C927}"/>
    <cellStyle name="Célula de Verificação 7" xfId="6315" xr:uid="{E7E57E00-9C08-41ED-B14F-3014CE91FBB2}"/>
    <cellStyle name="Célula de Verificação 8" xfId="6316" xr:uid="{9C57B1A2-355C-44D9-A486-65FE05327B70}"/>
    <cellStyle name="Célula de Verificação 9" xfId="6317" xr:uid="{2EB06F38-2E80-4D1F-9415-7DADDAD43A42}"/>
    <cellStyle name="Célula Vinculada" xfId="31" builtinId="24" customBuiltin="1"/>
    <cellStyle name="Célula Vinculada 10" xfId="6318" xr:uid="{6D69DE63-0508-4C50-8E30-D08ACE92F56C}"/>
    <cellStyle name="Célula Vinculada 11" xfId="6319" xr:uid="{8ACD9BA5-440E-4552-BEBF-0B4E1CCF6032}"/>
    <cellStyle name="Célula Vinculada 2" xfId="815" xr:uid="{9585BC04-24C1-476F-BD13-E46D97235AA9}"/>
    <cellStyle name="Célula Vinculada 2 2" xfId="6321" xr:uid="{C04FB2E2-7E86-41A3-9377-849BF6B8F3F8}"/>
    <cellStyle name="Célula Vinculada 2 2 2" xfId="41440" xr:uid="{33F2B693-6E08-4C53-BC45-F536745C453A}"/>
    <cellStyle name="Célula Vinculada 2 3" xfId="6320" xr:uid="{E45C92B9-89B1-4580-82EA-7C57A30767C6}"/>
    <cellStyle name="Célula Vinculada 3" xfId="816" xr:uid="{ED019CBB-EF94-4197-92B6-427260DAB530}"/>
    <cellStyle name="Célula Vinculada 3 2" xfId="6322" xr:uid="{6E2581AA-2458-447C-BE87-92E40E785BC7}"/>
    <cellStyle name="Célula Vinculada 4" xfId="6323" xr:uid="{2DAF3046-C69C-4C84-B322-8CAE9331A410}"/>
    <cellStyle name="Célula Vinculada 5" xfId="6324" xr:uid="{F7459D22-67DF-45B9-BC2E-3B89D13EDDE5}"/>
    <cellStyle name="Célula Vinculada 6" xfId="6325" xr:uid="{92D8251D-5801-4CFF-ACC1-D0F0F58FC94E}"/>
    <cellStyle name="Célula Vinculada 7" xfId="6326" xr:uid="{F5D6F601-6A8F-486B-810D-F578874ABFD1}"/>
    <cellStyle name="Célula Vinculada 8" xfId="6327" xr:uid="{5326E646-991E-4B7F-AAF8-013E4EA11BE1}"/>
    <cellStyle name="Célula Vinculada 9" xfId="6328" xr:uid="{0E68ED0B-41B8-4353-8F5D-7C167A433B04}"/>
    <cellStyle name="Comma" xfId="2" xr:uid="{00000000-0005-0000-0000-000000000000}"/>
    <cellStyle name="Comma [0]" xfId="44381" xr:uid="{71815269-387C-494E-9C19-36BCDA063732}"/>
    <cellStyle name="Comma [0] 2" xfId="44395" xr:uid="{96F4A7F2-19BE-4608-A442-7389B178E494}"/>
    <cellStyle name="Comma 10" xfId="817" xr:uid="{05A70BAA-8E2A-48EA-BE72-22D76998BA94}"/>
    <cellStyle name="Comma 10 2" xfId="2995" xr:uid="{118F0458-849F-43D0-8648-B05D31FD303D}"/>
    <cellStyle name="Comma 10 2 10" xfId="32742" xr:uid="{8B774B65-B511-458D-8BFF-09F0EC3AC9AD}"/>
    <cellStyle name="Comma 10 2 11" xfId="34259" xr:uid="{9CBB4620-950F-493F-B1E9-6941B89B7DE9}"/>
    <cellStyle name="Comma 10 2 12" xfId="35781" xr:uid="{C4B1D748-13FA-4404-9D6B-A243CD50F7E0}"/>
    <cellStyle name="Comma 10 2 13" xfId="37193" xr:uid="{E23F43A9-8FAC-46A0-BDA0-886707A70E96}"/>
    <cellStyle name="Comma 10 2 14" xfId="38598" xr:uid="{2DB0CC5F-A30E-437C-8590-B97465637510}"/>
    <cellStyle name="Comma 10 2 15" xfId="39934" xr:uid="{B2E0EDEF-E492-4681-A84A-A72EC1D93605}"/>
    <cellStyle name="Comma 10 2 16" xfId="41647" xr:uid="{D000F8C9-9488-4EBA-9F99-5AFF3A090BA1}"/>
    <cellStyle name="Comma 10 2 17" xfId="43050" xr:uid="{429387AA-7302-40BC-B402-5952E48235F1}"/>
    <cellStyle name="Comma 10 2 2" xfId="3460" xr:uid="{05A959DA-B8BB-48B1-8097-D501039C7FFB}"/>
    <cellStyle name="Comma 10 2 2 10" xfId="34260" xr:uid="{797DDF43-3649-4B17-97BC-DC61D48C0518}"/>
    <cellStyle name="Comma 10 2 2 11" xfId="36146" xr:uid="{71FCBF61-665C-45C2-929B-9314AEE2996D}"/>
    <cellStyle name="Comma 10 2 2 12" xfId="37558" xr:uid="{F65ACE23-3199-4627-8A16-BE058D56911F}"/>
    <cellStyle name="Comma 10 2 2 13" xfId="38963" xr:uid="{E0046F5F-732C-4A56-B7AE-E582E5249BF4}"/>
    <cellStyle name="Comma 10 2 2 14" xfId="39935" xr:uid="{BB70DE66-1EDE-41F2-A3E6-BD1BAC36B37A}"/>
    <cellStyle name="Comma 10 2 2 15" xfId="42012" xr:uid="{6226F338-AAC6-40AF-BCB4-EDEA6CF82315}"/>
    <cellStyle name="Comma 10 2 2 16" xfId="43415" xr:uid="{40B1701D-8AF9-4148-A840-4598426C4529}"/>
    <cellStyle name="Comma 10 2 2 2" xfId="4321" xr:uid="{CA81D9C9-66D2-4E34-A9AB-4E395001B2C6}"/>
    <cellStyle name="Comma 10 2 2 2 10" xfId="36898" xr:uid="{1155DADA-9D52-4F27-A40A-3CDCE84ED2AC}"/>
    <cellStyle name="Comma 10 2 2 2 11" xfId="38310" xr:uid="{7C2EB7AF-9897-4B2A-9580-EC95AB26B927}"/>
    <cellStyle name="Comma 10 2 2 2 12" xfId="39715" xr:uid="{ADBB707E-EBCD-43E4-BD3D-418C18147B92}"/>
    <cellStyle name="Comma 10 2 2 2 13" xfId="39936" xr:uid="{087E997A-EB99-4166-BCF3-FCA167625BAE}"/>
    <cellStyle name="Comma 10 2 2 2 14" xfId="42764" xr:uid="{D01AC5EB-2C65-4299-9CF5-6CBA4CA8997F}"/>
    <cellStyle name="Comma 10 2 2 2 15" xfId="44167" xr:uid="{987D1336-7A29-47A3-956A-B8880A5D741A}"/>
    <cellStyle name="Comma 10 2 2 2 2" xfId="5930" xr:uid="{B8B7E0A1-B083-4A88-8642-1FC2DAD5D0B2}"/>
    <cellStyle name="Comma 10 2 2 2 2 2" xfId="11179" xr:uid="{807C0789-D3FC-43D2-B497-7861E9CF9048}"/>
    <cellStyle name="Comma 10 2 2 2 2 2 2" xfId="27441" xr:uid="{01019728-5FEC-476D-8F93-ADF4DBADD43F}"/>
    <cellStyle name="Comma 10 2 2 2 2 3" xfId="16702" xr:uid="{B98A42D9-66FD-429C-BEF8-83543395C7C1}"/>
    <cellStyle name="Comma 10 2 2 2 2 4" xfId="22600" xr:uid="{E43A509A-4179-4D7B-A416-F977A140C1C1}"/>
    <cellStyle name="Comma 10 2 2 2 2 5" xfId="32555" xr:uid="{02113166-6019-494E-A84F-5E7C3B24BCE2}"/>
    <cellStyle name="Comma 10 2 2 2 3" xfId="7936" xr:uid="{2116BF3E-23F2-4961-9537-F05F56162951}"/>
    <cellStyle name="Comma 10 2 2 2 3 2" xfId="12791" xr:uid="{32967C80-C132-4C41-A3E9-055C5E28B480}"/>
    <cellStyle name="Comma 10 2 2 2 3 2 2" xfId="29053" xr:uid="{C30CE1CF-D3B1-4889-96BE-BEB3D5772796}"/>
    <cellStyle name="Comma 10 2 2 2 3 3" xfId="18386" xr:uid="{B691D05A-5C3A-4A58-BC65-EABF4CF33440}"/>
    <cellStyle name="Comma 10 2 2 2 3 4" xfId="24212" xr:uid="{91B273A3-2730-4EAC-8577-5C1C7A71C169}"/>
    <cellStyle name="Comma 10 2 2 2 3 5" xfId="31776" xr:uid="{C25D0584-2F17-46F1-9552-FC2395C81182}"/>
    <cellStyle name="Comma 10 2 2 2 4" xfId="9563" xr:uid="{AF51E7B9-5AD1-4404-B506-CCA7A0E4A1C1}"/>
    <cellStyle name="Comma 10 2 2 2 4 2" xfId="25832" xr:uid="{E141D173-9BC9-49E4-AC79-24CF4F2CAE6D}"/>
    <cellStyle name="Comma 10 2 2 2 5" xfId="15093" xr:uid="{A2947DF7-D917-454A-851B-1B5D783E41EE}"/>
    <cellStyle name="Comma 10 2 2 2 6" xfId="20991" xr:uid="{ADF314D3-B189-44A6-856B-073800D84CDD}"/>
    <cellStyle name="Comma 10 2 2 2 7" xfId="19089" xr:uid="{DC68894B-7763-499A-A7BE-F7A2C7F023FB}"/>
    <cellStyle name="Comma 10 2 2 2 8" xfId="34036" xr:uid="{6853D66E-C848-4FCF-87D9-6FC32F1DB972}"/>
    <cellStyle name="Comma 10 2 2 2 9" xfId="34261" xr:uid="{DD2E4067-6865-46E5-B080-63BCA44A282D}"/>
    <cellStyle name="Comma 10 2 2 3" xfId="5075" xr:uid="{035280A4-05CF-43EB-A3A8-1E2B40364DE9}"/>
    <cellStyle name="Comma 10 2 2 3 2" xfId="10324" xr:uid="{A5084ED5-B99D-4919-8043-396F9A11C4AA}"/>
    <cellStyle name="Comma 10 2 2 3 2 2" xfId="26586" xr:uid="{BE2BA6CF-7866-475C-8874-2AE82B09DAC8}"/>
    <cellStyle name="Comma 10 2 2 3 3" xfId="15847" xr:uid="{2368A178-7384-4C41-9C1A-BF49F85ADEEB}"/>
    <cellStyle name="Comma 10 2 2 3 4" xfId="21745" xr:uid="{08798268-1185-4220-BE20-A6DCC807D113}"/>
    <cellStyle name="Comma 10 2 2 3 5" xfId="31032" xr:uid="{922A1783-D299-464C-8FD6-58EE0CFB70B8}"/>
    <cellStyle name="Comma 10 2 2 4" xfId="7081" xr:uid="{27C65BB1-E9FE-42AA-BC77-94BBA4209199}"/>
    <cellStyle name="Comma 10 2 2 4 2" xfId="11936" xr:uid="{2C138876-D27B-4025-8312-6AA9E4DB2076}"/>
    <cellStyle name="Comma 10 2 2 4 2 2" xfId="28198" xr:uid="{F47B43E3-4117-4854-8BB5-72FAC6BC72E4}"/>
    <cellStyle name="Comma 10 2 2 4 3" xfId="17531" xr:uid="{F19ECD5C-1AE4-456A-A4F7-5C40B4EFC348}"/>
    <cellStyle name="Comma 10 2 2 4 4" xfId="23357" xr:uid="{2B86A135-C61C-4FBE-A10D-2E81CA269C9A}"/>
    <cellStyle name="Comma 10 2 2 4 5" xfId="30121" xr:uid="{3353045A-B587-48F9-A3E3-FEA6C4983102}"/>
    <cellStyle name="Comma 10 2 2 5" xfId="8708" xr:uid="{D650AC84-2EAE-4BE3-90E6-F99752B7A665}"/>
    <cellStyle name="Comma 10 2 2 5 2" xfId="24977" xr:uid="{1C311156-8A39-43A3-BCEF-8A5AAD46A77B}"/>
    <cellStyle name="Comma 10 2 2 6" xfId="14236" xr:uid="{52237A02-D546-4C04-8C15-BFBD5D05F61C}"/>
    <cellStyle name="Comma 10 2 2 7" xfId="20136" xr:uid="{49474525-EF1F-4B35-84E8-40C5E376F8BC}"/>
    <cellStyle name="Comma 10 2 2 8" xfId="19495" xr:uid="{ED6B748E-2521-4C75-A460-2D99B7052799}"/>
    <cellStyle name="Comma 10 2 2 9" xfId="33181" xr:uid="{54EFDE0D-7562-4685-917B-BAA92301A8E4}"/>
    <cellStyle name="Comma 10 2 3" xfId="3886" xr:uid="{28885F87-C331-487E-917E-2CDEB536B516}"/>
    <cellStyle name="Comma 10 2 3 10" xfId="36531" xr:uid="{C77C914A-0E9C-4D14-B0B2-247F6721D10B}"/>
    <cellStyle name="Comma 10 2 3 11" xfId="37943" xr:uid="{E9CED70C-027F-44A5-980F-132A030172A7}"/>
    <cellStyle name="Comma 10 2 3 12" xfId="39348" xr:uid="{9B75F1DE-45C3-4A56-B85C-A35CB30DE29B}"/>
    <cellStyle name="Comma 10 2 3 13" xfId="39937" xr:uid="{11DF6F71-5C97-46DA-AED8-BF3816120662}"/>
    <cellStyle name="Comma 10 2 3 14" xfId="42397" xr:uid="{188E3830-69E2-47CE-9EC1-B0F222601AC7}"/>
    <cellStyle name="Comma 10 2 3 15" xfId="43800" xr:uid="{355D3EA6-2BCF-4347-B6E3-4FABF50EA1A3}"/>
    <cellStyle name="Comma 10 2 3 2" xfId="5495" xr:uid="{FE9E44B7-3150-4248-908C-9AC5E1937E73}"/>
    <cellStyle name="Comma 10 2 3 2 2" xfId="10744" xr:uid="{865D70A9-BD16-4903-8824-6784772364EC}"/>
    <cellStyle name="Comma 10 2 3 2 2 2" xfId="27006" xr:uid="{B7BDCA9A-4227-47D3-8E55-B4AB311F4ED6}"/>
    <cellStyle name="Comma 10 2 3 2 3" xfId="16267" xr:uid="{714BA1A4-1938-49EA-8916-B55333A48780}"/>
    <cellStyle name="Comma 10 2 3 2 4" xfId="22165" xr:uid="{AC19DB20-AB52-4E6E-850A-E3F37684262C}"/>
    <cellStyle name="Comma 10 2 3 2 5" xfId="32571" xr:uid="{314A91A4-0161-4388-9D5D-F9BE56D1299B}"/>
    <cellStyle name="Comma 10 2 3 3" xfId="7501" xr:uid="{2DED48F8-1A05-4576-9C9F-362418C6AFAC}"/>
    <cellStyle name="Comma 10 2 3 3 2" xfId="12356" xr:uid="{5F840AEE-D317-45B1-A2BF-9897FAA947A2}"/>
    <cellStyle name="Comma 10 2 3 3 2 2" xfId="28618" xr:uid="{5B06542B-1E06-4175-ACAF-679EAEE53769}"/>
    <cellStyle name="Comma 10 2 3 3 3" xfId="17951" xr:uid="{A4750309-CF40-4C61-9595-D1A4A839374C}"/>
    <cellStyle name="Comma 10 2 3 3 4" xfId="23777" xr:uid="{E8888C86-54C3-4306-8D89-9B9E26D97822}"/>
    <cellStyle name="Comma 10 2 3 3 5" xfId="29990" xr:uid="{D6C85FEE-7CF8-4AE0-B6DD-765F139DF93E}"/>
    <cellStyle name="Comma 10 2 3 4" xfId="9128" xr:uid="{4EF61C5A-0A56-4E42-8FF3-9CCC0E8AD351}"/>
    <cellStyle name="Comma 10 2 3 4 2" xfId="25397" xr:uid="{4E230FB2-3846-405D-84A9-A4CB6CD19B4E}"/>
    <cellStyle name="Comma 10 2 3 5" xfId="14658" xr:uid="{5374AE68-6908-4401-ADCB-23DF147D46BF}"/>
    <cellStyle name="Comma 10 2 3 6" xfId="20556" xr:uid="{BA3BBBB8-146C-4ADD-8B66-D737984C18B5}"/>
    <cellStyle name="Comma 10 2 3 7" xfId="13466" xr:uid="{22DFD9ED-D325-4C12-92E2-0F3407A6C14D}"/>
    <cellStyle name="Comma 10 2 3 8" xfId="33601" xr:uid="{ACEB5910-9C6B-400E-AE61-6D64DA3613B4}"/>
    <cellStyle name="Comma 10 2 3 9" xfId="34262" xr:uid="{43B88667-7BFA-4AFB-A01C-743E69922D10}"/>
    <cellStyle name="Comma 10 2 4" xfId="4636" xr:uid="{C7D3DF89-BCCE-4AC0-9D61-7AA4389C72BE}"/>
    <cellStyle name="Comma 10 2 4 2" xfId="9885" xr:uid="{269140B2-9E2E-4BA1-89E3-52B470C34EDB}"/>
    <cellStyle name="Comma 10 2 4 2 2" xfId="26147" xr:uid="{90F47534-787C-4747-8F94-9D0DC470CAB8}"/>
    <cellStyle name="Comma 10 2 4 3" xfId="15408" xr:uid="{018BD449-6C7A-47F8-909F-24ECA9C782E8}"/>
    <cellStyle name="Comma 10 2 4 4" xfId="21306" xr:uid="{236EBA9C-4358-4D6A-AE91-E783AD20F578}"/>
    <cellStyle name="Comma 10 2 4 5" xfId="29404" xr:uid="{E483B750-552A-4F12-8F18-0784846A648F}"/>
    <cellStyle name="Comma 10 2 5" xfId="6642" xr:uid="{CAAD9631-8A47-4125-A296-84C83BBCF5D5}"/>
    <cellStyle name="Comma 10 2 5 2" xfId="11497" xr:uid="{9D2989B7-319F-4928-A223-90E431514CCD}"/>
    <cellStyle name="Comma 10 2 5 2 2" xfId="27759" xr:uid="{80E7CDB6-0019-4B55-9390-F770F2ABF7B3}"/>
    <cellStyle name="Comma 10 2 5 3" xfId="17092" xr:uid="{FC8CAB72-FE92-4A97-86DC-F7D639EF87E6}"/>
    <cellStyle name="Comma 10 2 5 4" xfId="22918" xr:uid="{F4631F7B-E698-4B4B-8BD2-53834923E7D4}"/>
    <cellStyle name="Comma 10 2 5 5" xfId="30602" xr:uid="{C2212D49-07FA-4C53-9270-A0072CAFDB33}"/>
    <cellStyle name="Comma 10 2 6" xfId="8269" xr:uid="{EEF84F4E-AADC-4BAB-9B4A-CEB007595869}"/>
    <cellStyle name="Comma 10 2 6 2" xfId="24538" xr:uid="{616A7EEA-EEEA-4843-A95D-D647451AD0B9}"/>
    <cellStyle name="Comma 10 2 7" xfId="13794" xr:uid="{06636DA1-6EBD-4014-A499-6270D8AEB4CD}"/>
    <cellStyle name="Comma 10 2 8" xfId="19697" xr:uid="{16034A19-16EA-47FE-AE3C-6F340EE665F7}"/>
    <cellStyle name="Comma 10 2 9" xfId="13597" xr:uid="{369453D1-0186-42D9-8341-111722D12C0F}"/>
    <cellStyle name="Comma 10 3" xfId="3193" xr:uid="{533B9EAD-A69A-4BBE-9418-A3C7D724BB55}"/>
    <cellStyle name="Comma 10 3 10" xfId="34263" xr:uid="{EC64C3E3-9B5A-446C-BEE6-65AD0BB8E348}"/>
    <cellStyle name="Comma 10 3 11" xfId="35970" xr:uid="{FAA416C4-85F7-4191-9F1B-8282EFBED0CC}"/>
    <cellStyle name="Comma 10 3 12" xfId="37382" xr:uid="{1FB2ACA8-9395-4CB4-9126-3841CB6A383A}"/>
    <cellStyle name="Comma 10 3 13" xfId="38787" xr:uid="{7AEB46EB-0CD3-4DB0-8664-59D26A417B84}"/>
    <cellStyle name="Comma 10 3 14" xfId="39938" xr:uid="{FF65166F-301C-491B-B028-62FCDEB375B3}"/>
    <cellStyle name="Comma 10 3 15" xfId="41836" xr:uid="{517173B5-3CB3-4975-A7CD-66ACC33AF20F}"/>
    <cellStyle name="Comma 10 3 16" xfId="43239" xr:uid="{4E3EE10B-6E00-46D2-AB08-B1DEB2CE88E1}"/>
    <cellStyle name="Comma 10 3 2" xfId="4123" xr:uid="{291B1483-CFCC-4A17-9EE8-37C3B46FE698}"/>
    <cellStyle name="Comma 10 3 2 10" xfId="36722" xr:uid="{925E3335-82DB-420B-9AD2-E96576D765D2}"/>
    <cellStyle name="Comma 10 3 2 11" xfId="38134" xr:uid="{AEB5939E-7A7C-40FC-956C-7D38854D0418}"/>
    <cellStyle name="Comma 10 3 2 12" xfId="39539" xr:uid="{5B361081-1E74-4E64-B10C-4BE1A7984EB4}"/>
    <cellStyle name="Comma 10 3 2 13" xfId="39939" xr:uid="{C0CA2067-50D2-4630-B88B-207A1B064017}"/>
    <cellStyle name="Comma 10 3 2 14" xfId="42588" xr:uid="{3C8FDFAB-ED2F-4450-8ACE-AB072F923E74}"/>
    <cellStyle name="Comma 10 3 2 15" xfId="43991" xr:uid="{ED20CE2E-9E42-4CB7-9E03-2EE4A8B49709}"/>
    <cellStyle name="Comma 10 3 2 2" xfId="5732" xr:uid="{5F6509F9-BAC6-4314-A26C-611A71CBC4EA}"/>
    <cellStyle name="Comma 10 3 2 2 2" xfId="10981" xr:uid="{2B40E5EA-8650-4B87-AEDB-076B3B3D0F6D}"/>
    <cellStyle name="Comma 10 3 2 2 2 2" xfId="27243" xr:uid="{09BEEEBC-BD60-4148-9F8A-EEB3BCFE9E1F}"/>
    <cellStyle name="Comma 10 3 2 2 3" xfId="16504" xr:uid="{D21840FA-313B-450A-87BA-4DCDB535D4F5}"/>
    <cellStyle name="Comma 10 3 2 2 4" xfId="22402" xr:uid="{3E605703-A7BB-44D1-8012-4AB137351618}"/>
    <cellStyle name="Comma 10 3 2 2 5" xfId="32546" xr:uid="{58019CB9-7CD8-4A72-91B5-A25F46C5A2DD}"/>
    <cellStyle name="Comma 10 3 2 3" xfId="7738" xr:uid="{AF89DB9F-CEBA-4C08-ACBC-F9AB51A2423F}"/>
    <cellStyle name="Comma 10 3 2 3 2" xfId="12593" xr:uid="{A0A38D0A-EA76-4B2D-8C36-41C1213A4FF8}"/>
    <cellStyle name="Comma 10 3 2 3 2 2" xfId="28855" xr:uid="{78EE5C6E-7118-4C1E-A016-EF8BF2206434}"/>
    <cellStyle name="Comma 10 3 2 3 3" xfId="18188" xr:uid="{D7A38934-3E75-412C-AB39-AAD0AE8642F6}"/>
    <cellStyle name="Comma 10 3 2 3 4" xfId="24014" xr:uid="{CA1B2C1D-F9AC-40D0-9607-E8246816B48C}"/>
    <cellStyle name="Comma 10 3 2 3 5" xfId="29910" xr:uid="{71F80CF4-92F2-44C7-BCFB-7A862A57CEB4}"/>
    <cellStyle name="Comma 10 3 2 4" xfId="9365" xr:uid="{1DE5B32F-5DEA-4954-9242-FF240E72BC70}"/>
    <cellStyle name="Comma 10 3 2 4 2" xfId="25634" xr:uid="{4A292D74-AFC7-4536-B3B1-DFBF6EF27C45}"/>
    <cellStyle name="Comma 10 3 2 5" xfId="14895" xr:uid="{D48BF52C-D553-414C-92F3-D0C8404AA582}"/>
    <cellStyle name="Comma 10 3 2 6" xfId="20793" xr:uid="{EE4931B9-962C-41D5-925A-DCDD9CF23871}"/>
    <cellStyle name="Comma 10 3 2 7" xfId="30631" xr:uid="{17ECC3F3-B9FC-4E34-8454-7A1F54B60F36}"/>
    <cellStyle name="Comma 10 3 2 8" xfId="33838" xr:uid="{0E8E2EF0-1AC3-4F05-B272-C8919969C318}"/>
    <cellStyle name="Comma 10 3 2 9" xfId="34264" xr:uid="{1229802C-06A7-4DE0-8879-6F40B1067458}"/>
    <cellStyle name="Comma 10 3 3" xfId="4834" xr:uid="{52DABA6A-F622-4559-A0E7-30793EEB7727}"/>
    <cellStyle name="Comma 10 3 3 2" xfId="10083" xr:uid="{0C1F30B3-6648-4A4A-B07F-2D0971E3E373}"/>
    <cellStyle name="Comma 10 3 3 2 2" xfId="26345" xr:uid="{836084F9-F10B-4548-86E8-D24BB2D83076}"/>
    <cellStyle name="Comma 10 3 3 3" xfId="15606" xr:uid="{C3D8F855-A51B-492A-86DD-AD963E1951CC}"/>
    <cellStyle name="Comma 10 3 3 4" xfId="21504" xr:uid="{C5E5A398-0FC7-40A2-BBA7-D66DBEAC5B90}"/>
    <cellStyle name="Comma 10 3 3 5" xfId="31560" xr:uid="{9D3B0B74-8381-4376-8EF5-1CDAD9215425}"/>
    <cellStyle name="Comma 10 3 4" xfId="6840" xr:uid="{903C4706-4215-4412-88EE-18D67CC5CDBC}"/>
    <cellStyle name="Comma 10 3 4 2" xfId="11695" xr:uid="{AAFD1330-5B31-4E20-9ED8-F02330F53CB0}"/>
    <cellStyle name="Comma 10 3 4 2 2" xfId="27957" xr:uid="{3E9ABBBB-C4A1-44BD-AA50-3093D87752E9}"/>
    <cellStyle name="Comma 10 3 4 3" xfId="17290" xr:uid="{D181EA6F-7BFA-412A-A671-543C1B2F2E54}"/>
    <cellStyle name="Comma 10 3 4 4" xfId="23116" xr:uid="{F12ADFEA-8501-4279-9416-349537AEBF03}"/>
    <cellStyle name="Comma 10 3 4 5" xfId="29691" xr:uid="{A54E42FC-A7C3-4636-978D-8E0663865A9E}"/>
    <cellStyle name="Comma 10 3 5" xfId="8467" xr:uid="{069DA12F-7F81-4F79-BBFF-3A138FCDB23A}"/>
    <cellStyle name="Comma 10 3 5 2" xfId="24736" xr:uid="{A613C471-57C1-4DC8-8F4A-C3D5D2DAA7CC}"/>
    <cellStyle name="Comma 10 3 6" xfId="13992" xr:uid="{DDD09CA0-1447-4B2A-A2CB-A3EA3033C130}"/>
    <cellStyle name="Comma 10 3 7" xfId="19895" xr:uid="{7A236F12-E9C3-42D3-B46C-80AB428CEDE3}"/>
    <cellStyle name="Comma 10 3 8" xfId="31082" xr:uid="{AD636F6C-687F-4387-B153-39CC377F01F3}"/>
    <cellStyle name="Comma 10 3 9" xfId="32940" xr:uid="{18699022-1302-488E-90B6-02A56924C478}"/>
    <cellStyle name="Comma 10 4" xfId="3685" xr:uid="{CF0907BD-B648-4774-BD1C-A5284ACAE6A6}"/>
    <cellStyle name="Comma 10 4 10" xfId="36355" xr:uid="{1FE4E223-68CA-4D26-A10E-C8859B2B6C2E}"/>
    <cellStyle name="Comma 10 4 11" xfId="37767" xr:uid="{2B6BDDCD-3CD6-415F-821E-939F23E8E1BB}"/>
    <cellStyle name="Comma 10 4 12" xfId="39172" xr:uid="{22899E3D-7120-475A-8A80-CBD6E2F060EB}"/>
    <cellStyle name="Comma 10 4 13" xfId="39940" xr:uid="{E6EA7694-139B-4B7A-A94B-E1C0309FBBB0}"/>
    <cellStyle name="Comma 10 4 14" xfId="42221" xr:uid="{EEC6A585-FC3C-4229-B3EB-58D8D3462A51}"/>
    <cellStyle name="Comma 10 4 15" xfId="43624" xr:uid="{9A94B122-FF66-415A-BF4A-BEBD09FF2F0C}"/>
    <cellStyle name="Comma 10 4 2" xfId="5294" xr:uid="{61143F9E-B255-4BE9-983C-F0E491F1F252}"/>
    <cellStyle name="Comma 10 4 2 2" xfId="10543" xr:uid="{EE0652B8-3E82-4F78-AB72-AAAFBE899E37}"/>
    <cellStyle name="Comma 10 4 2 2 2" xfId="26805" xr:uid="{EBDEA37D-217D-4E3F-9566-2D5E97A303E2}"/>
    <cellStyle name="Comma 10 4 2 3" xfId="16066" xr:uid="{F90C08A9-FE61-4EB3-88EF-F1A90BCFCE08}"/>
    <cellStyle name="Comma 10 4 2 4" xfId="21964" xr:uid="{EB8D03B6-FBCC-492A-89CA-F37291D75561}"/>
    <cellStyle name="Comma 10 4 2 5" xfId="13366" xr:uid="{16F88557-B2B8-4F6F-912E-50C0AA0D31C0}"/>
    <cellStyle name="Comma 10 4 3" xfId="7300" xr:uid="{E31A3EBE-29A2-4A83-BF16-49F2FCA65CFC}"/>
    <cellStyle name="Comma 10 4 3 2" xfId="12155" xr:uid="{3888003A-68A0-4CB2-B59D-8501567FB126}"/>
    <cellStyle name="Comma 10 4 3 2 2" xfId="28417" xr:uid="{8283C8DF-4B65-4D65-A8E3-CE4CB73F9A1D}"/>
    <cellStyle name="Comma 10 4 3 3" xfId="17750" xr:uid="{84B825EB-0407-4559-96CC-E69BF297C80F}"/>
    <cellStyle name="Comma 10 4 3 4" xfId="23576" xr:uid="{3920D515-7C12-457C-9927-BB04C142A420}"/>
    <cellStyle name="Comma 10 4 3 5" xfId="29410" xr:uid="{8BD6FFED-49DD-413C-B4FE-82A071BA94A7}"/>
    <cellStyle name="Comma 10 4 4" xfId="8927" xr:uid="{31E385E9-B425-4702-B456-B2D8DDFC14BF}"/>
    <cellStyle name="Comma 10 4 4 2" xfId="25196" xr:uid="{797577A3-C22F-4B2D-91E0-69DD2A20BADD}"/>
    <cellStyle name="Comma 10 4 5" xfId="14457" xr:uid="{6FD07242-B160-4782-9620-8A68B8371C4D}"/>
    <cellStyle name="Comma 10 4 6" xfId="20355" xr:uid="{54076DC1-DFF3-4130-AE66-84957DAE2060}"/>
    <cellStyle name="Comma 10 4 7" xfId="32334" xr:uid="{5B6613C1-DA1A-4C09-94A0-C82815A99026}"/>
    <cellStyle name="Comma 10 4 8" xfId="33400" xr:uid="{1EB0422C-83B7-40AB-99AA-AE7DC9065483}"/>
    <cellStyle name="Comma 10 4 9" xfId="34265" xr:uid="{A239AC89-367D-4883-8EF4-D1252C13FC73}"/>
    <cellStyle name="Comma 10 5" xfId="13187" xr:uid="{2A8C6E32-2138-4B68-9907-073F2A5C4D20}"/>
    <cellStyle name="Comma 10 6" xfId="16961" xr:uid="{FE2E3159-C8EB-43C6-A2E5-E1DCA481B140}"/>
    <cellStyle name="Comma 11" xfId="818" xr:uid="{47A95820-36EC-454F-A376-57715061478D}"/>
    <cellStyle name="Comma 11 2" xfId="2996" xr:uid="{D11E4A71-E9A9-4268-ACEE-1E004502C278}"/>
    <cellStyle name="Comma 11 2 10" xfId="32743" xr:uid="{C58905BC-4909-4871-A4EF-54595A2D8AAA}"/>
    <cellStyle name="Comma 11 2 11" xfId="34266" xr:uid="{E715A2ED-530C-43BE-A167-1C716D25A704}"/>
    <cellStyle name="Comma 11 2 12" xfId="35782" xr:uid="{0BF0A8E1-CF2A-44A1-968A-D4744CBD86C6}"/>
    <cellStyle name="Comma 11 2 13" xfId="37194" xr:uid="{C35918CD-0BBC-4A89-B560-464E504B2486}"/>
    <cellStyle name="Comma 11 2 14" xfId="38599" xr:uid="{47D401D1-06AC-4AD0-9517-55EBDE6F56F8}"/>
    <cellStyle name="Comma 11 2 15" xfId="39941" xr:uid="{527BC3BF-4D48-486B-8F35-EEDAAA703C0C}"/>
    <cellStyle name="Comma 11 2 16" xfId="41648" xr:uid="{5C3D9DFC-8BB1-4EAA-92DF-8E40CD781102}"/>
    <cellStyle name="Comma 11 2 17" xfId="43051" xr:uid="{6626EB9C-4716-4E0D-ACB9-CA713DA97022}"/>
    <cellStyle name="Comma 11 2 2" xfId="3461" xr:uid="{30FA2DE7-A359-4F04-A058-408E7CADDD4E}"/>
    <cellStyle name="Comma 11 2 2 10" xfId="34267" xr:uid="{C907D5A4-26ED-4C08-8BB8-A48B33DD4C4C}"/>
    <cellStyle name="Comma 11 2 2 11" xfId="36147" xr:uid="{0D14B71D-E4FA-4845-8DA2-F477A8339D71}"/>
    <cellStyle name="Comma 11 2 2 12" xfId="37559" xr:uid="{81A14DFE-2851-44E5-8265-90CD1C7FC510}"/>
    <cellStyle name="Comma 11 2 2 13" xfId="38964" xr:uid="{4A941270-5E1D-4768-98D2-D419CADC6DFC}"/>
    <cellStyle name="Comma 11 2 2 14" xfId="39942" xr:uid="{A858DC3E-41D9-4611-86D4-DF0156D16F43}"/>
    <cellStyle name="Comma 11 2 2 15" xfId="42013" xr:uid="{85B14D2C-5CF4-4A51-8B7F-688121783F6B}"/>
    <cellStyle name="Comma 11 2 2 16" xfId="43416" xr:uid="{AD3A602A-F1D8-4244-BB64-0BE53622A9CB}"/>
    <cellStyle name="Comma 11 2 2 2" xfId="4322" xr:uid="{DB5382D4-B785-45A8-B71A-9BC7271888E9}"/>
    <cellStyle name="Comma 11 2 2 2 10" xfId="36899" xr:uid="{33FC4118-9A6C-45FA-A4A6-A4C18317758C}"/>
    <cellStyle name="Comma 11 2 2 2 11" xfId="38311" xr:uid="{C33AE77C-9850-46FF-9671-DED807DCB636}"/>
    <cellStyle name="Comma 11 2 2 2 12" xfId="39716" xr:uid="{65B7B59F-57D9-402D-9514-FE1FA43EA893}"/>
    <cellStyle name="Comma 11 2 2 2 13" xfId="39943" xr:uid="{AB1B4B14-F769-4EF7-9AE3-BFF8C2F10185}"/>
    <cellStyle name="Comma 11 2 2 2 14" xfId="42765" xr:uid="{7F41737C-C510-42FC-AEF7-95DBB07FF31E}"/>
    <cellStyle name="Comma 11 2 2 2 15" xfId="44168" xr:uid="{C974E04D-0B58-4AE1-9984-170CAB818B02}"/>
    <cellStyle name="Comma 11 2 2 2 2" xfId="5931" xr:uid="{DC0C922E-B16F-4052-84EB-70CE3D1DCD3D}"/>
    <cellStyle name="Comma 11 2 2 2 2 2" xfId="11180" xr:uid="{1FAABF13-4CC2-426D-BE70-9A08BC7DFE9F}"/>
    <cellStyle name="Comma 11 2 2 2 2 2 2" xfId="27442" xr:uid="{D5774E76-009B-4DBD-A6D7-E9F888E5B583}"/>
    <cellStyle name="Comma 11 2 2 2 2 3" xfId="16703" xr:uid="{4FA76A2B-0D97-478B-BA34-F73B8AD1EA20}"/>
    <cellStyle name="Comma 11 2 2 2 2 4" xfId="22601" xr:uid="{B878D9C2-6754-44C7-945B-4693F9A8268C}"/>
    <cellStyle name="Comma 11 2 2 2 2 5" xfId="32447" xr:uid="{75DF2ABB-48B3-4AE4-A0F1-63ACABB90D1D}"/>
    <cellStyle name="Comma 11 2 2 2 3" xfId="7937" xr:uid="{03964347-12A0-480D-AA88-05E3EB10FB30}"/>
    <cellStyle name="Comma 11 2 2 2 3 2" xfId="12792" xr:uid="{A4644769-948A-4650-ADBD-CAD51A400ACC}"/>
    <cellStyle name="Comma 11 2 2 2 3 2 2" xfId="29054" xr:uid="{BB8EBE21-109F-4411-AB3E-8F553DB74889}"/>
    <cellStyle name="Comma 11 2 2 2 3 3" xfId="18387" xr:uid="{FDF0CEFB-0A82-4654-B35D-041C80E4BD75}"/>
    <cellStyle name="Comma 11 2 2 2 3 4" xfId="24213" xr:uid="{46E44FDD-1C7F-44A7-BD2C-F8846D4FB73B}"/>
    <cellStyle name="Comma 11 2 2 2 3 5" xfId="29902" xr:uid="{F5C9C4D5-7B7C-417A-89AF-D12B6146FEF0}"/>
    <cellStyle name="Comma 11 2 2 2 4" xfId="9564" xr:uid="{E18E23AA-6AD6-492A-9304-8BFA44701317}"/>
    <cellStyle name="Comma 11 2 2 2 4 2" xfId="25833" xr:uid="{4446E99F-E80D-4057-8F98-B2BB6511C689}"/>
    <cellStyle name="Comma 11 2 2 2 5" xfId="15094" xr:uid="{838E3E58-050A-4F2B-AC2A-38583B2D0EDE}"/>
    <cellStyle name="Comma 11 2 2 2 6" xfId="20992" xr:uid="{FABE7D7E-1156-4236-9066-FFDF7B4733AF}"/>
    <cellStyle name="Comma 11 2 2 2 7" xfId="29388" xr:uid="{6A3F2EF0-9476-49E8-B6CA-8354A20AECE3}"/>
    <cellStyle name="Comma 11 2 2 2 8" xfId="34037" xr:uid="{64C7DBBE-ADF8-4A04-9CCB-50C2C9C5B7AA}"/>
    <cellStyle name="Comma 11 2 2 2 9" xfId="34268" xr:uid="{649FE433-9E75-47D6-BF3B-1D4C630B1983}"/>
    <cellStyle name="Comma 11 2 2 3" xfId="5076" xr:uid="{C9B2B2DD-A5BF-4CA0-B591-D38404CCB163}"/>
    <cellStyle name="Comma 11 2 2 3 2" xfId="10325" xr:uid="{5EB23110-7450-4CA1-9C10-B208F8283F73}"/>
    <cellStyle name="Comma 11 2 2 3 2 2" xfId="26587" xr:uid="{F109BADE-3645-4301-B29B-CFB010EEBD55}"/>
    <cellStyle name="Comma 11 2 2 3 3" xfId="15848" xr:uid="{B8ED9760-3336-4D89-AB28-6480AB515358}"/>
    <cellStyle name="Comma 11 2 2 3 4" xfId="21746" xr:uid="{BD039FF6-0E4A-474E-BFD5-F75A8B4565FA}"/>
    <cellStyle name="Comma 11 2 2 3 5" xfId="31166" xr:uid="{54AB141D-7D25-476A-9D12-D88767567B1A}"/>
    <cellStyle name="Comma 11 2 2 4" xfId="7082" xr:uid="{5B334A7B-051D-4D3C-BD74-D7C5EDFABDE4}"/>
    <cellStyle name="Comma 11 2 2 4 2" xfId="11937" xr:uid="{7189F2A2-2023-4995-81AA-7B286386B6BB}"/>
    <cellStyle name="Comma 11 2 2 4 2 2" xfId="28199" xr:uid="{3D0E5CF6-077D-4D9B-8EF3-C9FB63B37DD9}"/>
    <cellStyle name="Comma 11 2 2 4 3" xfId="17532" xr:uid="{54D79E7D-3F24-4E00-B9E1-8779D8AA1A48}"/>
    <cellStyle name="Comma 11 2 2 4 4" xfId="23358" xr:uid="{81954672-80E9-448A-ADC3-7ED2A4006518}"/>
    <cellStyle name="Comma 11 2 2 4 5" xfId="29594" xr:uid="{872CCCF0-6470-4134-BEE0-57C2F05C183D}"/>
    <cellStyle name="Comma 11 2 2 5" xfId="8709" xr:uid="{0CEF64FA-2734-4668-BB1D-60F984FB400B}"/>
    <cellStyle name="Comma 11 2 2 5 2" xfId="24978" xr:uid="{76E32054-6DE1-4AE7-A7D1-6C826BEBAC6B}"/>
    <cellStyle name="Comma 11 2 2 6" xfId="14237" xr:uid="{1A544193-3C97-4408-BD54-08C9DCCC60DE}"/>
    <cellStyle name="Comma 11 2 2 7" xfId="20137" xr:uid="{16724C3A-579D-4894-AFD8-8855F8DBE9BB}"/>
    <cellStyle name="Comma 11 2 2 8" xfId="30836" xr:uid="{48800504-DFF7-45E5-96F8-F341C1D0BC08}"/>
    <cellStyle name="Comma 11 2 2 9" xfId="33182" xr:uid="{E3A2CCE0-BE2C-42EE-89A7-F192CEC60E14}"/>
    <cellStyle name="Comma 11 2 3" xfId="3887" xr:uid="{CBF62EDA-ACA3-47A8-AF2E-9AA96BD578F3}"/>
    <cellStyle name="Comma 11 2 3 10" xfId="36532" xr:uid="{D676EE80-87B4-4432-81AB-B5ADB0B018C7}"/>
    <cellStyle name="Comma 11 2 3 11" xfId="37944" xr:uid="{58ECB7A3-060A-441D-9DA9-8253F4105721}"/>
    <cellStyle name="Comma 11 2 3 12" xfId="39349" xr:uid="{80F0EC21-6BFE-4513-AAE8-29441AC36D5F}"/>
    <cellStyle name="Comma 11 2 3 13" xfId="39944" xr:uid="{E06C48B6-3672-4A47-B01B-B6D6574FF802}"/>
    <cellStyle name="Comma 11 2 3 14" xfId="42398" xr:uid="{58A4709E-8E33-4A0E-9BE3-5560DA8E4A8D}"/>
    <cellStyle name="Comma 11 2 3 15" xfId="43801" xr:uid="{9B230EA1-2096-437A-8866-5673AB5B583E}"/>
    <cellStyle name="Comma 11 2 3 2" xfId="5496" xr:uid="{01234A07-F12C-4B8D-824D-D42E5BC5AD06}"/>
    <cellStyle name="Comma 11 2 3 2 2" xfId="10745" xr:uid="{06DD8B93-6E75-4AE9-8320-0808B5F6A31E}"/>
    <cellStyle name="Comma 11 2 3 2 2 2" xfId="27007" xr:uid="{2288627D-3603-4C0B-8CCB-BD3962ED6D54}"/>
    <cellStyle name="Comma 11 2 3 2 3" xfId="16268" xr:uid="{AAF7E5D2-43C3-4B40-ADD1-3F4E96CA9098}"/>
    <cellStyle name="Comma 11 2 3 2 4" xfId="22166" xr:uid="{38DE8552-9170-4ADC-AF28-EE0703DB54B8}"/>
    <cellStyle name="Comma 11 2 3 2 5" xfId="13168" xr:uid="{364CDA57-110E-4FB4-AA5E-42A9A613DC0C}"/>
    <cellStyle name="Comma 11 2 3 3" xfId="7502" xr:uid="{1510D4C9-0E54-4DCE-A0A3-6B9E7CC30C69}"/>
    <cellStyle name="Comma 11 2 3 3 2" xfId="12357" xr:uid="{657FE3A2-6942-4910-A93D-B490AF7E5031}"/>
    <cellStyle name="Comma 11 2 3 3 2 2" xfId="28619" xr:uid="{F6CE4D34-6734-410F-ADF0-1AACA5DEA36D}"/>
    <cellStyle name="Comma 11 2 3 3 3" xfId="17952" xr:uid="{DAC0E771-A682-4B9C-921B-71316D92D26A}"/>
    <cellStyle name="Comma 11 2 3 3 4" xfId="23778" xr:uid="{1ABAE539-5010-4990-B704-B9D491CFDBE1}"/>
    <cellStyle name="Comma 11 2 3 3 5" xfId="30042" xr:uid="{BC136AB2-FC29-447C-B6AF-61F35426657A}"/>
    <cellStyle name="Comma 11 2 3 4" xfId="9129" xr:uid="{C1F24805-5DF8-40EC-9948-5DE450C3AC5B}"/>
    <cellStyle name="Comma 11 2 3 4 2" xfId="25398" xr:uid="{F102ABBD-82A4-4742-9944-3D172034F06D}"/>
    <cellStyle name="Comma 11 2 3 5" xfId="14659" xr:uid="{844CC9D2-16E0-4857-851C-9A93D92095BC}"/>
    <cellStyle name="Comma 11 2 3 6" xfId="20557" xr:uid="{A136FB90-5686-4BF7-BB92-48A2C7901EAD}"/>
    <cellStyle name="Comma 11 2 3 7" xfId="18800" xr:uid="{E5FA53B2-3CAB-4E30-B29D-323A7F7CA02F}"/>
    <cellStyle name="Comma 11 2 3 8" xfId="33602" xr:uid="{16BCF7FC-3B35-497F-A4C0-A4E8804FA1C2}"/>
    <cellStyle name="Comma 11 2 3 9" xfId="34269" xr:uid="{06755A65-0DFC-4FCF-8F02-018288A0EF65}"/>
    <cellStyle name="Comma 11 2 4" xfId="4637" xr:uid="{E24453FD-0A62-4A47-98FA-038829CD8A35}"/>
    <cellStyle name="Comma 11 2 4 2" xfId="9886" xr:uid="{4263DAFE-09EF-4B8B-A77A-C81E008CA404}"/>
    <cellStyle name="Comma 11 2 4 2 2" xfId="26148" xr:uid="{10E2E0AE-2635-4F14-A379-29534EE0A916}"/>
    <cellStyle name="Comma 11 2 4 3" xfId="15409" xr:uid="{DB36F3D7-82F9-4F6C-88CA-25A34E4A321D}"/>
    <cellStyle name="Comma 11 2 4 4" xfId="21307" xr:uid="{DB5A1FBD-99A6-4F58-A732-E267AA05D8FE}"/>
    <cellStyle name="Comma 11 2 4 5" xfId="19465" xr:uid="{A749DDCC-4DC6-4AB8-AEC1-59D8496ACD5F}"/>
    <cellStyle name="Comma 11 2 5" xfId="6643" xr:uid="{349B2235-9C97-4C6E-8448-3EBCE5465CE7}"/>
    <cellStyle name="Comma 11 2 5 2" xfId="11498" xr:uid="{78D6FFEC-F38F-470B-8E8A-E4BD9B87B131}"/>
    <cellStyle name="Comma 11 2 5 2 2" xfId="27760" xr:uid="{F5DCBA9C-F2AE-40C5-9DE5-AB98679A229D}"/>
    <cellStyle name="Comma 11 2 5 3" xfId="17093" xr:uid="{259A398D-7793-4440-9E35-EDAEA9F6AEA9}"/>
    <cellStyle name="Comma 11 2 5 4" xfId="22919" xr:uid="{34E6D6BA-159E-429C-ABC6-08B166FAF3FC}"/>
    <cellStyle name="Comma 11 2 5 5" xfId="31704" xr:uid="{451328F4-DB65-4530-8B46-D4579978E5A7}"/>
    <cellStyle name="Comma 11 2 6" xfId="8270" xr:uid="{ECB54DBB-8B97-4CD4-8219-47183B82D002}"/>
    <cellStyle name="Comma 11 2 6 2" xfId="24539" xr:uid="{885A3624-131F-41CD-A6B2-4198888F3C0D}"/>
    <cellStyle name="Comma 11 2 7" xfId="13795" xr:uid="{47139AB9-1C76-4DCA-ABFC-BC470956EB90}"/>
    <cellStyle name="Comma 11 2 8" xfId="19698" xr:uid="{503EEE18-46E2-47E1-B2A7-4DB549D5EC89}"/>
    <cellStyle name="Comma 11 2 9" xfId="30013" xr:uid="{3D7ECF21-515A-41AE-A061-E013D014DAA3}"/>
    <cellStyle name="Comma 11 3" xfId="3194" xr:uid="{0E059E76-206E-49A0-AAE7-3E27C7961F20}"/>
    <cellStyle name="Comma 11 3 10" xfId="34270" xr:uid="{8543FBF8-4F85-46CC-A4B1-91EB8E106FA6}"/>
    <cellStyle name="Comma 11 3 11" xfId="35971" xr:uid="{349C5DD1-DBA4-4F39-A30A-3ACC8C7976E6}"/>
    <cellStyle name="Comma 11 3 12" xfId="37383" xr:uid="{99E29F05-FBB9-4928-8BD0-8CADD6625938}"/>
    <cellStyle name="Comma 11 3 13" xfId="38788" xr:uid="{7513A466-193E-4114-817D-748049182C26}"/>
    <cellStyle name="Comma 11 3 14" xfId="39945" xr:uid="{06006C9D-AD2F-442A-B516-5E192C3274B8}"/>
    <cellStyle name="Comma 11 3 15" xfId="41837" xr:uid="{15B5C593-7338-4BCC-A038-94F15BD8430C}"/>
    <cellStyle name="Comma 11 3 16" xfId="43240" xr:uid="{5A4CE86C-45DF-45A9-AC27-CFB6F40A8893}"/>
    <cellStyle name="Comma 11 3 2" xfId="4124" xr:uid="{76E1AABB-0E0F-492D-B24F-6664D5C70120}"/>
    <cellStyle name="Comma 11 3 2 10" xfId="36723" xr:uid="{ACF1FBE9-3109-48DB-B5EF-45085B19B08D}"/>
    <cellStyle name="Comma 11 3 2 11" xfId="38135" xr:uid="{D4545C40-9CD4-4090-B1DA-E9A51D33BA33}"/>
    <cellStyle name="Comma 11 3 2 12" xfId="39540" xr:uid="{0EE88BD2-9D91-45CD-8516-173E3EE32361}"/>
    <cellStyle name="Comma 11 3 2 13" xfId="39946" xr:uid="{7DC0DACB-4840-4530-BBC9-01519FD410E5}"/>
    <cellStyle name="Comma 11 3 2 14" xfId="42589" xr:uid="{4B8EB0A5-3E07-4380-AC1D-F06D73E87427}"/>
    <cellStyle name="Comma 11 3 2 15" xfId="43992" xr:uid="{21551E82-B9D4-4A52-B7B8-25F8FBBD67DB}"/>
    <cellStyle name="Comma 11 3 2 2" xfId="5733" xr:uid="{852E37DA-56C9-42E5-BFC1-B4CE1B2D5FA1}"/>
    <cellStyle name="Comma 11 3 2 2 2" xfId="10982" xr:uid="{8BF53B06-2ED2-4715-8D6D-B19E17B45E1F}"/>
    <cellStyle name="Comma 11 3 2 2 2 2" xfId="27244" xr:uid="{22AB5071-0000-42B2-919A-6907CD58665E}"/>
    <cellStyle name="Comma 11 3 2 2 3" xfId="16505" xr:uid="{1E3F3A38-020C-4D9F-B6FA-A316B4552E72}"/>
    <cellStyle name="Comma 11 3 2 2 4" xfId="22403" xr:uid="{BFC62531-D6DA-433E-AB90-528100FA0A45}"/>
    <cellStyle name="Comma 11 3 2 2 5" xfId="30869" xr:uid="{8EDA5A3E-AEB0-4E65-BB05-A0F2753155D6}"/>
    <cellStyle name="Comma 11 3 2 3" xfId="7739" xr:uid="{886AED4A-3DE8-4399-A1DD-390A2FE12623}"/>
    <cellStyle name="Comma 11 3 2 3 2" xfId="12594" xr:uid="{9E47D7A6-CE70-47D9-BC00-C806A74C0D46}"/>
    <cellStyle name="Comma 11 3 2 3 2 2" xfId="28856" xr:uid="{F1C4E75B-7F42-4C3B-9FB6-B3B8A750DF84}"/>
    <cellStyle name="Comma 11 3 2 3 3" xfId="18189" xr:uid="{70D6FFAD-723A-48ED-A1F4-D22FBA37C8C2}"/>
    <cellStyle name="Comma 11 3 2 3 4" xfId="24015" xr:uid="{8969AFDD-AFBE-4776-B03E-F698E5CE0328}"/>
    <cellStyle name="Comma 11 3 2 3 5" xfId="19070" xr:uid="{ECE343CA-D29F-45F7-BC13-D6DE450CF8C7}"/>
    <cellStyle name="Comma 11 3 2 4" xfId="9366" xr:uid="{5611B3EC-882F-46D1-BD1E-714B63EA7FA3}"/>
    <cellStyle name="Comma 11 3 2 4 2" xfId="25635" xr:uid="{5280412F-0EDF-425F-AE9C-324FE86D0F87}"/>
    <cellStyle name="Comma 11 3 2 5" xfId="14896" xr:uid="{850B6136-92FA-40DC-AC92-B191D8554D78}"/>
    <cellStyle name="Comma 11 3 2 6" xfId="20794" xr:uid="{1079B155-36FC-4B88-9613-F0176AE5230A}"/>
    <cellStyle name="Comma 11 3 2 7" xfId="30409" xr:uid="{A3B2BBA1-9133-4042-811C-65F278D20F47}"/>
    <cellStyle name="Comma 11 3 2 8" xfId="33839" xr:uid="{10E711BC-66ED-43B7-A85F-C45E11ECC94B}"/>
    <cellStyle name="Comma 11 3 2 9" xfId="34271" xr:uid="{7F2D81DD-3DDD-4F7E-991F-33E9B6005A47}"/>
    <cellStyle name="Comma 11 3 3" xfId="4835" xr:uid="{8D2B4637-EF2E-4F21-856A-9C975936C770}"/>
    <cellStyle name="Comma 11 3 3 2" xfId="10084" xr:uid="{7AF18522-37D9-4AE5-9B74-80AF421B7D44}"/>
    <cellStyle name="Comma 11 3 3 2 2" xfId="26346" xr:uid="{9001971B-ADE6-421B-B920-4AE5C254DBA3}"/>
    <cellStyle name="Comma 11 3 3 3" xfId="15607" xr:uid="{8F5E50D0-B498-4634-AEB9-BEBC14656A8F}"/>
    <cellStyle name="Comma 11 3 3 4" xfId="21505" xr:uid="{D1FCC0EF-6511-44F5-8150-9272F58A53A4}"/>
    <cellStyle name="Comma 11 3 3 5" xfId="31418" xr:uid="{6F4F1EC9-0B5D-4934-8254-FC8F558281C5}"/>
    <cellStyle name="Comma 11 3 4" xfId="6841" xr:uid="{B8EE2A28-D110-41A2-8034-1BAAE153986D}"/>
    <cellStyle name="Comma 11 3 4 2" xfId="11696" xr:uid="{80ABE418-D833-4DAA-B424-AA4AA1486467}"/>
    <cellStyle name="Comma 11 3 4 2 2" xfId="27958" xr:uid="{073268B1-EE00-4E71-B292-2FBBE3A3F002}"/>
    <cellStyle name="Comma 11 3 4 3" xfId="17291" xr:uid="{D3DBFB56-E3E3-4922-BF3B-6788C9732EAB}"/>
    <cellStyle name="Comma 11 3 4 4" xfId="23117" xr:uid="{83BA5341-9EDA-4006-967C-D0609C5B0D79}"/>
    <cellStyle name="Comma 11 3 4 5" xfId="18767" xr:uid="{6DDE1D04-9C26-47BD-BF0B-1F919AFBA5E1}"/>
    <cellStyle name="Comma 11 3 5" xfId="8468" xr:uid="{3BD315BC-D99B-4942-8D05-CEFC67482796}"/>
    <cellStyle name="Comma 11 3 5 2" xfId="24737" xr:uid="{151A5702-A46A-4558-9617-BC26DD66C129}"/>
    <cellStyle name="Comma 11 3 6" xfId="13993" xr:uid="{2562ECA1-D7AE-4F31-9196-88CB2947CD86}"/>
    <cellStyle name="Comma 11 3 7" xfId="19896" xr:uid="{87E18FD9-A382-4895-A4E0-55B06A8ABD73}"/>
    <cellStyle name="Comma 11 3 8" xfId="30797" xr:uid="{3E3909E0-EE8E-4506-9395-86FCDCAF395F}"/>
    <cellStyle name="Comma 11 3 9" xfId="32941" xr:uid="{1C9B2677-C38E-4C88-94E7-2A1E0AFD2F06}"/>
    <cellStyle name="Comma 11 4" xfId="3686" xr:uid="{32AA578A-69DE-4820-AD8B-056F8D3150CD}"/>
    <cellStyle name="Comma 11 4 10" xfId="36356" xr:uid="{45470F1E-83DA-4A1B-88A2-8C7C86BF42C0}"/>
    <cellStyle name="Comma 11 4 11" xfId="37768" xr:uid="{73F9DB73-EABF-48EE-9DFC-675EBF241245}"/>
    <cellStyle name="Comma 11 4 12" xfId="39173" xr:uid="{442A9AB6-86C0-4B3C-B682-8264117617B2}"/>
    <cellStyle name="Comma 11 4 13" xfId="39947" xr:uid="{A12AFEE6-7491-4F6D-B348-51B8DD4537BD}"/>
    <cellStyle name="Comma 11 4 14" xfId="42222" xr:uid="{C15D3951-633C-46B1-84C1-91A57C950A8F}"/>
    <cellStyle name="Comma 11 4 15" xfId="43625" xr:uid="{7CDC9A7B-DCF9-47FA-8879-A4220CA6605F}"/>
    <cellStyle name="Comma 11 4 2" xfId="5295" xr:uid="{6BC4EACE-1C42-40EF-B8E9-DC78DB162B3C}"/>
    <cellStyle name="Comma 11 4 2 2" xfId="10544" xr:uid="{4ADBAD84-E353-445A-899F-ED98B507FF0F}"/>
    <cellStyle name="Comma 11 4 2 2 2" xfId="26806" xr:uid="{B0DEE40C-3BB8-4C47-A204-845A6427F7C1}"/>
    <cellStyle name="Comma 11 4 2 3" xfId="16067" xr:uid="{59C9C241-95FF-43C5-B782-54544272B863}"/>
    <cellStyle name="Comma 11 4 2 4" xfId="21965" xr:uid="{09B3B71A-E7BB-4FE9-8F12-22CC040D25BA}"/>
    <cellStyle name="Comma 11 4 2 5" xfId="30335" xr:uid="{2DA75A8F-7C7A-4119-AE2E-EB4F697CB23A}"/>
    <cellStyle name="Comma 11 4 3" xfId="7301" xr:uid="{9D533DCE-4193-450C-9724-CD46F3C272F2}"/>
    <cellStyle name="Comma 11 4 3 2" xfId="12156" xr:uid="{9AA572A8-A622-48E8-B459-27D01911E333}"/>
    <cellStyle name="Comma 11 4 3 2 2" xfId="28418" xr:uid="{34DE36E9-5CC1-4F5B-BF8E-93A762EA8B28}"/>
    <cellStyle name="Comma 11 4 3 3" xfId="17751" xr:uid="{3A80329F-2490-43AD-9D6B-8C7D4EF9F093}"/>
    <cellStyle name="Comma 11 4 3 4" xfId="23577" xr:uid="{28037E20-DB16-4F3E-AB96-0047EF7CAA9B}"/>
    <cellStyle name="Comma 11 4 3 5" xfId="19327" xr:uid="{9E56B264-595B-4D4B-9612-F779222BACA6}"/>
    <cellStyle name="Comma 11 4 4" xfId="8928" xr:uid="{B6678574-C131-4B64-9612-BF89E9E431EC}"/>
    <cellStyle name="Comma 11 4 4 2" xfId="25197" xr:uid="{339193D0-2658-4C9C-BBD2-FF65CFA82EEB}"/>
    <cellStyle name="Comma 11 4 5" xfId="14458" xr:uid="{A586422D-BF76-48D7-BAEE-4E632173B26B}"/>
    <cellStyle name="Comma 11 4 6" xfId="20356" xr:uid="{5AA2769E-6EBE-4027-90A8-BB8542C2F32F}"/>
    <cellStyle name="Comma 11 4 7" xfId="18870" xr:uid="{777C1B7A-D626-425F-89A2-94A48AE8A3BB}"/>
    <cellStyle name="Comma 11 4 8" xfId="33401" xr:uid="{B779AC0B-BB6B-4F2E-AADD-72566D11CAE8}"/>
    <cellStyle name="Comma 11 4 9" xfId="34272" xr:uid="{52A2C7A7-D89B-4271-B397-5553E2891FCD}"/>
    <cellStyle name="Comma 11 5" xfId="13188" xr:uid="{E2DD0957-38EE-4DE4-A6DA-BAC7AFBB967C}"/>
    <cellStyle name="Comma 11 6" xfId="18733" xr:uid="{7163714F-39A7-4EEF-A404-219087E22114}"/>
    <cellStyle name="Comma 12" xfId="819" xr:uid="{F490A51B-11B4-4227-865A-3EAC388FD724}"/>
    <cellStyle name="Comma 12 2" xfId="2997" xr:uid="{1C0CA953-D09E-4741-9539-038759182A58}"/>
    <cellStyle name="Comma 12 2 10" xfId="32744" xr:uid="{54E99423-6689-4681-95CE-C8EFF5B147AB}"/>
    <cellStyle name="Comma 12 2 11" xfId="34273" xr:uid="{134A0B0E-8A4F-4974-8BDA-2558A06CE3DC}"/>
    <cellStyle name="Comma 12 2 12" xfId="35783" xr:uid="{9B1F5560-71DA-4F74-B304-E0581C183DFD}"/>
    <cellStyle name="Comma 12 2 13" xfId="37195" xr:uid="{29E9010F-926C-4A6E-9F68-C69433949BB3}"/>
    <cellStyle name="Comma 12 2 14" xfId="38600" xr:uid="{6E774058-1246-4997-B8B5-49DC801F3A11}"/>
    <cellStyle name="Comma 12 2 15" xfId="39948" xr:uid="{95C23369-986C-4D5D-9AD3-50B6ED58EAE2}"/>
    <cellStyle name="Comma 12 2 16" xfId="41649" xr:uid="{B214F6B7-56DC-4CCA-8F34-DBEF6AB7C30F}"/>
    <cellStyle name="Comma 12 2 17" xfId="43052" xr:uid="{E1A1244A-0A43-42E1-A037-D26F405C8C23}"/>
    <cellStyle name="Comma 12 2 2" xfId="3462" xr:uid="{0FF512E2-3858-4471-9E37-D902A6C1B3CA}"/>
    <cellStyle name="Comma 12 2 2 10" xfId="34274" xr:uid="{8514EF1B-21F7-4264-A674-3BD1A264FC52}"/>
    <cellStyle name="Comma 12 2 2 11" xfId="36148" xr:uid="{708CF8A1-E686-49AF-8F58-E047D97A1764}"/>
    <cellStyle name="Comma 12 2 2 12" xfId="37560" xr:uid="{E9C08AD6-3247-4153-99E8-F0EC4FCF212D}"/>
    <cellStyle name="Comma 12 2 2 13" xfId="38965" xr:uid="{D237B929-B97B-4FE9-A329-D6912D7D03B1}"/>
    <cellStyle name="Comma 12 2 2 14" xfId="39949" xr:uid="{9E368863-CAB9-479A-BB17-86D9F91A7351}"/>
    <cellStyle name="Comma 12 2 2 15" xfId="42014" xr:uid="{A34BBF1F-6191-4B05-9DC6-2390B59FC9B7}"/>
    <cellStyle name="Comma 12 2 2 16" xfId="43417" xr:uid="{1CCF1A9E-641B-4C7E-B32E-88DA807E741E}"/>
    <cellStyle name="Comma 12 2 2 2" xfId="4323" xr:uid="{65B935DD-AE4B-40AF-991C-0719D6CF3149}"/>
    <cellStyle name="Comma 12 2 2 2 10" xfId="36900" xr:uid="{D4BE44A6-7299-4C43-8805-395391710B99}"/>
    <cellStyle name="Comma 12 2 2 2 11" xfId="38312" xr:uid="{53B018D2-76F0-49A6-A9E5-A612B521903A}"/>
    <cellStyle name="Comma 12 2 2 2 12" xfId="39717" xr:uid="{2DE8681F-3657-462E-BFF1-1F261D13575C}"/>
    <cellStyle name="Comma 12 2 2 2 13" xfId="39950" xr:uid="{81DEE129-9D91-4505-B906-BA3DCB43D4F7}"/>
    <cellStyle name="Comma 12 2 2 2 14" xfId="42766" xr:uid="{B5150112-F410-4C76-8280-CBCA410108DD}"/>
    <cellStyle name="Comma 12 2 2 2 15" xfId="44169" xr:uid="{30827828-9F4D-42A7-8BEC-1DED7E36CA57}"/>
    <cellStyle name="Comma 12 2 2 2 2" xfId="5932" xr:uid="{D38810C0-FBC4-4AF2-BCB6-EC38754D72BA}"/>
    <cellStyle name="Comma 12 2 2 2 2 2" xfId="11181" xr:uid="{3C5D56A3-33F7-462B-AD29-9B964756D071}"/>
    <cellStyle name="Comma 12 2 2 2 2 2 2" xfId="27443" xr:uid="{9F7EFEE2-1293-4B3D-BA49-346CC369763E}"/>
    <cellStyle name="Comma 12 2 2 2 2 3" xfId="16704" xr:uid="{533E39BE-20A7-4C5C-8319-4BC5A90540D3}"/>
    <cellStyle name="Comma 12 2 2 2 2 4" xfId="22602" xr:uid="{EBA1FA3E-A510-4646-BDE6-8CDA2D377C38}"/>
    <cellStyle name="Comma 12 2 2 2 2 5" xfId="30361" xr:uid="{C65F65E1-72B2-4581-B93D-9F2C6FD496A3}"/>
    <cellStyle name="Comma 12 2 2 2 3" xfId="7938" xr:uid="{286A002D-F9E5-4455-9E66-69F06C3C8692}"/>
    <cellStyle name="Comma 12 2 2 2 3 2" xfId="12793" xr:uid="{8E2337AA-03A7-43ED-BA1E-2E160E51A2CB}"/>
    <cellStyle name="Comma 12 2 2 2 3 2 2" xfId="29055" xr:uid="{E389FB6B-D7DF-4A7E-9467-3372BACFED28}"/>
    <cellStyle name="Comma 12 2 2 2 3 3" xfId="18388" xr:uid="{C4E63E84-3B9D-438F-808C-BDDC01689E45}"/>
    <cellStyle name="Comma 12 2 2 2 3 4" xfId="24214" xr:uid="{27DD29AA-F4FD-4574-ACD1-0279B83BEF6E}"/>
    <cellStyle name="Comma 12 2 2 2 3 5" xfId="13552" xr:uid="{2F27DE63-E12F-49FE-866B-A784B8F615C1}"/>
    <cellStyle name="Comma 12 2 2 2 4" xfId="9565" xr:uid="{FD9D28D7-2A73-4E9A-A7C4-A460119BCAAD}"/>
    <cellStyle name="Comma 12 2 2 2 4 2" xfId="25834" xr:uid="{9B7F46DD-0933-4642-84AE-3CCF19344478}"/>
    <cellStyle name="Comma 12 2 2 2 5" xfId="15095" xr:uid="{F65FCCD4-1DCB-4B3A-8F2D-68767B368A6B}"/>
    <cellStyle name="Comma 12 2 2 2 6" xfId="20993" xr:uid="{8BAEA1EB-4C16-4FE3-BE3D-E0D47958D0BA}"/>
    <cellStyle name="Comma 12 2 2 2 7" xfId="18825" xr:uid="{CE5C9A40-1B6F-487A-B4D0-9D3495A7C11B}"/>
    <cellStyle name="Comma 12 2 2 2 8" xfId="34038" xr:uid="{23DACF2E-976B-4CB3-A2D8-0E2419DCE1DC}"/>
    <cellStyle name="Comma 12 2 2 2 9" xfId="34275" xr:uid="{690E0A8D-D32E-4D59-88B0-F8D5678F53D8}"/>
    <cellStyle name="Comma 12 2 2 3" xfId="5077" xr:uid="{EFB623B5-4EEA-45EB-83C2-4B9F55B18D13}"/>
    <cellStyle name="Comma 12 2 2 3 2" xfId="10326" xr:uid="{71E552F6-0A24-497E-8C5A-86678D7137AE}"/>
    <cellStyle name="Comma 12 2 2 3 2 2" xfId="26588" xr:uid="{5E3002F9-2B52-4EA5-A7C7-F687428CC4F8}"/>
    <cellStyle name="Comma 12 2 2 3 3" xfId="15849" xr:uid="{62594892-4C9A-48F6-91F1-FB7E99B1A2BE}"/>
    <cellStyle name="Comma 12 2 2 3 4" xfId="21747" xr:uid="{2D00BDE4-ADC4-4009-896A-7C3CAEC80932}"/>
    <cellStyle name="Comma 12 2 2 3 5" xfId="31570" xr:uid="{2E42D731-C775-422A-88C9-5BEC5BE59CB1}"/>
    <cellStyle name="Comma 12 2 2 4" xfId="7083" xr:uid="{B706F4EB-EA9A-44D3-9C19-60C491D31C3B}"/>
    <cellStyle name="Comma 12 2 2 4 2" xfId="11938" xr:uid="{77E8C337-C288-41E8-95F3-26CFDB48A8CA}"/>
    <cellStyle name="Comma 12 2 2 4 2 2" xfId="28200" xr:uid="{13C1B60A-6965-4BA1-B1E9-5D57B3CE88AE}"/>
    <cellStyle name="Comma 12 2 2 4 3" xfId="17533" xr:uid="{45ACF229-ACC1-48DB-8961-6C2F623D92C5}"/>
    <cellStyle name="Comma 12 2 2 4 4" xfId="23359" xr:uid="{D462DA1A-0FD1-47E3-80EF-060F47D84EBE}"/>
    <cellStyle name="Comma 12 2 2 4 5" xfId="29399" xr:uid="{B5CD1638-CC67-4CAB-8138-5199AA64488A}"/>
    <cellStyle name="Comma 12 2 2 5" xfId="8710" xr:uid="{541F6F0A-183A-4E8D-BB94-C232F7161BA4}"/>
    <cellStyle name="Comma 12 2 2 5 2" xfId="24979" xr:uid="{7512E8A1-5600-4AEC-BA04-5AB8E715C893}"/>
    <cellStyle name="Comma 12 2 2 6" xfId="14238" xr:uid="{0DBE5B5B-50F2-4416-8139-AF1B3CBA3858}"/>
    <cellStyle name="Comma 12 2 2 7" xfId="20138" xr:uid="{8F32B93B-5150-4F61-AF3C-FDAA7E298498}"/>
    <cellStyle name="Comma 12 2 2 8" xfId="32212" xr:uid="{E70DA186-1692-4D41-8254-C750B284E71C}"/>
    <cellStyle name="Comma 12 2 2 9" xfId="33183" xr:uid="{ABB95F98-CC22-4310-A331-673CD5B9BB5F}"/>
    <cellStyle name="Comma 12 2 3" xfId="3888" xr:uid="{C81FF6AF-86AF-416B-846C-967ED8ACAB72}"/>
    <cellStyle name="Comma 12 2 3 10" xfId="36533" xr:uid="{0D8B9880-3B36-4F57-9AC4-0395E767610E}"/>
    <cellStyle name="Comma 12 2 3 11" xfId="37945" xr:uid="{285062CE-8580-4A93-BF3C-0467723FDB0B}"/>
    <cellStyle name="Comma 12 2 3 12" xfId="39350" xr:uid="{724790C6-83E2-4F6C-A9DB-0C64C4C52834}"/>
    <cellStyle name="Comma 12 2 3 13" xfId="39951" xr:uid="{68B034EF-3A6B-4E98-9591-09E7D3C1FB7B}"/>
    <cellStyle name="Comma 12 2 3 14" xfId="42399" xr:uid="{4177E5A8-7D2A-4D64-AE74-52FAE0F34D70}"/>
    <cellStyle name="Comma 12 2 3 15" xfId="43802" xr:uid="{1E743514-0440-49C7-A82D-7A261F0B8013}"/>
    <cellStyle name="Comma 12 2 3 2" xfId="5497" xr:uid="{0C232E24-0393-481D-8690-E7B2429BA6D4}"/>
    <cellStyle name="Comma 12 2 3 2 2" xfId="10746" xr:uid="{6DE6B0F4-9FFC-4EBC-A6A8-8953BDE80469}"/>
    <cellStyle name="Comma 12 2 3 2 2 2" xfId="27008" xr:uid="{5150147B-B1D6-4207-A420-79B221953F57}"/>
    <cellStyle name="Comma 12 2 3 2 3" xfId="16269" xr:uid="{D512D7DE-A821-46C4-9041-E1AA302B229B}"/>
    <cellStyle name="Comma 12 2 3 2 4" xfId="22167" xr:uid="{AC8922EA-A3C1-4CDC-B82D-92FEABB4C154}"/>
    <cellStyle name="Comma 12 2 3 2 5" xfId="31066" xr:uid="{8A1177F5-0733-4752-B7B8-A4537587529A}"/>
    <cellStyle name="Comma 12 2 3 3" xfId="7503" xr:uid="{C11CC3A3-574E-4D23-B902-9EF493171AAB}"/>
    <cellStyle name="Comma 12 2 3 3 2" xfId="12358" xr:uid="{32E2C5EB-DAE9-4376-A8A8-C2987AF899D5}"/>
    <cellStyle name="Comma 12 2 3 3 2 2" xfId="28620" xr:uid="{CBCD4723-F32B-452D-948C-B402E50E42D2}"/>
    <cellStyle name="Comma 12 2 3 3 3" xfId="17953" xr:uid="{E43E3F7A-FACA-4C65-B7A2-5BB6FF8DC957}"/>
    <cellStyle name="Comma 12 2 3 3 4" xfId="23779" xr:uid="{6F7E4084-A363-44B0-A8D3-CCB17925C0D4}"/>
    <cellStyle name="Comma 12 2 3 3 5" xfId="31244" xr:uid="{DA4B7BB2-5962-46A5-A29E-38D3B744C6EB}"/>
    <cellStyle name="Comma 12 2 3 4" xfId="9130" xr:uid="{816705DA-F2AE-4BFE-B653-02CC9939F131}"/>
    <cellStyle name="Comma 12 2 3 4 2" xfId="25399" xr:uid="{A35661DA-9A3A-47EA-9260-4774D59FAFDE}"/>
    <cellStyle name="Comma 12 2 3 5" xfId="14660" xr:uid="{9F077F94-E1B1-42AA-99A5-F0B935CE6D65}"/>
    <cellStyle name="Comma 12 2 3 6" xfId="20558" xr:uid="{B8453CEA-58DE-4FB1-A6B4-43811076679A}"/>
    <cellStyle name="Comma 12 2 3 7" xfId="32432" xr:uid="{2F8437C5-5ACD-43DC-B41C-833E9E479A41}"/>
    <cellStyle name="Comma 12 2 3 8" xfId="33603" xr:uid="{97630744-728F-46BE-AEA8-F4E96AE1AE68}"/>
    <cellStyle name="Comma 12 2 3 9" xfId="34276" xr:uid="{8522BFA1-82AC-4122-97B1-90FAC94EF441}"/>
    <cellStyle name="Comma 12 2 4" xfId="4638" xr:uid="{B2CD5DDE-95AD-4018-B202-D61A2D949423}"/>
    <cellStyle name="Comma 12 2 4 2" xfId="9887" xr:uid="{0D321971-641A-4A5B-9E58-F34BB10CE067}"/>
    <cellStyle name="Comma 12 2 4 2 2" xfId="26149" xr:uid="{47073BAD-1A1B-46A1-BEE5-8FE33513B6C2}"/>
    <cellStyle name="Comma 12 2 4 3" xfId="15410" xr:uid="{ED944A2B-19FA-4B90-9676-B9A7F6A14D85}"/>
    <cellStyle name="Comma 12 2 4 4" xfId="21308" xr:uid="{FC8B9F98-0C6D-422D-AF8F-B8352FF9FD08}"/>
    <cellStyle name="Comma 12 2 4 5" xfId="13114" xr:uid="{CD9DBE8F-31B9-4824-8F65-4BFC77CD4010}"/>
    <cellStyle name="Comma 12 2 5" xfId="6644" xr:uid="{D6477A03-0E20-45C9-B401-EE009489388D}"/>
    <cellStyle name="Comma 12 2 5 2" xfId="11499" xr:uid="{DCF3E3B1-BD78-40F7-B485-50C93005BC08}"/>
    <cellStyle name="Comma 12 2 5 2 2" xfId="27761" xr:uid="{B4B91BB0-47C8-4529-82CF-1089006BDC06}"/>
    <cellStyle name="Comma 12 2 5 3" xfId="17094" xr:uid="{940610A7-8965-459B-8CD3-D2A93BD5321B}"/>
    <cellStyle name="Comma 12 2 5 4" xfId="22920" xr:uid="{12DFDD10-E94E-4440-84D5-9D4BA420B8B6}"/>
    <cellStyle name="Comma 12 2 5 5" xfId="31945" xr:uid="{49A75D09-44EE-4CD5-9AEE-C5BC2F590363}"/>
    <cellStyle name="Comma 12 2 6" xfId="8271" xr:uid="{8E2B0EC2-53CB-4317-A737-48D9A8791131}"/>
    <cellStyle name="Comma 12 2 6 2" xfId="24540" xr:uid="{EC87D786-3349-4FDE-9FD1-27866B017149}"/>
    <cellStyle name="Comma 12 2 7" xfId="13796" xr:uid="{02103BDC-1FBF-4281-A7BB-B08E0BC10E64}"/>
    <cellStyle name="Comma 12 2 8" xfId="19699" xr:uid="{6012DC95-F565-4563-9C8D-3B1C291C95BF}"/>
    <cellStyle name="Comma 12 2 9" xfId="13413" xr:uid="{B3E71572-1E12-457F-960D-8AC51A8C9F7E}"/>
    <cellStyle name="Comma 12 3" xfId="3195" xr:uid="{6A29C63A-4FC9-47EA-A5FC-4CD412FA0D4D}"/>
    <cellStyle name="Comma 12 3 10" xfId="34277" xr:uid="{6427B2E4-CA38-483B-8023-786BA421C00C}"/>
    <cellStyle name="Comma 12 3 11" xfId="35972" xr:uid="{FF87F0DC-1388-4D19-9BAD-D8F4DD182DD7}"/>
    <cellStyle name="Comma 12 3 12" xfId="37384" xr:uid="{31963C43-F5CE-4F08-BD99-876649827366}"/>
    <cellStyle name="Comma 12 3 13" xfId="38789" xr:uid="{2D57210B-9313-4417-953C-DF3FA5EDBC49}"/>
    <cellStyle name="Comma 12 3 14" xfId="39952" xr:uid="{D6667D2A-B1C2-4F8C-8678-35443DD39C76}"/>
    <cellStyle name="Comma 12 3 15" xfId="41838" xr:uid="{F34CF903-0BAA-4477-90CA-6CF15E19AA30}"/>
    <cellStyle name="Comma 12 3 16" xfId="43241" xr:uid="{69F5BEBD-2456-4752-8674-A8086C5421CA}"/>
    <cellStyle name="Comma 12 3 2" xfId="4125" xr:uid="{8FB8D0BD-4C74-49A4-BC94-FC62C559BF56}"/>
    <cellStyle name="Comma 12 3 2 10" xfId="36724" xr:uid="{B433420E-CA5B-4A0B-BFE7-E405330D5165}"/>
    <cellStyle name="Comma 12 3 2 11" xfId="38136" xr:uid="{D14D8879-1AF6-441F-82AC-201CEB95CD11}"/>
    <cellStyle name="Comma 12 3 2 12" xfId="39541" xr:uid="{4EC3A00F-33EB-4398-A5AE-869517135E8C}"/>
    <cellStyle name="Comma 12 3 2 13" xfId="39953" xr:uid="{0FB43FAF-5386-43A5-9A3B-D28ECB238A62}"/>
    <cellStyle name="Comma 12 3 2 14" xfId="42590" xr:uid="{9C0A62BC-A4B5-48CD-AB59-8B389FF5652B}"/>
    <cellStyle name="Comma 12 3 2 15" xfId="43993" xr:uid="{5F0860AF-E55E-4D04-B3F8-E9419304BFA6}"/>
    <cellStyle name="Comma 12 3 2 2" xfId="5734" xr:uid="{68010A6C-3FCF-4796-9D6C-1616C2BB6F6A}"/>
    <cellStyle name="Comma 12 3 2 2 2" xfId="10983" xr:uid="{F98E799B-AF1F-4E5B-9EC6-6B83ED33F647}"/>
    <cellStyle name="Comma 12 3 2 2 2 2" xfId="27245" xr:uid="{3848D865-5EFE-45CB-B736-392D00AF2DAC}"/>
    <cellStyle name="Comma 12 3 2 2 3" xfId="16506" xr:uid="{709BBF68-84DF-42FD-8B19-AEDAE44CF61F}"/>
    <cellStyle name="Comma 12 3 2 2 4" xfId="22404" xr:uid="{B395BFF0-35D1-4474-985A-9F5F756D705A}"/>
    <cellStyle name="Comma 12 3 2 2 5" xfId="31014" xr:uid="{A59F1B02-6AB2-42B0-9720-2263193D2AC7}"/>
    <cellStyle name="Comma 12 3 2 3" xfId="7740" xr:uid="{50BD4FBE-B0AA-4C07-9D0F-E3CADE75DCD4}"/>
    <cellStyle name="Comma 12 3 2 3 2" xfId="12595" xr:uid="{E6CFCB68-C971-4034-83EE-A6110181AE79}"/>
    <cellStyle name="Comma 12 3 2 3 2 2" xfId="28857" xr:uid="{5481639C-28B9-46DA-9683-22EAF3B499C0}"/>
    <cellStyle name="Comma 12 3 2 3 3" xfId="18190" xr:uid="{C8F6EDE8-93B7-47E0-ADF4-F7F156556441}"/>
    <cellStyle name="Comma 12 3 2 3 4" xfId="24016" xr:uid="{2D084082-0091-4A1E-B8B4-452E2941B5F6}"/>
    <cellStyle name="Comma 12 3 2 3 5" xfId="30137" xr:uid="{C8BD2C7A-8665-41EB-8D6D-7B6E20C1B779}"/>
    <cellStyle name="Comma 12 3 2 4" xfId="9367" xr:uid="{0B41548E-7FBE-402A-B3DD-1014870CC5C3}"/>
    <cellStyle name="Comma 12 3 2 4 2" xfId="25636" xr:uid="{CD733281-B0F4-4444-AFE2-8375B6C41B0D}"/>
    <cellStyle name="Comma 12 3 2 5" xfId="14897" xr:uid="{E4ABA37B-1395-4B46-8C8E-EEEFA8C3B964}"/>
    <cellStyle name="Comma 12 3 2 6" xfId="20795" xr:uid="{EBA5AB53-639D-4EF1-8DC8-9C209BA6AB08}"/>
    <cellStyle name="Comma 12 3 2 7" xfId="32506" xr:uid="{245B9FBB-E371-4F39-972E-9C7D15E63734}"/>
    <cellStyle name="Comma 12 3 2 8" xfId="33840" xr:uid="{AA60D520-128C-456C-AA4C-2C0119C517D8}"/>
    <cellStyle name="Comma 12 3 2 9" xfId="34278" xr:uid="{737A00DC-A052-4F66-BC6E-302E063A54E2}"/>
    <cellStyle name="Comma 12 3 3" xfId="4836" xr:uid="{4C74F63C-64B2-4BA5-B389-4E6DFE394978}"/>
    <cellStyle name="Comma 12 3 3 2" xfId="10085" xr:uid="{580788A1-1074-4DCC-8864-55BCC8952EED}"/>
    <cellStyle name="Comma 12 3 3 2 2" xfId="26347" xr:uid="{BC1BB39D-2C8A-462C-B28E-397475D94907}"/>
    <cellStyle name="Comma 12 3 3 3" xfId="15608" xr:uid="{A41C2656-4251-4746-84B5-15170ACB4182}"/>
    <cellStyle name="Comma 12 3 3 4" xfId="21506" xr:uid="{91B1789D-83D2-42BA-8110-8C2D4ECC52C3}"/>
    <cellStyle name="Comma 12 3 3 5" xfId="30172" xr:uid="{8A62B2E9-8ABC-416A-A944-C5FDEEED2DDC}"/>
    <cellStyle name="Comma 12 3 4" xfId="6842" xr:uid="{4A73FD57-12D6-4F7B-A298-CB6AFC17094D}"/>
    <cellStyle name="Comma 12 3 4 2" xfId="11697" xr:uid="{0B3FF5D7-C510-4C16-BF0F-5D6CCE01924D}"/>
    <cellStyle name="Comma 12 3 4 2 2" xfId="27959" xr:uid="{01D07B25-311D-43CD-A22B-8182209F07F7}"/>
    <cellStyle name="Comma 12 3 4 3" xfId="17292" xr:uid="{5FFE2D2F-DB19-4B92-9745-33AC6423B5EC}"/>
    <cellStyle name="Comma 12 3 4 4" xfId="23118" xr:uid="{A7ED4AB7-3C1F-4508-9F0E-116B8B8EC591}"/>
    <cellStyle name="Comma 12 3 4 5" xfId="30919" xr:uid="{5821992B-A54A-4390-92C3-9072FF18054C}"/>
    <cellStyle name="Comma 12 3 5" xfId="8469" xr:uid="{FD4C56C6-E555-44A5-A5A4-85F13C59BAB6}"/>
    <cellStyle name="Comma 12 3 5 2" xfId="24738" xr:uid="{17D429D7-F786-4078-BF5A-27C5BC48AF42}"/>
    <cellStyle name="Comma 12 3 6" xfId="13994" xr:uid="{9ACB250C-7C27-42D1-A238-709733772EBC}"/>
    <cellStyle name="Comma 12 3 7" xfId="19897" xr:uid="{F3507F3E-F190-4DA9-97B1-0BFD216B526A}"/>
    <cellStyle name="Comma 12 3 8" xfId="19512" xr:uid="{B06051C5-76B9-49E8-AB13-E913A1EFE009}"/>
    <cellStyle name="Comma 12 3 9" xfId="32942" xr:uid="{11C7BDAC-A9C7-4446-BCC2-469D62F80911}"/>
    <cellStyle name="Comma 12 4" xfId="3687" xr:uid="{E904CE14-9D8C-4B3F-956A-228132DD6CF3}"/>
    <cellStyle name="Comma 12 4 10" xfId="36357" xr:uid="{B0A85D6F-A1E1-482D-AA42-F129A622611D}"/>
    <cellStyle name="Comma 12 4 11" xfId="37769" xr:uid="{E23872BD-716E-4B80-9B68-B2BC70022446}"/>
    <cellStyle name="Comma 12 4 12" xfId="39174" xr:uid="{3239566C-35FB-4F1A-A7DF-6FE57FAD9049}"/>
    <cellStyle name="Comma 12 4 13" xfId="39954" xr:uid="{475F0511-573F-4CD4-9211-9B2F9BB8DA79}"/>
    <cellStyle name="Comma 12 4 14" xfId="42223" xr:uid="{4C6A90B9-CD03-4E84-ADFC-DEFEA1913375}"/>
    <cellStyle name="Comma 12 4 15" xfId="43626" xr:uid="{904E0FF3-FE5D-479F-A5E1-9587D81A13DD}"/>
    <cellStyle name="Comma 12 4 2" xfId="5296" xr:uid="{4752CDB6-2C2A-47F2-8E3C-B3E197C1E8EE}"/>
    <cellStyle name="Comma 12 4 2 2" xfId="10545" xr:uid="{E965BDD2-2A62-4A30-A628-BDDD16117E59}"/>
    <cellStyle name="Comma 12 4 2 2 2" xfId="26807" xr:uid="{38E4706D-F51A-4036-AE81-D46A2B1EBB92}"/>
    <cellStyle name="Comma 12 4 2 3" xfId="16068" xr:uid="{F42F1CAF-B6B7-4243-90D4-E0B5B93308C3}"/>
    <cellStyle name="Comma 12 4 2 4" xfId="21966" xr:uid="{2C10BDF1-B437-4EAD-B510-F595AC6C5CF3}"/>
    <cellStyle name="Comma 12 4 2 5" xfId="30630" xr:uid="{1705C3B1-FE88-4C76-A082-18F7BD39C3CC}"/>
    <cellStyle name="Comma 12 4 3" xfId="7302" xr:uid="{37D93FF1-ADEE-4D10-A484-6638E894B34F}"/>
    <cellStyle name="Comma 12 4 3 2" xfId="12157" xr:uid="{F1A7C61C-7E12-4374-8E47-D42E4625C886}"/>
    <cellStyle name="Comma 12 4 3 2 2" xfId="28419" xr:uid="{77D4441A-F353-4CBF-80E3-F072F9EA1C5D}"/>
    <cellStyle name="Comma 12 4 3 3" xfId="17752" xr:uid="{BD6DBE80-EC31-40F8-839F-39FE0D9A8E60}"/>
    <cellStyle name="Comma 12 4 3 4" xfId="23578" xr:uid="{8D34DB2B-D399-42BD-AF23-C6555A461DFD}"/>
    <cellStyle name="Comma 12 4 3 5" xfId="29707" xr:uid="{7FB3A8F6-E500-4F4F-8662-3DA77C79F562}"/>
    <cellStyle name="Comma 12 4 4" xfId="8929" xr:uid="{880ED690-A749-41FA-9DBC-D10E0431DD9F}"/>
    <cellStyle name="Comma 12 4 4 2" xfId="25198" xr:uid="{729537F4-4081-4ED2-85BC-488C04F9B655}"/>
    <cellStyle name="Comma 12 4 5" xfId="14459" xr:uid="{79049771-D5CC-4D37-89CA-DAA26B7E4C67}"/>
    <cellStyle name="Comma 12 4 6" xfId="20357" xr:uid="{6389EF52-6186-4EE0-B50E-266B479E004A}"/>
    <cellStyle name="Comma 12 4 7" xfId="30146" xr:uid="{C7BD13E0-6AE9-4AF2-882A-33A4C38561C0}"/>
    <cellStyle name="Comma 12 4 8" xfId="33402" xr:uid="{2C66AF6B-7DA8-4890-A40E-AF7874616094}"/>
    <cellStyle name="Comma 12 4 9" xfId="34279" xr:uid="{8FC76EFE-7D35-48FC-A3A4-77A93DD465FC}"/>
    <cellStyle name="Comma 12 5" xfId="13189" xr:uid="{4BA45FD7-DD50-4AED-AD10-3982BE6AE43F}"/>
    <cellStyle name="Comma 12 6" xfId="13048" xr:uid="{0C0191CD-4E07-40A4-A9BD-24539060840B}"/>
    <cellStyle name="Comma 13" xfId="820" xr:uid="{E015C0DE-404C-4C95-A532-F92C6AB786CE}"/>
    <cellStyle name="Comma 13 2" xfId="2998" xr:uid="{7839D771-2831-4E88-89FB-59473737537C}"/>
    <cellStyle name="Comma 13 2 10" xfId="32745" xr:uid="{ACC979B0-EC93-46F6-93CE-380C461ECE61}"/>
    <cellStyle name="Comma 13 2 11" xfId="34280" xr:uid="{6A071CFF-763A-4688-A61C-A9953AA15078}"/>
    <cellStyle name="Comma 13 2 12" xfId="35784" xr:uid="{7ABA1E61-3727-40A3-AE2D-54FBDF77E66A}"/>
    <cellStyle name="Comma 13 2 13" xfId="37196" xr:uid="{3AFF3062-4F82-44DD-9770-7D3C24576928}"/>
    <cellStyle name="Comma 13 2 14" xfId="38601" xr:uid="{FB060973-506C-4B28-B977-E42BC97AF465}"/>
    <cellStyle name="Comma 13 2 15" xfId="39955" xr:uid="{5027E20E-0855-4D30-B078-03836B2202A3}"/>
    <cellStyle name="Comma 13 2 16" xfId="41650" xr:uid="{0C49E2C8-84AD-4208-B989-6E0815E72475}"/>
    <cellStyle name="Comma 13 2 17" xfId="43053" xr:uid="{C0AFCB39-9B4E-4E09-8319-68557391E22D}"/>
    <cellStyle name="Comma 13 2 2" xfId="3463" xr:uid="{A5401192-F0A5-4B25-A4F1-679CB9447575}"/>
    <cellStyle name="Comma 13 2 2 10" xfId="34281" xr:uid="{E56FD50B-318C-4C56-B70F-6AE0B8ADEEB5}"/>
    <cellStyle name="Comma 13 2 2 11" xfId="36149" xr:uid="{2A91EB56-D968-4233-AA6E-0EA9FEE8DAC5}"/>
    <cellStyle name="Comma 13 2 2 12" xfId="37561" xr:uid="{73DC8CBC-40A2-4189-B5FE-B6A373E7957C}"/>
    <cellStyle name="Comma 13 2 2 13" xfId="38966" xr:uid="{0045FC2A-C58A-4761-8E02-72E84FFD2AB3}"/>
    <cellStyle name="Comma 13 2 2 14" xfId="39956" xr:uid="{DC100042-215D-4AD3-9C65-D08EDB2384A5}"/>
    <cellStyle name="Comma 13 2 2 15" xfId="42015" xr:uid="{EEA88497-8F45-4663-A843-60DB80331CAB}"/>
    <cellStyle name="Comma 13 2 2 16" xfId="43418" xr:uid="{1BD2EC18-436B-4D5F-BB28-C213AF90B44C}"/>
    <cellStyle name="Comma 13 2 2 2" xfId="4324" xr:uid="{015B613C-C3B2-4F12-8BB0-2FDAC63C820D}"/>
    <cellStyle name="Comma 13 2 2 2 10" xfId="36901" xr:uid="{0A639D7C-9163-4F0B-9594-EFB866770FB5}"/>
    <cellStyle name="Comma 13 2 2 2 11" xfId="38313" xr:uid="{A2E3B8ED-314A-4489-8083-BC25DFC738C9}"/>
    <cellStyle name="Comma 13 2 2 2 12" xfId="39718" xr:uid="{032A9A20-31AC-4DDE-ABFA-234A77CB6150}"/>
    <cellStyle name="Comma 13 2 2 2 13" xfId="39957" xr:uid="{265A6CB9-8939-4615-B86A-BD585729B557}"/>
    <cellStyle name="Comma 13 2 2 2 14" xfId="42767" xr:uid="{560F6F15-0574-4EE7-B311-83C0096243F4}"/>
    <cellStyle name="Comma 13 2 2 2 15" xfId="44170" xr:uid="{5B37D83B-6E5C-481E-BBF0-32171D2F2574}"/>
    <cellStyle name="Comma 13 2 2 2 2" xfId="5933" xr:uid="{148C790E-4546-48E4-B7A3-595FF6F7F990}"/>
    <cellStyle name="Comma 13 2 2 2 2 2" xfId="11182" xr:uid="{6C197BE0-EAD8-4286-AB23-2EBB267C7152}"/>
    <cellStyle name="Comma 13 2 2 2 2 2 2" xfId="27444" xr:uid="{2EA18BF3-7B98-4E82-9262-0B57D9175EEA}"/>
    <cellStyle name="Comma 13 2 2 2 2 3" xfId="16705" xr:uid="{1706FE42-093C-4F40-A575-CB31B176925D}"/>
    <cellStyle name="Comma 13 2 2 2 2 4" xfId="22603" xr:uid="{05D1BCF2-BBC6-48A0-B96B-8FE1A5E5CBA1}"/>
    <cellStyle name="Comma 13 2 2 2 2 5" xfId="31292" xr:uid="{6C912662-8A49-4258-B859-889F8EE35039}"/>
    <cellStyle name="Comma 13 2 2 2 3" xfId="7939" xr:uid="{4DD4A625-2BFA-4A24-898A-AB9DBD3291D1}"/>
    <cellStyle name="Comma 13 2 2 2 3 2" xfId="12794" xr:uid="{C0547A3D-9FE1-45C6-9EE2-868961CD9378}"/>
    <cellStyle name="Comma 13 2 2 2 3 2 2" xfId="29056" xr:uid="{EB389C30-44C0-41A9-99BA-EEF970103BDB}"/>
    <cellStyle name="Comma 13 2 2 2 3 3" xfId="18389" xr:uid="{209D5366-348E-4C0E-846E-9B57F94C5480}"/>
    <cellStyle name="Comma 13 2 2 2 3 4" xfId="24215" xr:uid="{65A9082E-8D10-40A5-B715-9C949C7C7CFE}"/>
    <cellStyle name="Comma 13 2 2 2 3 5" xfId="13577" xr:uid="{1A0D325E-88C5-45AC-9BD7-04DCB8D8C206}"/>
    <cellStyle name="Comma 13 2 2 2 4" xfId="9566" xr:uid="{CA4FFE7A-1740-4AF0-AE22-0CC8B747C412}"/>
    <cellStyle name="Comma 13 2 2 2 4 2" xfId="25835" xr:uid="{8623E70D-8D18-4EE6-BCFF-6558D9A180B7}"/>
    <cellStyle name="Comma 13 2 2 2 5" xfId="15096" xr:uid="{B149574E-AC5F-4470-BDD1-A73A1EFAF133}"/>
    <cellStyle name="Comma 13 2 2 2 6" xfId="20994" xr:uid="{FF6EAA11-3CE1-4B00-8970-933DC82899C5}"/>
    <cellStyle name="Comma 13 2 2 2 7" xfId="30126" xr:uid="{2FDFB55B-8E91-49E0-8914-0EBE16CD608A}"/>
    <cellStyle name="Comma 13 2 2 2 8" xfId="34039" xr:uid="{1AF40C1F-4209-4FCE-BA6D-A420551F8994}"/>
    <cellStyle name="Comma 13 2 2 2 9" xfId="34282" xr:uid="{5098552D-E1C0-40ED-A650-0CC334B71A29}"/>
    <cellStyle name="Comma 13 2 2 3" xfId="5078" xr:uid="{DCD72B84-6EDF-4DF7-A0E5-C62035BC49C1}"/>
    <cellStyle name="Comma 13 2 2 3 2" xfId="10327" xr:uid="{96969AA6-35E9-42A9-A8CA-393ABB06E2C3}"/>
    <cellStyle name="Comma 13 2 2 3 2 2" xfId="26589" xr:uid="{95E86AD0-6998-427E-9BDE-587165B68690}"/>
    <cellStyle name="Comma 13 2 2 3 3" xfId="15850" xr:uid="{08604F43-63EB-4107-833D-FBBE44B2FBE3}"/>
    <cellStyle name="Comma 13 2 2 3 4" xfId="21748" xr:uid="{DEDBF3B2-156D-457A-B1A0-64F4BF9399C0}"/>
    <cellStyle name="Comma 13 2 2 3 5" xfId="31992" xr:uid="{1FEC6517-682C-41AB-9C48-55EB1E4376C0}"/>
    <cellStyle name="Comma 13 2 2 4" xfId="7084" xr:uid="{A176B8A5-F45D-460E-9E8A-C55D56C718D0}"/>
    <cellStyle name="Comma 13 2 2 4 2" xfId="11939" xr:uid="{F0C3ABD1-7CED-4EFC-A6CF-C6AD0BFE8A0A}"/>
    <cellStyle name="Comma 13 2 2 4 2 2" xfId="28201" xr:uid="{84051A2A-EB6E-4097-9811-BC8200142147}"/>
    <cellStyle name="Comma 13 2 2 4 3" xfId="17534" xr:uid="{882634A1-DA0B-4A19-9E58-24D9C4E304A6}"/>
    <cellStyle name="Comma 13 2 2 4 4" xfId="23360" xr:uid="{27ED1718-9D81-4DDE-8995-098C140EC0A7}"/>
    <cellStyle name="Comma 13 2 2 4 5" xfId="29523" xr:uid="{7E07B8EE-8E3C-451C-9E5D-E3E0A5929BBF}"/>
    <cellStyle name="Comma 13 2 2 5" xfId="8711" xr:uid="{DBD8F4A2-3C7C-4C6F-9645-0665B8FCA7B3}"/>
    <cellStyle name="Comma 13 2 2 5 2" xfId="24980" xr:uid="{033AAEAB-136C-4E09-B7C5-8D40196C2832}"/>
    <cellStyle name="Comma 13 2 2 6" xfId="14239" xr:uid="{12AB7BBE-837D-43D2-8B94-90F42319A769}"/>
    <cellStyle name="Comma 13 2 2 7" xfId="20139" xr:uid="{2A781997-EFDF-4052-B304-9AFBB1953DC5}"/>
    <cellStyle name="Comma 13 2 2 8" xfId="19361" xr:uid="{2D522FD9-03D5-4AFE-B2A7-7DEC715D5615}"/>
    <cellStyle name="Comma 13 2 2 9" xfId="33184" xr:uid="{B4F6D831-C5C7-4B1F-A7C2-5243CF16CFEA}"/>
    <cellStyle name="Comma 13 2 3" xfId="3889" xr:uid="{C5666F6C-0305-471D-884A-CEB0D5BCF66E}"/>
    <cellStyle name="Comma 13 2 3 10" xfId="36534" xr:uid="{F5A430FE-F76F-43B2-8FDC-E754E90E64E4}"/>
    <cellStyle name="Comma 13 2 3 11" xfId="37946" xr:uid="{3DA4D163-B1B9-441E-81F0-F734969D3153}"/>
    <cellStyle name="Comma 13 2 3 12" xfId="39351" xr:uid="{AFAB8F37-742B-43B8-AC04-15C3A2B4947C}"/>
    <cellStyle name="Comma 13 2 3 13" xfId="39958" xr:uid="{28FEE880-9DD6-4AAA-A327-AAE59ED16E78}"/>
    <cellStyle name="Comma 13 2 3 14" xfId="42400" xr:uid="{8B7AF67A-8B90-499B-B8F7-3F363D4BC5F6}"/>
    <cellStyle name="Comma 13 2 3 15" xfId="43803" xr:uid="{02410CD0-3471-44E6-890C-4AEB5E3050ED}"/>
    <cellStyle name="Comma 13 2 3 2" xfId="5498" xr:uid="{D9F4457E-C9BB-4263-81A7-AB10B24B0803}"/>
    <cellStyle name="Comma 13 2 3 2 2" xfId="10747" xr:uid="{946AA8F2-30A4-42B9-9A68-7B7E81735A40}"/>
    <cellStyle name="Comma 13 2 3 2 2 2" xfId="27009" xr:uid="{E47E0239-1273-4BE1-ACA5-68FFB933B156}"/>
    <cellStyle name="Comma 13 2 3 2 3" xfId="16270" xr:uid="{3FCAEB0A-4ECA-4D81-8926-8F7E7813A1BD}"/>
    <cellStyle name="Comma 13 2 3 2 4" xfId="22168" xr:uid="{905D87AB-5887-4C89-92DB-BF0F40026FC4}"/>
    <cellStyle name="Comma 13 2 3 2 5" xfId="13164" xr:uid="{87A8AA91-F641-49E0-A317-47DE22088098}"/>
    <cellStyle name="Comma 13 2 3 3" xfId="7504" xr:uid="{6411B287-73F0-4146-812E-28DC98D38D94}"/>
    <cellStyle name="Comma 13 2 3 3 2" xfId="12359" xr:uid="{8F3D0EC3-C36D-4A27-AA42-CE9E056C9AA3}"/>
    <cellStyle name="Comma 13 2 3 3 2 2" xfId="28621" xr:uid="{A9F1197C-EA92-4515-81FC-D58B0F166C93}"/>
    <cellStyle name="Comma 13 2 3 3 3" xfId="17954" xr:uid="{6FCCE30F-5420-4D0A-ACD9-F3D2BD0E30EF}"/>
    <cellStyle name="Comma 13 2 3 3 4" xfId="23780" xr:uid="{6076D0EF-D956-46FD-B390-C23A178F9916}"/>
    <cellStyle name="Comma 13 2 3 3 5" xfId="13588" xr:uid="{7580289C-DBC6-429B-8123-44A745EF5F95}"/>
    <cellStyle name="Comma 13 2 3 4" xfId="9131" xr:uid="{5307FDED-0E66-48CE-A25E-2EAB0226047A}"/>
    <cellStyle name="Comma 13 2 3 4 2" xfId="25400" xr:uid="{D240FA4A-558B-4BEB-95CC-E27581C23558}"/>
    <cellStyle name="Comma 13 2 3 5" xfId="14661" xr:uid="{FF0E860A-D4FB-4FE5-A1FA-C7F9E710814D}"/>
    <cellStyle name="Comma 13 2 3 6" xfId="20559" xr:uid="{8678ACC1-2966-42F8-8E3E-4A39FD3BF6A4}"/>
    <cellStyle name="Comma 13 2 3 7" xfId="32300" xr:uid="{7A0D3625-E574-496A-A566-5A8488BA8567}"/>
    <cellStyle name="Comma 13 2 3 8" xfId="33604" xr:uid="{4FA9370E-B7B1-416E-A3E3-2CD7EC79555A}"/>
    <cellStyle name="Comma 13 2 3 9" xfId="34283" xr:uid="{167AD0B4-8AC2-4013-8F37-402A4E17FE65}"/>
    <cellStyle name="Comma 13 2 4" xfId="4639" xr:uid="{8931BA4D-824A-4D65-B450-6864420D57B2}"/>
    <cellStyle name="Comma 13 2 4 2" xfId="9888" xr:uid="{FBB60C06-B6EE-47B3-BFD1-49DF479A0D76}"/>
    <cellStyle name="Comma 13 2 4 2 2" xfId="26150" xr:uid="{7FE698DB-2DFA-46B9-8A1F-9086BEA949B7}"/>
    <cellStyle name="Comma 13 2 4 3" xfId="15411" xr:uid="{172C891A-7E52-45D7-8166-77F516A608C3}"/>
    <cellStyle name="Comma 13 2 4 4" xfId="21309" xr:uid="{F05E562F-6762-45FF-8BEF-8698BEB3620D}"/>
    <cellStyle name="Comma 13 2 4 5" xfId="19035" xr:uid="{5EA436D7-EFAE-433F-9B8F-C44157E173BB}"/>
    <cellStyle name="Comma 13 2 5" xfId="6645" xr:uid="{1EF4D910-CC34-445B-A29B-3D59773042AC}"/>
    <cellStyle name="Comma 13 2 5 2" xfId="11500" xr:uid="{16082816-2A3B-4E22-AAA8-9CCD9F32398C}"/>
    <cellStyle name="Comma 13 2 5 2 2" xfId="27762" xr:uid="{E49145A5-9A98-456B-9403-2C2D5FA49D03}"/>
    <cellStyle name="Comma 13 2 5 3" xfId="17095" xr:uid="{326AB1ED-895F-449A-8904-368B391FA1F1}"/>
    <cellStyle name="Comma 13 2 5 4" xfId="22921" xr:uid="{5FC72735-EC81-4581-85F3-1C441C96940C}"/>
    <cellStyle name="Comma 13 2 5 5" xfId="30438" xr:uid="{66B7162F-55E4-4ABF-A0EF-73729DCC1A23}"/>
    <cellStyle name="Comma 13 2 6" xfId="8272" xr:uid="{92815D4D-63AF-4096-A7B4-528DC9447942}"/>
    <cellStyle name="Comma 13 2 6 2" xfId="24541" xr:uid="{52832054-5696-4E23-B3FB-27DF3FA566DA}"/>
    <cellStyle name="Comma 13 2 7" xfId="13797" xr:uid="{B096D4B1-67D1-48CE-9B47-0FB3D0D55CE1}"/>
    <cellStyle name="Comma 13 2 8" xfId="19700" xr:uid="{5576EC1F-04CA-4A72-9DD6-DD9D34084477}"/>
    <cellStyle name="Comma 13 2 9" xfId="30362" xr:uid="{3291F52F-4CC7-42C4-9250-8D6783E91381}"/>
    <cellStyle name="Comma 13 3" xfId="3196" xr:uid="{340852BB-9383-48DC-AA83-22D3996BAA94}"/>
    <cellStyle name="Comma 13 3 10" xfId="34284" xr:uid="{AAC27017-618D-437A-B35A-82753B6B6339}"/>
    <cellStyle name="Comma 13 3 11" xfId="35973" xr:uid="{BE25DE63-05D2-4634-BA28-7382BFFBEF18}"/>
    <cellStyle name="Comma 13 3 12" xfId="37385" xr:uid="{6C654C68-53FE-4EE9-B63E-8D1DE5322ACF}"/>
    <cellStyle name="Comma 13 3 13" xfId="38790" xr:uid="{52644182-5DB3-4996-A972-FE3E8E785BFE}"/>
    <cellStyle name="Comma 13 3 14" xfId="39959" xr:uid="{52A97B5F-0013-4DDB-8AAC-A03584CD2CBC}"/>
    <cellStyle name="Comma 13 3 15" xfId="41839" xr:uid="{4D326698-AA31-4420-8BA8-A9E14D57B4CA}"/>
    <cellStyle name="Comma 13 3 16" xfId="43242" xr:uid="{82A96484-9A5B-4C3D-9E01-A2C025FBA7A4}"/>
    <cellStyle name="Comma 13 3 2" xfId="4126" xr:uid="{C98DA1F0-8861-46CA-BE3C-2F6F12F70C4F}"/>
    <cellStyle name="Comma 13 3 2 10" xfId="36725" xr:uid="{D3FFD9E3-97FE-44A6-9E9C-4332522B61A2}"/>
    <cellStyle name="Comma 13 3 2 11" xfId="38137" xr:uid="{5B7B11D1-B5D9-465A-AC8E-783CA7E2CE58}"/>
    <cellStyle name="Comma 13 3 2 12" xfId="39542" xr:uid="{F9E5F8A5-7B7A-4D03-B390-62359A016C7F}"/>
    <cellStyle name="Comma 13 3 2 13" xfId="39960" xr:uid="{F5146E3C-9554-4886-960F-4BB81D1B7CB8}"/>
    <cellStyle name="Comma 13 3 2 14" xfId="42591" xr:uid="{134BFC91-9FC9-4252-8024-AA2B9D52E50F}"/>
    <cellStyle name="Comma 13 3 2 15" xfId="43994" xr:uid="{81A72417-7958-4806-B2B6-FFD016461889}"/>
    <cellStyle name="Comma 13 3 2 2" xfId="5735" xr:uid="{29E2EC98-DB91-45E1-9F81-17AD2AF6DACB}"/>
    <cellStyle name="Comma 13 3 2 2 2" xfId="10984" xr:uid="{EF7E37CC-67A5-4D68-A212-6275D4A87F0D}"/>
    <cellStyle name="Comma 13 3 2 2 2 2" xfId="27246" xr:uid="{0246BA49-073C-47E2-993D-77832055095B}"/>
    <cellStyle name="Comma 13 3 2 2 3" xfId="16507" xr:uid="{4A299CDB-5C0B-4956-948A-51706E9023D0}"/>
    <cellStyle name="Comma 13 3 2 2 4" xfId="22405" xr:uid="{A90C655B-0E8D-4247-A6E9-0C2EE8E73AC1}"/>
    <cellStyle name="Comma 13 3 2 2 5" xfId="30350" xr:uid="{3B372124-41FF-447D-A1C3-5655EA7A4FF2}"/>
    <cellStyle name="Comma 13 3 2 3" xfId="7741" xr:uid="{725860EC-E6EB-4E3D-95F4-D73BB2D85510}"/>
    <cellStyle name="Comma 13 3 2 3 2" xfId="12596" xr:uid="{9C5812F0-3823-44C6-9D5E-0744DE345574}"/>
    <cellStyle name="Comma 13 3 2 3 2 2" xfId="28858" xr:uid="{A1E50342-459C-4495-B9EE-2684A5F23689}"/>
    <cellStyle name="Comma 13 3 2 3 3" xfId="18191" xr:uid="{184C47BD-745B-4690-8637-13C87DAE5A4F}"/>
    <cellStyle name="Comma 13 3 2 3 4" xfId="24017" xr:uid="{297941DA-BAB7-47F4-9FCD-4A0DC0C25410}"/>
    <cellStyle name="Comma 13 3 2 3 5" xfId="31702" xr:uid="{D0AB98B6-8155-4CBF-BF3B-70ACB1A040A5}"/>
    <cellStyle name="Comma 13 3 2 4" xfId="9368" xr:uid="{96E76E06-E33E-4BF2-B24F-BC2FAD5330A7}"/>
    <cellStyle name="Comma 13 3 2 4 2" xfId="25637" xr:uid="{FE9C2ACF-782A-42AE-BF2A-2FC9DFBE7003}"/>
    <cellStyle name="Comma 13 3 2 5" xfId="14898" xr:uid="{96798F6C-D394-420D-8BAF-7F361CB95831}"/>
    <cellStyle name="Comma 13 3 2 6" xfId="20796" xr:uid="{B80F20F7-0B77-4AE3-94E3-F7A5675D5583}"/>
    <cellStyle name="Comma 13 3 2 7" xfId="32584" xr:uid="{E652F58D-FD32-47D5-85E4-CC749913D318}"/>
    <cellStyle name="Comma 13 3 2 8" xfId="33841" xr:uid="{8AACA69B-E21C-493F-A0DB-DE9847B00B5A}"/>
    <cellStyle name="Comma 13 3 2 9" xfId="34285" xr:uid="{36C289D5-F334-43B9-B688-8728D83071FF}"/>
    <cellStyle name="Comma 13 3 3" xfId="4837" xr:uid="{0FE0C56E-6D19-452B-AD8D-BA27B9A94CF4}"/>
    <cellStyle name="Comma 13 3 3 2" xfId="10086" xr:uid="{36283A9F-AA8F-42EA-95E7-5AC7B333B66A}"/>
    <cellStyle name="Comma 13 3 3 2 2" xfId="26348" xr:uid="{2107868C-2A21-4A6D-9297-7FB38CFA336B}"/>
    <cellStyle name="Comma 13 3 3 3" xfId="15609" xr:uid="{ADEDFAAB-77C5-492E-9ADD-9683D453BF56}"/>
    <cellStyle name="Comma 13 3 3 4" xfId="21507" xr:uid="{F728B0FB-A1EA-4924-ACC8-BB00D6906B14}"/>
    <cellStyle name="Comma 13 3 3 5" xfId="13464" xr:uid="{1ED00A23-B93C-437C-936E-97546E437216}"/>
    <cellStyle name="Comma 13 3 4" xfId="6843" xr:uid="{DCD78F0F-40A5-42AA-9137-BB4677278246}"/>
    <cellStyle name="Comma 13 3 4 2" xfId="11698" xr:uid="{5204A81B-07A6-4E49-BFA9-FA2B8C6C3241}"/>
    <cellStyle name="Comma 13 3 4 2 2" xfId="27960" xr:uid="{84CB4D41-413A-4E46-AE65-B671233A235D}"/>
    <cellStyle name="Comma 13 3 4 3" xfId="17293" xr:uid="{87967D2E-C040-43B5-AD79-896234B340A9}"/>
    <cellStyle name="Comma 13 3 4 4" xfId="23119" xr:uid="{59B3A438-DFA2-4ECF-ACDA-BEFBE27D6994}"/>
    <cellStyle name="Comma 13 3 4 5" xfId="31100" xr:uid="{45E77B3F-3A53-4D1C-B669-1181B995BCED}"/>
    <cellStyle name="Comma 13 3 5" xfId="8470" xr:uid="{0929A27C-73CD-4D71-A9C3-E38757E63BAF}"/>
    <cellStyle name="Comma 13 3 5 2" xfId="24739" xr:uid="{9DC3C641-82C6-4786-BC04-89A38603E9B5}"/>
    <cellStyle name="Comma 13 3 6" xfId="13995" xr:uid="{340081AD-1267-400B-942A-826CDD59ACF7}"/>
    <cellStyle name="Comma 13 3 7" xfId="19898" xr:uid="{AD2D3A0E-A813-4312-AAA3-EC2D12508147}"/>
    <cellStyle name="Comma 13 3 8" xfId="18757" xr:uid="{8E5BB82E-8B06-444D-BC0D-7D6757E6C869}"/>
    <cellStyle name="Comma 13 3 9" xfId="32943" xr:uid="{AFBA67D6-BFFB-4DF2-8B81-297B6CA49629}"/>
    <cellStyle name="Comma 13 4" xfId="3688" xr:uid="{8FF0B90D-5D5B-49BC-B9D8-A94B9BA8B770}"/>
    <cellStyle name="Comma 13 4 10" xfId="36358" xr:uid="{CADCEC61-0C0F-4E2D-8152-7A8F74602155}"/>
    <cellStyle name="Comma 13 4 11" xfId="37770" xr:uid="{842196B7-B824-464C-8209-EC08AAC26C02}"/>
    <cellStyle name="Comma 13 4 12" xfId="39175" xr:uid="{34B789C4-DC1C-48DA-BE13-35F61FD32AB8}"/>
    <cellStyle name="Comma 13 4 13" xfId="39961" xr:uid="{89F6A39D-8D0F-422F-813A-E9E03323E892}"/>
    <cellStyle name="Comma 13 4 14" xfId="42224" xr:uid="{2B34D24D-C61F-4491-8C4A-2A04F350F7B0}"/>
    <cellStyle name="Comma 13 4 15" xfId="43627" xr:uid="{C4F87E91-109D-40F1-BF7C-D8D2CBE3E72B}"/>
    <cellStyle name="Comma 13 4 2" xfId="5297" xr:uid="{42020A61-C1F3-4199-83F8-0CB0D402BF49}"/>
    <cellStyle name="Comma 13 4 2 2" xfId="10546" xr:uid="{FF97BD4B-28D6-405F-B5D2-46368DDDC320}"/>
    <cellStyle name="Comma 13 4 2 2 2" xfId="26808" xr:uid="{F13AF866-5D99-4A53-B240-21E47B6A92A0}"/>
    <cellStyle name="Comma 13 4 2 3" xfId="16069" xr:uid="{5D85AE98-5053-4B5C-939F-346B31F96AE3}"/>
    <cellStyle name="Comma 13 4 2 4" xfId="21967" xr:uid="{29CB0EFC-0356-4CB6-824A-6DF9125CBD36}"/>
    <cellStyle name="Comma 13 4 2 5" xfId="31547" xr:uid="{3CBCB9A7-58AB-47A3-B290-921FCB635844}"/>
    <cellStyle name="Comma 13 4 3" xfId="7303" xr:uid="{7C90B3EF-495C-4FE0-B9CA-2947654488DF}"/>
    <cellStyle name="Comma 13 4 3 2" xfId="12158" xr:uid="{265E606A-84CD-4A49-B041-84674388F706}"/>
    <cellStyle name="Comma 13 4 3 2 2" xfId="28420" xr:uid="{8E0E854D-3A15-4FDD-8500-47634DF46D08}"/>
    <cellStyle name="Comma 13 4 3 3" xfId="17753" xr:uid="{19375D09-455F-4C1C-AEF2-6BAB424295A9}"/>
    <cellStyle name="Comma 13 4 3 4" xfId="23579" xr:uid="{C6E1DAA6-6A90-4C12-A483-E1267F2E0836}"/>
    <cellStyle name="Comma 13 4 3 5" xfId="29590" xr:uid="{7E85C0AA-F7C4-42EE-8D44-9ED1AA7D81E5}"/>
    <cellStyle name="Comma 13 4 4" xfId="8930" xr:uid="{A5E5650E-B94A-4649-8478-246630C58047}"/>
    <cellStyle name="Comma 13 4 4 2" xfId="25199" xr:uid="{460B13EF-36C6-49B7-BB57-5111C65F3FB2}"/>
    <cellStyle name="Comma 13 4 5" xfId="14460" xr:uid="{9729949C-7F96-4337-A1A9-3DBE81744608}"/>
    <cellStyle name="Comma 13 4 6" xfId="20358" xr:uid="{D6BC9B91-5B6F-4A4A-901E-D2D51125C9AC}"/>
    <cellStyle name="Comma 13 4 7" xfId="29787" xr:uid="{1100867F-A06C-4EE3-A285-DBCEB6AA1FAA}"/>
    <cellStyle name="Comma 13 4 8" xfId="33403" xr:uid="{F4E42DEC-E057-485F-9E7B-66914ECE869E}"/>
    <cellStyle name="Comma 13 4 9" xfId="34286" xr:uid="{970ABEBC-4791-4B43-95A6-AF020A0C18E2}"/>
    <cellStyle name="Comma 13 5" xfId="13190" xr:uid="{48FA1720-CB0C-40C1-A58B-BD76FF858464}"/>
    <cellStyle name="Comma 13 6" xfId="31343" xr:uid="{E9628D6E-CC76-4CE9-BC16-B2AB70558117}"/>
    <cellStyle name="Comma 14" xfId="821" xr:uid="{7E9343A7-79ED-403F-8605-9F2E77DE7321}"/>
    <cellStyle name="Comma 14 2" xfId="2999" xr:uid="{1EDF54BC-3B08-45C6-A02D-E287EA9C86B1}"/>
    <cellStyle name="Comma 14 2 10" xfId="32746" xr:uid="{AB250BAD-C205-45A3-8892-44896ED6BBC7}"/>
    <cellStyle name="Comma 14 2 11" xfId="34287" xr:uid="{87F5CCB0-264C-4A49-A278-9A0EA09C72ED}"/>
    <cellStyle name="Comma 14 2 12" xfId="35785" xr:uid="{3A11F863-2E27-4487-946E-78B5772B9269}"/>
    <cellStyle name="Comma 14 2 13" xfId="37197" xr:uid="{51E8B697-221C-4E54-AFB7-6A52C9F4AB31}"/>
    <cellStyle name="Comma 14 2 14" xfId="38602" xr:uid="{9492ACDA-DF7F-4D18-8868-A28F5BE37462}"/>
    <cellStyle name="Comma 14 2 15" xfId="39962" xr:uid="{3AD876B9-C829-4E16-B7F9-780CBB5E06D0}"/>
    <cellStyle name="Comma 14 2 16" xfId="41651" xr:uid="{EFCB9CCE-0B71-4CE7-9418-E9A0BDF53733}"/>
    <cellStyle name="Comma 14 2 17" xfId="43054" xr:uid="{ABC0DEB8-9B53-4E34-A172-8760B89BB0A5}"/>
    <cellStyle name="Comma 14 2 2" xfId="3464" xr:uid="{36C39AE1-0BD5-4C03-BAC2-B1EFB28B44F6}"/>
    <cellStyle name="Comma 14 2 2 10" xfId="34288" xr:uid="{49A70664-95C4-4027-9DA2-3D7A4ACE68CF}"/>
    <cellStyle name="Comma 14 2 2 11" xfId="36150" xr:uid="{EBD7241B-09EB-4B50-86E7-2FBEC2FCEFC5}"/>
    <cellStyle name="Comma 14 2 2 12" xfId="37562" xr:uid="{E6B0264E-96BE-4D1F-B635-595D28D30C6B}"/>
    <cellStyle name="Comma 14 2 2 13" xfId="38967" xr:uid="{268D96A9-5EBC-4374-A20E-D6B6C4159741}"/>
    <cellStyle name="Comma 14 2 2 14" xfId="39963" xr:uid="{46F23B3F-91B7-48CB-8DB0-C34BDAC75FBE}"/>
    <cellStyle name="Comma 14 2 2 15" xfId="42016" xr:uid="{2C091FAA-895D-4885-9D4B-2B6A09FDAB80}"/>
    <cellStyle name="Comma 14 2 2 16" xfId="43419" xr:uid="{C72975CB-7DDB-45D5-9300-7946306362C1}"/>
    <cellStyle name="Comma 14 2 2 2" xfId="4325" xr:uid="{838B2CBA-452B-4F20-A09A-ED8FA49BE79C}"/>
    <cellStyle name="Comma 14 2 2 2 10" xfId="36902" xr:uid="{45899C50-7571-43EB-A78B-D4BD3263EE2B}"/>
    <cellStyle name="Comma 14 2 2 2 11" xfId="38314" xr:uid="{270F4932-59A9-458D-8C44-04571B806CB4}"/>
    <cellStyle name="Comma 14 2 2 2 12" xfId="39719" xr:uid="{5A0F7AA1-5FAB-45DC-B59D-73F6FAE91F3E}"/>
    <cellStyle name="Comma 14 2 2 2 13" xfId="39964" xr:uid="{FCFBC5BA-9D55-4E91-8E21-DBDAC1CD2745}"/>
    <cellStyle name="Comma 14 2 2 2 14" xfId="42768" xr:uid="{EBD95A70-FB98-4036-971F-CA0657B2E569}"/>
    <cellStyle name="Comma 14 2 2 2 15" xfId="44171" xr:uid="{A5A69C23-BB47-478D-8C08-ED78ACDE2420}"/>
    <cellStyle name="Comma 14 2 2 2 2" xfId="5934" xr:uid="{6F189564-DE90-4994-9D50-65321F5737BA}"/>
    <cellStyle name="Comma 14 2 2 2 2 2" xfId="11183" xr:uid="{D0260D3C-E085-47A8-9919-1A4801FF0781}"/>
    <cellStyle name="Comma 14 2 2 2 2 2 2" xfId="27445" xr:uid="{DDE9F948-C743-4BA9-A96B-06853D6E0CEE}"/>
    <cellStyle name="Comma 14 2 2 2 2 3" xfId="16706" xr:uid="{CE75416B-789B-4DAD-A35C-1D14E785AB03}"/>
    <cellStyle name="Comma 14 2 2 2 2 4" xfId="22604" xr:uid="{139F1727-0C3E-4900-AED5-2BE0DB898180}"/>
    <cellStyle name="Comma 14 2 2 2 2 5" xfId="29941" xr:uid="{CC9F0CAF-FDC3-4F88-96DF-8EF222D9D5F6}"/>
    <cellStyle name="Comma 14 2 2 2 3" xfId="7940" xr:uid="{AE36B59A-5E6F-4374-A0CC-88B930F6374D}"/>
    <cellStyle name="Comma 14 2 2 2 3 2" xfId="12795" xr:uid="{B1F130C6-0B2A-4B03-B17D-7C860EB3852C}"/>
    <cellStyle name="Comma 14 2 2 2 3 2 2" xfId="29057" xr:uid="{273F6EDF-8E98-4E5E-BA70-3A51B9A7A8A8}"/>
    <cellStyle name="Comma 14 2 2 2 3 3" xfId="18390" xr:uid="{C698F17C-3B62-4325-9B74-0FC11F07CFE3}"/>
    <cellStyle name="Comma 14 2 2 2 3 4" xfId="24216" xr:uid="{37BF32DF-EC0B-40EA-86E6-D12CDDFA772B}"/>
    <cellStyle name="Comma 14 2 2 2 3 5" xfId="19347" xr:uid="{2F0FEF26-CA85-41C0-97F9-07813DF9690B}"/>
    <cellStyle name="Comma 14 2 2 2 4" xfId="9567" xr:uid="{E07D5E21-F024-404B-AD36-C24BB307547C}"/>
    <cellStyle name="Comma 14 2 2 2 4 2" xfId="25836" xr:uid="{F4004D18-3A7C-4169-A5D2-51996A053F10}"/>
    <cellStyle name="Comma 14 2 2 2 5" xfId="15097" xr:uid="{A48ADD54-535B-4254-BEDF-8E362BD3E812}"/>
    <cellStyle name="Comma 14 2 2 2 6" xfId="20995" xr:uid="{B263477E-9692-4BF9-A8A8-81176628DAB3}"/>
    <cellStyle name="Comma 14 2 2 2 7" xfId="16929" xr:uid="{68960A54-E324-4E21-B85C-81FA0C3ECFEA}"/>
    <cellStyle name="Comma 14 2 2 2 8" xfId="34040" xr:uid="{3A2CAF3C-61B3-4C7B-B4A6-F582FCB3BF9E}"/>
    <cellStyle name="Comma 14 2 2 2 9" xfId="34289" xr:uid="{7063520B-F0E1-4133-8AFB-228CAFFD93BD}"/>
    <cellStyle name="Comma 14 2 2 3" xfId="5079" xr:uid="{E7AEE905-9451-40F2-A46A-CFE4A46E80E9}"/>
    <cellStyle name="Comma 14 2 2 3 2" xfId="10328" xr:uid="{E285956E-8151-4550-967B-C566C74092F8}"/>
    <cellStyle name="Comma 14 2 2 3 2 2" xfId="26590" xr:uid="{26898BA1-15E4-451C-B3EB-05DBAF652B5A}"/>
    <cellStyle name="Comma 14 2 2 3 3" xfId="15851" xr:uid="{E21306CB-A04C-4E00-9C0A-72B8A1D63CFE}"/>
    <cellStyle name="Comma 14 2 2 3 4" xfId="21749" xr:uid="{7AF1C497-75A8-4B0C-BD71-EFDB68B67E97}"/>
    <cellStyle name="Comma 14 2 2 3 5" xfId="13430" xr:uid="{D3D490CF-44B6-406F-8049-CCEFE337F6F3}"/>
    <cellStyle name="Comma 14 2 2 4" xfId="7085" xr:uid="{57F8DF8B-5925-4DAC-B98F-532B4DABE06B}"/>
    <cellStyle name="Comma 14 2 2 4 2" xfId="11940" xr:uid="{48C68E0D-702F-4F31-955D-2B4C025257C8}"/>
    <cellStyle name="Comma 14 2 2 4 2 2" xfId="28202" xr:uid="{642C1F86-FFD8-4D2D-9789-CAEA988C7B19}"/>
    <cellStyle name="Comma 14 2 2 4 3" xfId="17535" xr:uid="{6C12445E-63D1-4EFF-B0A1-89910717608E}"/>
    <cellStyle name="Comma 14 2 2 4 4" xfId="23361" xr:uid="{8F090196-0765-41D1-9105-9348C941F779}"/>
    <cellStyle name="Comma 14 2 2 4 5" xfId="19179" xr:uid="{0FBFD840-C172-4D1C-8A2C-286C80388E7D}"/>
    <cellStyle name="Comma 14 2 2 5" xfId="8712" xr:uid="{DFB84E01-BE32-493A-A2E9-8B1E294CC634}"/>
    <cellStyle name="Comma 14 2 2 5 2" xfId="24981" xr:uid="{262317B5-015A-4F2D-9625-E36FEC54BE5A}"/>
    <cellStyle name="Comma 14 2 2 6" xfId="14240" xr:uid="{11A7E059-A847-4989-BBFD-9654B70AB6A4}"/>
    <cellStyle name="Comma 14 2 2 7" xfId="20140" xr:uid="{A1E56F7B-ADDD-413B-B519-C604B7A716D7}"/>
    <cellStyle name="Comma 14 2 2 8" xfId="30771" xr:uid="{07FF1C89-07F7-4C6B-9613-D4FB1D619F99}"/>
    <cellStyle name="Comma 14 2 2 9" xfId="33185" xr:uid="{27CF23F0-3EB4-4507-B007-8C076FF4B460}"/>
    <cellStyle name="Comma 14 2 3" xfId="3890" xr:uid="{3A5E0E4A-893E-4DBA-9899-882F898AD584}"/>
    <cellStyle name="Comma 14 2 3 10" xfId="36535" xr:uid="{B2752746-7B66-48A1-9296-18F1034129DF}"/>
    <cellStyle name="Comma 14 2 3 11" xfId="37947" xr:uid="{FA54C3D1-4081-457E-BBB4-9C3973FDCA1F}"/>
    <cellStyle name="Comma 14 2 3 12" xfId="39352" xr:uid="{BF92274B-A838-4368-956B-DC1A05F64B60}"/>
    <cellStyle name="Comma 14 2 3 13" xfId="39965" xr:uid="{D01CDE5C-F403-46C1-B1D7-C53497545ADF}"/>
    <cellStyle name="Comma 14 2 3 14" xfId="42401" xr:uid="{811FD2F5-9DE0-4F4B-958A-E14619CFB440}"/>
    <cellStyle name="Comma 14 2 3 15" xfId="43804" xr:uid="{2DDED9DD-E16D-4D68-B8FD-F2EE229CEC32}"/>
    <cellStyle name="Comma 14 2 3 2" xfId="5499" xr:uid="{79CDF265-4484-4B69-A240-BDA6EDB9BB4E}"/>
    <cellStyle name="Comma 14 2 3 2 2" xfId="10748" xr:uid="{40193703-0BD2-4210-AD7C-5273A46DBCED}"/>
    <cellStyle name="Comma 14 2 3 2 2 2" xfId="27010" xr:uid="{40FC8D96-ABCC-4826-A7EF-EC22B57031CE}"/>
    <cellStyle name="Comma 14 2 3 2 3" xfId="16271" xr:uid="{CAA9975A-E0A4-4AD3-8D5E-910A3BBE3B7D}"/>
    <cellStyle name="Comma 14 2 3 2 4" xfId="22169" xr:uid="{CCCF78BA-6DDE-49B6-AB09-ECCEA40429F2}"/>
    <cellStyle name="Comma 14 2 3 2 5" xfId="32172" xr:uid="{F3A62A04-8E31-4840-9F4A-EA0D2C92A563}"/>
    <cellStyle name="Comma 14 2 3 3" xfId="7505" xr:uid="{876B8EAB-40E5-42FA-8406-C659874C266F}"/>
    <cellStyle name="Comma 14 2 3 3 2" xfId="12360" xr:uid="{22A662F6-32AE-4724-B430-E176AEE202FC}"/>
    <cellStyle name="Comma 14 2 3 3 2 2" xfId="28622" xr:uid="{C7CCB807-2FCE-4EF2-8E5E-2D5E537A4904}"/>
    <cellStyle name="Comma 14 2 3 3 3" xfId="17955" xr:uid="{5F7E339D-A169-44C5-AEC7-0BFA46FE1288}"/>
    <cellStyle name="Comma 14 2 3 3 4" xfId="23781" xr:uid="{935FD329-257E-4DFC-80B3-AC47CA526EBE}"/>
    <cellStyle name="Comma 14 2 3 3 5" xfId="31483" xr:uid="{1615EC1A-D82A-4543-A71E-AE3B6598EE3A}"/>
    <cellStyle name="Comma 14 2 3 4" xfId="9132" xr:uid="{4757A7CA-0343-4A90-B70A-C60E75521C1E}"/>
    <cellStyle name="Comma 14 2 3 4 2" xfId="25401" xr:uid="{9C24EF45-2289-4CE8-8F56-4821440C174C}"/>
    <cellStyle name="Comma 14 2 3 5" xfId="14662" xr:uid="{8B631F9A-64AC-440A-8481-1BAD0CCF24FB}"/>
    <cellStyle name="Comma 14 2 3 6" xfId="20560" xr:uid="{F512BCB9-2885-47C8-8C2F-92B0FDE465A2}"/>
    <cellStyle name="Comma 14 2 3 7" xfId="29318" xr:uid="{8228C8B3-692F-44C6-8885-C2CC7BC8C03B}"/>
    <cellStyle name="Comma 14 2 3 8" xfId="33605" xr:uid="{A7D09447-FBA1-44AD-9076-DAF68E03470C}"/>
    <cellStyle name="Comma 14 2 3 9" xfId="34290" xr:uid="{6CB6DD1E-762C-42FC-A06D-F4181550CDC7}"/>
    <cellStyle name="Comma 14 2 4" xfId="4640" xr:uid="{7DDA26CC-9521-4AAA-84D1-B88004B090F1}"/>
    <cellStyle name="Comma 14 2 4 2" xfId="9889" xr:uid="{B5A17706-489F-455D-96ED-6985E59651F1}"/>
    <cellStyle name="Comma 14 2 4 2 2" xfId="26151" xr:uid="{D259ED64-B487-4487-B4C6-6303967430AF}"/>
    <cellStyle name="Comma 14 2 4 3" xfId="15412" xr:uid="{F6A0D71F-5329-452B-B7E6-4D3970E0AD8B}"/>
    <cellStyle name="Comma 14 2 4 4" xfId="21310" xr:uid="{29DC79CF-95E3-48C2-A0E4-FD3D87FE02F8}"/>
    <cellStyle name="Comma 14 2 4 5" xfId="19303" xr:uid="{7A0F3093-C143-47E8-8D11-BC483B1C3F66}"/>
    <cellStyle name="Comma 14 2 5" xfId="6646" xr:uid="{463AF008-6301-4E89-BBE0-44D85AE7C723}"/>
    <cellStyle name="Comma 14 2 5 2" xfId="11501" xr:uid="{8EBFA44F-735B-491B-B51A-C4C45E59E890}"/>
    <cellStyle name="Comma 14 2 5 2 2" xfId="27763" xr:uid="{E262741B-13F8-4185-BE6A-11EF7F89ACD9}"/>
    <cellStyle name="Comma 14 2 5 3" xfId="17096" xr:uid="{53BFF3C7-80B5-4398-A490-5DEB1E62F314}"/>
    <cellStyle name="Comma 14 2 5 4" xfId="22922" xr:uid="{CD4AD7F6-FA06-49DE-92F4-5B99F77B43E3}"/>
    <cellStyle name="Comma 14 2 5 5" xfId="19266" xr:uid="{CA8FD809-C6E9-409E-AABC-7A4C8B0576BE}"/>
    <cellStyle name="Comma 14 2 6" xfId="8273" xr:uid="{08FCEEF8-8EE8-457F-99C3-9E012436F208}"/>
    <cellStyle name="Comma 14 2 6 2" xfId="24542" xr:uid="{F9CCF38D-C097-415E-A8AB-86B39D9C13EA}"/>
    <cellStyle name="Comma 14 2 7" xfId="13798" xr:uid="{B121876D-A57F-4D3E-9725-9348E0194490}"/>
    <cellStyle name="Comma 14 2 8" xfId="19701" xr:uid="{3AD4D830-67BD-4832-8CA2-CE29C942B324}"/>
    <cellStyle name="Comma 14 2 9" xfId="30285" xr:uid="{CBB4848B-35E0-4A72-A0F0-137AFCD979A0}"/>
    <cellStyle name="Comma 14 3" xfId="3197" xr:uid="{B2FCF542-02DB-45D6-AC6C-739FFB853100}"/>
    <cellStyle name="Comma 14 3 10" xfId="34291" xr:uid="{F5F71C67-0823-4F84-8FE1-756CDAF147F6}"/>
    <cellStyle name="Comma 14 3 11" xfId="35974" xr:uid="{4734E951-BB7B-42FF-AC36-33B34131F369}"/>
    <cellStyle name="Comma 14 3 12" xfId="37386" xr:uid="{A2F932BD-A828-4AB7-B2AF-A5C6A0062F5D}"/>
    <cellStyle name="Comma 14 3 13" xfId="38791" xr:uid="{822176D4-A5CE-4D2B-A632-1897A6C1CCB6}"/>
    <cellStyle name="Comma 14 3 14" xfId="39966" xr:uid="{3C665E2B-4974-4514-9BE2-715F8C3FF432}"/>
    <cellStyle name="Comma 14 3 15" xfId="41840" xr:uid="{9EB7D354-CAB4-49A8-ACBE-45269D6537E9}"/>
    <cellStyle name="Comma 14 3 16" xfId="43243" xr:uid="{AFABA60B-EE0A-4650-9CF2-116ED730B04F}"/>
    <cellStyle name="Comma 14 3 2" xfId="4127" xr:uid="{E51F26E3-C90A-4230-9BB0-75114F4B629E}"/>
    <cellStyle name="Comma 14 3 2 10" xfId="36726" xr:uid="{B9BE747F-3561-4D38-AC73-688143F426EA}"/>
    <cellStyle name="Comma 14 3 2 11" xfId="38138" xr:uid="{33A61AF0-7901-4B2C-AFB7-3AFE328EE27E}"/>
    <cellStyle name="Comma 14 3 2 12" xfId="39543" xr:uid="{71FC8221-A5F8-4918-AFB8-6FB70AEB46D5}"/>
    <cellStyle name="Comma 14 3 2 13" xfId="39967" xr:uid="{F017CACF-CEC4-47A9-8F84-FA26984B3C89}"/>
    <cellStyle name="Comma 14 3 2 14" xfId="42592" xr:uid="{6884850E-3779-4429-8711-1C846CEFF43B}"/>
    <cellStyle name="Comma 14 3 2 15" xfId="43995" xr:uid="{B7C083A6-E6F6-465B-B185-164AACE01D16}"/>
    <cellStyle name="Comma 14 3 2 2" xfId="5736" xr:uid="{C9787FB4-4064-4B5F-BE95-C40323D8DD96}"/>
    <cellStyle name="Comma 14 3 2 2 2" xfId="10985" xr:uid="{FBA8D880-672F-4FF1-BDEE-0831A8F75C0D}"/>
    <cellStyle name="Comma 14 3 2 2 2 2" xfId="27247" xr:uid="{FDBA0989-49AF-46BC-8E06-A9568AED4840}"/>
    <cellStyle name="Comma 14 3 2 2 3" xfId="16508" xr:uid="{A82D3222-BE2D-4AC5-9340-0E6FC69B50CF}"/>
    <cellStyle name="Comma 14 3 2 2 4" xfId="22406" xr:uid="{454785C4-CCFE-4992-90A7-5B71DFB2363A}"/>
    <cellStyle name="Comma 14 3 2 2 5" xfId="30945" xr:uid="{F2FF7BA7-BB1F-4080-8BF6-BC771C92DB9B}"/>
    <cellStyle name="Comma 14 3 2 3" xfId="7742" xr:uid="{F4EF06A8-AD30-4BB8-98FA-ADFB5C24B480}"/>
    <cellStyle name="Comma 14 3 2 3 2" xfId="12597" xr:uid="{091FC9DA-6733-45A3-8848-C90AF1C9EDC7}"/>
    <cellStyle name="Comma 14 3 2 3 2 2" xfId="28859" xr:uid="{976B0D76-6EB1-424D-88DA-417C89BB2214}"/>
    <cellStyle name="Comma 14 3 2 3 3" xfId="18192" xr:uid="{182D6C96-2250-41EB-BB93-BCF1CC3B6114}"/>
    <cellStyle name="Comma 14 3 2 3 4" xfId="24018" xr:uid="{91A58BAB-717A-400F-AAE6-B2A9B5A30D8E}"/>
    <cellStyle name="Comma 14 3 2 3 5" xfId="31692" xr:uid="{2DD37ECB-D61D-4C15-B9BC-D9F4F809A55E}"/>
    <cellStyle name="Comma 14 3 2 4" xfId="9369" xr:uid="{7F7A63C2-2C0A-41C0-AEFA-3D4AE4C40457}"/>
    <cellStyle name="Comma 14 3 2 4 2" xfId="25638" xr:uid="{01AE0D9D-B89C-4F50-A18D-4DA4F3121B64}"/>
    <cellStyle name="Comma 14 3 2 5" xfId="14899" xr:uid="{A2F81D43-5070-429D-886D-C96B4F74D7E2}"/>
    <cellStyle name="Comma 14 3 2 6" xfId="20797" xr:uid="{E1F9391E-B590-42B4-B6E6-F918EF06BCF0}"/>
    <cellStyle name="Comma 14 3 2 7" xfId="31172" xr:uid="{578C3578-34FE-45CC-8574-959BF36CEEAE}"/>
    <cellStyle name="Comma 14 3 2 8" xfId="33842" xr:uid="{3E56567E-F0F2-4384-AC5E-8AE3151A1F99}"/>
    <cellStyle name="Comma 14 3 2 9" xfId="34292" xr:uid="{AFD49891-8674-455D-89CD-507BCCB6F82B}"/>
    <cellStyle name="Comma 14 3 3" xfId="4838" xr:uid="{C7400F1F-F4E2-441C-814A-4119AECDD0CD}"/>
    <cellStyle name="Comma 14 3 3 2" xfId="10087" xr:uid="{336CE852-DA54-4267-BA81-729AEADB8DBC}"/>
    <cellStyle name="Comma 14 3 3 2 2" xfId="26349" xr:uid="{5F34A1BA-24A8-422D-AF5F-4695F3DCA7AF}"/>
    <cellStyle name="Comma 14 3 3 3" xfId="15610" xr:uid="{566451AA-6C19-4CAC-8CD2-2B77AF3CC9EB}"/>
    <cellStyle name="Comma 14 3 3 4" xfId="21508" xr:uid="{521BC869-41F3-42D7-8D0F-8414E7B218FF}"/>
    <cellStyle name="Comma 14 3 3 5" xfId="13623" xr:uid="{79FC756B-3692-4389-9A36-ADB0BBA64233}"/>
    <cellStyle name="Comma 14 3 4" xfId="6844" xr:uid="{B6129941-DB48-4B19-9248-EB2A76209975}"/>
    <cellStyle name="Comma 14 3 4 2" xfId="11699" xr:uid="{CAE87BD0-F202-4249-9C8F-DF01F1E76A0D}"/>
    <cellStyle name="Comma 14 3 4 2 2" xfId="27961" xr:uid="{3994F43F-3C8F-43EC-BBAD-DB118339B70E}"/>
    <cellStyle name="Comma 14 3 4 3" xfId="17294" xr:uid="{14505D7C-5F2B-449C-AB17-BCC04ABB1ABE}"/>
    <cellStyle name="Comma 14 3 4 4" xfId="23120" xr:uid="{0E9F8441-AEC8-4814-8988-FC28DB58AFF1}"/>
    <cellStyle name="Comma 14 3 4 5" xfId="31772" xr:uid="{0A685A1E-E35F-456B-BAB6-729B2A49D472}"/>
    <cellStyle name="Comma 14 3 5" xfId="8471" xr:uid="{63E61B9E-2821-488B-96A8-30A2F5892038}"/>
    <cellStyle name="Comma 14 3 5 2" xfId="24740" xr:uid="{DDBA7E10-7FDC-41AC-9F8F-C14E2F9C04D3}"/>
    <cellStyle name="Comma 14 3 6" xfId="13996" xr:uid="{940766B3-8202-4DC8-A1FC-D14F8B04A421}"/>
    <cellStyle name="Comma 14 3 7" xfId="19899" xr:uid="{DB7121A3-0E60-4707-823D-22B725C8B1A8}"/>
    <cellStyle name="Comma 14 3 8" xfId="16959" xr:uid="{FDC31BB3-5D66-4DBD-9540-A75F4B71A18B}"/>
    <cellStyle name="Comma 14 3 9" xfId="32944" xr:uid="{3AACA690-0B2D-438C-B824-701F2B43A499}"/>
    <cellStyle name="Comma 14 4" xfId="3689" xr:uid="{0809C9E2-FBE5-4284-8743-E0B5129FFDC6}"/>
    <cellStyle name="Comma 14 4 10" xfId="36359" xr:uid="{46EFA5BE-15CE-47CE-A351-D9A22F855F16}"/>
    <cellStyle name="Comma 14 4 11" xfId="37771" xr:uid="{52722F3D-6800-4F0D-AD44-C92D3E0E092E}"/>
    <cellStyle name="Comma 14 4 12" xfId="39176" xr:uid="{5A8B743D-DA01-45AB-8181-2AD409888387}"/>
    <cellStyle name="Comma 14 4 13" xfId="39968" xr:uid="{6CBC2291-2889-4FBB-A9F1-9C74D69A25DD}"/>
    <cellStyle name="Comma 14 4 14" xfId="42225" xr:uid="{C06110E5-C51B-4FE5-97A0-AF302DB26A10}"/>
    <cellStyle name="Comma 14 4 15" xfId="43628" xr:uid="{EC58B60E-134C-44C7-8A59-F3E38F091096}"/>
    <cellStyle name="Comma 14 4 2" xfId="5298" xr:uid="{B605EDF7-6B3F-4806-8037-A52DCFE0A395}"/>
    <cellStyle name="Comma 14 4 2 2" xfId="10547" xr:uid="{90727302-C7E0-4F66-BD25-88CFB88AC5E2}"/>
    <cellStyle name="Comma 14 4 2 2 2" xfId="26809" xr:uid="{D25F6D41-0A05-4ADB-923A-2A796CA9FF11}"/>
    <cellStyle name="Comma 14 4 2 3" xfId="16070" xr:uid="{DFA9691B-DE86-4D79-B432-10C76C989332}"/>
    <cellStyle name="Comma 14 4 2 4" xfId="21968" xr:uid="{6889FB15-9DC2-47E9-B7B9-9C80CF23F032}"/>
    <cellStyle name="Comma 14 4 2 5" xfId="13079" xr:uid="{4F6C11D6-5F42-4D79-9A70-E62754637C51}"/>
    <cellStyle name="Comma 14 4 3" xfId="7304" xr:uid="{7242BE29-48EF-4564-A7FB-A456BC932A69}"/>
    <cellStyle name="Comma 14 4 3 2" xfId="12159" xr:uid="{59815D57-A39C-4F76-8160-889F3B9DB9E0}"/>
    <cellStyle name="Comma 14 4 3 2 2" xfId="28421" xr:uid="{6FD4196F-09A7-4E8C-BB93-B2C465E323A5}"/>
    <cellStyle name="Comma 14 4 3 3" xfId="17754" xr:uid="{DA2535FF-A0B6-47CE-B960-83326480B8AB}"/>
    <cellStyle name="Comma 14 4 3 4" xfId="23580" xr:uid="{E51CDA88-48CE-49B0-BF4E-0BC812E6B8F3}"/>
    <cellStyle name="Comma 14 4 3 5" xfId="31618" xr:uid="{C288D872-BA24-4BF5-911B-611AD77BD97F}"/>
    <cellStyle name="Comma 14 4 4" xfId="8931" xr:uid="{F1A14496-AC0F-4D82-9D3B-935493C0BF24}"/>
    <cellStyle name="Comma 14 4 4 2" xfId="25200" xr:uid="{A371CCF9-85C3-428D-9E19-2CD1C8010F14}"/>
    <cellStyle name="Comma 14 4 5" xfId="14461" xr:uid="{8A8F3531-08F9-4958-933F-6A77CCA1D562}"/>
    <cellStyle name="Comma 14 4 6" xfId="20359" xr:uid="{69B79ADC-C943-4719-81ED-B1B53E674854}"/>
    <cellStyle name="Comma 14 4 7" xfId="30108" xr:uid="{FCEF5942-1379-44FD-8078-4FC7A3893577}"/>
    <cellStyle name="Comma 14 4 8" xfId="33404" xr:uid="{D0597AB0-821B-4E01-946B-CB0E06F2D119}"/>
    <cellStyle name="Comma 14 4 9" xfId="34293" xr:uid="{D03F1ED3-6E32-42F4-8E02-2280BAD805FA}"/>
    <cellStyle name="Comma 14 5" xfId="13191" xr:uid="{C46CEDA7-36AD-47D4-B55C-876341519D92}"/>
    <cellStyle name="Comma 14 6" xfId="13549" xr:uid="{D76D6E81-A05A-4C32-B628-7FF1A14183CE}"/>
    <cellStyle name="Comma 15" xfId="822" xr:uid="{3F213931-3D52-4EB9-9DEB-099381F689B9}"/>
    <cellStyle name="Comma 15 2" xfId="3000" xr:uid="{14DC4539-0A0F-4E00-A9DA-731759228168}"/>
    <cellStyle name="Comma 15 2 10" xfId="32747" xr:uid="{9BCC0F05-DCB8-4008-9C63-2E6DC618CFBD}"/>
    <cellStyle name="Comma 15 2 11" xfId="34294" xr:uid="{66C6AE5C-7C2B-4DBE-BD6D-895E934787FB}"/>
    <cellStyle name="Comma 15 2 12" xfId="35786" xr:uid="{450469D6-5ED8-4892-8B16-D9F1F1E7F0FA}"/>
    <cellStyle name="Comma 15 2 13" xfId="37198" xr:uid="{FDE839AC-06BE-4D66-96C5-6DB58DE7D002}"/>
    <cellStyle name="Comma 15 2 14" xfId="38603" xr:uid="{488E6922-9A86-4B16-8353-9968AE3E9BF6}"/>
    <cellStyle name="Comma 15 2 15" xfId="39969" xr:uid="{CD0A786F-829D-44D9-A99B-0575804FD9E5}"/>
    <cellStyle name="Comma 15 2 16" xfId="41652" xr:uid="{EA5D0B96-C17C-4FA6-8DF3-BF3B1FBCA757}"/>
    <cellStyle name="Comma 15 2 17" xfId="43055" xr:uid="{A2046586-C2A0-46EF-BDA3-19C44046850A}"/>
    <cellStyle name="Comma 15 2 2" xfId="3465" xr:uid="{012A2847-791B-4F28-81C4-E67EB0F0F51A}"/>
    <cellStyle name="Comma 15 2 2 10" xfId="34295" xr:uid="{02716F78-D9FD-4B42-96D1-E03C3BBA5A69}"/>
    <cellStyle name="Comma 15 2 2 11" xfId="36151" xr:uid="{FB009D58-B173-4F18-8A09-D1197312DB1C}"/>
    <cellStyle name="Comma 15 2 2 12" xfId="37563" xr:uid="{ADB64A60-33A3-48F5-B874-8948D095BD22}"/>
    <cellStyle name="Comma 15 2 2 13" xfId="38968" xr:uid="{3B15B867-D0B4-40C3-B996-DC72AB143C06}"/>
    <cellStyle name="Comma 15 2 2 14" xfId="39970" xr:uid="{C33E9741-43EF-48B8-A280-8FD38D35D835}"/>
    <cellStyle name="Comma 15 2 2 15" xfId="42017" xr:uid="{18D81EAF-2125-4C28-8553-057BBB84BD0F}"/>
    <cellStyle name="Comma 15 2 2 16" xfId="43420" xr:uid="{C691BA29-1665-4085-AF8A-A1EB0D257403}"/>
    <cellStyle name="Comma 15 2 2 2" xfId="4326" xr:uid="{FAA63D23-80C8-465B-BC77-E29FD1D4FA7F}"/>
    <cellStyle name="Comma 15 2 2 2 10" xfId="36903" xr:uid="{3F42361D-BC62-49E0-8E8C-EE06B39C9027}"/>
    <cellStyle name="Comma 15 2 2 2 11" xfId="38315" xr:uid="{594D7BA9-E7C2-4D81-908D-581FED560D84}"/>
    <cellStyle name="Comma 15 2 2 2 12" xfId="39720" xr:uid="{F07D77AE-0B8C-40DE-A747-810DB06573B9}"/>
    <cellStyle name="Comma 15 2 2 2 13" xfId="39971" xr:uid="{78A5DA26-86C7-48EE-8136-ABBECE7944FD}"/>
    <cellStyle name="Comma 15 2 2 2 14" xfId="42769" xr:uid="{8ECAB52D-F548-4619-BAB8-91E8D5914BB0}"/>
    <cellStyle name="Comma 15 2 2 2 15" xfId="44172" xr:uid="{B8C10781-258C-413D-8124-8BA0A36DEC55}"/>
    <cellStyle name="Comma 15 2 2 2 2" xfId="5935" xr:uid="{A2CB80EA-9201-4139-8F15-D4361C8AC761}"/>
    <cellStyle name="Comma 15 2 2 2 2 2" xfId="11184" xr:uid="{B05F2AF9-0081-48FE-BDFC-A212099E38F4}"/>
    <cellStyle name="Comma 15 2 2 2 2 2 2" xfId="27446" xr:uid="{507A8F70-7B78-43AF-9372-78ADBC18B3EE}"/>
    <cellStyle name="Comma 15 2 2 2 2 3" xfId="16707" xr:uid="{0A6EF50C-6279-4978-BAD4-000FA0EA18AF}"/>
    <cellStyle name="Comma 15 2 2 2 2 4" xfId="22605" xr:uid="{BE5B34AF-DF07-494E-9440-951A656C2264}"/>
    <cellStyle name="Comma 15 2 2 2 2 5" xfId="18670" xr:uid="{BFB4DC43-8089-4EBD-8514-7846C7848C87}"/>
    <cellStyle name="Comma 15 2 2 2 3" xfId="7941" xr:uid="{FCFD9B54-B8F4-4758-AB55-18F122325FB5}"/>
    <cellStyle name="Comma 15 2 2 2 3 2" xfId="12796" xr:uid="{28566D68-9450-46F5-A48C-33A9C37C038A}"/>
    <cellStyle name="Comma 15 2 2 2 3 2 2" xfId="29058" xr:uid="{BF4498E5-676A-49DC-84AF-E14DEF1F190B}"/>
    <cellStyle name="Comma 15 2 2 2 3 3" xfId="18391" xr:uid="{CC8C5104-33ED-478B-8801-65628C0D83E5}"/>
    <cellStyle name="Comma 15 2 2 2 3 4" xfId="24217" xr:uid="{10911942-DECF-4CFC-A52D-02AA57FEBD87}"/>
    <cellStyle name="Comma 15 2 2 2 3 5" xfId="30886" xr:uid="{2D3B281A-9825-4B31-99BD-FE98C683EDED}"/>
    <cellStyle name="Comma 15 2 2 2 4" xfId="9568" xr:uid="{54774EAB-8667-452A-BAD4-59362AACAA9D}"/>
    <cellStyle name="Comma 15 2 2 2 4 2" xfId="25837" xr:uid="{3C41C371-F735-4485-A2D3-E819765673E8}"/>
    <cellStyle name="Comma 15 2 2 2 5" xfId="15098" xr:uid="{6F5D5B1F-3365-4797-9231-348DCC8BF7F2}"/>
    <cellStyle name="Comma 15 2 2 2 6" xfId="20996" xr:uid="{BFCA8C65-9674-4D00-B0C5-71F170C48C67}"/>
    <cellStyle name="Comma 15 2 2 2 7" xfId="29554" xr:uid="{99684DE0-1FDB-4B8E-9682-91435BA71B15}"/>
    <cellStyle name="Comma 15 2 2 2 8" xfId="34041" xr:uid="{410BD696-ED7E-466C-8E96-458788B0C674}"/>
    <cellStyle name="Comma 15 2 2 2 9" xfId="34296" xr:uid="{6B79622D-3787-4022-B1FD-57EE7ACC355D}"/>
    <cellStyle name="Comma 15 2 2 3" xfId="5080" xr:uid="{78D03C82-0AD4-4B10-98FA-6533044963E6}"/>
    <cellStyle name="Comma 15 2 2 3 2" xfId="10329" xr:uid="{DACED47F-6E79-4EDD-8EC9-FD716CEFC4CB}"/>
    <cellStyle name="Comma 15 2 2 3 2 2" xfId="26591" xr:uid="{3B911C23-C83E-419A-98B6-4180B4524321}"/>
    <cellStyle name="Comma 15 2 2 3 3" xfId="15852" xr:uid="{835028AC-818D-4050-A7DB-897B565F93F9}"/>
    <cellStyle name="Comma 15 2 2 3 4" xfId="21750" xr:uid="{928095A9-520B-480E-8BBF-53532D2F3A2E}"/>
    <cellStyle name="Comma 15 2 2 3 5" xfId="32216" xr:uid="{B2B645CA-BD1C-41E5-A863-08CB9D245C41}"/>
    <cellStyle name="Comma 15 2 2 4" xfId="7086" xr:uid="{4A066CE7-BA8A-4CED-81B1-AA1AEC9583BA}"/>
    <cellStyle name="Comma 15 2 2 4 2" xfId="11941" xr:uid="{517B8D34-5B5D-4AF5-AA1B-28D12CF7E0A6}"/>
    <cellStyle name="Comma 15 2 2 4 2 2" xfId="28203" xr:uid="{24652BF4-2060-4152-BDE5-570D714165B5}"/>
    <cellStyle name="Comma 15 2 2 4 3" xfId="17536" xr:uid="{1C704C72-C9A5-4BD5-BD97-35587E45A41F}"/>
    <cellStyle name="Comma 15 2 2 4 4" xfId="23362" xr:uid="{844745D3-DC09-44BE-A363-9492F80FC741}"/>
    <cellStyle name="Comma 15 2 2 4 5" xfId="29710" xr:uid="{9ADBE360-3FED-4DA1-85DA-6B17ADE23EE4}"/>
    <cellStyle name="Comma 15 2 2 5" xfId="8713" xr:uid="{BF891DE0-A9BF-4CBC-9CB5-B4602801D79C}"/>
    <cellStyle name="Comma 15 2 2 5 2" xfId="24982" xr:uid="{F17967A5-B135-4614-8C95-56B3541F0DB4}"/>
    <cellStyle name="Comma 15 2 2 6" xfId="14241" xr:uid="{B98DF0FE-2BA3-4EC2-8DAF-555C35E2C3FB}"/>
    <cellStyle name="Comma 15 2 2 7" xfId="20141" xr:uid="{08DA18FA-DD59-4FDF-8E39-03C46E48DE6A}"/>
    <cellStyle name="Comma 15 2 2 8" xfId="19543" xr:uid="{83B8828F-C2EF-419B-8262-223E65613075}"/>
    <cellStyle name="Comma 15 2 2 9" xfId="33186" xr:uid="{95CF931B-E061-44B2-98AD-B12425185053}"/>
    <cellStyle name="Comma 15 2 3" xfId="3891" xr:uid="{2C610C68-ADE4-4568-821B-53B9264DB6EC}"/>
    <cellStyle name="Comma 15 2 3 10" xfId="36536" xr:uid="{A7533FE2-B3DC-4375-AC74-5E55A18CC782}"/>
    <cellStyle name="Comma 15 2 3 11" xfId="37948" xr:uid="{8BA65F10-5D18-4AA6-9BE2-824BDA1D3C66}"/>
    <cellStyle name="Comma 15 2 3 12" xfId="39353" xr:uid="{85A59E65-47A1-4DC1-AA87-A4E0EEC9C965}"/>
    <cellStyle name="Comma 15 2 3 13" xfId="39972" xr:uid="{7F5C7ED7-8999-468E-B2B2-CB6896FC0FA1}"/>
    <cellStyle name="Comma 15 2 3 14" xfId="42402" xr:uid="{D1C058C3-1E86-4F10-9794-BD217B79A181}"/>
    <cellStyle name="Comma 15 2 3 15" xfId="43805" xr:uid="{6A1B7D9A-2D16-4A76-A537-C57D0B1EEDCD}"/>
    <cellStyle name="Comma 15 2 3 2" xfId="5500" xr:uid="{284A1F7D-F1D9-44AF-9284-F69F7F0E5ECF}"/>
    <cellStyle name="Comma 15 2 3 2 2" xfId="10749" xr:uid="{3D3DE664-9647-487A-810A-1A37379C6507}"/>
    <cellStyle name="Comma 15 2 3 2 2 2" xfId="27011" xr:uid="{D9B13FB5-B8AE-4832-AFC5-33390C1E0B74}"/>
    <cellStyle name="Comma 15 2 3 2 3" xfId="16272" xr:uid="{1CB06768-60A5-4FCE-8938-D51E25C21C16}"/>
    <cellStyle name="Comma 15 2 3 2 4" xfId="22170" xr:uid="{ED83F95A-B18C-4475-8C11-2944F6176973}"/>
    <cellStyle name="Comma 15 2 3 2 5" xfId="30156" xr:uid="{C6FC9406-DE45-490A-9CEC-9725BD2B4291}"/>
    <cellStyle name="Comma 15 2 3 3" xfId="7506" xr:uid="{43B476F0-19C6-4478-AEFD-2254FB67FC3C}"/>
    <cellStyle name="Comma 15 2 3 3 2" xfId="12361" xr:uid="{A6159BF9-7C07-484C-BEE8-B65A2CE038D8}"/>
    <cellStyle name="Comma 15 2 3 3 2 2" xfId="28623" xr:uid="{61DEE80C-AA1E-40FD-930C-77B8F786D2C0}"/>
    <cellStyle name="Comma 15 2 3 3 3" xfId="17956" xr:uid="{65061A7E-E148-4967-A3AA-64B892F24A0D}"/>
    <cellStyle name="Comma 15 2 3 3 4" xfId="23782" xr:uid="{11B9508D-AEBF-4895-9F58-B2256FBE4537}"/>
    <cellStyle name="Comma 15 2 3 3 5" xfId="13037" xr:uid="{09C8B115-9DEE-466C-B934-A4099122D9EC}"/>
    <cellStyle name="Comma 15 2 3 4" xfId="9133" xr:uid="{CC38AA27-9AE7-492F-8670-35C14215E6B8}"/>
    <cellStyle name="Comma 15 2 3 4 2" xfId="25402" xr:uid="{16B8C436-40F7-4034-A941-1775B3C1ADB6}"/>
    <cellStyle name="Comma 15 2 3 5" xfId="14663" xr:uid="{92556247-2816-4D75-803B-0B4743BFB145}"/>
    <cellStyle name="Comma 15 2 3 6" xfId="20561" xr:uid="{04A96066-47B1-4DA8-AD3B-1E0A7FAE60D0}"/>
    <cellStyle name="Comma 15 2 3 7" xfId="29916" xr:uid="{703E3614-2BB6-448A-A175-A5B0399A5BDA}"/>
    <cellStyle name="Comma 15 2 3 8" xfId="33606" xr:uid="{47630922-3E24-460A-9E3F-AF3814D4E2EB}"/>
    <cellStyle name="Comma 15 2 3 9" xfId="34297" xr:uid="{2ECD14F4-BFA4-4E55-8781-22531FDCA122}"/>
    <cellStyle name="Comma 15 2 4" xfId="4641" xr:uid="{556C8D1F-0ED3-4FE7-AF18-F487FDD8EEF6}"/>
    <cellStyle name="Comma 15 2 4 2" xfId="9890" xr:uid="{58758D1E-EA22-4E27-A7C6-A022E555DF1D}"/>
    <cellStyle name="Comma 15 2 4 2 2" xfId="26152" xr:uid="{6CAC560A-CABE-4F9B-B12F-92B96746A593}"/>
    <cellStyle name="Comma 15 2 4 3" xfId="15413" xr:uid="{00DF99A6-371C-4E3C-A304-C364174A0F84}"/>
    <cellStyle name="Comma 15 2 4 4" xfId="21311" xr:uid="{BCC08D2A-40D1-4EB4-A953-F5FA005EE95E}"/>
    <cellStyle name="Comma 15 2 4 5" xfId="19563" xr:uid="{ECDBFFD4-525B-4D56-AF3E-8C70536D239E}"/>
    <cellStyle name="Comma 15 2 5" xfId="6647" xr:uid="{0B6E389E-748A-41E3-AC99-DB3A37F53ACE}"/>
    <cellStyle name="Comma 15 2 5 2" xfId="11502" xr:uid="{F814E79E-BE5F-4E12-95F9-5AD941FBF456}"/>
    <cellStyle name="Comma 15 2 5 2 2" xfId="27764" xr:uid="{255A86EC-A5D9-42DD-8582-8F7ECA694DEB}"/>
    <cellStyle name="Comma 15 2 5 3" xfId="17097" xr:uid="{1399EBB4-380D-4805-A186-19294E70732C}"/>
    <cellStyle name="Comma 15 2 5 4" xfId="22923" xr:uid="{5876C91D-23FB-4EB8-8475-F55B313708FA}"/>
    <cellStyle name="Comma 15 2 5 5" xfId="31857" xr:uid="{3490C1E2-5032-4704-8E59-3D31D080B1CC}"/>
    <cellStyle name="Comma 15 2 6" xfId="8274" xr:uid="{2E8BEDE1-9322-4146-98F2-24955CAE1B97}"/>
    <cellStyle name="Comma 15 2 6 2" xfId="24543" xr:uid="{71EA02D1-8462-4929-B17B-A4002808AFD2}"/>
    <cellStyle name="Comma 15 2 7" xfId="13799" xr:uid="{7ED801F2-5684-43D5-AD2C-595F594C1C26}"/>
    <cellStyle name="Comma 15 2 8" xfId="19702" xr:uid="{50FE766D-3C04-4DE6-9AFA-DC9B1F411D0E}"/>
    <cellStyle name="Comma 15 2 9" xfId="19249" xr:uid="{60BA9FC4-8C91-49F2-A5A8-E48F0464D9DC}"/>
    <cellStyle name="Comma 15 3" xfId="3198" xr:uid="{B6276566-0484-4EB7-9A5F-D55996711E28}"/>
    <cellStyle name="Comma 15 3 10" xfId="34298" xr:uid="{C5071946-69F3-4262-89C3-69CCA51FB817}"/>
    <cellStyle name="Comma 15 3 11" xfId="35975" xr:uid="{9CAD9E30-E3DD-4719-A829-58D18B3FE091}"/>
    <cellStyle name="Comma 15 3 12" xfId="37387" xr:uid="{3A213CAC-C45F-46DF-BFD9-434465F3C858}"/>
    <cellStyle name="Comma 15 3 13" xfId="38792" xr:uid="{F879E821-F745-400B-BAD1-C26355382DAB}"/>
    <cellStyle name="Comma 15 3 14" xfId="39973" xr:uid="{4CDA34EA-7E03-4DE5-BC3A-FB2DB5DE8B55}"/>
    <cellStyle name="Comma 15 3 15" xfId="41841" xr:uid="{62CAD1F3-CF83-4D9C-B80D-ABFA71C47B54}"/>
    <cellStyle name="Comma 15 3 16" xfId="43244" xr:uid="{A68C2874-92DA-409B-89EE-5174797CD4A3}"/>
    <cellStyle name="Comma 15 3 2" xfId="4128" xr:uid="{67CE927D-3323-4602-8DBD-4B4D40A932BA}"/>
    <cellStyle name="Comma 15 3 2 10" xfId="36727" xr:uid="{DB9AE1B5-39A1-4791-958E-F0DB5C02C22D}"/>
    <cellStyle name="Comma 15 3 2 11" xfId="38139" xr:uid="{56553020-258A-4FD8-938A-FE489DA649ED}"/>
    <cellStyle name="Comma 15 3 2 12" xfId="39544" xr:uid="{D8C3F2ED-1E68-4148-B7F5-1D64989098DF}"/>
    <cellStyle name="Comma 15 3 2 13" xfId="39974" xr:uid="{66A4E608-0B2F-439C-8080-D16CBABBC506}"/>
    <cellStyle name="Comma 15 3 2 14" xfId="42593" xr:uid="{ED8226B4-0E59-4B1B-B1E5-EF3D6D6E901C}"/>
    <cellStyle name="Comma 15 3 2 15" xfId="43996" xr:uid="{4D3AE902-CCC0-4A88-B51C-D5EFD5CFF66D}"/>
    <cellStyle name="Comma 15 3 2 2" xfId="5737" xr:uid="{42170B51-A206-482E-897C-7A91C8C48BA9}"/>
    <cellStyle name="Comma 15 3 2 2 2" xfId="10986" xr:uid="{AAF25E08-DABD-4DA4-9999-C01D257B1432}"/>
    <cellStyle name="Comma 15 3 2 2 2 2" xfId="27248" xr:uid="{E6429AD7-AB90-422C-AB60-52FFD204732E}"/>
    <cellStyle name="Comma 15 3 2 2 3" xfId="16509" xr:uid="{A462E3FD-9FBB-4A75-B0BF-451364C6C809}"/>
    <cellStyle name="Comma 15 3 2 2 4" xfId="22407" xr:uid="{6A9764A3-5B1C-422C-A465-4A7D69E883FC}"/>
    <cellStyle name="Comma 15 3 2 2 5" xfId="18797" xr:uid="{8767DB6D-0B05-4830-8374-41DEB60D61C4}"/>
    <cellStyle name="Comma 15 3 2 3" xfId="7743" xr:uid="{B70D81D2-29E9-417C-A357-B09BDA551FED}"/>
    <cellStyle name="Comma 15 3 2 3 2" xfId="12598" xr:uid="{530BCC45-E7E4-4FB1-9796-0E227AA99F6A}"/>
    <cellStyle name="Comma 15 3 2 3 2 2" xfId="28860" xr:uid="{2BAC947F-A3A0-4E27-8CC8-9EF244470619}"/>
    <cellStyle name="Comma 15 3 2 3 3" xfId="18193" xr:uid="{DC389B89-F304-4ABC-8E99-5B61DA753BE3}"/>
    <cellStyle name="Comma 15 3 2 3 4" xfId="24019" xr:uid="{F3A098A0-C00B-4229-BDAC-6173CC13B636}"/>
    <cellStyle name="Comma 15 3 2 3 5" xfId="19177" xr:uid="{0A5B2402-E8C5-4437-B083-91E1461F9F84}"/>
    <cellStyle name="Comma 15 3 2 4" xfId="9370" xr:uid="{F9B5A94F-8BBC-41BE-A0EA-FA27AE542727}"/>
    <cellStyle name="Comma 15 3 2 4 2" xfId="25639" xr:uid="{D82E49C3-D48F-498B-86EB-20795A570814}"/>
    <cellStyle name="Comma 15 3 2 5" xfId="14900" xr:uid="{F29E5CFD-0F99-421C-9000-556087B9FB75}"/>
    <cellStyle name="Comma 15 3 2 6" xfId="20798" xr:uid="{C866ACF7-7236-4474-A580-3DCE65B5489B}"/>
    <cellStyle name="Comma 15 3 2 7" xfId="29812" xr:uid="{057EEB47-705B-4C3A-8259-3B60B1C45DC1}"/>
    <cellStyle name="Comma 15 3 2 8" xfId="33843" xr:uid="{3683E0CC-9CF9-4EDF-ABF1-75E00CB2774A}"/>
    <cellStyle name="Comma 15 3 2 9" xfId="34299" xr:uid="{8FBE9ACE-4B0F-46F2-A67F-AC78FC8439AD}"/>
    <cellStyle name="Comma 15 3 3" xfId="4839" xr:uid="{168DE38D-69FD-4A6C-8BE5-350F8A5800C0}"/>
    <cellStyle name="Comma 15 3 3 2" xfId="10088" xr:uid="{8A8D6B76-342D-42AD-BEBC-BCE53BEF8EFC}"/>
    <cellStyle name="Comma 15 3 3 2 2" xfId="26350" xr:uid="{C7B3A4FA-5B95-4651-AAF7-883C55EACABB}"/>
    <cellStyle name="Comma 15 3 3 3" xfId="15611" xr:uid="{E8039943-DDCA-43A5-8840-86255F0385A1}"/>
    <cellStyle name="Comma 15 3 3 4" xfId="21509" xr:uid="{5E4D2C2C-DDE1-455B-AA42-3CC7B5193EC0}"/>
    <cellStyle name="Comma 15 3 3 5" xfId="31745" xr:uid="{B13F2A71-FC5A-41D8-AA70-7AF7DF17F47A}"/>
    <cellStyle name="Comma 15 3 4" xfId="6845" xr:uid="{FDE52C80-457A-40DB-B574-8A23A5B7EC10}"/>
    <cellStyle name="Comma 15 3 4 2" xfId="11700" xr:uid="{545CA204-AF78-449E-AABC-68007CD8A8F3}"/>
    <cellStyle name="Comma 15 3 4 2 2" xfId="27962" xr:uid="{4C5FD2F1-54EF-45B3-AEF3-D4CB756C84A3}"/>
    <cellStyle name="Comma 15 3 4 3" xfId="17295" xr:uid="{E97AEEEB-2D30-4F6C-AAD4-6FFCE8FE4060}"/>
    <cellStyle name="Comma 15 3 4 4" xfId="23121" xr:uid="{C5DF5400-0EA8-4079-BAD9-E46A6BA55F99}"/>
    <cellStyle name="Comma 15 3 4 5" xfId="31968" xr:uid="{716B6341-DEE6-408F-99A0-7ACC6F88E247}"/>
    <cellStyle name="Comma 15 3 5" xfId="8472" xr:uid="{F0848069-77F9-4463-BB07-1C296011AEC8}"/>
    <cellStyle name="Comma 15 3 5 2" xfId="24741" xr:uid="{82EEE62F-BC37-4A4A-BB2F-87EE99DD4906}"/>
    <cellStyle name="Comma 15 3 6" xfId="13997" xr:uid="{5D1E33B3-4317-4F20-8562-6D2E04F24862}"/>
    <cellStyle name="Comma 15 3 7" xfId="19900" xr:uid="{AB294453-F605-43CE-B02C-9DEC369EBD50}"/>
    <cellStyle name="Comma 15 3 8" xfId="13626" xr:uid="{5BF9826D-E652-4479-8207-E242BBD9150F}"/>
    <cellStyle name="Comma 15 3 9" xfId="32945" xr:uid="{294D90D2-27BB-4461-935D-48F0BE33B4F1}"/>
    <cellStyle name="Comma 15 4" xfId="3690" xr:uid="{D8A6ACC1-7D11-4F2E-AD74-443C02D699A3}"/>
    <cellStyle name="Comma 15 4 10" xfId="36360" xr:uid="{F9B7BB26-143C-4650-9812-7C22E6EAC7A5}"/>
    <cellStyle name="Comma 15 4 11" xfId="37772" xr:uid="{E50955E7-A4DD-4912-8D37-83261E228116}"/>
    <cellStyle name="Comma 15 4 12" xfId="39177" xr:uid="{DEC7092A-634A-4CB7-88EB-D8913709ABF8}"/>
    <cellStyle name="Comma 15 4 13" xfId="39975" xr:uid="{7445B822-5EC5-4B65-8B26-22A2712767CC}"/>
    <cellStyle name="Comma 15 4 14" xfId="42226" xr:uid="{2306572B-676A-4009-8B0C-6B110057093A}"/>
    <cellStyle name="Comma 15 4 15" xfId="43629" xr:uid="{4CD60443-7536-456B-B5D6-D6E796D608B0}"/>
    <cellStyle name="Comma 15 4 2" xfId="5299" xr:uid="{573D33AE-1F64-4B08-871E-92D5B3449ACA}"/>
    <cellStyle name="Comma 15 4 2 2" xfId="10548" xr:uid="{6D91A9AC-1BBE-48A9-AD7D-BC7C5384039E}"/>
    <cellStyle name="Comma 15 4 2 2 2" xfId="26810" xr:uid="{1FD3B1A5-B8B7-4F50-AF01-96C3E2702CB0}"/>
    <cellStyle name="Comma 15 4 2 3" xfId="16071" xr:uid="{F3A2B863-73A2-42A2-A6D3-2AB995594D96}"/>
    <cellStyle name="Comma 15 4 2 4" xfId="21969" xr:uid="{070169BE-76CE-40B5-AB1C-F376EF833C81}"/>
    <cellStyle name="Comma 15 4 2 5" xfId="18681" xr:uid="{AFAD181A-3A4A-42F3-8375-D16E066E1E19}"/>
    <cellStyle name="Comma 15 4 3" xfId="7305" xr:uid="{D9D08795-6A49-4168-88FC-172E14575611}"/>
    <cellStyle name="Comma 15 4 3 2" xfId="12160" xr:uid="{DE055A99-3539-4A0F-8FBA-179FC798191B}"/>
    <cellStyle name="Comma 15 4 3 2 2" xfId="28422" xr:uid="{D226D43F-D1BC-469C-B572-7A9634D9695A}"/>
    <cellStyle name="Comma 15 4 3 3" xfId="17755" xr:uid="{4F865493-16D2-4D86-BEC9-B5A66DA059C7}"/>
    <cellStyle name="Comma 15 4 3 4" xfId="23581" xr:uid="{644C085D-BDD0-4033-A7E9-8FE8DB661A4A}"/>
    <cellStyle name="Comma 15 4 3 5" xfId="29835" xr:uid="{8A649E54-F7F1-4398-BDA6-90957F21F095}"/>
    <cellStyle name="Comma 15 4 4" xfId="8932" xr:uid="{EEF7ACC0-0624-4CB6-9A4F-71FA1F984EAE}"/>
    <cellStyle name="Comma 15 4 4 2" xfId="25201" xr:uid="{29874D39-DE34-4C30-AA5E-22407E339673}"/>
    <cellStyle name="Comma 15 4 5" xfId="14462" xr:uid="{E41FF185-8FA5-47B2-A387-A7C2270297EA}"/>
    <cellStyle name="Comma 15 4 6" xfId="20360" xr:uid="{4187ADDC-70E8-4F17-97FE-68B217FEB97A}"/>
    <cellStyle name="Comma 15 4 7" xfId="32101" xr:uid="{6ADC397A-B63B-4C0D-B91A-E89826114585}"/>
    <cellStyle name="Comma 15 4 8" xfId="33405" xr:uid="{25A189C8-8F19-4EDA-9522-2C8657E4A702}"/>
    <cellStyle name="Comma 15 4 9" xfId="34300" xr:uid="{A3566E10-0415-4CE6-ACB9-86C40B66F528}"/>
    <cellStyle name="Comma 15 5" xfId="13192" xr:uid="{C2BEBD86-C604-483A-AEE0-A083D2515D72}"/>
    <cellStyle name="Comma 15 6" xfId="31611" xr:uid="{FAA0C2E8-7C69-4DEC-B996-5BD28F462CFA}"/>
    <cellStyle name="Comma 16" xfId="823" xr:uid="{F0547012-073D-44F5-B386-A4C04CBC4CC6}"/>
    <cellStyle name="Comma 16 2" xfId="3001" xr:uid="{E03D17F0-56D6-4A57-97C7-5839C7E89EDC}"/>
    <cellStyle name="Comma 16 2 10" xfId="32748" xr:uid="{9800B2DD-7399-4914-89BC-EF57326B6A17}"/>
    <cellStyle name="Comma 16 2 11" xfId="34301" xr:uid="{540C637E-BF1E-4A1F-AA4A-F4195C28A02B}"/>
    <cellStyle name="Comma 16 2 12" xfId="35787" xr:uid="{96315331-73AC-4CA5-9B59-970FACE8D6DD}"/>
    <cellStyle name="Comma 16 2 13" xfId="37199" xr:uid="{77DF320D-54FF-41F3-BAC3-9FD964316C2B}"/>
    <cellStyle name="Comma 16 2 14" xfId="38604" xr:uid="{2505B582-84B1-4257-8097-21210E068610}"/>
    <cellStyle name="Comma 16 2 15" xfId="39976" xr:uid="{7A4B65F6-73F8-4FA4-8180-865246364940}"/>
    <cellStyle name="Comma 16 2 16" xfId="41653" xr:uid="{66886501-290D-4A09-BB25-F0256FEBC9EE}"/>
    <cellStyle name="Comma 16 2 17" xfId="43056" xr:uid="{C154953F-9A9D-4C1A-AB05-A9EB8922FFED}"/>
    <cellStyle name="Comma 16 2 2" xfId="3466" xr:uid="{B4D42133-B0E6-4E4D-B875-DC03A03917A9}"/>
    <cellStyle name="Comma 16 2 2 10" xfId="34302" xr:uid="{031A0BF9-0AB9-4AC5-91E8-74CA8230B29E}"/>
    <cellStyle name="Comma 16 2 2 11" xfId="36152" xr:uid="{5A99BF57-452E-4B50-8E0B-B6CF2D984482}"/>
    <cellStyle name="Comma 16 2 2 12" xfId="37564" xr:uid="{D0A4F2B6-E0CE-482B-ADF5-9F12BAB77C2F}"/>
    <cellStyle name="Comma 16 2 2 13" xfId="38969" xr:uid="{CAD3CD84-4D2C-4240-9EF4-D0D3824FD082}"/>
    <cellStyle name="Comma 16 2 2 14" xfId="39977" xr:uid="{50280B9F-B05C-464A-A1EF-F8875AF7D0D0}"/>
    <cellStyle name="Comma 16 2 2 15" xfId="42018" xr:uid="{97237DD8-19E2-449A-ACCA-89FFF230C74F}"/>
    <cellStyle name="Comma 16 2 2 16" xfId="43421" xr:uid="{7B52F2F3-A4C5-412A-AFB1-1FE7E72F5FB3}"/>
    <cellStyle name="Comma 16 2 2 2" xfId="4327" xr:uid="{B9BA6930-A97F-4409-86C3-C3F6FE7E29C7}"/>
    <cellStyle name="Comma 16 2 2 2 10" xfId="36904" xr:uid="{4D513775-089F-48D0-95C9-25B2117015F8}"/>
    <cellStyle name="Comma 16 2 2 2 11" xfId="38316" xr:uid="{67EC4F20-24AA-4B51-843F-CAD38AA689CB}"/>
    <cellStyle name="Comma 16 2 2 2 12" xfId="39721" xr:uid="{74DD1885-6107-41B0-889B-4D22FB4A4243}"/>
    <cellStyle name="Comma 16 2 2 2 13" xfId="39978" xr:uid="{A44B126D-7F40-47F6-BEF9-EE08E2EC414F}"/>
    <cellStyle name="Comma 16 2 2 2 14" xfId="42770" xr:uid="{E4E97124-08D3-4979-9124-DC1FB502E56D}"/>
    <cellStyle name="Comma 16 2 2 2 15" xfId="44173" xr:uid="{8A41563E-B8CF-4271-9050-61821E7A19CA}"/>
    <cellStyle name="Comma 16 2 2 2 2" xfId="5936" xr:uid="{BDB7349A-E799-4AA8-870F-BE0B06A465F1}"/>
    <cellStyle name="Comma 16 2 2 2 2 2" xfId="11185" xr:uid="{32FB3297-2792-4E2E-BCB0-F87E4C368A73}"/>
    <cellStyle name="Comma 16 2 2 2 2 2 2" xfId="27447" xr:uid="{40740AD0-8468-4409-A9BC-F07EB9CCC625}"/>
    <cellStyle name="Comma 16 2 2 2 2 3" xfId="16708" xr:uid="{8552C870-6F33-417B-A7F1-F5C82A73DB5D}"/>
    <cellStyle name="Comma 16 2 2 2 2 4" xfId="22606" xr:uid="{18D01A2E-0321-4034-BD2E-52DEB6A2F908}"/>
    <cellStyle name="Comma 16 2 2 2 2 5" xfId="29742" xr:uid="{0CF8F2C4-0FED-4831-99C8-D4C3C388A18E}"/>
    <cellStyle name="Comma 16 2 2 2 3" xfId="7942" xr:uid="{FD3825DC-BE14-4063-BA53-9D9CFEB174CA}"/>
    <cellStyle name="Comma 16 2 2 2 3 2" xfId="12797" xr:uid="{66674938-DD0A-4277-8987-0C26CFB460E4}"/>
    <cellStyle name="Comma 16 2 2 2 3 2 2" xfId="29059" xr:uid="{E49A6364-2AB9-4D1F-9749-B9454631DC57}"/>
    <cellStyle name="Comma 16 2 2 2 3 3" xfId="18392" xr:uid="{DB94EB39-8556-42BF-9CFC-C920F79EB392}"/>
    <cellStyle name="Comma 16 2 2 2 3 4" xfId="24218" xr:uid="{770E8BCC-76EF-48C1-BB8A-E050E84DC699}"/>
    <cellStyle name="Comma 16 2 2 2 3 5" xfId="19300" xr:uid="{EF3291CD-1B50-471E-8742-AFE3A37A7A26}"/>
    <cellStyle name="Comma 16 2 2 2 4" xfId="9569" xr:uid="{EA649B5D-A888-4342-B33C-42FA86FD92BC}"/>
    <cellStyle name="Comma 16 2 2 2 4 2" xfId="25838" xr:uid="{EF11B29B-FA24-4403-B6F4-5FE4F3817760}"/>
    <cellStyle name="Comma 16 2 2 2 5" xfId="15099" xr:uid="{FCE71FF3-380E-4DF7-876B-008234235E09}"/>
    <cellStyle name="Comma 16 2 2 2 6" xfId="20997" xr:uid="{6FDD9D39-357D-4685-A7C1-99DAA64D436B}"/>
    <cellStyle name="Comma 16 2 2 2 7" xfId="30349" xr:uid="{8C818256-1E40-46FA-86B2-B544309D9FA3}"/>
    <cellStyle name="Comma 16 2 2 2 8" xfId="34042" xr:uid="{8CDDFDF1-6930-4591-B708-1859F3BDA672}"/>
    <cellStyle name="Comma 16 2 2 2 9" xfId="34303" xr:uid="{A6499EC1-4A4F-46FF-836F-5B7C982987C2}"/>
    <cellStyle name="Comma 16 2 2 3" xfId="5081" xr:uid="{A5F66064-A8BA-42F2-9435-F717FBE4C55C}"/>
    <cellStyle name="Comma 16 2 2 3 2" xfId="10330" xr:uid="{624385F2-9DD8-41BE-92BF-21FFF0315C1E}"/>
    <cellStyle name="Comma 16 2 2 3 2 2" xfId="26592" xr:uid="{9D0A7A25-0BD6-4239-B514-73D479F3B0C1}"/>
    <cellStyle name="Comma 16 2 2 3 3" xfId="15853" xr:uid="{6B2E97BC-D399-4273-8BF4-241B31D3711A}"/>
    <cellStyle name="Comma 16 2 2 3 4" xfId="21751" xr:uid="{D07C0E4C-CB1C-411C-A971-58134F96E8F8}"/>
    <cellStyle name="Comma 16 2 2 3 5" xfId="13593" xr:uid="{D62F7031-79D9-48E0-BEE4-90E4372A14A7}"/>
    <cellStyle name="Comma 16 2 2 4" xfId="7087" xr:uid="{5D829E8B-6E30-48BE-B7C2-CE5F89534EA9}"/>
    <cellStyle name="Comma 16 2 2 4 2" xfId="11942" xr:uid="{F5D8766F-69B5-4850-9A45-C5044320D2A1}"/>
    <cellStyle name="Comma 16 2 2 4 2 2" xfId="28204" xr:uid="{C60D80C3-6781-4373-A830-DDD692042E79}"/>
    <cellStyle name="Comma 16 2 2 4 3" xfId="17537" xr:uid="{CA46C490-D344-4310-92E8-A848E11C04F8}"/>
    <cellStyle name="Comma 16 2 2 4 4" xfId="23363" xr:uid="{06E65B68-85F5-4B7A-A43F-670450225419}"/>
    <cellStyle name="Comma 16 2 2 4 5" xfId="18660" xr:uid="{C844D41A-2851-44A2-B8D2-2BF7E2C48854}"/>
    <cellStyle name="Comma 16 2 2 5" xfId="8714" xr:uid="{69D5173E-FFF2-4FF4-8457-23D420B70B3C}"/>
    <cellStyle name="Comma 16 2 2 5 2" xfId="24983" xr:uid="{1809560A-42DE-44CC-9DA6-33D8C5EDD520}"/>
    <cellStyle name="Comma 16 2 2 6" xfId="14242" xr:uid="{8D91C372-1FA3-4BB3-B114-5DA6B2F8A682}"/>
    <cellStyle name="Comma 16 2 2 7" xfId="20142" xr:uid="{EF07D5D7-DD3D-4508-9C0D-5F593567DF7B}"/>
    <cellStyle name="Comma 16 2 2 8" xfId="13118" xr:uid="{558F38B4-F740-4E2A-A8D6-4268D449852D}"/>
    <cellStyle name="Comma 16 2 2 9" xfId="33187" xr:uid="{090848FE-972F-47E6-911C-DA2A074572C0}"/>
    <cellStyle name="Comma 16 2 3" xfId="3892" xr:uid="{D6FE5E85-81D6-48B7-B382-26F1DE154141}"/>
    <cellStyle name="Comma 16 2 3 10" xfId="36537" xr:uid="{AC408B18-16B2-4DA7-91B1-A48B95DD825C}"/>
    <cellStyle name="Comma 16 2 3 11" xfId="37949" xr:uid="{7D40DF6D-489D-49DB-8187-50E7D262FC5F}"/>
    <cellStyle name="Comma 16 2 3 12" xfId="39354" xr:uid="{D87F68CB-D8C5-4773-93FF-E82627B544FB}"/>
    <cellStyle name="Comma 16 2 3 13" xfId="39979" xr:uid="{6618FC42-1424-4FB6-99D7-949E7AD0F2BC}"/>
    <cellStyle name="Comma 16 2 3 14" xfId="42403" xr:uid="{106104C9-5DC4-438A-A905-37C029FAAF0F}"/>
    <cellStyle name="Comma 16 2 3 15" xfId="43806" xr:uid="{9C33FD2C-0619-4F79-913A-5AF719AD78DA}"/>
    <cellStyle name="Comma 16 2 3 2" xfId="5501" xr:uid="{39043666-A0DD-4BDB-9175-B3F97EE41F06}"/>
    <cellStyle name="Comma 16 2 3 2 2" xfId="10750" xr:uid="{B55D3D5B-C307-4F4E-B970-48C3FA6FE614}"/>
    <cellStyle name="Comma 16 2 3 2 2 2" xfId="27012" xr:uid="{F4E6FDF8-7CB4-461A-8375-4A65C6BE7DDB}"/>
    <cellStyle name="Comma 16 2 3 2 3" xfId="16273" xr:uid="{F1CF690F-C00E-4D5C-BEC2-DF983F1E3350}"/>
    <cellStyle name="Comma 16 2 3 2 4" xfId="22171" xr:uid="{7DDE6CBF-AE47-4244-B58D-BB53657AFE2D}"/>
    <cellStyle name="Comma 16 2 3 2 5" xfId="30356" xr:uid="{AD00F315-BF8A-42C5-B307-AF5EAB0888AA}"/>
    <cellStyle name="Comma 16 2 3 3" xfId="7507" xr:uid="{B56DE903-BF10-4AC4-9ADF-CF752C080B0D}"/>
    <cellStyle name="Comma 16 2 3 3 2" xfId="12362" xr:uid="{ECCE85E9-F7BF-47FF-981D-0B394286647B}"/>
    <cellStyle name="Comma 16 2 3 3 2 2" xfId="28624" xr:uid="{5F2E4418-C645-4CA7-90A6-4AB7CAE6728E}"/>
    <cellStyle name="Comma 16 2 3 3 3" xfId="17957" xr:uid="{ED8EA9E0-C42F-4663-9BE1-D32E7B5974D4}"/>
    <cellStyle name="Comma 16 2 3 3 4" xfId="23783" xr:uid="{86498DF1-462F-4668-9609-A41F49FBE358}"/>
    <cellStyle name="Comma 16 2 3 3 5" xfId="30799" xr:uid="{A2E98497-3381-4FDB-877E-0CB3BAB8CDEA}"/>
    <cellStyle name="Comma 16 2 3 4" xfId="9134" xr:uid="{973A484B-4C5D-44C7-9CB4-557FDD526694}"/>
    <cellStyle name="Comma 16 2 3 4 2" xfId="25403" xr:uid="{163AE5E3-8157-4D92-9E39-861A5955D34F}"/>
    <cellStyle name="Comma 16 2 3 5" xfId="14664" xr:uid="{4B341007-2067-4A19-A05A-11ACE4188144}"/>
    <cellStyle name="Comma 16 2 3 6" xfId="20562" xr:uid="{71AAAC93-945C-4972-A0AC-804E17994659}"/>
    <cellStyle name="Comma 16 2 3 7" xfId="19526" xr:uid="{3285FBE6-D21A-4440-8467-B16085BD795F}"/>
    <cellStyle name="Comma 16 2 3 8" xfId="33607" xr:uid="{C14189DA-EB96-44C1-AA19-421AFE975655}"/>
    <cellStyle name="Comma 16 2 3 9" xfId="34304" xr:uid="{6F4B8143-944E-4462-9681-463BA7D4B798}"/>
    <cellStyle name="Comma 16 2 4" xfId="4642" xr:uid="{11A14DBD-2D09-4EF0-BCBA-0D8386787E4A}"/>
    <cellStyle name="Comma 16 2 4 2" xfId="9891" xr:uid="{9736D30E-8BFB-4F2B-BAB8-10F0D22020F3}"/>
    <cellStyle name="Comma 16 2 4 2 2" xfId="26153" xr:uid="{BE8695F1-8E06-4E91-8594-BE863924284A}"/>
    <cellStyle name="Comma 16 2 4 3" xfId="15414" xr:uid="{598776D0-1CEA-4A91-BD22-E218CC1D343C}"/>
    <cellStyle name="Comma 16 2 4 4" xfId="21312" xr:uid="{9731D17A-C0CC-4D65-8BBF-B8ADBAB0BC57}"/>
    <cellStyle name="Comma 16 2 4 5" xfId="30645" xr:uid="{DE29ED96-DF36-4AFC-8D67-28DDFA4877D7}"/>
    <cellStyle name="Comma 16 2 5" xfId="6648" xr:uid="{697B169D-9D7B-4BBB-A592-560F23F78345}"/>
    <cellStyle name="Comma 16 2 5 2" xfId="11503" xr:uid="{5940DEB7-F7FF-4299-BDFC-1CBF8A2893D0}"/>
    <cellStyle name="Comma 16 2 5 2 2" xfId="27765" xr:uid="{F2F866F7-7660-4734-9398-8A753E0931AE}"/>
    <cellStyle name="Comma 16 2 5 3" xfId="17098" xr:uid="{A96C4C1F-E011-428B-A28F-39717EE66912}"/>
    <cellStyle name="Comma 16 2 5 4" xfId="22924" xr:uid="{402FE047-0999-4C8E-B52C-E24889C83EBC}"/>
    <cellStyle name="Comma 16 2 5 5" xfId="31902" xr:uid="{CF073F90-4219-4B93-8F2D-CC5CC1A185FA}"/>
    <cellStyle name="Comma 16 2 6" xfId="8275" xr:uid="{9FFD2608-25BB-47EB-9265-96A079B7FDF7}"/>
    <cellStyle name="Comma 16 2 6 2" xfId="24544" xr:uid="{6AA18205-092D-42AC-A463-A58F69A3695D}"/>
    <cellStyle name="Comma 16 2 7" xfId="13800" xr:uid="{81D0EB01-FB0E-49BE-B19B-9472C320B427}"/>
    <cellStyle name="Comma 16 2 8" xfId="19703" xr:uid="{BD01812A-A1FE-4CFD-8ADD-179FFD4AD440}"/>
    <cellStyle name="Comma 16 2 9" xfId="30601" xr:uid="{4D5C2686-7109-4613-8D9D-F65A027DCF17}"/>
    <cellStyle name="Comma 16 3" xfId="3199" xr:uid="{50D73347-1469-4A33-89BA-C773467C1EC5}"/>
    <cellStyle name="Comma 16 3 10" xfId="34305" xr:uid="{02232BD6-2BF8-4BE8-B5A2-DB604A51BA11}"/>
    <cellStyle name="Comma 16 3 11" xfId="35976" xr:uid="{ED3B9F4A-33B4-4D8B-85C8-7BC017194CBC}"/>
    <cellStyle name="Comma 16 3 12" xfId="37388" xr:uid="{4989D941-FE7D-42F1-A105-AB914659F4A0}"/>
    <cellStyle name="Comma 16 3 13" xfId="38793" xr:uid="{73BA8775-8F12-41A8-BEBD-F85FDF2A34E3}"/>
    <cellStyle name="Comma 16 3 14" xfId="39980" xr:uid="{139E6968-CBE0-449B-ACDD-80544DD374A8}"/>
    <cellStyle name="Comma 16 3 15" xfId="41842" xr:uid="{11BC56C3-3F41-48F0-8450-9E86FDB010CC}"/>
    <cellStyle name="Comma 16 3 16" xfId="43245" xr:uid="{68CE89EE-0CA9-4E11-9E98-56463D26EF54}"/>
    <cellStyle name="Comma 16 3 2" xfId="4129" xr:uid="{13E5181A-997A-4933-B0BD-639372D843E2}"/>
    <cellStyle name="Comma 16 3 2 10" xfId="36728" xr:uid="{43730244-6BC0-409F-AC72-87CD76248121}"/>
    <cellStyle name="Comma 16 3 2 11" xfId="38140" xr:uid="{7EB6316E-AB16-48FF-A9AE-A7E4DA1822A9}"/>
    <cellStyle name="Comma 16 3 2 12" xfId="39545" xr:uid="{41D80E3D-DE6C-4238-AC0C-6A2209100102}"/>
    <cellStyle name="Comma 16 3 2 13" xfId="39981" xr:uid="{B02A80C6-AADF-4864-A3BE-D341C182A2BB}"/>
    <cellStyle name="Comma 16 3 2 14" xfId="42594" xr:uid="{744A0AE7-4C2B-4841-AB53-E0B513D5C868}"/>
    <cellStyle name="Comma 16 3 2 15" xfId="43997" xr:uid="{3757D339-11D1-4853-AFA9-89C52DC82631}"/>
    <cellStyle name="Comma 16 3 2 2" xfId="5738" xr:uid="{3AC0099D-13BD-4CDE-9D9F-64EED9781000}"/>
    <cellStyle name="Comma 16 3 2 2 2" xfId="10987" xr:uid="{C77051A7-83B8-4713-B9CA-C216A235A583}"/>
    <cellStyle name="Comma 16 3 2 2 2 2" xfId="27249" xr:uid="{85B01BCB-66BB-428C-A1BE-71EC07FC72ED}"/>
    <cellStyle name="Comma 16 3 2 2 3" xfId="16510" xr:uid="{218307FA-663C-4838-AAE8-BEB08560E943}"/>
    <cellStyle name="Comma 16 3 2 2 4" xfId="22408" xr:uid="{54E2CF0D-75A0-4B9E-B57F-E0AE79388C62}"/>
    <cellStyle name="Comma 16 3 2 2 5" xfId="32219" xr:uid="{21CB0D3E-9FC1-46AB-AF7F-CA4B9CD1756A}"/>
    <cellStyle name="Comma 16 3 2 3" xfId="7744" xr:uid="{BDEA71B8-34CF-4911-9AC3-B4DA27CED19A}"/>
    <cellStyle name="Comma 16 3 2 3 2" xfId="12599" xr:uid="{A7F322E8-0E76-47AE-BC73-AFD490D308C7}"/>
    <cellStyle name="Comma 16 3 2 3 2 2" xfId="28861" xr:uid="{A97FAD61-218A-4DDA-BF78-5A95CAEE1124}"/>
    <cellStyle name="Comma 16 3 2 3 3" xfId="18194" xr:uid="{F5A4F507-36DF-4353-992F-467E3952C7DA}"/>
    <cellStyle name="Comma 16 3 2 3 4" xfId="24020" xr:uid="{483708F2-2FA9-49C8-A5B9-3332F0787785}"/>
    <cellStyle name="Comma 16 3 2 3 5" xfId="31144" xr:uid="{334A6FA6-0199-47E6-9503-15488B527753}"/>
    <cellStyle name="Comma 16 3 2 4" xfId="9371" xr:uid="{3E2ECD59-5D48-4FCE-AE83-1EF7CBEE793A}"/>
    <cellStyle name="Comma 16 3 2 4 2" xfId="25640" xr:uid="{D6B0D0E4-A997-4919-89CF-3A92AA0F38A1}"/>
    <cellStyle name="Comma 16 3 2 5" xfId="14901" xr:uid="{44C7C709-9125-408C-BB0B-FD90E01361AC}"/>
    <cellStyle name="Comma 16 3 2 6" xfId="20799" xr:uid="{72917663-5843-4133-B317-0E41BEA2A80C}"/>
    <cellStyle name="Comma 16 3 2 7" xfId="32430" xr:uid="{A20E8B81-5E3B-4DCD-BADF-0D93482A552E}"/>
    <cellStyle name="Comma 16 3 2 8" xfId="33844" xr:uid="{24172144-19AD-46FE-B20F-E177A290BDB3}"/>
    <cellStyle name="Comma 16 3 2 9" xfId="34306" xr:uid="{93ADD6C4-6E21-473A-8B0E-B05E51F184E2}"/>
    <cellStyle name="Comma 16 3 3" xfId="4840" xr:uid="{35C3DAE8-2543-4846-900E-307C4501E466}"/>
    <cellStyle name="Comma 16 3 3 2" xfId="10089" xr:uid="{D5D57052-4EC5-40B6-A328-27B43DAC1CA4}"/>
    <cellStyle name="Comma 16 3 3 2 2" xfId="26351" xr:uid="{0F02026F-48F6-4CAC-8ADF-538D5B999DFB}"/>
    <cellStyle name="Comma 16 3 3 3" xfId="15612" xr:uid="{BCD9A55A-F25B-4E39-B4E3-CC528E441B0C}"/>
    <cellStyle name="Comma 16 3 3 4" xfId="21510" xr:uid="{834E8CF7-9675-4D82-804A-DC4F2D8E59E6}"/>
    <cellStyle name="Comma 16 3 3 5" xfId="31294" xr:uid="{254823A8-F903-4484-A84C-E42AAFFD8DF8}"/>
    <cellStyle name="Comma 16 3 4" xfId="6846" xr:uid="{DE729CDD-C97F-4F7F-BA17-7B4B06C3A04A}"/>
    <cellStyle name="Comma 16 3 4 2" xfId="11701" xr:uid="{DEA6E529-CA4B-42E5-BD9A-967D4409F810}"/>
    <cellStyle name="Comma 16 3 4 2 2" xfId="27963" xr:uid="{1B62C856-AC9B-40B0-992C-21B974D2CA92}"/>
    <cellStyle name="Comma 16 3 4 3" xfId="17296" xr:uid="{80846D5C-9B97-4EB4-A0AD-1B0C97BD8B9C}"/>
    <cellStyle name="Comma 16 3 4 4" xfId="23122" xr:uid="{7B9CBC94-599B-4B6B-917E-A68F0751FC07}"/>
    <cellStyle name="Comma 16 3 4 5" xfId="19225" xr:uid="{19BB5EE0-8A38-40AD-8954-EC0FC69C4A34}"/>
    <cellStyle name="Comma 16 3 5" xfId="8473" xr:uid="{A1661DF0-33BD-4B26-ADC0-AAC9D14A1750}"/>
    <cellStyle name="Comma 16 3 5 2" xfId="24742" xr:uid="{592FAAF9-4DFC-4D53-B2FB-D794C88A1F0E}"/>
    <cellStyle name="Comma 16 3 6" xfId="13998" xr:uid="{29ED0E9B-9AAF-425C-9C28-2581889CFF90}"/>
    <cellStyle name="Comma 16 3 7" xfId="19901" xr:uid="{35D07B06-8DD3-4B43-8D98-62AE54AE60C1}"/>
    <cellStyle name="Comma 16 3 8" xfId="30897" xr:uid="{3D1A3C70-EED7-4473-AB3E-FD3468495242}"/>
    <cellStyle name="Comma 16 3 9" xfId="32946" xr:uid="{048B2154-9853-441D-9D67-EC27E5578ABA}"/>
    <cellStyle name="Comma 16 4" xfId="3691" xr:uid="{5E4FCE87-46CD-4594-890C-F9BDCECF48C7}"/>
    <cellStyle name="Comma 16 4 10" xfId="36361" xr:uid="{FEFA2839-3582-446F-AC81-DB7F7CB5969D}"/>
    <cellStyle name="Comma 16 4 11" xfId="37773" xr:uid="{592FDD9E-A5F5-4B8F-B767-5FE5696F098E}"/>
    <cellStyle name="Comma 16 4 12" xfId="39178" xr:uid="{737E2250-F1A5-4F78-B18C-7CE57359B0AC}"/>
    <cellStyle name="Comma 16 4 13" xfId="39982" xr:uid="{00C8267D-80E6-4B96-9A3F-27B9FADE97CB}"/>
    <cellStyle name="Comma 16 4 14" xfId="42227" xr:uid="{B7A88F85-4EA3-4D6B-933B-D9A077104280}"/>
    <cellStyle name="Comma 16 4 15" xfId="43630" xr:uid="{B1F230EF-AD01-4C0D-A4E3-92E84B06399E}"/>
    <cellStyle name="Comma 16 4 2" xfId="5300" xr:uid="{4E5425BF-6138-41E8-8A12-B44AD9B1F3C5}"/>
    <cellStyle name="Comma 16 4 2 2" xfId="10549" xr:uid="{24AC5C64-7D8B-4FB8-BFAA-2C0C4306669C}"/>
    <cellStyle name="Comma 16 4 2 2 2" xfId="26811" xr:uid="{32B614C5-A5DC-4932-9922-D905550A0AD2}"/>
    <cellStyle name="Comma 16 4 2 3" xfId="16072" xr:uid="{B4DE5732-149F-43E1-ABDA-E6A0277E10D1}"/>
    <cellStyle name="Comma 16 4 2 4" xfId="21970" xr:uid="{4BF87153-2E8D-48CB-BC40-FFBA370223B8}"/>
    <cellStyle name="Comma 16 4 2 5" xfId="29701" xr:uid="{9F9030A5-8BC0-425C-9EA6-27466C4FF112}"/>
    <cellStyle name="Comma 16 4 3" xfId="7306" xr:uid="{CE5C4425-EE53-43B2-8120-A2A4A0FE94B4}"/>
    <cellStyle name="Comma 16 4 3 2" xfId="12161" xr:uid="{2DC54B57-07C2-4224-8758-33089FAE8DD3}"/>
    <cellStyle name="Comma 16 4 3 2 2" xfId="28423" xr:uid="{10AD8BAE-8E6B-48DC-914A-0D92EBFAD8BA}"/>
    <cellStyle name="Comma 16 4 3 3" xfId="17756" xr:uid="{4BFFF7B0-507D-4908-AF9F-79731004FD3B}"/>
    <cellStyle name="Comma 16 4 3 4" xfId="23582" xr:uid="{1D3A386C-F0DB-4429-814B-85469C86C86E}"/>
    <cellStyle name="Comma 16 4 3 5" xfId="13040" xr:uid="{E4215A31-5CA1-4709-BC9A-59ECFF14AC0A}"/>
    <cellStyle name="Comma 16 4 4" xfId="8933" xr:uid="{FAF74D2C-84B1-466D-B18B-41AED7DAF869}"/>
    <cellStyle name="Comma 16 4 4 2" xfId="25202" xr:uid="{76D1FD5C-EEA3-4AC5-BA55-AC2668A1F760}"/>
    <cellStyle name="Comma 16 4 5" xfId="14463" xr:uid="{24AD9CCB-A935-47E0-8012-F6383AB079E4}"/>
    <cellStyle name="Comma 16 4 6" xfId="20361" xr:uid="{29CE1F15-D533-4117-BF73-52AEE59D20A3}"/>
    <cellStyle name="Comma 16 4 7" xfId="13670" xr:uid="{BD7B95C3-36C8-4276-B8EF-AC521CDF7D39}"/>
    <cellStyle name="Comma 16 4 8" xfId="33406" xr:uid="{635CA0D0-F5B5-4A1F-9FB6-59A6CB704FAA}"/>
    <cellStyle name="Comma 16 4 9" xfId="34307" xr:uid="{5165945F-A528-4AF2-B246-F13462BB6D1C}"/>
    <cellStyle name="Comma 16 5" xfId="13193" xr:uid="{B51437E4-D14C-401B-8402-84E1D71D54BA}"/>
    <cellStyle name="Comma 16 6" xfId="30322" xr:uid="{785E5DE9-2E5B-4DCC-A0DD-730C0D2094F8}"/>
    <cellStyle name="Comma 17" xfId="824" xr:uid="{46F450DE-7C72-409F-989E-848BE176737C}"/>
    <cellStyle name="Comma 17 2" xfId="3002" xr:uid="{6C58AA0C-B098-43D7-84C1-C27D7CD3068F}"/>
    <cellStyle name="Comma 17 2 10" xfId="32749" xr:uid="{6C549781-204D-4003-84C4-979C724D2900}"/>
    <cellStyle name="Comma 17 2 11" xfId="34308" xr:uid="{BF2CD464-176F-4FE1-A640-023D872352D5}"/>
    <cellStyle name="Comma 17 2 12" xfId="35788" xr:uid="{B77E34EB-84A7-4FF3-87BF-BF5727DCC2C0}"/>
    <cellStyle name="Comma 17 2 13" xfId="37200" xr:uid="{1B023AFB-4969-4B50-A64C-EE4215E2804E}"/>
    <cellStyle name="Comma 17 2 14" xfId="38605" xr:uid="{7D6EDF2D-73D8-4EA6-8C1F-40BBFCD21BBE}"/>
    <cellStyle name="Comma 17 2 15" xfId="39983" xr:uid="{D96AD06D-1AC8-4118-A6A2-73754C8A35BE}"/>
    <cellStyle name="Comma 17 2 16" xfId="41654" xr:uid="{32F6DA5A-4CF5-439A-811C-62CFD3FF42ED}"/>
    <cellStyle name="Comma 17 2 17" xfId="43057" xr:uid="{43F0C67C-9560-496C-A8BD-30E85B38BF0A}"/>
    <cellStyle name="Comma 17 2 2" xfId="3467" xr:uid="{D12058F2-07BB-4C8B-9C14-36071D3F23C9}"/>
    <cellStyle name="Comma 17 2 2 10" xfId="34309" xr:uid="{E71DD6FB-1D50-41D1-83A7-6ECEBC4857AC}"/>
    <cellStyle name="Comma 17 2 2 11" xfId="36153" xr:uid="{268DFF8C-7391-4724-8E4D-8AAA7617073F}"/>
    <cellStyle name="Comma 17 2 2 12" xfId="37565" xr:uid="{7B9EFD9E-3146-4E1C-B8CC-747EC4C52347}"/>
    <cellStyle name="Comma 17 2 2 13" xfId="38970" xr:uid="{D73F962D-81EC-48D9-B894-63D433BB0B62}"/>
    <cellStyle name="Comma 17 2 2 14" xfId="39984" xr:uid="{88F0A87B-0901-423A-8E1B-3A32451203A7}"/>
    <cellStyle name="Comma 17 2 2 15" xfId="42019" xr:uid="{9B817B68-5DBF-4C08-A3D2-028A8BDC02BB}"/>
    <cellStyle name="Comma 17 2 2 16" xfId="43422" xr:uid="{EF48EBEC-5E4E-429D-8780-82226E901891}"/>
    <cellStyle name="Comma 17 2 2 2" xfId="4328" xr:uid="{E92CA165-FDEB-4C29-B456-1BB29DF0FE2D}"/>
    <cellStyle name="Comma 17 2 2 2 10" xfId="36905" xr:uid="{0BD19D14-16BF-40AD-AF6F-238CBEF48704}"/>
    <cellStyle name="Comma 17 2 2 2 11" xfId="38317" xr:uid="{1B8C7059-0B5A-41A9-83E0-C058320DD321}"/>
    <cellStyle name="Comma 17 2 2 2 12" xfId="39722" xr:uid="{7D0C41B7-D9F5-42A3-850E-9FEBDDD3AC1A}"/>
    <cellStyle name="Comma 17 2 2 2 13" xfId="39985" xr:uid="{823205BD-718B-4F96-B2A9-EBBCC294533A}"/>
    <cellStyle name="Comma 17 2 2 2 14" xfId="42771" xr:uid="{B4202EE9-24B6-46F1-B224-8213D1FC9500}"/>
    <cellStyle name="Comma 17 2 2 2 15" xfId="44174" xr:uid="{12F3B8C7-5473-4D00-B218-581DBE9DE65D}"/>
    <cellStyle name="Comma 17 2 2 2 2" xfId="5937" xr:uid="{D30FB6F7-EBDF-4412-924C-60BE315920DB}"/>
    <cellStyle name="Comma 17 2 2 2 2 2" xfId="11186" xr:uid="{54505985-CC22-45EE-9E89-368F3E58E531}"/>
    <cellStyle name="Comma 17 2 2 2 2 2 2" xfId="27448" xr:uid="{E543B89B-3064-46FF-865D-043C28F80ADF}"/>
    <cellStyle name="Comma 17 2 2 2 2 3" xfId="16709" xr:uid="{172DDA3B-BC3F-46E9-BD6B-A1A179E638FA}"/>
    <cellStyle name="Comma 17 2 2 2 2 4" xfId="22607" xr:uid="{51C67462-5EE9-4069-B578-9BB86CF8D7A5}"/>
    <cellStyle name="Comma 17 2 2 2 2 5" xfId="29479" xr:uid="{97286419-09DA-4345-8425-78699AC6FE02}"/>
    <cellStyle name="Comma 17 2 2 2 3" xfId="7943" xr:uid="{36C03B32-CCBF-430E-B639-E6B915419689}"/>
    <cellStyle name="Comma 17 2 2 2 3 2" xfId="12798" xr:uid="{C1419911-0C5A-44C1-A8BF-AC72483B7F87}"/>
    <cellStyle name="Comma 17 2 2 2 3 2 2" xfId="29060" xr:uid="{9DC27F54-69AA-462A-88A5-F6950A5F752E}"/>
    <cellStyle name="Comma 17 2 2 2 3 3" xfId="18393" xr:uid="{DAB592C5-23D3-4A2B-9F91-24FACF7E286D}"/>
    <cellStyle name="Comma 17 2 2 2 3 4" xfId="24219" xr:uid="{B3DF1A87-3D8C-4214-B75C-E706746E8B51}"/>
    <cellStyle name="Comma 17 2 2 2 3 5" xfId="29492" xr:uid="{3B04974A-49B4-4A4D-BD55-04CE6556EBAE}"/>
    <cellStyle name="Comma 17 2 2 2 4" xfId="9570" xr:uid="{01883163-D892-46DA-B716-34EB7CABB67E}"/>
    <cellStyle name="Comma 17 2 2 2 4 2" xfId="25839" xr:uid="{52AC47B2-0C17-4AB2-8D0A-275CC4D6362E}"/>
    <cellStyle name="Comma 17 2 2 2 5" xfId="15100" xr:uid="{213158D4-D21A-401F-B730-2756DEE2F9F8}"/>
    <cellStyle name="Comma 17 2 2 2 6" xfId="20998" xr:uid="{31DAB68B-619B-4F70-8088-C3D135338874}"/>
    <cellStyle name="Comma 17 2 2 2 7" xfId="30703" xr:uid="{06D182A9-F880-4502-A259-82F5E1A66680}"/>
    <cellStyle name="Comma 17 2 2 2 8" xfId="34043" xr:uid="{C02A2852-FAFB-4F50-B3F1-2392DD2EB83F}"/>
    <cellStyle name="Comma 17 2 2 2 9" xfId="34310" xr:uid="{F0832062-D804-4038-B7FA-D23396692AD0}"/>
    <cellStyle name="Comma 17 2 2 3" xfId="5082" xr:uid="{894162F9-6DA0-401D-9DCF-8FB1F70B7D7A}"/>
    <cellStyle name="Comma 17 2 2 3 2" xfId="10331" xr:uid="{66D4A064-77FF-454B-B371-5AE805B284AE}"/>
    <cellStyle name="Comma 17 2 2 3 2 2" xfId="26593" xr:uid="{4A628A6E-46A0-4B02-8030-C95B90405823}"/>
    <cellStyle name="Comma 17 2 2 3 3" xfId="15854" xr:uid="{83F9BA3A-563D-494C-A86C-F9F514D7F3EA}"/>
    <cellStyle name="Comma 17 2 2 3 4" xfId="21752" xr:uid="{2456B8F9-BBE6-4EF4-BFAD-EAB957FE9DD1}"/>
    <cellStyle name="Comma 17 2 2 3 5" xfId="19132" xr:uid="{2E1E6B7D-33CD-4ADE-8397-77D75E7420F6}"/>
    <cellStyle name="Comma 17 2 2 4" xfId="7088" xr:uid="{7723F192-4732-4E4D-83E9-5A395E2D9570}"/>
    <cellStyle name="Comma 17 2 2 4 2" xfId="11943" xr:uid="{3FB6370C-87A4-457B-92B6-375F08E931DD}"/>
    <cellStyle name="Comma 17 2 2 4 2 2" xfId="28205" xr:uid="{2720059A-0A69-4736-B4C4-AAAB18DB7CB6}"/>
    <cellStyle name="Comma 17 2 2 4 3" xfId="17538" xr:uid="{08CD7D31-E45B-48E9-B7C7-A49A7C02C723}"/>
    <cellStyle name="Comma 17 2 2 4 4" xfId="23364" xr:uid="{2D8BDAEF-7BBD-484D-9A0E-5493042D7A4B}"/>
    <cellStyle name="Comma 17 2 2 4 5" xfId="30705" xr:uid="{4A5136F1-B96B-472E-8B63-615E4FF975E3}"/>
    <cellStyle name="Comma 17 2 2 5" xfId="8715" xr:uid="{07CE752E-5056-41B6-BFC2-E34048FD8098}"/>
    <cellStyle name="Comma 17 2 2 5 2" xfId="24984" xr:uid="{55259B62-8012-4C29-8DA9-9E12577BBE2B}"/>
    <cellStyle name="Comma 17 2 2 6" xfId="14243" xr:uid="{967CB877-D9D1-4481-8C3A-80B790446BA5}"/>
    <cellStyle name="Comma 17 2 2 7" xfId="20143" xr:uid="{D8206CC6-8362-4DBE-9DBF-8F71B9F17FFF}"/>
    <cellStyle name="Comma 17 2 2 8" xfId="32187" xr:uid="{8BC3448B-2FC1-4B35-B216-E5B072CEF162}"/>
    <cellStyle name="Comma 17 2 2 9" xfId="33188" xr:uid="{79CC0146-CAAF-4E87-BFB2-2FC29841E151}"/>
    <cellStyle name="Comma 17 2 3" xfId="3893" xr:uid="{7A72D11B-F75F-41B9-A2F4-ECC3CE2447FA}"/>
    <cellStyle name="Comma 17 2 3 10" xfId="36538" xr:uid="{A850DF85-D2B4-4F6B-8DB2-7AAAAE681B93}"/>
    <cellStyle name="Comma 17 2 3 11" xfId="37950" xr:uid="{DFF1B562-01D0-4163-A9DB-A4DECD228A5C}"/>
    <cellStyle name="Comma 17 2 3 12" xfId="39355" xr:uid="{8361DE96-9FB7-46E5-A3BE-940B4ABA5E04}"/>
    <cellStyle name="Comma 17 2 3 13" xfId="39986" xr:uid="{C9EE8CE8-C1D1-45EC-8A0D-4E888D4E459A}"/>
    <cellStyle name="Comma 17 2 3 14" xfId="42404" xr:uid="{B65F4C03-8576-4951-8373-B274FDF63E3D}"/>
    <cellStyle name="Comma 17 2 3 15" xfId="43807" xr:uid="{4EDC8B7C-5B08-4423-BED4-CA02B6ECE108}"/>
    <cellStyle name="Comma 17 2 3 2" xfId="5502" xr:uid="{AEA3D478-4349-44AD-B314-2C68E39FCA32}"/>
    <cellStyle name="Comma 17 2 3 2 2" xfId="10751" xr:uid="{A16A1601-FBF1-4282-8A11-145D93F7462F}"/>
    <cellStyle name="Comma 17 2 3 2 2 2" xfId="27013" xr:uid="{BD277F27-1AC6-4EF6-ACF9-851ABB318194}"/>
    <cellStyle name="Comma 17 2 3 2 3" xfId="16274" xr:uid="{DF724FF7-D4F1-4EA3-A70F-45E989941859}"/>
    <cellStyle name="Comma 17 2 3 2 4" xfId="22172" xr:uid="{C54438F5-5F60-42CE-9D07-2C231A1F4033}"/>
    <cellStyle name="Comma 17 2 3 2 5" xfId="13053" xr:uid="{FC3E5348-8339-4306-82E9-7215C2E9AFDB}"/>
    <cellStyle name="Comma 17 2 3 3" xfId="7508" xr:uid="{93477E33-FC79-473A-B21B-C8C44C348032}"/>
    <cellStyle name="Comma 17 2 3 3 2" xfId="12363" xr:uid="{B1752416-8363-43C9-B3BB-DDDCCC95481A}"/>
    <cellStyle name="Comma 17 2 3 3 2 2" xfId="28625" xr:uid="{E978FC3B-D2B6-41A0-87D1-6CDDF3E64BCA}"/>
    <cellStyle name="Comma 17 2 3 3 3" xfId="17958" xr:uid="{4296B1E6-A343-44DA-AE32-8193899AF8B7}"/>
    <cellStyle name="Comma 17 2 3 3 4" xfId="23784" xr:uid="{B1B320CB-29E3-4E4E-862E-F61435934DFB}"/>
    <cellStyle name="Comma 17 2 3 3 5" xfId="13271" xr:uid="{8E17C3AB-1E91-4369-B77B-0474CC87ED63}"/>
    <cellStyle name="Comma 17 2 3 4" xfId="9135" xr:uid="{5D0579C3-9190-4C6B-B2F2-E6B9AE6206B2}"/>
    <cellStyle name="Comma 17 2 3 4 2" xfId="25404" xr:uid="{B1F966C3-75F8-4533-B50F-8F108090DDE5}"/>
    <cellStyle name="Comma 17 2 3 5" xfId="14665" xr:uid="{524DE9DB-2AB0-453E-AB74-379A674C02E6}"/>
    <cellStyle name="Comma 17 2 3 6" xfId="20563" xr:uid="{DEBE8C01-3028-482B-A3C0-FC8343554A16}"/>
    <cellStyle name="Comma 17 2 3 7" xfId="32110" xr:uid="{2002004B-6899-4F89-BD94-A415D6EFFE69}"/>
    <cellStyle name="Comma 17 2 3 8" xfId="33608" xr:uid="{9B3345BB-501A-4144-A9B0-0C7AED55A47E}"/>
    <cellStyle name="Comma 17 2 3 9" xfId="34311" xr:uid="{A15AACF2-130C-4C9D-A28D-A4E71E400068}"/>
    <cellStyle name="Comma 17 2 4" xfId="4643" xr:uid="{E2CF5D70-08D3-4BD3-A0E0-FB1865F0C4DD}"/>
    <cellStyle name="Comma 17 2 4 2" xfId="9892" xr:uid="{633AA8C7-65A2-4311-BC7F-7A332CA85448}"/>
    <cellStyle name="Comma 17 2 4 2 2" xfId="26154" xr:uid="{A6AC867D-6C75-47A1-BA0B-7C085506CBD0}"/>
    <cellStyle name="Comma 17 2 4 3" xfId="15415" xr:uid="{90254CBD-92D6-4C35-9672-7D61E7E3920B}"/>
    <cellStyle name="Comma 17 2 4 4" xfId="21313" xr:uid="{F853597E-0919-43FA-9B56-DFB821B2A8F0}"/>
    <cellStyle name="Comma 17 2 4 5" xfId="19500" xr:uid="{318E7709-E66D-488E-9B6B-3789083441EF}"/>
    <cellStyle name="Comma 17 2 5" xfId="6649" xr:uid="{57AD87F1-7F24-4CFB-909A-7C2A268E0D24}"/>
    <cellStyle name="Comma 17 2 5 2" xfId="11504" xr:uid="{A253B378-5E28-47AA-A890-92D112D989CC}"/>
    <cellStyle name="Comma 17 2 5 2 2" xfId="27766" xr:uid="{D6018E2D-D403-453A-879C-91CB81AA60AE}"/>
    <cellStyle name="Comma 17 2 5 3" xfId="17099" xr:uid="{EC531905-B1A6-435B-A0A2-CB1B727FE790}"/>
    <cellStyle name="Comma 17 2 5 4" xfId="22925" xr:uid="{EDBD43B8-9FD1-4DA4-9160-BC4B9E5E4C52}"/>
    <cellStyle name="Comma 17 2 5 5" xfId="30368" xr:uid="{3C3B95B3-F2D4-4441-8682-4FBED64FE438}"/>
    <cellStyle name="Comma 17 2 6" xfId="8276" xr:uid="{C78F1592-085B-4F68-BFA6-5492928984C9}"/>
    <cellStyle name="Comma 17 2 6 2" xfId="24545" xr:uid="{4589127B-89EB-4CF5-8219-D3810EB23287}"/>
    <cellStyle name="Comma 17 2 7" xfId="13801" xr:uid="{6348384B-84D9-4DBF-A054-F7B85936C60F}"/>
    <cellStyle name="Comma 17 2 8" xfId="19704" xr:uid="{934B66F7-F756-4E05-961F-85D2300F932D}"/>
    <cellStyle name="Comma 17 2 9" xfId="29955" xr:uid="{5CE554A4-1CDA-42C2-B6A1-46ED4CAF3E14}"/>
    <cellStyle name="Comma 17 3" xfId="3200" xr:uid="{D4F2C467-33CC-4BEB-9992-C4B0BF877CAC}"/>
    <cellStyle name="Comma 17 3 10" xfId="34312" xr:uid="{49F40362-8D3A-4211-A6D3-7174AF02D473}"/>
    <cellStyle name="Comma 17 3 11" xfId="35977" xr:uid="{3925BDF1-73B9-4DE3-B087-911E52B2BFF8}"/>
    <cellStyle name="Comma 17 3 12" xfId="37389" xr:uid="{1EC91B33-9477-4C98-9C86-D4BD28B7B2DC}"/>
    <cellStyle name="Comma 17 3 13" xfId="38794" xr:uid="{2FB7E5B7-DD98-4AC3-9982-F5AF4F17208F}"/>
    <cellStyle name="Comma 17 3 14" xfId="39987" xr:uid="{BF35C97D-1AC5-43C4-82CF-E6871D8E52BA}"/>
    <cellStyle name="Comma 17 3 15" xfId="41843" xr:uid="{EFA4B7D6-328F-496D-9BD2-0F1892EF042E}"/>
    <cellStyle name="Comma 17 3 16" xfId="43246" xr:uid="{ACFA3504-C7B2-4663-989B-2F060D4BC946}"/>
    <cellStyle name="Comma 17 3 2" xfId="4130" xr:uid="{F9E19F9B-06A6-4989-A755-CF79231B5848}"/>
    <cellStyle name="Comma 17 3 2 10" xfId="36729" xr:uid="{2E25C867-8F42-4AA9-817B-1E03BDBE2904}"/>
    <cellStyle name="Comma 17 3 2 11" xfId="38141" xr:uid="{4B7CCBD0-A188-4562-B481-9340E8153C5C}"/>
    <cellStyle name="Comma 17 3 2 12" xfId="39546" xr:uid="{40C9F1B0-C310-4A9D-B443-470D79E7A87C}"/>
    <cellStyle name="Comma 17 3 2 13" xfId="39988" xr:uid="{B45EEFE7-7F8B-4C54-9FA1-B409A934B01F}"/>
    <cellStyle name="Comma 17 3 2 14" xfId="42595" xr:uid="{F9305477-3823-4612-BB96-C475E6578961}"/>
    <cellStyle name="Comma 17 3 2 15" xfId="43998" xr:uid="{26B2DD0D-1256-44DC-A168-88CB6BB2FF0E}"/>
    <cellStyle name="Comma 17 3 2 2" xfId="5739" xr:uid="{E773C053-2C9D-4019-9A86-CE1C10BAF0B3}"/>
    <cellStyle name="Comma 17 3 2 2 2" xfId="10988" xr:uid="{AD730CE2-EF9E-47D4-B9F2-C92C5923A191}"/>
    <cellStyle name="Comma 17 3 2 2 2 2" xfId="27250" xr:uid="{8EFA38F6-A0CB-46DA-A429-7B5412A5BCD8}"/>
    <cellStyle name="Comma 17 3 2 2 3" xfId="16511" xr:uid="{6190E064-B861-4A77-A11A-42B3E23E30B6}"/>
    <cellStyle name="Comma 17 3 2 2 4" xfId="22409" xr:uid="{8D11CE5E-A509-4111-98AB-F939A226CA68}"/>
    <cellStyle name="Comma 17 3 2 2 5" xfId="18724" xr:uid="{61A9093F-33BB-461E-87AE-08795022D6FD}"/>
    <cellStyle name="Comma 17 3 2 3" xfId="7745" xr:uid="{E5A6408E-F01C-4EAD-B179-7BAA2BF0049D}"/>
    <cellStyle name="Comma 17 3 2 3 2" xfId="12600" xr:uid="{32F3206E-3AE8-4E57-A66F-71F9414B0375}"/>
    <cellStyle name="Comma 17 3 2 3 2 2" xfId="28862" xr:uid="{4DBB76B3-7ECC-4859-A8C7-BD226C8FF158}"/>
    <cellStyle name="Comma 17 3 2 3 3" xfId="18195" xr:uid="{EACDF615-BC43-4B55-8CE3-E81312DF5BBF}"/>
    <cellStyle name="Comma 17 3 2 3 4" xfId="24021" xr:uid="{90ED7B56-1222-453A-8A26-89345BE858D7}"/>
    <cellStyle name="Comma 17 3 2 3 5" xfId="31267" xr:uid="{3E1D0B10-FD93-4D84-B214-699234C5B062}"/>
    <cellStyle name="Comma 17 3 2 4" xfId="9372" xr:uid="{85684285-6EA6-4BF4-913D-F77031511F50}"/>
    <cellStyle name="Comma 17 3 2 4 2" xfId="25641" xr:uid="{E68739DB-0E1F-42B7-9008-98B6DC9F5790}"/>
    <cellStyle name="Comma 17 3 2 5" xfId="14902" xr:uid="{8B071BCC-2E22-447A-B24C-92AC39496A80}"/>
    <cellStyle name="Comma 17 3 2 6" xfId="20800" xr:uid="{B2F08F30-4745-462F-AB49-4247EEF63337}"/>
    <cellStyle name="Comma 17 3 2 7" xfId="31205" xr:uid="{AC50BF0B-91F2-456C-B909-21ACE7ED145C}"/>
    <cellStyle name="Comma 17 3 2 8" xfId="33845" xr:uid="{CE6AEEA7-4298-4CC1-A3A9-40F3B0230F64}"/>
    <cellStyle name="Comma 17 3 2 9" xfId="34313" xr:uid="{4C8DEF62-0396-4E2E-8974-B9BD5D6B8BD7}"/>
    <cellStyle name="Comma 17 3 3" xfId="4841" xr:uid="{346F40B5-C76D-4FBA-8277-66500837EA0D}"/>
    <cellStyle name="Comma 17 3 3 2" xfId="10090" xr:uid="{E4C8B5B3-5EC1-43B7-9D2E-EBB53198BC6F}"/>
    <cellStyle name="Comma 17 3 3 2 2" xfId="26352" xr:uid="{1CD0F91A-E144-4EB0-8B07-3F05F25D4F0D}"/>
    <cellStyle name="Comma 17 3 3 3" xfId="15613" xr:uid="{FD19EFD8-BDAF-4BC1-A2CE-35B389FFF146}"/>
    <cellStyle name="Comma 17 3 3 4" xfId="21511" xr:uid="{99B9614A-060B-4025-93B9-5CD49CE95814}"/>
    <cellStyle name="Comma 17 3 3 5" xfId="29577" xr:uid="{784B75E9-C0F3-45DA-86FC-4F7E1ED183C7}"/>
    <cellStyle name="Comma 17 3 4" xfId="6847" xr:uid="{989500F3-0A19-48F5-9821-80457157A042}"/>
    <cellStyle name="Comma 17 3 4 2" xfId="11702" xr:uid="{ADDF1114-DC46-4387-A088-2950630E8FFB}"/>
    <cellStyle name="Comma 17 3 4 2 2" xfId="27964" xr:uid="{8AF796BE-7571-46E3-A947-372D07CDCDD4}"/>
    <cellStyle name="Comma 17 3 4 3" xfId="17297" xr:uid="{7F27C62D-6187-4FFF-876C-A4086E72705D}"/>
    <cellStyle name="Comma 17 3 4 4" xfId="23123" xr:uid="{687C4639-E11E-4EDF-BE8A-926161B78BCB}"/>
    <cellStyle name="Comma 17 3 4 5" xfId="32052" xr:uid="{D9FF2FFB-0D7C-4ADC-BD25-123A61E5797E}"/>
    <cellStyle name="Comma 17 3 5" xfId="8474" xr:uid="{FDF6FA82-7DEA-4C92-88C6-F9EF8C868425}"/>
    <cellStyle name="Comma 17 3 5 2" xfId="24743" xr:uid="{33B95763-EF11-44E3-AB18-79B75F86F1B7}"/>
    <cellStyle name="Comma 17 3 6" xfId="13999" xr:uid="{06C402BE-AC7B-4B48-BB77-28C2FB7D0FB3}"/>
    <cellStyle name="Comma 17 3 7" xfId="19902" xr:uid="{3171DC5F-C670-4BB3-8863-C88CC868A9BC}"/>
    <cellStyle name="Comma 17 3 8" xfId="18992" xr:uid="{5B45E847-20BC-4C08-A719-8E4CA2D5EC44}"/>
    <cellStyle name="Comma 17 3 9" xfId="32947" xr:uid="{7A5CDF17-6162-4109-B667-94F91F847B46}"/>
    <cellStyle name="Comma 17 4" xfId="3692" xr:uid="{BFAEE88E-F2C6-44AA-BD6C-92C94F4F9AE9}"/>
    <cellStyle name="Comma 17 4 10" xfId="36362" xr:uid="{4C8E11D5-FB27-4756-8C41-2B9DA2F37C5A}"/>
    <cellStyle name="Comma 17 4 11" xfId="37774" xr:uid="{4BFF7B29-7ABC-48B1-BC49-634B369A5B33}"/>
    <cellStyle name="Comma 17 4 12" xfId="39179" xr:uid="{CC5F80D9-DE67-4129-B499-4F36D09D5DBE}"/>
    <cellStyle name="Comma 17 4 13" xfId="39989" xr:uid="{8FC1DD95-B2B6-44D1-8621-BEA960D5AACA}"/>
    <cellStyle name="Comma 17 4 14" xfId="42228" xr:uid="{7C98B6D1-DBE5-499D-9464-13698102D75B}"/>
    <cellStyle name="Comma 17 4 15" xfId="43631" xr:uid="{9C24E10A-A0F5-4796-BB32-934B9EA3E957}"/>
    <cellStyle name="Comma 17 4 2" xfId="5301" xr:uid="{ED87C868-D9C5-4A0D-93E8-46812448F257}"/>
    <cellStyle name="Comma 17 4 2 2" xfId="10550" xr:uid="{D0A83293-8C5C-437D-889F-C9615012B66A}"/>
    <cellStyle name="Comma 17 4 2 2 2" xfId="26812" xr:uid="{CB1A902E-A3D8-4A61-8679-71CF48D1A0F5}"/>
    <cellStyle name="Comma 17 4 2 3" xfId="16073" xr:uid="{39DBF545-4414-4C33-8EBC-79E408DFB0B2}"/>
    <cellStyle name="Comma 17 4 2 4" xfId="21971" xr:uid="{0A273A3D-8CD9-4C0C-B18A-58227514A29E}"/>
    <cellStyle name="Comma 17 4 2 5" xfId="29692" xr:uid="{5BC0740E-C8F4-4EAA-B37B-9DF69F080685}"/>
    <cellStyle name="Comma 17 4 3" xfId="7307" xr:uid="{C532DA49-45ED-47CC-9BF4-493F7AF9B081}"/>
    <cellStyle name="Comma 17 4 3 2" xfId="12162" xr:uid="{02901B5D-1DC1-4B2A-B3A9-237C7191CA81}"/>
    <cellStyle name="Comma 17 4 3 2 2" xfId="28424" xr:uid="{A735BC55-E77E-4F9E-A058-FAA5BAD00F91}"/>
    <cellStyle name="Comma 17 4 3 3" xfId="17757" xr:uid="{7D28F3EC-3B6C-4E6E-AFF5-88AAEDD81AF0}"/>
    <cellStyle name="Comma 17 4 3 4" xfId="23583" xr:uid="{5ECFDE00-DAB0-4032-A921-31A90E4BC7E5}"/>
    <cellStyle name="Comma 17 4 3 5" xfId="30854" xr:uid="{E29F8392-BCDE-4497-B8AA-C01A31AF9925}"/>
    <cellStyle name="Comma 17 4 4" xfId="8934" xr:uid="{DA5177CF-0F6A-466E-9E7A-D8E41C49E198}"/>
    <cellStyle name="Comma 17 4 4 2" xfId="25203" xr:uid="{3D2D9438-3C91-4CB5-9464-798B9772C67F}"/>
    <cellStyle name="Comma 17 4 5" xfId="14464" xr:uid="{C132919A-8380-4992-BB6B-914D4ACA0463}"/>
    <cellStyle name="Comma 17 4 6" xfId="20362" xr:uid="{AF8F949F-2044-44AE-BBBD-18B79C51A680}"/>
    <cellStyle name="Comma 17 4 7" xfId="13443" xr:uid="{4CE17187-D1BF-4A12-B937-028A508E015F}"/>
    <cellStyle name="Comma 17 4 8" xfId="33407" xr:uid="{D3D1DF94-D732-4AC3-9218-D07014816585}"/>
    <cellStyle name="Comma 17 4 9" xfId="34314" xr:uid="{F4C2B313-3BC4-4ECF-B710-9B22BD41C282}"/>
    <cellStyle name="Comma 17 5" xfId="13194" xr:uid="{6F80F0E2-28A6-49CA-854F-4476076BD0ED}"/>
    <cellStyle name="Comma 17 6" xfId="30159" xr:uid="{7BAC4B4D-CA82-43FC-BABB-628BE56223D5}"/>
    <cellStyle name="Comma 18" xfId="825" xr:uid="{98FB7D62-39E9-4298-98C8-15A88E23F5D6}"/>
    <cellStyle name="Comma 18 2" xfId="3003" xr:uid="{CDA82965-5C30-4DF0-82FB-CBF36E5C141F}"/>
    <cellStyle name="Comma 18 2 10" xfId="32750" xr:uid="{D931E075-2CE0-4F15-A206-8176A1A4C8C0}"/>
    <cellStyle name="Comma 18 2 11" xfId="34315" xr:uid="{A05E2BDA-C0AE-4A96-BEA2-4431761C8B6E}"/>
    <cellStyle name="Comma 18 2 12" xfId="35789" xr:uid="{5C322C99-DFD3-4A63-B09E-68E71A9863E6}"/>
    <cellStyle name="Comma 18 2 13" xfId="37201" xr:uid="{64C9D7F4-E60D-4ACE-AE2B-D70F422A1B56}"/>
    <cellStyle name="Comma 18 2 14" xfId="38606" xr:uid="{E1BB68F1-CBA3-4527-BF6A-D305CF452012}"/>
    <cellStyle name="Comma 18 2 15" xfId="39990" xr:uid="{B7E7C510-D6D8-4E98-9076-F07A6E19292A}"/>
    <cellStyle name="Comma 18 2 16" xfId="41655" xr:uid="{C89D1935-A0AB-40D5-BFC8-8E71A89322E1}"/>
    <cellStyle name="Comma 18 2 17" xfId="43058" xr:uid="{E41B1FAC-2FC2-46B8-90C1-BFEC03437A45}"/>
    <cellStyle name="Comma 18 2 2" xfId="3468" xr:uid="{70A5AF67-3CB9-4D6D-A769-E20817EE8144}"/>
    <cellStyle name="Comma 18 2 2 10" xfId="34316" xr:uid="{2F7A84C9-A067-4DA6-BDE5-EDAF6BA99A7E}"/>
    <cellStyle name="Comma 18 2 2 11" xfId="36154" xr:uid="{56E4B262-3A06-4066-91C7-0E5567909D44}"/>
    <cellStyle name="Comma 18 2 2 12" xfId="37566" xr:uid="{8A726D1A-D5D0-4685-A7D0-E513217DA7E7}"/>
    <cellStyle name="Comma 18 2 2 13" xfId="38971" xr:uid="{821F72A5-B12F-4FFB-A469-D81F3801B57D}"/>
    <cellStyle name="Comma 18 2 2 14" xfId="39991" xr:uid="{E1410A28-BBBE-4852-8949-0B3660108782}"/>
    <cellStyle name="Comma 18 2 2 15" xfId="42020" xr:uid="{C2E4E8EF-8C29-4261-A334-DCADE19C76F3}"/>
    <cellStyle name="Comma 18 2 2 16" xfId="43423" xr:uid="{6B3B6D89-62FE-407A-816F-2143CC760625}"/>
    <cellStyle name="Comma 18 2 2 2" xfId="4329" xr:uid="{F9793FE6-10FB-4FB5-A8A4-C5A0965E9363}"/>
    <cellStyle name="Comma 18 2 2 2 10" xfId="36906" xr:uid="{4494DAAF-4426-46BE-94AC-ED62528DD96E}"/>
    <cellStyle name="Comma 18 2 2 2 11" xfId="38318" xr:uid="{667BB37F-105E-45FD-BB08-7D04599DCC41}"/>
    <cellStyle name="Comma 18 2 2 2 12" xfId="39723" xr:uid="{3E024C16-D381-4E5B-8D33-421567075568}"/>
    <cellStyle name="Comma 18 2 2 2 13" xfId="39992" xr:uid="{B83E6DBC-E222-4BC2-A35B-C97A7EC356BA}"/>
    <cellStyle name="Comma 18 2 2 2 14" xfId="42772" xr:uid="{ABB9D600-7A35-4619-AA1A-3F99513389A4}"/>
    <cellStyle name="Comma 18 2 2 2 15" xfId="44175" xr:uid="{4397EB24-EF16-488F-B99D-0AA8AB249B55}"/>
    <cellStyle name="Comma 18 2 2 2 2" xfId="5938" xr:uid="{F1725827-9374-42C9-8FE0-EB5DD328A195}"/>
    <cellStyle name="Comma 18 2 2 2 2 2" xfId="11187" xr:uid="{1CA483B0-4133-463C-A4A5-CB75C2D58F63}"/>
    <cellStyle name="Comma 18 2 2 2 2 2 2" xfId="27449" xr:uid="{7271A0C8-4D64-41BD-9F91-FBB667C11ADE}"/>
    <cellStyle name="Comma 18 2 2 2 2 3" xfId="16710" xr:uid="{0DF1E977-1AA1-4C20-9E0A-976556721ED4}"/>
    <cellStyle name="Comma 18 2 2 2 2 4" xfId="22608" xr:uid="{DDAF6D15-14AA-43F4-B9C3-D2FFBCE2862F}"/>
    <cellStyle name="Comma 18 2 2 2 2 5" xfId="30450" xr:uid="{044B620F-73FD-4B1A-BC30-33C4FD413AD1}"/>
    <cellStyle name="Comma 18 2 2 2 3" xfId="7944" xr:uid="{F447285B-2C12-40BE-ADFA-485FA7EA9414}"/>
    <cellStyle name="Comma 18 2 2 2 3 2" xfId="12799" xr:uid="{0A754ED3-3E1F-45DE-AE24-13C62761C4E3}"/>
    <cellStyle name="Comma 18 2 2 2 3 2 2" xfId="29061" xr:uid="{FC0BBE87-1B41-4F37-ADA0-03723A646F7A}"/>
    <cellStyle name="Comma 18 2 2 2 3 3" xfId="18394" xr:uid="{DAA9CE92-4C51-49DA-A452-300248A81F18}"/>
    <cellStyle name="Comma 18 2 2 2 3 4" xfId="24220" xr:uid="{F09DBBDD-6048-4853-9F36-02C62169B588}"/>
    <cellStyle name="Comma 18 2 2 2 3 5" xfId="30936" xr:uid="{E8C75565-CEA0-48CA-9AC4-B4B21778725B}"/>
    <cellStyle name="Comma 18 2 2 2 4" xfId="9571" xr:uid="{92E5541F-306E-425B-943D-CA3C01EDC698}"/>
    <cellStyle name="Comma 18 2 2 2 4 2" xfId="25840" xr:uid="{098727C2-1D3E-471B-BFAB-39E7A7F79E48}"/>
    <cellStyle name="Comma 18 2 2 2 5" xfId="15101" xr:uid="{C02C20A9-1111-42AB-A504-65238A15E8BE}"/>
    <cellStyle name="Comma 18 2 2 2 6" xfId="20999" xr:uid="{DD8528C5-95BA-4CC8-B866-665446984530}"/>
    <cellStyle name="Comma 18 2 2 2 7" xfId="30425" xr:uid="{FF330017-1DDF-4271-94A3-766696954C29}"/>
    <cellStyle name="Comma 18 2 2 2 8" xfId="34044" xr:uid="{A314F4AF-AF42-492A-9D21-C20B168F0B8F}"/>
    <cellStyle name="Comma 18 2 2 2 9" xfId="34317" xr:uid="{58165F10-C2FD-4F38-BB64-6759F63E6BB4}"/>
    <cellStyle name="Comma 18 2 2 3" xfId="5083" xr:uid="{C8096041-9808-44F5-AC41-D158228B7B4D}"/>
    <cellStyle name="Comma 18 2 2 3 2" xfId="10332" xr:uid="{F814356B-0880-4036-A78B-87A27C3F81A3}"/>
    <cellStyle name="Comma 18 2 2 3 2 2" xfId="26594" xr:uid="{7C5E39A7-9D90-4411-87F4-AA3860F66E94}"/>
    <cellStyle name="Comma 18 2 2 3 3" xfId="15855" xr:uid="{C38371CD-627A-4161-A9B4-9B991EEC020A}"/>
    <cellStyle name="Comma 18 2 2 3 4" xfId="21753" xr:uid="{1BBA0981-AD9E-43A7-B2EB-C9E1C413CB24}"/>
    <cellStyle name="Comma 18 2 2 3 5" xfId="18974" xr:uid="{6CD86941-5392-4E0A-BEC8-A24E6C8A203F}"/>
    <cellStyle name="Comma 18 2 2 4" xfId="7089" xr:uid="{34CDB0A8-980C-4184-84A0-CFE98559CDB8}"/>
    <cellStyle name="Comma 18 2 2 4 2" xfId="11944" xr:uid="{15ACD932-E2C6-4A35-9A5C-317A38FA5DB2}"/>
    <cellStyle name="Comma 18 2 2 4 2 2" xfId="28206" xr:uid="{F90E0F46-A360-4C8B-B0ED-387346F44C3F}"/>
    <cellStyle name="Comma 18 2 2 4 3" xfId="17539" xr:uid="{CF990C04-494E-40B5-9DD9-D9CC53F74472}"/>
    <cellStyle name="Comma 18 2 2 4 4" xfId="23365" xr:uid="{DE3FD883-6F0E-4CA4-AE55-EA93F1BAB53A}"/>
    <cellStyle name="Comma 18 2 2 4 5" xfId="32122" xr:uid="{FBDF823D-66E9-432C-82A5-047D60C42BAD}"/>
    <cellStyle name="Comma 18 2 2 5" xfId="8716" xr:uid="{C12F6901-2C09-4080-9390-FE6754C82A92}"/>
    <cellStyle name="Comma 18 2 2 5 2" xfId="24985" xr:uid="{9F8AA499-B063-4003-A305-B44075B9C2D4}"/>
    <cellStyle name="Comma 18 2 2 6" xfId="14244" xr:uid="{78EA0D58-4270-4B47-A97A-BA36F3C80449}"/>
    <cellStyle name="Comma 18 2 2 7" xfId="20144" xr:uid="{0FA4F960-7E08-46E5-8FC5-3F587C16F0F5}"/>
    <cellStyle name="Comma 18 2 2 8" xfId="29785" xr:uid="{7AD76606-26C8-402A-AB0A-9C8B675D4623}"/>
    <cellStyle name="Comma 18 2 2 9" xfId="33189" xr:uid="{CC51C0F6-D5B9-4476-97CD-866F598BED0C}"/>
    <cellStyle name="Comma 18 2 3" xfId="3894" xr:uid="{79D94950-92B1-461F-B24B-A914B3918C42}"/>
    <cellStyle name="Comma 18 2 3 10" xfId="36539" xr:uid="{6068B9EE-BCA4-42C3-B1C8-6975BC7502A2}"/>
    <cellStyle name="Comma 18 2 3 11" xfId="37951" xr:uid="{CDB456E1-B5E5-41C7-9E9F-101A628E62A1}"/>
    <cellStyle name="Comma 18 2 3 12" xfId="39356" xr:uid="{46B081C7-96C9-4050-B8E1-F459150DD6B8}"/>
    <cellStyle name="Comma 18 2 3 13" xfId="39993" xr:uid="{4F65CCC4-026C-4B26-BE84-64019233700B}"/>
    <cellStyle name="Comma 18 2 3 14" xfId="42405" xr:uid="{366A515A-910A-4457-97DD-E37C650CA281}"/>
    <cellStyle name="Comma 18 2 3 15" xfId="43808" xr:uid="{04D703F4-72A3-47CD-A8A1-FB4C6683E74F}"/>
    <cellStyle name="Comma 18 2 3 2" xfId="5503" xr:uid="{5487BD2C-E7B2-453F-AFD5-A9C33755C2D8}"/>
    <cellStyle name="Comma 18 2 3 2 2" xfId="10752" xr:uid="{6CC3684C-47F1-4EEB-B660-7A7991FAA961}"/>
    <cellStyle name="Comma 18 2 3 2 2 2" xfId="27014" xr:uid="{DB6849FA-A2E3-4595-8F7B-AC47C87F4E7E}"/>
    <cellStyle name="Comma 18 2 3 2 3" xfId="16275" xr:uid="{B19B81EF-5017-4F13-932A-AE39241CDAB1}"/>
    <cellStyle name="Comma 18 2 3 2 4" xfId="22173" xr:uid="{B1D9DEDA-6C66-4A93-977D-DEBC25DD2A86}"/>
    <cellStyle name="Comma 18 2 3 2 5" xfId="13583" xr:uid="{0BE71A8F-C142-4C7E-956E-BD958EC01C69}"/>
    <cellStyle name="Comma 18 2 3 3" xfId="7509" xr:uid="{486ADC64-C6CB-4704-9EC2-45494EF99330}"/>
    <cellStyle name="Comma 18 2 3 3 2" xfId="12364" xr:uid="{C9D5738D-3465-4915-BFDC-21D04850C263}"/>
    <cellStyle name="Comma 18 2 3 3 2 2" xfId="28626" xr:uid="{804F030E-7D95-4E7D-8C3F-900649FAF705}"/>
    <cellStyle name="Comma 18 2 3 3 3" xfId="17959" xr:uid="{33837DB7-FD21-48F2-9705-6AEFD9FAE449}"/>
    <cellStyle name="Comma 18 2 3 3 4" xfId="23785" xr:uid="{DE8E2419-DC77-4AEC-B082-7EB008CF5964}"/>
    <cellStyle name="Comma 18 2 3 3 5" xfId="13346" xr:uid="{7EB16151-FBAF-4F8B-9FB6-E79C6CD730BD}"/>
    <cellStyle name="Comma 18 2 3 4" xfId="9136" xr:uid="{45199B1B-2994-427E-B6E2-2A6F936F2535}"/>
    <cellStyle name="Comma 18 2 3 4 2" xfId="25405" xr:uid="{68A3E1F3-7309-44C0-BC18-E1F50F2517A1}"/>
    <cellStyle name="Comma 18 2 3 5" xfId="14666" xr:uid="{E10237A4-8AA2-4FF1-A47B-B36A39EE2D78}"/>
    <cellStyle name="Comma 18 2 3 6" xfId="20564" xr:uid="{156A2FD9-028C-4369-BC0D-66D66C34B6C7}"/>
    <cellStyle name="Comma 18 2 3 7" xfId="31624" xr:uid="{05D7829F-FFCF-4D01-A701-CE9634070E81}"/>
    <cellStyle name="Comma 18 2 3 8" xfId="33609" xr:uid="{1710294D-51FC-44EA-A1EF-6F91F2BB1113}"/>
    <cellStyle name="Comma 18 2 3 9" xfId="34318" xr:uid="{FCB38D0F-57B8-471A-8E59-4F1A810C4496}"/>
    <cellStyle name="Comma 18 2 4" xfId="4644" xr:uid="{4076CFA3-F78C-4950-8CB8-552CE994A6FB}"/>
    <cellStyle name="Comma 18 2 4 2" xfId="9893" xr:uid="{252FE9FA-A9E7-4C3E-8E86-8BB47530038C}"/>
    <cellStyle name="Comma 18 2 4 2 2" xfId="26155" xr:uid="{B8BEAFED-5AC9-4A7B-B2ED-9B9826F26D02}"/>
    <cellStyle name="Comma 18 2 4 3" xfId="15416" xr:uid="{79CF15A7-31EF-49E7-9A0B-C6D45E88295B}"/>
    <cellStyle name="Comma 18 2 4 4" xfId="21314" xr:uid="{DDA9D2FA-F55D-48FC-909E-882573A80491}"/>
    <cellStyle name="Comma 18 2 4 5" xfId="19211" xr:uid="{170740CD-9BE3-4AE3-B1AE-840CFE5F23F8}"/>
    <cellStyle name="Comma 18 2 5" xfId="6650" xr:uid="{6D7A48DF-A96E-4BBC-9522-813597270D6A}"/>
    <cellStyle name="Comma 18 2 5 2" xfId="11505" xr:uid="{D4EAE11F-DF0A-4938-86E1-119B4E392513}"/>
    <cellStyle name="Comma 18 2 5 2 2" xfId="27767" xr:uid="{8AAB83FC-5678-4E18-AC3E-2A7EF9E87DD6}"/>
    <cellStyle name="Comma 18 2 5 3" xfId="17100" xr:uid="{9F1F4A41-6FEA-4B25-AA0C-1C48DF3CBB16}"/>
    <cellStyle name="Comma 18 2 5 4" xfId="22926" xr:uid="{D0627795-8420-49D6-8C08-88C0A77C9CF1}"/>
    <cellStyle name="Comma 18 2 5 5" xfId="32327" xr:uid="{6CA71CAC-4471-493A-BEAE-93407B5364E6}"/>
    <cellStyle name="Comma 18 2 6" xfId="8277" xr:uid="{24271CD3-7464-4CCF-B030-08A66B34F66B}"/>
    <cellStyle name="Comma 18 2 6 2" xfId="24546" xr:uid="{C7452986-8D50-4E17-BB96-10609E1DA96C}"/>
    <cellStyle name="Comma 18 2 7" xfId="13802" xr:uid="{3A320FF8-D02B-4747-8D3B-CBE151276FB2}"/>
    <cellStyle name="Comma 18 2 8" xfId="19705" xr:uid="{D684AE22-4E91-4352-9EF7-90AA1359FA5D}"/>
    <cellStyle name="Comma 18 2 9" xfId="19410" xr:uid="{232A6F27-881A-4F57-A03E-1EA6E907758B}"/>
    <cellStyle name="Comma 18 3" xfId="3201" xr:uid="{50EA0B92-4D12-46FB-8A09-F8E8DAEBDA7E}"/>
    <cellStyle name="Comma 18 3 10" xfId="34319" xr:uid="{CBC1823A-A04A-400A-809F-9EDD6EBA035A}"/>
    <cellStyle name="Comma 18 3 11" xfId="35978" xr:uid="{D46D9C30-45F0-4BFE-93E0-FEA1E806E878}"/>
    <cellStyle name="Comma 18 3 12" xfId="37390" xr:uid="{7815E86B-FEEF-46AB-8A11-C9DF2B2AC3BD}"/>
    <cellStyle name="Comma 18 3 13" xfId="38795" xr:uid="{2ED2A8A1-D3D6-4F3A-8AD0-A13044D0D71C}"/>
    <cellStyle name="Comma 18 3 14" xfId="39994" xr:uid="{11FFF45A-EF02-4AFD-AEA6-54AE87F42BB5}"/>
    <cellStyle name="Comma 18 3 15" xfId="41844" xr:uid="{896D7E84-C031-4C9F-80B3-009926551551}"/>
    <cellStyle name="Comma 18 3 16" xfId="43247" xr:uid="{1BB64461-2E2F-4E53-954F-48EBD9C96EF6}"/>
    <cellStyle name="Comma 18 3 2" xfId="4131" xr:uid="{F1A71404-088F-4813-B65D-2919FCA79ED8}"/>
    <cellStyle name="Comma 18 3 2 10" xfId="36730" xr:uid="{8EAAAE5F-045C-4F4A-BF38-B82724A17FC0}"/>
    <cellStyle name="Comma 18 3 2 11" xfId="38142" xr:uid="{D008E832-2B0F-4142-9FA2-9414D7E75C06}"/>
    <cellStyle name="Comma 18 3 2 12" xfId="39547" xr:uid="{0C50BCE8-CA74-46A5-819B-5657A63EFE43}"/>
    <cellStyle name="Comma 18 3 2 13" xfId="39995" xr:uid="{6D308DF3-56B9-4C96-96DA-C6353CAF8D42}"/>
    <cellStyle name="Comma 18 3 2 14" xfId="42596" xr:uid="{2674920A-F90F-4BDD-82CA-DEE1435E8E67}"/>
    <cellStyle name="Comma 18 3 2 15" xfId="43999" xr:uid="{55F20AEF-EA48-49CF-9901-7DA86A8E4FB9}"/>
    <cellStyle name="Comma 18 3 2 2" xfId="5740" xr:uid="{8E711BC3-3DCD-4383-84B5-45E46417A298}"/>
    <cellStyle name="Comma 18 3 2 2 2" xfId="10989" xr:uid="{5B79C1E8-BF55-468B-8D84-EA8803A0029D}"/>
    <cellStyle name="Comma 18 3 2 2 2 2" xfId="27251" xr:uid="{4EEF50E0-C3F1-4FAC-91DB-4EC97EBB7994}"/>
    <cellStyle name="Comma 18 3 2 2 3" xfId="16512" xr:uid="{82BE2F36-5751-4BFB-B7E7-47C9D6689A75}"/>
    <cellStyle name="Comma 18 3 2 2 4" xfId="22410" xr:uid="{420053FD-46C3-4DA3-A47A-665F99205EC0}"/>
    <cellStyle name="Comma 18 3 2 2 5" xfId="13452" xr:uid="{C8431782-D844-41AB-AF2A-02C53AC9E010}"/>
    <cellStyle name="Comma 18 3 2 3" xfId="7746" xr:uid="{73C1B0D5-F7B0-4959-A57C-5EF6C6E52116}"/>
    <cellStyle name="Comma 18 3 2 3 2" xfId="12601" xr:uid="{5B3C72F0-4029-47AD-A6AF-BC4402A183F0}"/>
    <cellStyle name="Comma 18 3 2 3 2 2" xfId="28863" xr:uid="{948509BB-3298-4E36-B0F1-7793926C7521}"/>
    <cellStyle name="Comma 18 3 2 3 3" xfId="18196" xr:uid="{4A5C1EA3-3A5C-4897-B164-20911609950F}"/>
    <cellStyle name="Comma 18 3 2 3 4" xfId="24022" xr:uid="{74E509CB-29FF-45CA-930A-98188AEF00B0}"/>
    <cellStyle name="Comma 18 3 2 3 5" xfId="30856" xr:uid="{646446E7-F9AC-4D61-936E-893709A6E3D3}"/>
    <cellStyle name="Comma 18 3 2 4" xfId="9373" xr:uid="{873A90F2-1FEB-413F-BECF-28552DAF995A}"/>
    <cellStyle name="Comma 18 3 2 4 2" xfId="25642" xr:uid="{6C940732-B2A4-44EC-B0ED-E204DD2B7F55}"/>
    <cellStyle name="Comma 18 3 2 5" xfId="14903" xr:uid="{94B8000C-CBD3-4DE7-B2A6-51C7C5A44A1A}"/>
    <cellStyle name="Comma 18 3 2 6" xfId="20801" xr:uid="{09D006B4-22C7-41BD-B7B8-5C70A02CB32C}"/>
    <cellStyle name="Comma 18 3 2 7" xfId="31552" xr:uid="{AB08AFB4-78BB-4373-9F20-0CED2512D394}"/>
    <cellStyle name="Comma 18 3 2 8" xfId="33846" xr:uid="{3AEA396A-869D-41AF-9084-221A4F6B4FB8}"/>
    <cellStyle name="Comma 18 3 2 9" xfId="34320" xr:uid="{A6B4AAF3-1E1E-41E0-91E6-C9817A73D096}"/>
    <cellStyle name="Comma 18 3 3" xfId="4842" xr:uid="{AF5D68DA-59CC-4323-AFDD-B2F6424B9E5A}"/>
    <cellStyle name="Comma 18 3 3 2" xfId="10091" xr:uid="{FA7954E2-3907-49EC-BC44-9BAF3626FBB4}"/>
    <cellStyle name="Comma 18 3 3 2 2" xfId="26353" xr:uid="{C24434E7-0ADF-435E-B722-4304072692D5}"/>
    <cellStyle name="Comma 18 3 3 3" xfId="15614" xr:uid="{DF154BF1-BD9C-4F26-B58E-0DFEF43D4ADF}"/>
    <cellStyle name="Comma 18 3 3 4" xfId="21512" xr:uid="{A35709D2-E1AE-48E2-8A9E-FCF13814CAF7}"/>
    <cellStyle name="Comma 18 3 3 5" xfId="30310" xr:uid="{C201F4D8-6481-4426-B45D-15A5149AE1FB}"/>
    <cellStyle name="Comma 18 3 4" xfId="6848" xr:uid="{B9466070-BE6C-4793-A0BF-FA5BE55D5D0D}"/>
    <cellStyle name="Comma 18 3 4 2" xfId="11703" xr:uid="{FD594C2F-AC16-47AF-8C67-F572582B3F43}"/>
    <cellStyle name="Comma 18 3 4 2 2" xfId="27965" xr:uid="{3C1EA5AE-53DC-48CC-A920-E98302AAC28F}"/>
    <cellStyle name="Comma 18 3 4 3" xfId="17298" xr:uid="{EFDF7B68-E4E7-4E7B-84F8-6EFD7A1F9E47}"/>
    <cellStyle name="Comma 18 3 4 4" xfId="23124" xr:uid="{F30914CB-B751-464D-A056-0CB90FB1AF64}"/>
    <cellStyle name="Comma 18 3 4 5" xfId="13415" xr:uid="{54314F01-2A56-40B6-A71C-6C1BFA6CA895}"/>
    <cellStyle name="Comma 18 3 5" xfId="8475" xr:uid="{9F0CE63B-9DCF-4BC6-BCD1-4190E3FAEC95}"/>
    <cellStyle name="Comma 18 3 5 2" xfId="24744" xr:uid="{833BC9A4-F85A-4EE9-A123-21D6F04E3032}"/>
    <cellStyle name="Comma 18 3 6" xfId="14000" xr:uid="{CD7D907B-AA72-47B8-ADAF-5945C8F3A718}"/>
    <cellStyle name="Comma 18 3 7" xfId="19903" xr:uid="{6736BD0A-58A1-41BD-A0A3-A2DE220B3A63}"/>
    <cellStyle name="Comma 18 3 8" xfId="19128" xr:uid="{48349411-C79E-42C5-A6DB-A063162994CE}"/>
    <cellStyle name="Comma 18 3 9" xfId="32948" xr:uid="{09CAC55C-996E-4172-B5FA-27E1B7D615B9}"/>
    <cellStyle name="Comma 18 4" xfId="3693" xr:uid="{11A077A9-DD01-4631-B589-D7B83350D263}"/>
    <cellStyle name="Comma 18 4 10" xfId="36363" xr:uid="{391FDDAF-E2FE-485F-9B46-C1D328E4F421}"/>
    <cellStyle name="Comma 18 4 11" xfId="37775" xr:uid="{895DE940-6CAE-41FB-8B1B-699F344C0F47}"/>
    <cellStyle name="Comma 18 4 12" xfId="39180" xr:uid="{4BC6B706-AC87-4651-8F5F-2DB24374AC6D}"/>
    <cellStyle name="Comma 18 4 13" xfId="39996" xr:uid="{A245B291-481A-49A3-AF17-ABF2D8816BA6}"/>
    <cellStyle name="Comma 18 4 14" xfId="42229" xr:uid="{2535B92E-B076-4B58-82B7-A3E73707521C}"/>
    <cellStyle name="Comma 18 4 15" xfId="43632" xr:uid="{385918DE-FD65-4978-92C5-136946929ACB}"/>
    <cellStyle name="Comma 18 4 2" xfId="5302" xr:uid="{50852CAC-86E0-4DDD-B97B-3E11183100CF}"/>
    <cellStyle name="Comma 18 4 2 2" xfId="10551" xr:uid="{8ACE62C6-5DBF-4D51-88D7-57A58322355E}"/>
    <cellStyle name="Comma 18 4 2 2 2" xfId="26813" xr:uid="{0D654D79-B283-4A6D-9F23-07B08579C42E}"/>
    <cellStyle name="Comma 18 4 2 3" xfId="16074" xr:uid="{2AE7F2DB-A25F-4D7D-9880-CD7D5DFC41A2}"/>
    <cellStyle name="Comma 18 4 2 4" xfId="21972" xr:uid="{A90E809C-FB0A-4ED8-8709-356472BCF6AC}"/>
    <cellStyle name="Comma 18 4 2 5" xfId="32329" xr:uid="{90FE5C99-13AB-4088-B2F3-9B5180ECAAE8}"/>
    <cellStyle name="Comma 18 4 3" xfId="7308" xr:uid="{9258D0F3-7831-4E60-A8C3-4A0E14D03147}"/>
    <cellStyle name="Comma 18 4 3 2" xfId="12163" xr:uid="{68F7A0FC-FD21-42E7-8D44-8743693B64C3}"/>
    <cellStyle name="Comma 18 4 3 2 2" xfId="28425" xr:uid="{063B81A5-EF76-40A3-89CC-7403717C084D}"/>
    <cellStyle name="Comma 18 4 3 3" xfId="17758" xr:uid="{6FB1F7DC-F8CC-413E-B1E6-2ED7F117209A}"/>
    <cellStyle name="Comma 18 4 3 4" xfId="23584" xr:uid="{CCF7035E-A62E-4B38-8666-4D25FAE4192D}"/>
    <cellStyle name="Comma 18 4 3 5" xfId="31228" xr:uid="{9A970E7E-1A7F-41D4-8A46-1C3F6EAC8C68}"/>
    <cellStyle name="Comma 18 4 4" xfId="8935" xr:uid="{288C3471-3D9C-460C-98BF-647EB84ABCEB}"/>
    <cellStyle name="Comma 18 4 4 2" xfId="25204" xr:uid="{445C8A7C-3660-4D28-BADA-9CAC97D6A439}"/>
    <cellStyle name="Comma 18 4 5" xfId="14465" xr:uid="{5630ACD3-1E04-4DEE-A700-581B6A126CEF}"/>
    <cellStyle name="Comma 18 4 6" xfId="20363" xr:uid="{22EF8F06-E914-4B9D-BCCD-762E92E6E09E}"/>
    <cellStyle name="Comma 18 4 7" xfId="18987" xr:uid="{CA23CFA6-BBF7-4B21-B738-EA5885E34425}"/>
    <cellStyle name="Comma 18 4 8" xfId="33408" xr:uid="{4018DF46-A7CD-4618-8443-912FFE8AB4C5}"/>
    <cellStyle name="Comma 18 4 9" xfId="34321" xr:uid="{2D309EEE-9876-448D-8B91-31688CAB63ED}"/>
    <cellStyle name="Comma 18 5" xfId="13195" xr:uid="{B54593C3-757B-46E7-91FF-05F1E9156FF7}"/>
    <cellStyle name="Comma 18 6" xfId="31789" xr:uid="{66CC1F69-539A-4BF1-9F49-710CD3C94E2B}"/>
    <cellStyle name="Comma 19" xfId="826" xr:uid="{C917FE7C-0BEB-4A5C-A58F-FF5DB3B4D2F1}"/>
    <cellStyle name="Comma 19 2" xfId="3004" xr:uid="{94455039-9286-472C-ABE8-865011DA6540}"/>
    <cellStyle name="Comma 19 2 10" xfId="32751" xr:uid="{5DC92FE3-983D-4B52-A77F-8BC821D0E7FB}"/>
    <cellStyle name="Comma 19 2 11" xfId="34322" xr:uid="{982AB5C4-5990-4041-AA43-7B445F94F0A7}"/>
    <cellStyle name="Comma 19 2 12" xfId="35790" xr:uid="{F215DF4D-5402-4768-BA22-0C1071A793FD}"/>
    <cellStyle name="Comma 19 2 13" xfId="37202" xr:uid="{EC8075D1-FE19-4D5F-A434-14CB1010110F}"/>
    <cellStyle name="Comma 19 2 14" xfId="38607" xr:uid="{663C7F67-5CB1-4839-8BA4-2BFD84139AB7}"/>
    <cellStyle name="Comma 19 2 15" xfId="39997" xr:uid="{4FCF409F-33F0-4346-8FFD-22E42C674C14}"/>
    <cellStyle name="Comma 19 2 16" xfId="41656" xr:uid="{0698C66D-8094-4615-8133-F3623B8DCF7B}"/>
    <cellStyle name="Comma 19 2 17" xfId="43059" xr:uid="{44DEB211-9D4C-4027-A539-B5A214053725}"/>
    <cellStyle name="Comma 19 2 2" xfId="3469" xr:uid="{FA19F9AF-D659-4DDE-B40F-7882BAB17F6D}"/>
    <cellStyle name="Comma 19 2 2 10" xfId="34323" xr:uid="{023FDAB1-C0AE-4495-8727-235565253327}"/>
    <cellStyle name="Comma 19 2 2 11" xfId="36155" xr:uid="{A24152DE-42DF-45DF-8343-B247EAC6773C}"/>
    <cellStyle name="Comma 19 2 2 12" xfId="37567" xr:uid="{6712325D-DF79-4B03-AFB2-A1C92915519F}"/>
    <cellStyle name="Comma 19 2 2 13" xfId="38972" xr:uid="{699A11AC-E6ED-4364-92D3-0CF79C7707A1}"/>
    <cellStyle name="Comma 19 2 2 14" xfId="39998" xr:uid="{0125ADDC-EA44-444D-9A9F-BCAB55030A37}"/>
    <cellStyle name="Comma 19 2 2 15" xfId="42021" xr:uid="{08F33290-A448-45C1-ABB4-59FEC60CB8E1}"/>
    <cellStyle name="Comma 19 2 2 16" xfId="43424" xr:uid="{9B69E4B0-3257-453F-8078-0200F7EF9D36}"/>
    <cellStyle name="Comma 19 2 2 2" xfId="4330" xr:uid="{E9AA7BED-0725-48FD-A6C3-A3FD2B8C7AD8}"/>
    <cellStyle name="Comma 19 2 2 2 10" xfId="36907" xr:uid="{1AE481E0-29DA-45DF-8BD9-1968296EF7D7}"/>
    <cellStyle name="Comma 19 2 2 2 11" xfId="38319" xr:uid="{685008A2-8879-4E30-979F-DB52A58A7FB6}"/>
    <cellStyle name="Comma 19 2 2 2 12" xfId="39724" xr:uid="{69BE0DEA-004B-460A-A3EB-DB4565F568EA}"/>
    <cellStyle name="Comma 19 2 2 2 13" xfId="39999" xr:uid="{230F41F6-AF8C-4CDB-9BC8-048C96814319}"/>
    <cellStyle name="Comma 19 2 2 2 14" xfId="42773" xr:uid="{7BB7C6E3-7027-40E9-BAE3-34F905FDA4D7}"/>
    <cellStyle name="Comma 19 2 2 2 15" xfId="44176" xr:uid="{632CCD8F-C1E3-4D82-A656-1189466BADFB}"/>
    <cellStyle name="Comma 19 2 2 2 2" xfId="5939" xr:uid="{BCC79BA4-BE03-432B-AB9C-AFBE4104CAE1}"/>
    <cellStyle name="Comma 19 2 2 2 2 2" xfId="11188" xr:uid="{4418858F-DD9C-463A-91F6-D910C9618866}"/>
    <cellStyle name="Comma 19 2 2 2 2 2 2" xfId="27450" xr:uid="{1BE544B9-990C-4BF9-AD5C-82DA7D6376C9}"/>
    <cellStyle name="Comma 19 2 2 2 2 3" xfId="16711" xr:uid="{C60EC240-D2DC-4796-982C-37E19A914CCA}"/>
    <cellStyle name="Comma 19 2 2 2 2 4" xfId="22609" xr:uid="{235D1C46-461D-4AF2-8340-51577891B578}"/>
    <cellStyle name="Comma 19 2 2 2 2 5" xfId="32564" xr:uid="{B60C247F-4183-4D99-B61D-3160B5961839}"/>
    <cellStyle name="Comma 19 2 2 2 3" xfId="7945" xr:uid="{DD8BDAA1-E062-44FF-BF21-D680443B08D5}"/>
    <cellStyle name="Comma 19 2 2 2 3 2" xfId="12800" xr:uid="{808681D4-F8BD-4861-AA74-70F8DE3A4811}"/>
    <cellStyle name="Comma 19 2 2 2 3 2 2" xfId="29062" xr:uid="{5F97D4EC-BB0B-4620-BA2F-878A503D5B79}"/>
    <cellStyle name="Comma 19 2 2 2 3 3" xfId="18395" xr:uid="{7E5044E6-FBCA-4090-86D5-C93F46778FBB}"/>
    <cellStyle name="Comma 19 2 2 2 3 4" xfId="24221" xr:uid="{086F92BF-6614-4799-88B4-0DF4A2EE6456}"/>
    <cellStyle name="Comma 19 2 2 2 3 5" xfId="18897" xr:uid="{581AD833-781A-48C4-BBC4-F2BBB0285EAF}"/>
    <cellStyle name="Comma 19 2 2 2 4" xfId="9572" xr:uid="{3A7429EC-4DEF-47DB-9EAB-39F9B341D159}"/>
    <cellStyle name="Comma 19 2 2 2 4 2" xfId="25841" xr:uid="{E780B519-B812-4868-B405-4D06DD7249E2}"/>
    <cellStyle name="Comma 19 2 2 2 5" xfId="15102" xr:uid="{7E890A9D-AD79-4DEB-8903-E9062249AEC3}"/>
    <cellStyle name="Comma 19 2 2 2 6" xfId="21000" xr:uid="{837BCE57-3A41-460C-A9DC-D757F0858467}"/>
    <cellStyle name="Comma 19 2 2 2 7" xfId="31482" xr:uid="{F5778410-E534-48ED-B95D-9102DF26EF02}"/>
    <cellStyle name="Comma 19 2 2 2 8" xfId="34045" xr:uid="{4CB215EC-4A73-45E1-93B6-8CEB62820176}"/>
    <cellStyle name="Comma 19 2 2 2 9" xfId="34324" xr:uid="{AEA1F161-5C12-4886-8802-6E751656A9E3}"/>
    <cellStyle name="Comma 19 2 2 3" xfId="5084" xr:uid="{B3452D9E-F580-4A6A-839B-C34191B4F717}"/>
    <cellStyle name="Comma 19 2 2 3 2" xfId="10333" xr:uid="{960BEC89-9B7A-4DE7-A51D-9495E10FCF59}"/>
    <cellStyle name="Comma 19 2 2 3 2 2" xfId="26595" xr:uid="{AE7A0CC2-D0D4-4F56-9E32-E3A24DE88282}"/>
    <cellStyle name="Comma 19 2 2 3 3" xfId="15856" xr:uid="{18C96F26-9D3D-40B9-8011-E3EB36838036}"/>
    <cellStyle name="Comma 19 2 2 3 4" xfId="21754" xr:uid="{C6120F86-F275-4C03-A685-36D9C1D6D98C}"/>
    <cellStyle name="Comma 19 2 2 3 5" xfId="31103" xr:uid="{F21E7C01-1EC5-418F-B98A-CCF899378D11}"/>
    <cellStyle name="Comma 19 2 2 4" xfId="7090" xr:uid="{E1B38829-B992-4E7C-A553-E876D0258ED3}"/>
    <cellStyle name="Comma 19 2 2 4 2" xfId="11945" xr:uid="{3EECA6F9-8700-4377-9CBF-3517A1DF0435}"/>
    <cellStyle name="Comma 19 2 2 4 2 2" xfId="28207" xr:uid="{B70539F5-B018-4D9A-9E0E-9BEF439A9219}"/>
    <cellStyle name="Comma 19 2 2 4 3" xfId="17540" xr:uid="{B38C5892-A70B-4A93-9692-A05FAA046BDE}"/>
    <cellStyle name="Comma 19 2 2 4 4" xfId="23366" xr:uid="{28B90027-6B40-4916-8997-0D7EBB925166}"/>
    <cellStyle name="Comma 19 2 2 4 5" xfId="31962" xr:uid="{E4D4A23C-E31F-4970-977C-4F85E847E7DC}"/>
    <cellStyle name="Comma 19 2 2 5" xfId="8717" xr:uid="{C922B7B3-F1DE-4AB4-B68A-9E34D1507FF9}"/>
    <cellStyle name="Comma 19 2 2 5 2" xfId="24986" xr:uid="{BCB41FCB-0CAC-42EE-9C4A-3DF8979D9289}"/>
    <cellStyle name="Comma 19 2 2 6" xfId="14245" xr:uid="{7D8BA1AB-49B9-4C23-A5AD-B184F85453DE}"/>
    <cellStyle name="Comma 19 2 2 7" xfId="20145" xr:uid="{613DE0AB-8094-4D5B-853F-32CBFF0B5DDC}"/>
    <cellStyle name="Comma 19 2 2 8" xfId="31272" xr:uid="{622D8E18-54B9-4ACF-BA75-68E62E23FFF5}"/>
    <cellStyle name="Comma 19 2 2 9" xfId="33190" xr:uid="{04AB3071-3E2D-46D9-B88B-F43EC1A69C77}"/>
    <cellStyle name="Comma 19 2 3" xfId="3895" xr:uid="{37592681-9006-400D-B64F-9AAFEA35CE47}"/>
    <cellStyle name="Comma 19 2 3 10" xfId="36540" xr:uid="{4FA27A69-BC1A-4E3A-AF5B-9A18F5DE5101}"/>
    <cellStyle name="Comma 19 2 3 11" xfId="37952" xr:uid="{E87336B6-605A-42A8-9AC2-551DACF477D3}"/>
    <cellStyle name="Comma 19 2 3 12" xfId="39357" xr:uid="{EEBCE930-A0B4-44FC-9D1F-D01C7B57D0A0}"/>
    <cellStyle name="Comma 19 2 3 13" xfId="40000" xr:uid="{8CA0FE9A-6D2D-483E-ADC9-36C77747D49A}"/>
    <cellStyle name="Comma 19 2 3 14" xfId="42406" xr:uid="{7E0DE9F5-9E17-4EF8-A8A1-4E67A606C89C}"/>
    <cellStyle name="Comma 19 2 3 15" xfId="43809" xr:uid="{24F1FAA7-E5B9-4BDC-854E-D20FD1519DB9}"/>
    <cellStyle name="Comma 19 2 3 2" xfId="5504" xr:uid="{D9A0FE16-F207-428D-8ADE-A82D77E1320B}"/>
    <cellStyle name="Comma 19 2 3 2 2" xfId="10753" xr:uid="{814BF6F7-CEE6-4713-925B-044F9AC5336A}"/>
    <cellStyle name="Comma 19 2 3 2 2 2" xfId="27015" xr:uid="{8E4035DB-BDFC-432B-97CD-6626B12057B0}"/>
    <cellStyle name="Comma 19 2 3 2 3" xfId="16276" xr:uid="{6E6951B5-F0F2-4E17-87DC-A7548854B88E}"/>
    <cellStyle name="Comma 19 2 3 2 4" xfId="22174" xr:uid="{819B66F9-0820-49A5-A3DF-F42E20D7999B}"/>
    <cellStyle name="Comma 19 2 3 2 5" xfId="30219" xr:uid="{4ACDCA85-92CA-4F79-AD02-CDE0C2E61780}"/>
    <cellStyle name="Comma 19 2 3 3" xfId="7510" xr:uid="{AAD856CA-5B6B-480E-8F1C-C8A2BAAC49DE}"/>
    <cellStyle name="Comma 19 2 3 3 2" xfId="12365" xr:uid="{78B4B241-FE91-409D-A6F8-B8EEEA46DBE9}"/>
    <cellStyle name="Comma 19 2 3 3 2 2" xfId="28627" xr:uid="{31B2CB16-7B72-4F6E-9299-3C230CA3A50B}"/>
    <cellStyle name="Comma 19 2 3 3 3" xfId="17960" xr:uid="{581144B8-6C32-4461-9C81-CA1F0F7F43F1}"/>
    <cellStyle name="Comma 19 2 3 3 4" xfId="23786" xr:uid="{80B8D96F-FE7F-4D3B-8C3A-DC2A1993A3B3}"/>
    <cellStyle name="Comma 19 2 3 3 5" xfId="18703" xr:uid="{C08A3E66-7C44-47F7-A025-B627AB5BAE8B}"/>
    <cellStyle name="Comma 19 2 3 4" xfId="9137" xr:uid="{8D18C703-9BEE-4B49-931A-4A20DEA9395A}"/>
    <cellStyle name="Comma 19 2 3 4 2" xfId="25406" xr:uid="{AED02F7F-7426-44B0-BFD6-2B189C988EF5}"/>
    <cellStyle name="Comma 19 2 3 5" xfId="14667" xr:uid="{7D26CF67-7649-4AC8-80E9-CC10861192AB}"/>
    <cellStyle name="Comma 19 2 3 6" xfId="20565" xr:uid="{CEA6AD24-5C54-457F-91B5-076B62451D98}"/>
    <cellStyle name="Comma 19 2 3 7" xfId="13561" xr:uid="{06D09EAD-1C5B-4672-897B-7BB17A3D4425}"/>
    <cellStyle name="Comma 19 2 3 8" xfId="33610" xr:uid="{C6ED691D-51E2-4858-818C-5E998B370F06}"/>
    <cellStyle name="Comma 19 2 3 9" xfId="34325" xr:uid="{F8FC5703-221B-4AA7-B1B9-4B7334D5CFC2}"/>
    <cellStyle name="Comma 19 2 4" xfId="4645" xr:uid="{1163F668-0F0D-4DA3-8A9B-B6FF6F749EBB}"/>
    <cellStyle name="Comma 19 2 4 2" xfId="9894" xr:uid="{57F21AC9-1FA3-4D88-96FE-C4E690A14117}"/>
    <cellStyle name="Comma 19 2 4 2 2" xfId="26156" xr:uid="{1E527601-11F1-4601-A0B4-4F6016DBB9A4}"/>
    <cellStyle name="Comma 19 2 4 3" xfId="15417" xr:uid="{3899958A-6B38-4D8F-A74D-828891CC61BD}"/>
    <cellStyle name="Comma 19 2 4 4" xfId="21315" xr:uid="{1C4DAC8E-ED31-4FB5-A9CA-93E7550D9F3E}"/>
    <cellStyle name="Comma 19 2 4 5" xfId="19445" xr:uid="{276BDB97-9469-4120-AC20-5B6EA9D29750}"/>
    <cellStyle name="Comma 19 2 5" xfId="6651" xr:uid="{D9C256F5-1B73-4867-9813-F293397FBCA9}"/>
    <cellStyle name="Comma 19 2 5 2" xfId="11506" xr:uid="{D62F44E6-E565-4369-948A-F6BF4AF7129A}"/>
    <cellStyle name="Comma 19 2 5 2 2" xfId="27768" xr:uid="{603B4D4C-3484-4D08-A86B-6A5DD5C3B665}"/>
    <cellStyle name="Comma 19 2 5 3" xfId="17101" xr:uid="{9E7B79FE-1D06-4EB3-AD4E-CE4006B9F37A}"/>
    <cellStyle name="Comma 19 2 5 4" xfId="22927" xr:uid="{327B2932-3465-4D1E-86C1-33465239BB9C}"/>
    <cellStyle name="Comma 19 2 5 5" xfId="31112" xr:uid="{52921082-1B19-4EB1-8659-3B1410C52D9A}"/>
    <cellStyle name="Comma 19 2 6" xfId="8278" xr:uid="{71120442-66B7-4245-8A94-0D844EDFC46B}"/>
    <cellStyle name="Comma 19 2 6 2" xfId="24547" xr:uid="{6D1E9FF1-83A8-4C5E-9A9D-674B6DD3FEEA}"/>
    <cellStyle name="Comma 19 2 7" xfId="13803" xr:uid="{9661AB30-6BCC-4817-AFD7-66DD8F13BFB4}"/>
    <cellStyle name="Comma 19 2 8" xfId="19706" xr:uid="{06DE2BC0-8CF1-40EF-A367-A46E86258852}"/>
    <cellStyle name="Comma 19 2 9" xfId="30617" xr:uid="{A51AEA47-4E8B-410A-8199-85D1BC5453D0}"/>
    <cellStyle name="Comma 19 3" xfId="3202" xr:uid="{47A97E77-1D9B-4075-895E-87D40003D253}"/>
    <cellStyle name="Comma 19 3 10" xfId="34326" xr:uid="{79611272-2B04-44F6-B724-2048CE4EF049}"/>
    <cellStyle name="Comma 19 3 11" xfId="35979" xr:uid="{2AFC1B5A-2125-4078-9764-BDA1186E7A4B}"/>
    <cellStyle name="Comma 19 3 12" xfId="37391" xr:uid="{E6B19191-E593-4BF7-8E5D-F96517F800A0}"/>
    <cellStyle name="Comma 19 3 13" xfId="38796" xr:uid="{0017D2AB-96A3-4A85-98A6-BC2F014C0830}"/>
    <cellStyle name="Comma 19 3 14" xfId="40001" xr:uid="{BC0E69F5-8870-4B38-93CE-009E8EB28175}"/>
    <cellStyle name="Comma 19 3 15" xfId="41845" xr:uid="{E693B933-9081-4D40-8A2F-F87E9719E697}"/>
    <cellStyle name="Comma 19 3 16" xfId="43248" xr:uid="{D7D3446F-50EF-41B9-92AF-163205FCE33C}"/>
    <cellStyle name="Comma 19 3 2" xfId="4132" xr:uid="{4E5622DB-C8A5-444D-953A-A116198A5BB3}"/>
    <cellStyle name="Comma 19 3 2 10" xfId="36731" xr:uid="{B7CF2292-7696-41BD-9E67-F4C7299F5220}"/>
    <cellStyle name="Comma 19 3 2 11" xfId="38143" xr:uid="{FAC3F565-47A9-4FFA-AC4A-072626774B3A}"/>
    <cellStyle name="Comma 19 3 2 12" xfId="39548" xr:uid="{995D78DA-F24E-4A67-B97A-83EF5751997C}"/>
    <cellStyle name="Comma 19 3 2 13" xfId="40002" xr:uid="{54A8C439-A64B-43A1-9219-A43E129A4ADF}"/>
    <cellStyle name="Comma 19 3 2 14" xfId="42597" xr:uid="{AB7F9F4D-5ACA-4376-A059-C1530E1E1FD6}"/>
    <cellStyle name="Comma 19 3 2 15" xfId="44000" xr:uid="{04260E62-BECB-4D48-97D3-0A1BDA6B6376}"/>
    <cellStyle name="Comma 19 3 2 2" xfId="5741" xr:uid="{A1E342AB-A511-4CCC-8E13-3BA4D8E14F85}"/>
    <cellStyle name="Comma 19 3 2 2 2" xfId="10990" xr:uid="{3F58C794-65E7-47DC-AAAD-551692097191}"/>
    <cellStyle name="Comma 19 3 2 2 2 2" xfId="27252" xr:uid="{D4C77437-634F-4FEC-90C6-4EE8CF9A6C16}"/>
    <cellStyle name="Comma 19 3 2 2 3" xfId="16513" xr:uid="{A37D4254-FAEC-445C-86E5-34202CAFC259}"/>
    <cellStyle name="Comma 19 3 2 2 4" xfId="22411" xr:uid="{C1D65701-FDE7-4648-9507-6A6237506F8C}"/>
    <cellStyle name="Comma 19 3 2 2 5" xfId="13383" xr:uid="{1E46F5BF-0591-40EB-90DC-17EEBD197974}"/>
    <cellStyle name="Comma 19 3 2 3" xfId="7747" xr:uid="{0256614E-480D-49CE-B67E-F2620DCF9351}"/>
    <cellStyle name="Comma 19 3 2 3 2" xfId="12602" xr:uid="{7DBD05FF-4F3A-4939-8616-BD6001447C31}"/>
    <cellStyle name="Comma 19 3 2 3 2 2" xfId="28864" xr:uid="{5040C965-4ADF-4E53-BF04-BC373614FB4E}"/>
    <cellStyle name="Comma 19 3 2 3 3" xfId="18197" xr:uid="{4BE9DF06-83E4-41C0-A3BD-171648C369A9}"/>
    <cellStyle name="Comma 19 3 2 3 4" xfId="24023" xr:uid="{49F006EC-B155-451F-BD19-5A925BC2318F}"/>
    <cellStyle name="Comma 19 3 2 3 5" xfId="19546" xr:uid="{B1AB3433-8C3F-4D5A-A039-296D3F824C0E}"/>
    <cellStyle name="Comma 19 3 2 4" xfId="9374" xr:uid="{BABFD56E-250A-4812-9CB5-2629B4666DDA}"/>
    <cellStyle name="Comma 19 3 2 4 2" xfId="25643" xr:uid="{F377F761-B0F3-4995-9F3B-8FBBA7069EC6}"/>
    <cellStyle name="Comma 19 3 2 5" xfId="14904" xr:uid="{EFD9F0BC-471C-4E6D-8B70-5B37752F6A9E}"/>
    <cellStyle name="Comma 19 3 2 6" xfId="20802" xr:uid="{38275A5B-25BF-4671-AEA8-8FF6209353AD}"/>
    <cellStyle name="Comma 19 3 2 7" xfId="13607" xr:uid="{F966C7EC-6107-429F-BC1C-A40F1DBFCD33}"/>
    <cellStyle name="Comma 19 3 2 8" xfId="33847" xr:uid="{05D0631A-6522-4E61-A76C-1C77CE67887C}"/>
    <cellStyle name="Comma 19 3 2 9" xfId="34327" xr:uid="{9AC2D04E-6081-4E58-83E4-08B4B9543CB1}"/>
    <cellStyle name="Comma 19 3 3" xfId="4843" xr:uid="{0F2644C1-29EB-4E56-8362-5B29E82D76B6}"/>
    <cellStyle name="Comma 19 3 3 2" xfId="10092" xr:uid="{F3110108-8C41-4030-93EA-0388E7F54D3D}"/>
    <cellStyle name="Comma 19 3 3 2 2" xfId="26354" xr:uid="{0CD837D2-5806-4C96-85BF-F2E5653FDD91}"/>
    <cellStyle name="Comma 19 3 3 3" xfId="15615" xr:uid="{6546D239-5487-43FD-A5CB-98B709EE6EF4}"/>
    <cellStyle name="Comma 19 3 3 4" xfId="21513" xr:uid="{8A87917F-43B9-41AE-ACA8-E0A3B8B68D08}"/>
    <cellStyle name="Comma 19 3 3 5" xfId="29937" xr:uid="{ED4EB68D-1979-40E4-8070-0B200B76EA9D}"/>
    <cellStyle name="Comma 19 3 4" xfId="6849" xr:uid="{3B2EA0DD-9CE7-4139-9862-B2B0B1879860}"/>
    <cellStyle name="Comma 19 3 4 2" xfId="11704" xr:uid="{2D670688-BFA7-4A95-910D-52CBD3475B8E}"/>
    <cellStyle name="Comma 19 3 4 2 2" xfId="27966" xr:uid="{EB309C6C-16DF-4993-9105-A60D61E745CE}"/>
    <cellStyle name="Comma 19 3 4 3" xfId="17299" xr:uid="{5A10A579-8DA1-4CDD-AB8C-439F7112AF6B}"/>
    <cellStyle name="Comma 19 3 4 4" xfId="23125" xr:uid="{E7AA1E05-E311-4C23-9AC1-9EDB5667CA8D}"/>
    <cellStyle name="Comma 19 3 4 5" xfId="13138" xr:uid="{9FA3990D-65B6-4D0A-B6DC-CF3607E61477}"/>
    <cellStyle name="Comma 19 3 5" xfId="8476" xr:uid="{FC1CADCB-E5FB-437D-9A2B-EE58359B993E}"/>
    <cellStyle name="Comma 19 3 5 2" xfId="24745" xr:uid="{F9DCE104-BE3B-4047-9ABE-A7337E7FAF86}"/>
    <cellStyle name="Comma 19 3 6" xfId="14001" xr:uid="{4B3E777D-7817-4C4D-887F-602CD1C66295}"/>
    <cellStyle name="Comma 19 3 7" xfId="19904" xr:uid="{42C2DBC5-BA1F-4C97-8EC3-1D00E63E3526}"/>
    <cellStyle name="Comma 19 3 8" xfId="29286" xr:uid="{4C19176E-C291-49B2-A4A9-ADA77982A88F}"/>
    <cellStyle name="Comma 19 3 9" xfId="32949" xr:uid="{D09CE991-F850-487C-8CBE-486E7DFB9134}"/>
    <cellStyle name="Comma 19 4" xfId="3694" xr:uid="{51187601-B747-4AB0-8E2F-3A2930259B53}"/>
    <cellStyle name="Comma 19 4 10" xfId="36364" xr:uid="{03EEBFA8-9D43-4115-B5BC-D7CF415B9427}"/>
    <cellStyle name="Comma 19 4 11" xfId="37776" xr:uid="{E71DC0AF-E4F4-4CEB-947C-CDE2A8FD4836}"/>
    <cellStyle name="Comma 19 4 12" xfId="39181" xr:uid="{860FB7ED-B513-4AA7-BC4B-8C0508301E65}"/>
    <cellStyle name="Comma 19 4 13" xfId="40003" xr:uid="{AD431BEA-F4E3-4E2D-ADB6-FE8F3A375506}"/>
    <cellStyle name="Comma 19 4 14" xfId="42230" xr:uid="{82B5123E-4C4E-4076-A6C4-410C68666594}"/>
    <cellStyle name="Comma 19 4 15" xfId="43633" xr:uid="{3092424C-5DCF-4133-A183-B799D763E69E}"/>
    <cellStyle name="Comma 19 4 2" xfId="5303" xr:uid="{CC116DDC-278A-4E7F-BAFB-E03B5FCDE26D}"/>
    <cellStyle name="Comma 19 4 2 2" xfId="10552" xr:uid="{8D259433-34ED-452D-94A6-6625F917BCD0}"/>
    <cellStyle name="Comma 19 4 2 2 2" xfId="26814" xr:uid="{35824365-F7E6-4E29-8D99-C22171734509}"/>
    <cellStyle name="Comma 19 4 2 3" xfId="16075" xr:uid="{AF18C6E2-E566-4EE1-BBCE-AFA81B3660A1}"/>
    <cellStyle name="Comma 19 4 2 4" xfId="21973" xr:uid="{6ABD5C32-37D9-445F-B5E9-B172C6226FAF}"/>
    <cellStyle name="Comma 19 4 2 5" xfId="13265" xr:uid="{8DCF4B22-1E6C-4674-BF9A-15BCE4B3242F}"/>
    <cellStyle name="Comma 19 4 3" xfId="7309" xr:uid="{DCC05260-76FE-485B-87D7-2D2F402FC34C}"/>
    <cellStyle name="Comma 19 4 3 2" xfId="12164" xr:uid="{95AB2E33-69D0-4E0A-9225-45810E9A3692}"/>
    <cellStyle name="Comma 19 4 3 2 2" xfId="28426" xr:uid="{EFD0C078-EF26-4EAF-B048-3C6100DEFD75}"/>
    <cellStyle name="Comma 19 4 3 3" xfId="17759" xr:uid="{B6674CCD-EDA4-4D96-86D9-99C1A15B3BEC}"/>
    <cellStyle name="Comma 19 4 3 4" xfId="23585" xr:uid="{07EB592B-47ED-4D6D-BBAD-2C4C183A855C}"/>
    <cellStyle name="Comma 19 4 3 5" xfId="30088" xr:uid="{5D0361F8-F465-4751-A20C-29D1B5E7A950}"/>
    <cellStyle name="Comma 19 4 4" xfId="8936" xr:uid="{F84F6D3F-932E-4B35-849E-3A015CBB6B87}"/>
    <cellStyle name="Comma 19 4 4 2" xfId="25205" xr:uid="{C712D633-A37D-4AF1-AAAD-53FDD09242FB}"/>
    <cellStyle name="Comma 19 4 5" xfId="14466" xr:uid="{E7502365-B860-453E-BA00-5BD8CC9F7734}"/>
    <cellStyle name="Comma 19 4 6" xfId="20364" xr:uid="{1CA7D3A2-7A73-4ED6-8684-41817B6017B5}"/>
    <cellStyle name="Comma 19 4 7" xfId="29751" xr:uid="{F17FEB61-F051-4F38-89D7-896BE5AD162E}"/>
    <cellStyle name="Comma 19 4 8" xfId="33409" xr:uid="{C86B092F-ABE9-494F-97D5-CBB1CBDAFF8E}"/>
    <cellStyle name="Comma 19 4 9" xfId="34328" xr:uid="{5CF719BA-3618-4C6B-AACC-289FB613D3F9}"/>
    <cellStyle name="Comma 19 5" xfId="13196" xr:uid="{6EF65503-BF9C-4BC1-81B5-965897B81BA0}"/>
    <cellStyle name="Comma 19 6" xfId="29322" xr:uid="{38F9958D-AF09-4732-95F9-1677593A0E2E}"/>
    <cellStyle name="Comma 2" xfId="827" xr:uid="{0F557717-891C-46C0-8D35-431A4FE5DE53}"/>
    <cellStyle name="Comma 2 10" xfId="3005" xr:uid="{A531BC50-3838-40AA-9684-6B7E39B03624}"/>
    <cellStyle name="Comma 2 10 10" xfId="32752" xr:uid="{DB00449F-DF82-455A-AB90-03F5091317B8}"/>
    <cellStyle name="Comma 2 10 11" xfId="34329" xr:uid="{60B621B1-8D5F-4B4C-ADC2-42DC20EED6D5}"/>
    <cellStyle name="Comma 2 10 12" xfId="35791" xr:uid="{38CB5103-4BD3-43CC-9A4E-69553ECF0486}"/>
    <cellStyle name="Comma 2 10 13" xfId="37203" xr:uid="{518E1C6A-3613-49A5-81BA-026A1C3054C3}"/>
    <cellStyle name="Comma 2 10 14" xfId="38608" xr:uid="{2CEC330F-E2C1-48B2-AAE7-F67486F859C1}"/>
    <cellStyle name="Comma 2 10 15" xfId="40004" xr:uid="{6089B352-9112-4FCB-8D5D-A1B434FA37E5}"/>
    <cellStyle name="Comma 2 10 16" xfId="41657" xr:uid="{D4B51D1E-5AF7-4F5B-938C-154FAA0D3F5C}"/>
    <cellStyle name="Comma 2 10 17" xfId="43060" xr:uid="{85C1A375-B2F6-48BD-A55D-FA22BDBEC0EE}"/>
    <cellStyle name="Comma 2 10 2" xfId="3470" xr:uid="{0CA73B16-15CB-4F64-8625-2B2506588AE5}"/>
    <cellStyle name="Comma 2 10 2 10" xfId="34330" xr:uid="{9188EA4A-592A-481F-887A-784EDCC2205F}"/>
    <cellStyle name="Comma 2 10 2 11" xfId="36156" xr:uid="{6EDB9D19-35AA-496E-9FB5-860AF3D2FC01}"/>
    <cellStyle name="Comma 2 10 2 12" xfId="37568" xr:uid="{BED880C8-0395-4A62-9A04-B1631ACDEE07}"/>
    <cellStyle name="Comma 2 10 2 13" xfId="38973" xr:uid="{F3E97A4C-663D-4604-A1C2-230CAABF8C1B}"/>
    <cellStyle name="Comma 2 10 2 14" xfId="40005" xr:uid="{05E35281-C9E5-4433-A443-E06AD6F09D18}"/>
    <cellStyle name="Comma 2 10 2 15" xfId="42022" xr:uid="{2E23EA5C-1D6A-4CF0-857F-4AF7E8EA1AD7}"/>
    <cellStyle name="Comma 2 10 2 16" xfId="43425" xr:uid="{C0CB1B99-9132-41F9-BC67-792AE1E1764E}"/>
    <cellStyle name="Comma 2 10 2 2" xfId="4331" xr:uid="{DC754478-60D8-4D34-8EA6-51B2EA0D94DF}"/>
    <cellStyle name="Comma 2 10 2 2 10" xfId="36908" xr:uid="{341B1D83-E556-4E37-AC43-74831C397601}"/>
    <cellStyle name="Comma 2 10 2 2 11" xfId="38320" xr:uid="{C783A45F-D517-4F1A-8C2C-2DFF60CD1A1B}"/>
    <cellStyle name="Comma 2 10 2 2 12" xfId="39725" xr:uid="{099558FA-21C4-4F6F-8EEA-C540160A284A}"/>
    <cellStyle name="Comma 2 10 2 2 13" xfId="40006" xr:uid="{DD072607-E5FA-4A67-945A-125D3CB78D23}"/>
    <cellStyle name="Comma 2 10 2 2 14" xfId="42774" xr:uid="{4C65E355-D31C-4D80-89E8-E8A915BDE128}"/>
    <cellStyle name="Comma 2 10 2 2 15" xfId="44177" xr:uid="{1E0AF0EE-2DCD-47FD-921E-B55A4B634FAE}"/>
    <cellStyle name="Comma 2 10 2 2 2" xfId="5940" xr:uid="{349FF15F-136A-42CA-BA47-262D9F077D01}"/>
    <cellStyle name="Comma 2 10 2 2 2 2" xfId="11189" xr:uid="{F284294B-4467-4FF8-80F0-D61ED895B0B3}"/>
    <cellStyle name="Comma 2 10 2 2 2 2 2" xfId="27451" xr:uid="{1AAC1703-E461-4FCF-82A2-2D8AB8172CE3}"/>
    <cellStyle name="Comma 2 10 2 2 2 3" xfId="16712" xr:uid="{EF126C41-D6BC-44C2-8D49-12F565236051}"/>
    <cellStyle name="Comma 2 10 2 2 2 4" xfId="22610" xr:uid="{D75531FD-5496-4591-877C-EBBA4622846A}"/>
    <cellStyle name="Comma 2 10 2 2 2 5" xfId="29291" xr:uid="{C18B23F6-6128-4054-BA74-A981C60241D6}"/>
    <cellStyle name="Comma 2 10 2 2 3" xfId="7946" xr:uid="{A8497B82-4767-4DA8-9608-4B0217DBAA36}"/>
    <cellStyle name="Comma 2 10 2 2 3 2" xfId="12801" xr:uid="{B7ABB680-8588-4D18-A21C-18B751BA0916}"/>
    <cellStyle name="Comma 2 10 2 2 3 2 2" xfId="29063" xr:uid="{9E0874E5-467B-45B1-915B-F7095FC0442F}"/>
    <cellStyle name="Comma 2 10 2 2 3 3" xfId="18396" xr:uid="{050B1DEB-EAB1-4994-BA52-378E8816C723}"/>
    <cellStyle name="Comma 2 10 2 2 3 4" xfId="24222" xr:uid="{2BEF1652-1B75-4CFA-BC4B-9B45BDAB6D7A}"/>
    <cellStyle name="Comma 2 10 2 2 3 5" xfId="29485" xr:uid="{7760FC40-2410-412A-B55C-4D9A092F3947}"/>
    <cellStyle name="Comma 2 10 2 2 4" xfId="9573" xr:uid="{F1F726A0-B993-46DC-875B-78EAE111D141}"/>
    <cellStyle name="Comma 2 10 2 2 4 2" xfId="25842" xr:uid="{3AF07730-5CC4-4FE6-95D6-B9866B85E23E}"/>
    <cellStyle name="Comma 2 10 2 2 5" xfId="15103" xr:uid="{2326982D-CA9F-4571-A772-6CDB9757C9C8}"/>
    <cellStyle name="Comma 2 10 2 2 6" xfId="21001" xr:uid="{520E134E-345C-4241-936C-4BA596E88C95}"/>
    <cellStyle name="Comma 2 10 2 2 7" xfId="30857" xr:uid="{EAB04510-C967-4B37-ADD0-60F97CD23695}"/>
    <cellStyle name="Comma 2 10 2 2 8" xfId="34046" xr:uid="{37FE7C4E-6715-4C73-BD4D-8BD919725817}"/>
    <cellStyle name="Comma 2 10 2 2 9" xfId="34331" xr:uid="{6D95787D-8659-4685-9C5E-718CD742BE46}"/>
    <cellStyle name="Comma 2 10 2 3" xfId="5085" xr:uid="{BC56DB5F-7ACC-4F94-BB8F-EE3D297499D5}"/>
    <cellStyle name="Comma 2 10 2 3 2" xfId="10334" xr:uid="{45F7973A-5A58-4334-8BEA-3BCB35A68195}"/>
    <cellStyle name="Comma 2 10 2 3 2 2" xfId="26596" xr:uid="{2A729A22-CEAE-41E3-80FC-5BDA5B120AAE}"/>
    <cellStyle name="Comma 2 10 2 3 3" xfId="15857" xr:uid="{4636C215-4374-4DA6-BF1C-73F33D2BA49A}"/>
    <cellStyle name="Comma 2 10 2 3 4" xfId="21755" xr:uid="{621D0B87-CC21-4ED1-A469-1FF7A20C1A59}"/>
    <cellStyle name="Comma 2 10 2 3 5" xfId="31490" xr:uid="{F912F2A1-014D-4309-BB9E-06946A9617D9}"/>
    <cellStyle name="Comma 2 10 2 4" xfId="7091" xr:uid="{3A18EFD6-2C68-4BDF-ADD0-95FA42BA25CA}"/>
    <cellStyle name="Comma 2 10 2 4 2" xfId="11946" xr:uid="{26603D6D-9774-4E75-B0D8-72B3A52D6A11}"/>
    <cellStyle name="Comma 2 10 2 4 2 2" xfId="28208" xr:uid="{24986977-1685-47B4-A63D-97B82BF81AFA}"/>
    <cellStyle name="Comma 2 10 2 4 3" xfId="17541" xr:uid="{6E4742C9-51FC-44C2-8C0F-434475B25B31}"/>
    <cellStyle name="Comma 2 10 2 4 4" xfId="23367" xr:uid="{26520AC0-79D7-4807-BFB6-E28862ABC835}"/>
    <cellStyle name="Comma 2 10 2 4 5" xfId="18747" xr:uid="{CF669464-AC45-4D1F-8974-7DD286DE33AF}"/>
    <cellStyle name="Comma 2 10 2 5" xfId="8718" xr:uid="{5AC14453-156D-42AC-993B-0A2F7953766B}"/>
    <cellStyle name="Comma 2 10 2 5 2" xfId="24987" xr:uid="{C0407168-D9DE-4D9E-8070-43607525279D}"/>
    <cellStyle name="Comma 2 10 2 6" xfId="14246" xr:uid="{6AC5296D-308E-4C34-AF82-E3CCDC19A897}"/>
    <cellStyle name="Comma 2 10 2 7" xfId="20146" xr:uid="{42CC11B9-99AD-4017-A3AA-ABB4EFDFFC43}"/>
    <cellStyle name="Comma 2 10 2 8" xfId="29349" xr:uid="{E94FA48F-370C-406E-B68F-C5AAB2BC7AE1}"/>
    <cellStyle name="Comma 2 10 2 9" xfId="33191" xr:uid="{E84F0078-BA23-4CB6-BB5A-84DF4B8F78F2}"/>
    <cellStyle name="Comma 2 10 3" xfId="3896" xr:uid="{981F5076-276E-49B4-AAA2-E04651C0EB8E}"/>
    <cellStyle name="Comma 2 10 3 10" xfId="36541" xr:uid="{42628721-3398-4494-AB22-3EDDF4CA631E}"/>
    <cellStyle name="Comma 2 10 3 11" xfId="37953" xr:uid="{0DC0DAC0-35F6-44AB-AC4A-79659EB4706D}"/>
    <cellStyle name="Comma 2 10 3 12" xfId="39358" xr:uid="{EB75A59C-CA94-4123-A8CC-A201F3BE7319}"/>
    <cellStyle name="Comma 2 10 3 13" xfId="40007" xr:uid="{9DAB01E6-F716-43CE-BF12-220E7BA85621}"/>
    <cellStyle name="Comma 2 10 3 14" xfId="42407" xr:uid="{94EBF805-8694-446A-8556-AD2B7C17EC55}"/>
    <cellStyle name="Comma 2 10 3 15" xfId="43810" xr:uid="{11D69DD4-E428-4BCD-AE68-7496EDC41F14}"/>
    <cellStyle name="Comma 2 10 3 2" xfId="5505" xr:uid="{22C1372E-7B1D-42C7-96E1-51F618378897}"/>
    <cellStyle name="Comma 2 10 3 2 2" xfId="10754" xr:uid="{92A35E82-DFF8-45B0-BBD7-8EF514440DAF}"/>
    <cellStyle name="Comma 2 10 3 2 2 2" xfId="27016" xr:uid="{D680049B-8AED-48D9-8C64-9B014AB4EE06}"/>
    <cellStyle name="Comma 2 10 3 2 3" xfId="16277" xr:uid="{76A689C1-03CE-4676-A069-1054AA0BC1BE}"/>
    <cellStyle name="Comma 2 10 3 2 4" xfId="22175" xr:uid="{63C96942-52B1-4AD0-8DFC-4BBBA2798FAE}"/>
    <cellStyle name="Comma 2 10 3 2 5" xfId="32459" xr:uid="{BFD8ED14-940E-4B54-A5B4-5290FAA4BDD1}"/>
    <cellStyle name="Comma 2 10 3 3" xfId="7511" xr:uid="{DC72207A-C1B0-4418-8FFB-38D305DC1B54}"/>
    <cellStyle name="Comma 2 10 3 3 2" xfId="12366" xr:uid="{F2C132F9-D293-4C74-BBE0-AAAD71EF0E6D}"/>
    <cellStyle name="Comma 2 10 3 3 2 2" xfId="28628" xr:uid="{84C91142-59AA-410D-A587-75A68EEC2818}"/>
    <cellStyle name="Comma 2 10 3 3 3" xfId="17961" xr:uid="{C8B29E3C-CF0B-4305-92A4-9091E9CDB57F}"/>
    <cellStyle name="Comma 2 10 3 3 4" xfId="23787" xr:uid="{DE8F5E9D-09FB-4869-B729-8FD13C717EAD}"/>
    <cellStyle name="Comma 2 10 3 3 5" xfId="29615" xr:uid="{EA4C42FA-BC32-4D07-A60F-0D2669BEB0B0}"/>
    <cellStyle name="Comma 2 10 3 4" xfId="9138" xr:uid="{C355AB53-1EE0-4FB5-9D00-374FD5BE5F3F}"/>
    <cellStyle name="Comma 2 10 3 4 2" xfId="25407" xr:uid="{DDE10132-05F4-4328-94FD-09D3E2996A18}"/>
    <cellStyle name="Comma 2 10 3 5" xfId="14668" xr:uid="{5989101D-D935-4C7E-97A3-18B79319F1B5}"/>
    <cellStyle name="Comma 2 10 3 6" xfId="20566" xr:uid="{57F3B97D-5938-4051-97CA-D2B3D8019453}"/>
    <cellStyle name="Comma 2 10 3 7" xfId="19461" xr:uid="{10E43BB3-6DC1-4098-9F01-0524E28AB871}"/>
    <cellStyle name="Comma 2 10 3 8" xfId="33611" xr:uid="{D251DBA9-FB3F-4A66-831F-520A37260907}"/>
    <cellStyle name="Comma 2 10 3 9" xfId="34332" xr:uid="{5EB5C142-DD8E-44BB-8782-538823218BBB}"/>
    <cellStyle name="Comma 2 10 4" xfId="4646" xr:uid="{0360FB7D-0F0F-493D-8D30-84C86C7DA0F6}"/>
    <cellStyle name="Comma 2 10 4 2" xfId="9895" xr:uid="{882514AF-0378-4A8D-9E8B-653BD280F205}"/>
    <cellStyle name="Comma 2 10 4 2 2" xfId="26157" xr:uid="{A7C662FC-6537-46B3-AA6A-97302421027C}"/>
    <cellStyle name="Comma 2 10 4 3" xfId="15418" xr:uid="{523377D7-CA4D-4A6D-AECB-2D8AA5555312}"/>
    <cellStyle name="Comma 2 10 4 4" xfId="21316" xr:uid="{A7472664-40B2-4B39-A654-8C49FEE1DACA}"/>
    <cellStyle name="Comma 2 10 4 5" xfId="13488" xr:uid="{3D171E2A-96FA-466B-B5DE-37B338142693}"/>
    <cellStyle name="Comma 2 10 5" xfId="6652" xr:uid="{307F7421-5D50-41D1-90C8-C3067FAE91D5}"/>
    <cellStyle name="Comma 2 10 5 2" xfId="11507" xr:uid="{64F1560F-9536-479D-9095-63DD5E5E2609}"/>
    <cellStyle name="Comma 2 10 5 2 2" xfId="27769" xr:uid="{2214B3A5-70A2-4333-9532-D1C52C5226E8}"/>
    <cellStyle name="Comma 2 10 5 3" xfId="17102" xr:uid="{9ACEF34B-30E7-4D20-8602-51B4F43B03F5}"/>
    <cellStyle name="Comma 2 10 5 4" xfId="22928" xr:uid="{AA725E23-380E-4E17-8060-3D6B5205E9EE}"/>
    <cellStyle name="Comma 2 10 5 5" xfId="30053" xr:uid="{6D701676-7E2F-4CBC-93E3-18B15881ACBE}"/>
    <cellStyle name="Comma 2 10 6" xfId="8279" xr:uid="{C654CF3F-FFE6-43CA-831C-0CC62AD6834E}"/>
    <cellStyle name="Comma 2 10 6 2" xfId="24548" xr:uid="{A15C4C33-1D76-4379-8563-E88688BA73AC}"/>
    <cellStyle name="Comma 2 10 7" xfId="13804" xr:uid="{F25B21D4-FFC3-4B4D-8B49-E74EEA81F075}"/>
    <cellStyle name="Comma 2 10 8" xfId="19707" xr:uid="{782267EE-7B4B-4E83-AB56-207B1F7B2040}"/>
    <cellStyle name="Comma 2 10 9" xfId="30080" xr:uid="{463C741A-29A1-4102-B851-E970524DA0D3}"/>
    <cellStyle name="Comma 2 11" xfId="3203" xr:uid="{FF7F575A-F902-4B7A-8DD5-9C118754918B}"/>
    <cellStyle name="Comma 2 11 10" xfId="34333" xr:uid="{13A98C46-9B23-4DE2-9ABF-3BA10CBBF2DA}"/>
    <cellStyle name="Comma 2 11 11" xfId="35980" xr:uid="{6475DC20-C068-4C79-853D-A0D265D95FFF}"/>
    <cellStyle name="Comma 2 11 12" xfId="37392" xr:uid="{804F7FF5-36D2-4403-946A-9DF0E60AE84A}"/>
    <cellStyle name="Comma 2 11 13" xfId="38797" xr:uid="{9DA95C54-D6DC-4650-8BDE-FE398FDEA0E1}"/>
    <cellStyle name="Comma 2 11 14" xfId="40008" xr:uid="{06C1E5B7-B5ED-48B2-A45D-E46C77FAA153}"/>
    <cellStyle name="Comma 2 11 15" xfId="41846" xr:uid="{F2FFB925-2E7D-47A8-B712-6853491C9A81}"/>
    <cellStyle name="Comma 2 11 16" xfId="43249" xr:uid="{6C51195D-F74A-40E6-AD2E-692FE09D1EC3}"/>
    <cellStyle name="Comma 2 11 2" xfId="4133" xr:uid="{F130C7ED-854C-495D-A0B1-AFD615BFDB59}"/>
    <cellStyle name="Comma 2 11 2 10" xfId="36732" xr:uid="{4DC0CC46-C4B1-4645-8ADC-60CCDCED49F1}"/>
    <cellStyle name="Comma 2 11 2 11" xfId="38144" xr:uid="{CE27D6E4-F593-40BA-93DD-ACA6B6BAA8FF}"/>
    <cellStyle name="Comma 2 11 2 12" xfId="39549" xr:uid="{5386A5DA-7532-41F4-9DD4-C03AC3BFC639}"/>
    <cellStyle name="Comma 2 11 2 13" xfId="40009" xr:uid="{6117087D-4084-4C92-982A-8D5006BBA994}"/>
    <cellStyle name="Comma 2 11 2 14" xfId="42598" xr:uid="{5D4467AF-8FE4-4736-AA11-B724182824CD}"/>
    <cellStyle name="Comma 2 11 2 15" xfId="44001" xr:uid="{515790F6-F0E4-476D-9199-4F3C49CA2576}"/>
    <cellStyle name="Comma 2 11 2 2" xfId="5742" xr:uid="{CA865547-49DE-4ED0-88A1-82E6BB9CB104}"/>
    <cellStyle name="Comma 2 11 2 2 2" xfId="10991" xr:uid="{112E315E-A101-4A85-98D3-F80062968188}"/>
    <cellStyle name="Comma 2 11 2 2 2 2" xfId="27253" xr:uid="{55812E35-97ED-46AA-BF56-F785531B8AC6}"/>
    <cellStyle name="Comma 2 11 2 2 3" xfId="16514" xr:uid="{ED66C71F-AEF0-42AA-97DC-BF0189DEE5E8}"/>
    <cellStyle name="Comma 2 11 2 2 4" xfId="22412" xr:uid="{D629D41D-0ABA-4AF8-BB53-95E407CEBAF2}"/>
    <cellStyle name="Comma 2 11 2 2 5" xfId="31806" xr:uid="{92C5835E-8F7C-4DE2-8F49-16EFF7D8B1AB}"/>
    <cellStyle name="Comma 2 11 2 3" xfId="7748" xr:uid="{FCB520FD-A697-430E-8BB0-359BB3DAEFB6}"/>
    <cellStyle name="Comma 2 11 2 3 2" xfId="12603" xr:uid="{13576A93-0C8E-43A9-BED0-32377CB280DA}"/>
    <cellStyle name="Comma 2 11 2 3 2 2" xfId="28865" xr:uid="{A9DD2C8E-065C-4E96-97D7-77F0FE73B261}"/>
    <cellStyle name="Comma 2 11 2 3 3" xfId="18198" xr:uid="{D7A4E8F7-4CFB-4630-B45D-682BA79C2121}"/>
    <cellStyle name="Comma 2 11 2 3 4" xfId="24024" xr:uid="{B41992DE-5BFB-4909-8FB8-7F5109CB840B}"/>
    <cellStyle name="Comma 2 11 2 3 5" xfId="32377" xr:uid="{480ADC06-D3C4-4464-A268-AE0E3B9D446C}"/>
    <cellStyle name="Comma 2 11 2 4" xfId="9375" xr:uid="{A2D06470-BEC6-4C95-8E3A-61E932473AA8}"/>
    <cellStyle name="Comma 2 11 2 4 2" xfId="25644" xr:uid="{A4203BFF-5626-4F3B-BADE-875FC7F44684}"/>
    <cellStyle name="Comma 2 11 2 5" xfId="14905" xr:uid="{55FCF023-B9A1-46B9-920B-0BF9D45DFF10}"/>
    <cellStyle name="Comma 2 11 2 6" xfId="20803" xr:uid="{7E5EC21F-65FE-4051-81F2-64A254ECCB3B}"/>
    <cellStyle name="Comma 2 11 2 7" xfId="31498" xr:uid="{AADCEE94-D053-4D8B-85E7-74B2F6E2D986}"/>
    <cellStyle name="Comma 2 11 2 8" xfId="33848" xr:uid="{73EB77E4-76E7-48C8-A3CF-09AA54F42496}"/>
    <cellStyle name="Comma 2 11 2 9" xfId="34334" xr:uid="{012060D2-B21F-4936-8417-A48CF9278FA7}"/>
    <cellStyle name="Comma 2 11 3" xfId="4844" xr:uid="{B21F301A-5DFE-40BB-B79C-9F68CB5A98FD}"/>
    <cellStyle name="Comma 2 11 3 2" xfId="10093" xr:uid="{03AC9BC9-95EE-4FCA-AF14-EAC6DD940CFD}"/>
    <cellStyle name="Comma 2 11 3 2 2" xfId="26355" xr:uid="{A6E2B09D-291C-4238-9BB3-FFC9F40B77BF}"/>
    <cellStyle name="Comma 2 11 3 3" xfId="15616" xr:uid="{50FF8C53-BE20-461F-82B2-4DD8BC1FB601}"/>
    <cellStyle name="Comma 2 11 3 4" xfId="21514" xr:uid="{F95F8935-710F-432F-A00C-6A8D055F6FD6}"/>
    <cellStyle name="Comma 2 11 3 5" xfId="30366" xr:uid="{3F3ACB44-C5BB-46E7-AB09-E11E5827B1AC}"/>
    <cellStyle name="Comma 2 11 4" xfId="6850" xr:uid="{A0F5AA54-E5CC-46A0-9B5D-2BBF53C5060F}"/>
    <cellStyle name="Comma 2 11 4 2" xfId="11705" xr:uid="{1D733517-1F3D-4EBB-8B62-C0D3E7D1B583}"/>
    <cellStyle name="Comma 2 11 4 2 2" xfId="27967" xr:uid="{4A8916E0-3F03-4C86-BBD4-14D32E3692BA}"/>
    <cellStyle name="Comma 2 11 4 3" xfId="17300" xr:uid="{71DB212B-CF6B-4A96-AC7B-1051BB8015FB}"/>
    <cellStyle name="Comma 2 11 4 4" xfId="23126" xr:uid="{C4AD72DD-5E82-4B22-83D2-6C8AEBA95B31}"/>
    <cellStyle name="Comma 2 11 4 5" xfId="29506" xr:uid="{3C05339D-23CB-4DA9-9C0A-0F8DA740E5CF}"/>
    <cellStyle name="Comma 2 11 5" xfId="8477" xr:uid="{8AD25BF8-0B0E-4650-8FFC-6B686E1BD5E3}"/>
    <cellStyle name="Comma 2 11 5 2" xfId="24746" xr:uid="{68621EB6-B743-4E52-B5DB-4DAE5AC12EF3}"/>
    <cellStyle name="Comma 2 11 6" xfId="14002" xr:uid="{6A156356-39CB-4A6E-A708-527A6DF5C92F}"/>
    <cellStyle name="Comma 2 11 7" xfId="19905" xr:uid="{713B93A3-C4E3-4F0B-976D-57CF7CC8FA3A}"/>
    <cellStyle name="Comma 2 11 8" xfId="32203" xr:uid="{7855A915-850B-4312-A0B0-FAFE974141A6}"/>
    <cellStyle name="Comma 2 11 9" xfId="32950" xr:uid="{88995143-E61E-4CA7-9A25-23E77A79D9C4}"/>
    <cellStyle name="Comma 2 12" xfId="3695" xr:uid="{2076C391-BB32-4297-80FE-9616229AAC4E}"/>
    <cellStyle name="Comma 2 12 10" xfId="36365" xr:uid="{C1937096-8C8D-4201-B19C-BAA26EB51A70}"/>
    <cellStyle name="Comma 2 12 11" xfId="37777" xr:uid="{8065B8CB-E2E9-429E-911D-4100FF3DB9AF}"/>
    <cellStyle name="Comma 2 12 12" xfId="39182" xr:uid="{54A1BB89-3315-4D6C-ACBD-477781C68B97}"/>
    <cellStyle name="Comma 2 12 13" xfId="40010" xr:uid="{3744112F-6E0B-47B2-8DE4-00A839323F64}"/>
    <cellStyle name="Comma 2 12 14" xfId="42231" xr:uid="{016F7454-FC33-4AFC-A1D4-606C85CDAE98}"/>
    <cellStyle name="Comma 2 12 15" xfId="43634" xr:uid="{8125E292-6B0E-4B5C-BF64-37BC84FE6569}"/>
    <cellStyle name="Comma 2 12 2" xfId="5304" xr:uid="{6EBF77EA-5DDB-4DE0-A0DE-AAD1BCF122C9}"/>
    <cellStyle name="Comma 2 12 2 2" xfId="10553" xr:uid="{F2888166-BDEB-4069-BE4C-14D153D21735}"/>
    <cellStyle name="Comma 2 12 2 2 2" xfId="26815" xr:uid="{8D6EEE6B-EF46-469F-A359-01231D2F7B0A}"/>
    <cellStyle name="Comma 2 12 2 3" xfId="16076" xr:uid="{48E9CF48-8201-4132-9AB0-E71846981770}"/>
    <cellStyle name="Comma 2 12 2 4" xfId="21974" xr:uid="{C1B5AD84-5DD8-4E5F-9B56-0B527BB8A7FC}"/>
    <cellStyle name="Comma 2 12 2 5" xfId="29674" xr:uid="{0584A698-5D80-4CEF-92A2-E2D4C40EFB09}"/>
    <cellStyle name="Comma 2 12 3" xfId="7310" xr:uid="{874DEA94-A1D4-457C-A088-F47CA8F64EEA}"/>
    <cellStyle name="Comma 2 12 3 2" xfId="12165" xr:uid="{1DE8CA34-5417-40DD-AA31-414A08962DFD}"/>
    <cellStyle name="Comma 2 12 3 2 2" xfId="28427" xr:uid="{53C1314F-7ADA-4C93-959A-57477C87C828}"/>
    <cellStyle name="Comma 2 12 3 3" xfId="17760" xr:uid="{678D7FF5-A0E5-4B49-9E3D-C660BF97280B}"/>
    <cellStyle name="Comma 2 12 3 4" xfId="23586" xr:uid="{D68A6FC5-E069-4B9B-8A11-F64848002981}"/>
    <cellStyle name="Comma 2 12 3 5" xfId="30883" xr:uid="{9CB29451-9FFF-45FD-B9FE-BB56207EA14B}"/>
    <cellStyle name="Comma 2 12 4" xfId="8937" xr:uid="{A137049A-EA6D-4364-B6A3-471525035B57}"/>
    <cellStyle name="Comma 2 12 4 2" xfId="25206" xr:uid="{B85FF409-B1B5-4E75-88A3-A73A0CAB25FA}"/>
    <cellStyle name="Comma 2 12 5" xfId="14467" xr:uid="{4FE949C5-5D41-4355-929D-1CB6DF93454C}"/>
    <cellStyle name="Comma 2 12 6" xfId="20365" xr:uid="{A77A0560-04BB-45B9-A19E-88D68055C49D}"/>
    <cellStyle name="Comma 2 12 7" xfId="32309" xr:uid="{7DEAF851-4DAA-4114-8F00-F5A84FD1F975}"/>
    <cellStyle name="Comma 2 12 8" xfId="33410" xr:uid="{C95306C3-3919-4F03-925E-2C551C6E4B03}"/>
    <cellStyle name="Comma 2 12 9" xfId="34335" xr:uid="{07C8569A-FD1C-40CF-BEC0-CD297D0D9373}"/>
    <cellStyle name="Comma 2 13" xfId="13197" xr:uid="{5E1E199C-2FFC-4EB5-BD0A-8F18A0826E75}"/>
    <cellStyle name="Comma 2 14" xfId="13435" xr:uid="{6632532A-26EB-4A35-8AD2-CDAE10F3E574}"/>
    <cellStyle name="Comma 2 15" xfId="44383" xr:uid="{91B2DCAC-5456-4E50-90D4-7737E2EEBEAD}"/>
    <cellStyle name="Comma 2 2" xfId="828" xr:uid="{854F98E5-8B48-4A9A-968A-3EA709C35E8A}"/>
    <cellStyle name="Comma 2 2 2" xfId="3006" xr:uid="{12534554-668E-4C5E-BC27-1BBFDF0F93D9}"/>
    <cellStyle name="Comma 2 2 2 10" xfId="32753" xr:uid="{2EA705D9-0AE2-4F72-AF69-FB5E7CB8AE9F}"/>
    <cellStyle name="Comma 2 2 2 11" xfId="34336" xr:uid="{9982E886-100B-48C2-8799-B03434CA4561}"/>
    <cellStyle name="Comma 2 2 2 12" xfId="35792" xr:uid="{EE8877A6-4F3F-44B4-949C-7A0948B459E4}"/>
    <cellStyle name="Comma 2 2 2 13" xfId="37204" xr:uid="{51BA9D38-FA1E-4023-AF8B-FF01F048759D}"/>
    <cellStyle name="Comma 2 2 2 14" xfId="38609" xr:uid="{17456B4D-D574-41EC-B94B-10ED3C50EB06}"/>
    <cellStyle name="Comma 2 2 2 15" xfId="40011" xr:uid="{7A41A83A-1E24-42D8-BD36-D1F97B9DBD36}"/>
    <cellStyle name="Comma 2 2 2 16" xfId="41658" xr:uid="{20C79C57-AE4D-47D5-9D58-6573DA57EDDA}"/>
    <cellStyle name="Comma 2 2 2 17" xfId="43061" xr:uid="{C7E4F76C-2668-47B1-946E-316601B17E05}"/>
    <cellStyle name="Comma 2 2 2 2" xfId="3471" xr:uid="{61A710C3-BA1F-4938-B286-2BBFE22B51E0}"/>
    <cellStyle name="Comma 2 2 2 2 10" xfId="34337" xr:uid="{AA99B70F-D543-4EA1-B54D-29DF8EA4B72C}"/>
    <cellStyle name="Comma 2 2 2 2 11" xfId="36157" xr:uid="{DED964DB-6740-4E15-BF91-A5CEA07396CC}"/>
    <cellStyle name="Comma 2 2 2 2 12" xfId="37569" xr:uid="{3B6DD874-5CA5-4E5D-AF41-410A1624ED69}"/>
    <cellStyle name="Comma 2 2 2 2 13" xfId="38974" xr:uid="{E8B41940-3F75-4A4B-828E-3378A05370EF}"/>
    <cellStyle name="Comma 2 2 2 2 14" xfId="40012" xr:uid="{BA23CACE-1CAE-4BFC-8E27-F1CEAE10FFE6}"/>
    <cellStyle name="Comma 2 2 2 2 15" xfId="42023" xr:uid="{5FEEF3EF-B2A1-4534-AFD0-3B56D3614524}"/>
    <cellStyle name="Comma 2 2 2 2 16" xfId="43426" xr:uid="{43098E09-BAA6-48F2-916A-AEBC5C769277}"/>
    <cellStyle name="Comma 2 2 2 2 2" xfId="4332" xr:uid="{FAFF386C-9D03-432E-AB21-DFBFBFB7043B}"/>
    <cellStyle name="Comma 2 2 2 2 2 10" xfId="36909" xr:uid="{C698E087-7994-445D-82A9-A8340D46F1C0}"/>
    <cellStyle name="Comma 2 2 2 2 2 11" xfId="38321" xr:uid="{A30FC8F0-4D4A-41C7-9F58-C369B480DD1B}"/>
    <cellStyle name="Comma 2 2 2 2 2 12" xfId="39726" xr:uid="{E3B9F7FC-8AC3-4063-92EB-CBE0428D28EE}"/>
    <cellStyle name="Comma 2 2 2 2 2 13" xfId="40013" xr:uid="{93D288B9-7D7C-4566-B916-16CE6C7A1625}"/>
    <cellStyle name="Comma 2 2 2 2 2 14" xfId="42775" xr:uid="{33CDEDB3-28BE-4B74-A69C-C3C747903750}"/>
    <cellStyle name="Comma 2 2 2 2 2 15" xfId="44178" xr:uid="{21A43CC2-D8A6-44A6-8649-FC73FAB5C2D8}"/>
    <cellStyle name="Comma 2 2 2 2 2 2" xfId="5941" xr:uid="{B9046290-CC7E-4E06-9D34-20723E057F35}"/>
    <cellStyle name="Comma 2 2 2 2 2 2 2" xfId="11190" xr:uid="{DB61DC3B-9FC5-4637-824C-489E25234D4E}"/>
    <cellStyle name="Comma 2 2 2 2 2 2 2 2" xfId="27452" xr:uid="{0028ECB9-041E-49A4-8258-9044A42805F3}"/>
    <cellStyle name="Comma 2 2 2 2 2 2 3" xfId="16713" xr:uid="{9AA52FEE-756F-467A-A25A-57BC16061222}"/>
    <cellStyle name="Comma 2 2 2 2 2 2 4" xfId="22611" xr:uid="{A0168A42-1E9E-4E57-A105-DA9679E5A164}"/>
    <cellStyle name="Comma 2 2 2 2 2 2 5" xfId="31494" xr:uid="{42798E9C-FE4F-4139-8CD1-6E0A47CDB396}"/>
    <cellStyle name="Comma 2 2 2 2 2 3" xfId="7947" xr:uid="{5A8AF585-2113-423D-91C5-4A80E692C975}"/>
    <cellStyle name="Comma 2 2 2 2 2 3 2" xfId="12802" xr:uid="{A48DC761-E91B-44F9-BC84-6CD385194F86}"/>
    <cellStyle name="Comma 2 2 2 2 2 3 2 2" xfId="29064" xr:uid="{694DE59F-CE2C-445B-88D6-02BA4D54C34F}"/>
    <cellStyle name="Comma 2 2 2 2 2 3 3" xfId="18397" xr:uid="{A35080BF-E635-46E7-97FC-DB664CEFB94F}"/>
    <cellStyle name="Comma 2 2 2 2 2 3 4" xfId="24223" xr:uid="{2C0A10C9-1E6C-42F1-8814-3DD73C8A5F31}"/>
    <cellStyle name="Comma 2 2 2 2 2 3 5" xfId="30181" xr:uid="{A75E9E01-C553-4547-9D08-C94CD6EB66B3}"/>
    <cellStyle name="Comma 2 2 2 2 2 4" xfId="9574" xr:uid="{219CEFC0-EE8E-47DC-8977-307AEDB35717}"/>
    <cellStyle name="Comma 2 2 2 2 2 4 2" xfId="25843" xr:uid="{EB14EB81-2F93-4176-ACEC-7C2C629A7DAE}"/>
    <cellStyle name="Comma 2 2 2 2 2 5" xfId="15104" xr:uid="{19D4C889-93EF-43F9-BF70-3E714C87FEC9}"/>
    <cellStyle name="Comma 2 2 2 2 2 6" xfId="21002" xr:uid="{0CF60EC9-94A1-4BB5-8A32-90ED88A36969}"/>
    <cellStyle name="Comma 2 2 2 2 2 7" xfId="30816" xr:uid="{8AD0F947-D6A2-4013-8B59-46B843DB69CE}"/>
    <cellStyle name="Comma 2 2 2 2 2 8" xfId="34047" xr:uid="{FC780A87-FD0C-4219-80F3-4E4054A4C4F9}"/>
    <cellStyle name="Comma 2 2 2 2 2 9" xfId="34338" xr:uid="{2F789939-7D46-4178-8399-4564CE33F253}"/>
    <cellStyle name="Comma 2 2 2 2 3" xfId="5086" xr:uid="{07A06DFE-F594-4BBD-99A4-14C12C07B499}"/>
    <cellStyle name="Comma 2 2 2 2 3 2" xfId="10335" xr:uid="{0E2EB21C-0E2C-44A1-9D27-ACD602C70FC7}"/>
    <cellStyle name="Comma 2 2 2 2 3 2 2" xfId="26597" xr:uid="{2013A8EF-CC38-4F9D-9F17-3FE53E4B8AFB}"/>
    <cellStyle name="Comma 2 2 2 2 3 3" xfId="15858" xr:uid="{46C55FB9-656C-4FB9-8311-115761F2E395}"/>
    <cellStyle name="Comma 2 2 2 2 3 4" xfId="21756" xr:uid="{F31E0376-BCAD-4BAF-97EC-8684619EE24F}"/>
    <cellStyle name="Comma 2 2 2 2 3 5" xfId="31762" xr:uid="{D2A8FB49-9A06-42BC-819E-B81A7AA4835D}"/>
    <cellStyle name="Comma 2 2 2 2 4" xfId="7092" xr:uid="{DF01F125-D32A-4006-A95B-F4111BDB1656}"/>
    <cellStyle name="Comma 2 2 2 2 4 2" xfId="11947" xr:uid="{5980BB72-DDC1-4537-9886-9BAB86652F40}"/>
    <cellStyle name="Comma 2 2 2 2 4 2 2" xfId="28209" xr:uid="{02A850B5-7690-4F77-A1FC-8BCA9A870742}"/>
    <cellStyle name="Comma 2 2 2 2 4 3" xfId="17542" xr:uid="{965B90F9-2AF0-4B63-A1DB-A884040D7D59}"/>
    <cellStyle name="Comma 2 2 2 2 4 4" xfId="23368" xr:uid="{E6CBB8A2-4466-4296-80F4-4F7370F93C67}"/>
    <cellStyle name="Comma 2 2 2 2 4 5" xfId="19290" xr:uid="{ECCD296C-E8FF-48D3-8DF5-097C9E380A7F}"/>
    <cellStyle name="Comma 2 2 2 2 5" xfId="8719" xr:uid="{DC188141-6350-4DE1-926A-8C6AB3A2F976}"/>
    <cellStyle name="Comma 2 2 2 2 5 2" xfId="24988" xr:uid="{51EBADF3-4427-4DE3-9201-69875EBFF298}"/>
    <cellStyle name="Comma 2 2 2 2 6" xfId="14247" xr:uid="{00DB2444-0880-4D93-91EC-091942A08170}"/>
    <cellStyle name="Comma 2 2 2 2 7" xfId="20147" xr:uid="{2ABC1E2E-04D0-43D7-A4F5-56CFB0427811}"/>
    <cellStyle name="Comma 2 2 2 2 8" xfId="13098" xr:uid="{3BA2DF73-1951-4647-A794-9BB4311471CD}"/>
    <cellStyle name="Comma 2 2 2 2 9" xfId="33192" xr:uid="{FDD8EB5C-452D-4879-A999-EED55C0A2144}"/>
    <cellStyle name="Comma 2 2 2 3" xfId="3897" xr:uid="{28C757FF-F6AD-4CFE-89A0-54322ED3CBE7}"/>
    <cellStyle name="Comma 2 2 2 3 10" xfId="36542" xr:uid="{77A317D7-DAA3-417A-AE02-6DAF889D62E1}"/>
    <cellStyle name="Comma 2 2 2 3 11" xfId="37954" xr:uid="{0B0C0292-6A2F-4509-8177-9940D2783D0D}"/>
    <cellStyle name="Comma 2 2 2 3 12" xfId="39359" xr:uid="{B1388520-BD6F-41ED-A3BE-393436D24630}"/>
    <cellStyle name="Comma 2 2 2 3 13" xfId="40014" xr:uid="{1BE31894-74D9-4C4A-8753-C2D763AFD15F}"/>
    <cellStyle name="Comma 2 2 2 3 14" xfId="42408" xr:uid="{82A11E4A-79FB-4D60-8034-272665BB4FFE}"/>
    <cellStyle name="Comma 2 2 2 3 15" xfId="43811" xr:uid="{E244D523-85AF-4FC6-BB1C-96F8EDA036F4}"/>
    <cellStyle name="Comma 2 2 2 3 2" xfId="5506" xr:uid="{60986767-6CA0-4801-B8DC-969C26AB2D9B}"/>
    <cellStyle name="Comma 2 2 2 3 2 2" xfId="10755" xr:uid="{6FF170DF-02BB-4B5E-80C5-57C460BB3C0F}"/>
    <cellStyle name="Comma 2 2 2 3 2 2 2" xfId="27017" xr:uid="{736C8E5A-9AB5-4901-A862-9C6BB20F74DD}"/>
    <cellStyle name="Comma 2 2 2 3 2 3" xfId="16278" xr:uid="{58B67807-3312-4DDC-8B08-824BC4E3EFA7}"/>
    <cellStyle name="Comma 2 2 2 3 2 4" xfId="22176" xr:uid="{A8565FD0-B19A-4626-85C9-8637E28EC6F2}"/>
    <cellStyle name="Comma 2 2 2 3 2 5" xfId="30952" xr:uid="{3F995990-96D7-4AAB-9764-175483022620}"/>
    <cellStyle name="Comma 2 2 2 3 3" xfId="7512" xr:uid="{F1875DE6-E295-4F63-8760-BA373642766E}"/>
    <cellStyle name="Comma 2 2 2 3 3 2" xfId="12367" xr:uid="{3B2B88A5-6AF8-43CD-A206-C3E2FB617798}"/>
    <cellStyle name="Comma 2 2 2 3 3 2 2" xfId="28629" xr:uid="{BCF5F1F1-D000-4810-9F55-10FD40485DEE}"/>
    <cellStyle name="Comma 2 2 2 3 3 3" xfId="17962" xr:uid="{7D008B93-EDBE-4885-8441-FD8504BD468A}"/>
    <cellStyle name="Comma 2 2 2 3 3 4" xfId="23788" xr:uid="{9BBDC735-E7F7-4919-A37C-B6BD276B4268}"/>
    <cellStyle name="Comma 2 2 2 3 3 5" xfId="32439" xr:uid="{56DFEC4D-7D68-484B-B1DE-E143536189DD}"/>
    <cellStyle name="Comma 2 2 2 3 4" xfId="9139" xr:uid="{E860D4F3-3893-468A-9075-389B59DDA927}"/>
    <cellStyle name="Comma 2 2 2 3 4 2" xfId="25408" xr:uid="{AED416E8-45D1-4BF8-BB7F-5E36F265A25E}"/>
    <cellStyle name="Comma 2 2 2 3 5" xfId="14669" xr:uid="{D48D9AD0-3511-49DB-BA11-77F74EDF2B94}"/>
    <cellStyle name="Comma 2 2 2 3 6" xfId="20567" xr:uid="{86FD4E76-F6DE-4A1A-89F5-2FD7C09CC8FF}"/>
    <cellStyle name="Comma 2 2 2 3 7" xfId="32283" xr:uid="{7D209319-77C6-45BD-A128-4DBBA0A9D5BC}"/>
    <cellStyle name="Comma 2 2 2 3 8" xfId="33612" xr:uid="{75B44E96-F2F8-48FD-A988-51CF3A0B13EA}"/>
    <cellStyle name="Comma 2 2 2 3 9" xfId="34339" xr:uid="{CFC51733-368B-40F9-9C3C-73DDC6829754}"/>
    <cellStyle name="Comma 2 2 2 4" xfId="4647" xr:uid="{11BFF254-86A3-4AB0-9ADE-BDB84DBF3F7B}"/>
    <cellStyle name="Comma 2 2 2 4 2" xfId="9896" xr:uid="{A7273269-B29E-4D31-976C-E734B9BAFC56}"/>
    <cellStyle name="Comma 2 2 2 4 2 2" xfId="26158" xr:uid="{7B102D40-06C9-4144-A4DC-E163CD65AFAF}"/>
    <cellStyle name="Comma 2 2 2 4 3" xfId="15419" xr:uid="{2600CC72-0067-42F9-9640-B62D0D4071D4}"/>
    <cellStyle name="Comma 2 2 2 4 4" xfId="21317" xr:uid="{012E73FD-49BE-4FE0-92DA-390282281BE9}"/>
    <cellStyle name="Comma 2 2 2 4 5" xfId="13591" xr:uid="{BC833A15-6A55-4D9B-A21A-0ADB93DBFE9A}"/>
    <cellStyle name="Comma 2 2 2 5" xfId="6653" xr:uid="{F439FB6B-0326-4A51-8AFF-0C0FDB1D5D78}"/>
    <cellStyle name="Comma 2 2 2 5 2" xfId="11508" xr:uid="{DDE9133C-165B-450D-8D0D-E5969293612D}"/>
    <cellStyle name="Comma 2 2 2 5 2 2" xfId="27770" xr:uid="{B5F0266F-EB93-4EDC-9594-97C58B3C5CAF}"/>
    <cellStyle name="Comma 2 2 2 5 3" xfId="17103" xr:uid="{E3DDD1D0-8609-4A5E-BB4B-B8DB59699340}"/>
    <cellStyle name="Comma 2 2 2 5 4" xfId="22929" xr:uid="{8CC1D7AB-8F57-4EA7-8AE8-EFC6B8113335}"/>
    <cellStyle name="Comma 2 2 2 5 5" xfId="18640" xr:uid="{D7FEE1F3-02A4-4FB0-9616-685AA591D3F8}"/>
    <cellStyle name="Comma 2 2 2 6" xfId="8280" xr:uid="{FB0309BA-9D4F-4B2B-B70F-7CB792EDCE24}"/>
    <cellStyle name="Comma 2 2 2 6 2" xfId="24549" xr:uid="{076171CA-A2DA-44CB-9D2A-361D83DBE789}"/>
    <cellStyle name="Comma 2 2 2 7" xfId="13805" xr:uid="{BE791493-60DE-4689-B73C-CA94360F2A33}"/>
    <cellStyle name="Comma 2 2 2 8" xfId="19708" xr:uid="{E3121E06-D890-488C-AF40-0B8632FAC3F8}"/>
    <cellStyle name="Comma 2 2 2 9" xfId="29641" xr:uid="{1AFA5EAC-8CB6-4746-9009-CA9134788954}"/>
    <cellStyle name="Comma 2 2 3" xfId="3204" xr:uid="{266AC160-C3F9-4A3F-8693-55B0E14E62A4}"/>
    <cellStyle name="Comma 2 2 3 10" xfId="34340" xr:uid="{A00E5E26-CDDC-403F-9C7C-983ABCB15A5D}"/>
    <cellStyle name="Comma 2 2 3 11" xfId="35981" xr:uid="{0FB62BCF-20E1-411F-8606-8419D1245E02}"/>
    <cellStyle name="Comma 2 2 3 12" xfId="37393" xr:uid="{FB509641-727F-44DB-94F4-B47634B867ED}"/>
    <cellStyle name="Comma 2 2 3 13" xfId="38798" xr:uid="{3D6373D8-CC33-471A-BCAB-E4F13CFCE56C}"/>
    <cellStyle name="Comma 2 2 3 14" xfId="40015" xr:uid="{924BE0C8-284D-41C1-8026-249574D8C4DB}"/>
    <cellStyle name="Comma 2 2 3 15" xfId="41847" xr:uid="{6C61695D-4614-4645-A748-C25E450F8432}"/>
    <cellStyle name="Comma 2 2 3 16" xfId="43250" xr:uid="{FA7BEFC9-B336-4CAA-8136-5FDAD414C139}"/>
    <cellStyle name="Comma 2 2 3 2" xfId="4134" xr:uid="{2CDB5540-FBEF-4110-92A4-24688986CED9}"/>
    <cellStyle name="Comma 2 2 3 2 10" xfId="36733" xr:uid="{C9EE49DD-5AAB-4EAA-B2DD-AAEF33147C89}"/>
    <cellStyle name="Comma 2 2 3 2 11" xfId="38145" xr:uid="{88E5E7DE-FD5B-4F35-AB60-1C653F7A4BC1}"/>
    <cellStyle name="Comma 2 2 3 2 12" xfId="39550" xr:uid="{2ED541FB-D9B6-4446-8CED-92E4A36D0703}"/>
    <cellStyle name="Comma 2 2 3 2 13" xfId="40016" xr:uid="{EA125B84-F010-4C7E-B97C-BCD6D895CAF4}"/>
    <cellStyle name="Comma 2 2 3 2 14" xfId="42599" xr:uid="{1F1B4434-9E96-41C5-9FAA-416E3090DBF1}"/>
    <cellStyle name="Comma 2 2 3 2 15" xfId="44002" xr:uid="{478F41EE-A58A-495F-A224-D0C40677051B}"/>
    <cellStyle name="Comma 2 2 3 2 2" xfId="5743" xr:uid="{B7628702-3024-48AA-9F29-BA1B867BF540}"/>
    <cellStyle name="Comma 2 2 3 2 2 2" xfId="10992" xr:uid="{B12226CA-2554-4846-9E88-BFFC0B45E165}"/>
    <cellStyle name="Comma 2 2 3 2 2 2 2" xfId="27254" xr:uid="{B3320E28-720E-4FA9-9F2B-EC58B0D91A00}"/>
    <cellStyle name="Comma 2 2 3 2 2 3" xfId="16515" xr:uid="{5B444D83-B9AC-44B3-A32C-B5CEEACCC325}"/>
    <cellStyle name="Comma 2 2 3 2 2 4" xfId="22413" xr:uid="{0A96FEE4-C513-48EA-B2F3-852A03971600}"/>
    <cellStyle name="Comma 2 2 3 2 2 5" xfId="30621" xr:uid="{09CC3F15-EA92-4D97-A922-01832E1F6211}"/>
    <cellStyle name="Comma 2 2 3 2 3" xfId="7749" xr:uid="{6FAB73D4-8753-4DA6-8020-75BDEA44E957}"/>
    <cellStyle name="Comma 2 2 3 2 3 2" xfId="12604" xr:uid="{427FBE7A-2AFD-42AB-87F5-3D030BA9F792}"/>
    <cellStyle name="Comma 2 2 3 2 3 2 2" xfId="28866" xr:uid="{F93B979B-C1CC-4DFE-94BE-E3297B41A991}"/>
    <cellStyle name="Comma 2 2 3 2 3 3" xfId="18199" xr:uid="{84376B60-BBFC-43CC-9FF9-23F52D9B46A4}"/>
    <cellStyle name="Comma 2 2 3 2 3 4" xfId="24025" xr:uid="{CE4D0D0F-9C03-4B6C-BA66-F424DEB69BB0}"/>
    <cellStyle name="Comma 2 2 3 2 3 5" xfId="30028" xr:uid="{446B78C5-209F-4F60-9D36-4AE198A3B50E}"/>
    <cellStyle name="Comma 2 2 3 2 4" xfId="9376" xr:uid="{8FB70AD6-CCC9-472D-B6D2-75D08D55E985}"/>
    <cellStyle name="Comma 2 2 3 2 4 2" xfId="25645" xr:uid="{269DB817-5E21-4FF6-B051-3CAB79093B32}"/>
    <cellStyle name="Comma 2 2 3 2 5" xfId="14906" xr:uid="{1C92F543-4E37-450E-A738-BC4264A047AB}"/>
    <cellStyle name="Comma 2 2 3 2 6" xfId="20804" xr:uid="{BDFCEA0B-0725-4F5B-A40C-11345E3519BC}"/>
    <cellStyle name="Comma 2 2 3 2 7" xfId="19182" xr:uid="{6125FD41-4BA0-4E67-9F28-89AE72CEDD9E}"/>
    <cellStyle name="Comma 2 2 3 2 8" xfId="33849" xr:uid="{2CB7A5EE-5872-4606-AAAE-C786674841E1}"/>
    <cellStyle name="Comma 2 2 3 2 9" xfId="34341" xr:uid="{5FE541BE-9914-4BEC-BB84-4ACF47F41417}"/>
    <cellStyle name="Comma 2 2 3 3" xfId="4845" xr:uid="{73CA578D-1754-4422-A5AB-DC5FBB9C8379}"/>
    <cellStyle name="Comma 2 2 3 3 2" xfId="10094" xr:uid="{B4BD6907-4EB2-4C34-83FE-14E7115718B2}"/>
    <cellStyle name="Comma 2 2 3 3 2 2" xfId="26356" xr:uid="{996C1121-0A0D-4234-B6CD-5B74C44EF5AB}"/>
    <cellStyle name="Comma 2 2 3 3 3" xfId="15617" xr:uid="{D79319D5-BCB3-461A-888B-E33BA8B5BF5F}"/>
    <cellStyle name="Comma 2 2 3 3 4" xfId="21515" xr:uid="{8A15372B-8DAE-46F9-9A61-8C0F72AC3DAC}"/>
    <cellStyle name="Comma 2 2 3 3 5" xfId="32458" xr:uid="{E13E3591-4462-4148-AD0D-D610C14B753A}"/>
    <cellStyle name="Comma 2 2 3 4" xfId="6851" xr:uid="{CB364277-3448-471F-931D-8C84B43143DA}"/>
    <cellStyle name="Comma 2 2 3 4 2" xfId="11706" xr:uid="{C0D68DC6-6708-486F-8345-4CD54FDC5770}"/>
    <cellStyle name="Comma 2 2 3 4 2 2" xfId="27968" xr:uid="{50A427A9-3733-4816-AB31-2654299EAB69}"/>
    <cellStyle name="Comma 2 2 3 4 3" xfId="17301" xr:uid="{C20EEC68-2A84-4E78-8E1B-223C771FAB89}"/>
    <cellStyle name="Comma 2 2 3 4 4" xfId="23127" xr:uid="{DDC5AE61-BED5-4ECD-8EBC-D0EFF10AFCF4}"/>
    <cellStyle name="Comma 2 2 3 4 5" xfId="19486" xr:uid="{60A3D6BD-1E2F-420A-8C9E-3FA5999C9941}"/>
    <cellStyle name="Comma 2 2 3 5" xfId="8478" xr:uid="{0E25587F-BEAF-440A-88EB-49DC31F130F3}"/>
    <cellStyle name="Comma 2 2 3 5 2" xfId="24747" xr:uid="{E775366A-2D04-4784-89BC-6AF88F05F158}"/>
    <cellStyle name="Comma 2 2 3 6" xfId="14003" xr:uid="{B9EF00BE-5104-472E-A2DA-E817119CCFD7}"/>
    <cellStyle name="Comma 2 2 3 7" xfId="19906" xr:uid="{CAA508F0-02E1-4839-AD8D-EDAF69AEBA9E}"/>
    <cellStyle name="Comma 2 2 3 8" xfId="19506" xr:uid="{7F317B95-D151-41CC-B726-43985D3F5197}"/>
    <cellStyle name="Comma 2 2 3 9" xfId="32951" xr:uid="{842A7735-E1D2-4325-B3AE-2EDFF3B7675C}"/>
    <cellStyle name="Comma 2 2 4" xfId="3696" xr:uid="{23B381B6-C303-4A62-B004-8AADC9867177}"/>
    <cellStyle name="Comma 2 2 4 10" xfId="36366" xr:uid="{5C647ABF-6DF3-438E-9FE4-F9BD7BA89F69}"/>
    <cellStyle name="Comma 2 2 4 11" xfId="37778" xr:uid="{C13FDCD2-4E19-4A4E-A63A-D2510511BE89}"/>
    <cellStyle name="Comma 2 2 4 12" xfId="39183" xr:uid="{98EEEEC2-78F3-4302-BADF-D67902BEFBA0}"/>
    <cellStyle name="Comma 2 2 4 13" xfId="40017" xr:uid="{0BAC43E8-1A7A-4A5A-8ECE-84CFC865C4C0}"/>
    <cellStyle name="Comma 2 2 4 14" xfId="42232" xr:uid="{91EB3744-EFDD-47B3-90E1-517F862872DD}"/>
    <cellStyle name="Comma 2 2 4 15" xfId="43635" xr:uid="{55B805AA-04A4-4DB5-982E-640070AF3D35}"/>
    <cellStyle name="Comma 2 2 4 2" xfId="5305" xr:uid="{B2DF6DCC-64BD-4E71-815C-536F71FAB5E6}"/>
    <cellStyle name="Comma 2 2 4 2 2" xfId="10554" xr:uid="{7969A3B2-7D96-4DA3-93DA-892BFCC87D36}"/>
    <cellStyle name="Comma 2 2 4 2 2 2" xfId="26816" xr:uid="{5E6A6227-032B-47CE-ACAC-E6A3FAD2130B}"/>
    <cellStyle name="Comma 2 2 4 2 3" xfId="16077" xr:uid="{90116700-0918-417B-BB73-05EFEBCA5D04}"/>
    <cellStyle name="Comma 2 2 4 2 4" xfId="21975" xr:uid="{C97EC6E4-3049-43F2-850F-07D12B843DED}"/>
    <cellStyle name="Comma 2 2 4 2 5" xfId="19582" xr:uid="{336735B9-696E-4E53-A93B-C24FF9FE2285}"/>
    <cellStyle name="Comma 2 2 4 3" xfId="7311" xr:uid="{34E5E434-AA84-4797-B12D-E3C116DBC3FD}"/>
    <cellStyle name="Comma 2 2 4 3 2" xfId="12166" xr:uid="{B99BFEA9-F27F-476C-B52C-425895FB8808}"/>
    <cellStyle name="Comma 2 2 4 3 2 2" xfId="28428" xr:uid="{3F59C874-46FF-4122-B21D-D5B69A921138}"/>
    <cellStyle name="Comma 2 2 4 3 3" xfId="17761" xr:uid="{B871AE48-8F66-4A40-A9C7-7789F4C253CD}"/>
    <cellStyle name="Comma 2 2 4 3 4" xfId="23587" xr:uid="{D300DF6C-B752-4721-8E93-09FCFAF457EC}"/>
    <cellStyle name="Comma 2 2 4 3 5" xfId="30776" xr:uid="{4A3473C7-B2DB-48E1-A3A7-7F1515C51616}"/>
    <cellStyle name="Comma 2 2 4 4" xfId="8938" xr:uid="{76804214-F96A-436D-BA7F-D524B5F5CAE5}"/>
    <cellStyle name="Comma 2 2 4 4 2" xfId="25207" xr:uid="{E225E676-5C62-4124-88B7-B175E922B8FC}"/>
    <cellStyle name="Comma 2 2 4 5" xfId="14468" xr:uid="{302B3DCA-D332-4702-9DA4-0367F52B4DBB}"/>
    <cellStyle name="Comma 2 2 4 6" xfId="20366" xr:uid="{0D76BC3C-47FB-4D9F-87C0-FFB378825522}"/>
    <cellStyle name="Comma 2 2 4 7" xfId="32483" xr:uid="{18AD1A08-C191-4B21-80F9-62B6C7A091FC}"/>
    <cellStyle name="Comma 2 2 4 8" xfId="33411" xr:uid="{B34F589E-63EE-4CFC-AFBB-EB89282E6DF6}"/>
    <cellStyle name="Comma 2 2 4 9" xfId="34342" xr:uid="{4FE7F68C-485A-4DF4-B767-66ADB6071583}"/>
    <cellStyle name="Comma 2 2 5" xfId="13198" xr:uid="{10706D25-4DEE-4A92-9797-2DB4A68D4816}"/>
    <cellStyle name="Comma 2 2 6" xfId="13644" xr:uid="{BEAF1A26-E046-432D-BAE0-B727A1B3F14A}"/>
    <cellStyle name="Comma 2 2 7" xfId="44397" xr:uid="{37869CFB-F1DA-4853-BC25-B8F6AADA848D}"/>
    <cellStyle name="Comma 2 3" xfId="829" xr:uid="{3164DA56-E85D-4451-9ECF-4242F388B687}"/>
    <cellStyle name="Comma 2 3 2" xfId="3007" xr:uid="{EF965DF3-6D71-4491-B645-6E17DE15FF68}"/>
    <cellStyle name="Comma 2 3 2 10" xfId="32754" xr:uid="{55E7DAB8-9AF6-41C1-8752-0BD49B9BE9DE}"/>
    <cellStyle name="Comma 2 3 2 11" xfId="34343" xr:uid="{98390F84-DF59-445D-92DF-001785F1AC4C}"/>
    <cellStyle name="Comma 2 3 2 12" xfId="35793" xr:uid="{DC0BD862-CA6B-4500-9679-B75097CFC052}"/>
    <cellStyle name="Comma 2 3 2 13" xfId="37205" xr:uid="{D89B3727-E606-42E6-A652-252141C4A44F}"/>
    <cellStyle name="Comma 2 3 2 14" xfId="38610" xr:uid="{E825D9E6-D48B-43F8-B5A2-E80CC866DCC6}"/>
    <cellStyle name="Comma 2 3 2 15" xfId="40018" xr:uid="{A16D9894-4365-40CC-8C5E-52331146478B}"/>
    <cellStyle name="Comma 2 3 2 16" xfId="41659" xr:uid="{16CDCEAE-7327-4FC1-B86A-77E20FE90539}"/>
    <cellStyle name="Comma 2 3 2 17" xfId="43062" xr:uid="{A0F4FC7C-22B3-49D2-B312-D67B7E4B58BC}"/>
    <cellStyle name="Comma 2 3 2 2" xfId="3472" xr:uid="{423D5BAC-D369-40B7-BA1F-07C8B9B84B5E}"/>
    <cellStyle name="Comma 2 3 2 2 10" xfId="34344" xr:uid="{96D9BCC0-06D2-4E79-9C43-EF663E8B1FDE}"/>
    <cellStyle name="Comma 2 3 2 2 11" xfId="36158" xr:uid="{5FC89A8C-8B67-4099-9460-C9C815B426DE}"/>
    <cellStyle name="Comma 2 3 2 2 12" xfId="37570" xr:uid="{C3D322F7-3877-4A3E-A7F5-169DF0444194}"/>
    <cellStyle name="Comma 2 3 2 2 13" xfId="38975" xr:uid="{8BFEE93F-1A9E-4826-8C02-2A658E44B1A5}"/>
    <cellStyle name="Comma 2 3 2 2 14" xfId="40019" xr:uid="{0F11CB20-88CA-4EA4-941E-412A2F352067}"/>
    <cellStyle name="Comma 2 3 2 2 15" xfId="42024" xr:uid="{ABCC1116-BF8A-493A-B2F6-C617395D9161}"/>
    <cellStyle name="Comma 2 3 2 2 16" xfId="43427" xr:uid="{E32B2DC4-DB6C-40B1-B702-96208AF79BC6}"/>
    <cellStyle name="Comma 2 3 2 2 2" xfId="4333" xr:uid="{8BCE0B4A-ADA6-480C-84C4-DBD5EF7E8941}"/>
    <cellStyle name="Comma 2 3 2 2 2 10" xfId="36910" xr:uid="{4F241423-D499-4F9C-94FB-8EFA7BF8994E}"/>
    <cellStyle name="Comma 2 3 2 2 2 11" xfId="38322" xr:uid="{8F9BB5C1-0F57-4888-8C40-09D88B494296}"/>
    <cellStyle name="Comma 2 3 2 2 2 12" xfId="39727" xr:uid="{F7A06EFD-EA06-4C5F-9172-99BF2640E0AF}"/>
    <cellStyle name="Comma 2 3 2 2 2 13" xfId="40020" xr:uid="{EE258FD7-6BB7-453A-AD95-42F3DDA1987E}"/>
    <cellStyle name="Comma 2 3 2 2 2 14" xfId="42776" xr:uid="{6DDAAB27-C1B0-460A-8B8A-283E4C00C663}"/>
    <cellStyle name="Comma 2 3 2 2 2 15" xfId="44179" xr:uid="{3980488E-82B9-4433-8DA9-512559B5FF74}"/>
    <cellStyle name="Comma 2 3 2 2 2 2" xfId="5942" xr:uid="{E0D4C176-0DB6-4419-95F4-75D0A9499EF7}"/>
    <cellStyle name="Comma 2 3 2 2 2 2 2" xfId="11191" xr:uid="{90B89AD6-B6BC-4385-BDDD-8A72DD37F53C}"/>
    <cellStyle name="Comma 2 3 2 2 2 2 2 2" xfId="27453" xr:uid="{08D97088-AA4C-4A99-AADD-F1B693F7645C}"/>
    <cellStyle name="Comma 2 3 2 2 2 2 3" xfId="16714" xr:uid="{9ABCB74B-642A-49C7-9486-0984DA62DD75}"/>
    <cellStyle name="Comma 2 3 2 2 2 2 4" xfId="22612" xr:uid="{3CD0314E-95C6-4C7D-9C5A-92569D7D61B0}"/>
    <cellStyle name="Comma 2 3 2 2 2 2 5" xfId="13410" xr:uid="{F679A785-3A46-4A02-938F-E1EBB054D82A}"/>
    <cellStyle name="Comma 2 3 2 2 2 3" xfId="7948" xr:uid="{8D689132-5B33-4766-BDC4-F379FBC70BA8}"/>
    <cellStyle name="Comma 2 3 2 2 2 3 2" xfId="12803" xr:uid="{FC7FBBB7-3598-419F-B06E-1B74CAC20E81}"/>
    <cellStyle name="Comma 2 3 2 2 2 3 2 2" xfId="29065" xr:uid="{0582A3A4-70D6-490C-BEAF-2C8BA3A9AF00}"/>
    <cellStyle name="Comma 2 3 2 2 2 3 3" xfId="18398" xr:uid="{9EC10866-EA8E-43A4-AB46-EC6423D7ED71}"/>
    <cellStyle name="Comma 2 3 2 2 2 3 4" xfId="24224" xr:uid="{F733E6AA-089E-4087-B76F-7F6EE91F691C}"/>
    <cellStyle name="Comma 2 3 2 2 2 3 5" xfId="32158" xr:uid="{78B3551B-09B6-425A-9DAC-FAAF55B168C5}"/>
    <cellStyle name="Comma 2 3 2 2 2 4" xfId="9575" xr:uid="{D67E1549-9735-4319-A411-75A2092ECEA5}"/>
    <cellStyle name="Comma 2 3 2 2 2 4 2" xfId="25844" xr:uid="{9D095790-8662-4377-93DB-C887372B1B1B}"/>
    <cellStyle name="Comma 2 3 2 2 2 5" xfId="15105" xr:uid="{9D72240F-DE31-4669-B734-B16699F808A2}"/>
    <cellStyle name="Comma 2 3 2 2 2 6" xfId="21003" xr:uid="{2646184C-F289-4CB9-AAA1-E962A06018D7}"/>
    <cellStyle name="Comma 2 3 2 2 2 7" xfId="29567" xr:uid="{33852878-55A4-4A1D-BC80-1DC04B524AE0}"/>
    <cellStyle name="Comma 2 3 2 2 2 8" xfId="34048" xr:uid="{F54C7151-141B-4B5A-8BBE-246587D0ED82}"/>
    <cellStyle name="Comma 2 3 2 2 2 9" xfId="34345" xr:uid="{5BFBC1CB-69CB-4AE2-BCD7-4EF681926C9A}"/>
    <cellStyle name="Comma 2 3 2 2 3" xfId="5087" xr:uid="{18CF95C4-CE82-46FA-927B-B52B36E6DE90}"/>
    <cellStyle name="Comma 2 3 2 2 3 2" xfId="10336" xr:uid="{B8DD059E-8E9C-4744-99D5-F38F316F42D6}"/>
    <cellStyle name="Comma 2 3 2 2 3 2 2" xfId="26598" xr:uid="{3373F32D-1846-4482-A956-7570B9D0A361}"/>
    <cellStyle name="Comma 2 3 2 2 3 3" xfId="15859" xr:uid="{6377B704-40F6-4273-8B61-84542DC77A67}"/>
    <cellStyle name="Comma 2 3 2 2 3 4" xfId="21757" xr:uid="{68390599-C83B-4B43-BF9B-6B6D844EB79E}"/>
    <cellStyle name="Comma 2 3 2 2 3 5" xfId="29680" xr:uid="{85498099-947E-4737-A718-705E41292239}"/>
    <cellStyle name="Comma 2 3 2 2 4" xfId="7093" xr:uid="{D45F7F8C-1756-4C07-9647-CA74053C7208}"/>
    <cellStyle name="Comma 2 3 2 2 4 2" xfId="11948" xr:uid="{7B355E50-B53A-463A-A313-264C232C1695}"/>
    <cellStyle name="Comma 2 3 2 2 4 2 2" xfId="28210" xr:uid="{1ABBE59A-0B22-4DE4-B078-9F5D9032B1FC}"/>
    <cellStyle name="Comma 2 3 2 2 4 3" xfId="17543" xr:uid="{57292F53-4A5E-458C-9FE8-B0524D5AB152}"/>
    <cellStyle name="Comma 2 3 2 2 4 4" xfId="23369" xr:uid="{F109A00A-BD55-4ACC-A5C7-BC17A1E69B15}"/>
    <cellStyle name="Comma 2 3 2 2 4 5" xfId="31013" xr:uid="{5F2AE42B-5767-496B-8B47-BE310FD52541}"/>
    <cellStyle name="Comma 2 3 2 2 5" xfId="8720" xr:uid="{FAEFCF75-EBB5-4153-A289-816A70140D88}"/>
    <cellStyle name="Comma 2 3 2 2 5 2" xfId="24989" xr:uid="{1B6438DB-63D8-45DB-8828-788FAAC32EDE}"/>
    <cellStyle name="Comma 2 3 2 2 6" xfId="14248" xr:uid="{66B5C934-192D-4C8C-8C60-E9A4FDA01E06}"/>
    <cellStyle name="Comma 2 3 2 2 7" xfId="20148" xr:uid="{12107E7F-5F3E-42EB-85E0-DE0F797C3CF1}"/>
    <cellStyle name="Comma 2 3 2 2 8" xfId="31216" xr:uid="{5E11553F-5610-40C1-85DB-309EC8ADDFA1}"/>
    <cellStyle name="Comma 2 3 2 2 9" xfId="33193" xr:uid="{7E6971DE-5F25-44FC-A17B-BE2D5E429EA1}"/>
    <cellStyle name="Comma 2 3 2 3" xfId="3898" xr:uid="{5FBECAEE-6938-4D7C-BB85-9D1552AF435D}"/>
    <cellStyle name="Comma 2 3 2 3 10" xfId="36543" xr:uid="{0F567940-9554-4E21-931B-6A9569B05B9B}"/>
    <cellStyle name="Comma 2 3 2 3 11" xfId="37955" xr:uid="{F57CEBF4-5EDD-4314-AFA4-33D89EE8C71E}"/>
    <cellStyle name="Comma 2 3 2 3 12" xfId="39360" xr:uid="{FB505ABB-6E49-4CA6-816A-44A131FA32E1}"/>
    <cellStyle name="Comma 2 3 2 3 13" xfId="40021" xr:uid="{C7CCE266-A751-4D53-9EC0-CC75CFDD8541}"/>
    <cellStyle name="Comma 2 3 2 3 14" xfId="42409" xr:uid="{DF974C6D-EC9E-4B20-8C73-022175E5DF48}"/>
    <cellStyle name="Comma 2 3 2 3 15" xfId="43812" xr:uid="{B9BEB950-FD3B-410B-8DA4-8E5C4F1022D3}"/>
    <cellStyle name="Comma 2 3 2 3 2" xfId="5507" xr:uid="{E8EEAC9E-3008-4E56-9191-ED162569CC51}"/>
    <cellStyle name="Comma 2 3 2 3 2 2" xfId="10756" xr:uid="{EB02B8DA-C212-40B9-BC1A-1D5114F059A4}"/>
    <cellStyle name="Comma 2 3 2 3 2 2 2" xfId="27018" xr:uid="{8CF5D918-9898-420E-86D8-4B74D469278C}"/>
    <cellStyle name="Comma 2 3 2 3 2 3" xfId="16279" xr:uid="{988669EA-D463-4FE6-BA61-D6FD45FC3F89}"/>
    <cellStyle name="Comma 2 3 2 3 2 4" xfId="22177" xr:uid="{6E663F21-2E26-4972-A6A8-11D100604581}"/>
    <cellStyle name="Comma 2 3 2 3 2 5" xfId="29736" xr:uid="{560E4165-4376-447F-B66D-7CE25D7EFA8D}"/>
    <cellStyle name="Comma 2 3 2 3 3" xfId="7513" xr:uid="{39E3E116-1178-4A73-9D79-4F809AC935A7}"/>
    <cellStyle name="Comma 2 3 2 3 3 2" xfId="12368" xr:uid="{51A120EF-4AA5-443E-A4B4-00F4CC33EE5A}"/>
    <cellStyle name="Comma 2 3 2 3 3 2 2" xfId="28630" xr:uid="{FD24DC0B-8145-4577-84DB-F7DB5E6A69EC}"/>
    <cellStyle name="Comma 2 3 2 3 3 3" xfId="17963" xr:uid="{3D485E22-FC4A-4E08-807C-D03C304A315B}"/>
    <cellStyle name="Comma 2 3 2 3 3 4" xfId="23789" xr:uid="{176C5732-AFF3-431F-B61C-64508C3573DE}"/>
    <cellStyle name="Comma 2 3 2 3 3 5" xfId="29552" xr:uid="{F85E82C2-FD49-4AC4-A033-51A216BBA67E}"/>
    <cellStyle name="Comma 2 3 2 3 4" xfId="9140" xr:uid="{95B9C3A6-7EB3-43DF-97B5-D618A9730B0E}"/>
    <cellStyle name="Comma 2 3 2 3 4 2" xfId="25409" xr:uid="{350B47D3-F47E-443D-B28E-685FDC962E12}"/>
    <cellStyle name="Comma 2 3 2 3 5" xfId="14670" xr:uid="{8648B071-E003-4F4C-836A-37AD3FFE3BF7}"/>
    <cellStyle name="Comma 2 3 2 3 6" xfId="20568" xr:uid="{C296B758-B26F-425F-86C0-90952626FC9A}"/>
    <cellStyle name="Comma 2 3 2 3 7" xfId="19574" xr:uid="{82D4F9BE-2C34-4038-8DE0-31BEC289E213}"/>
    <cellStyle name="Comma 2 3 2 3 8" xfId="33613" xr:uid="{D503FCEC-6CEF-45BE-9A02-3F451554EC20}"/>
    <cellStyle name="Comma 2 3 2 3 9" xfId="34346" xr:uid="{28D09E30-B81A-4CFE-A893-A16AF38EC7D6}"/>
    <cellStyle name="Comma 2 3 2 4" xfId="4648" xr:uid="{D61C3C93-DCE9-405F-9261-A3FBD0CD981B}"/>
    <cellStyle name="Comma 2 3 2 4 2" xfId="9897" xr:uid="{37AB7906-B9AB-47FB-94FA-09FA22AA3C0C}"/>
    <cellStyle name="Comma 2 3 2 4 2 2" xfId="26159" xr:uid="{0E02A5C1-E217-4D15-890F-BA8A21C891BD}"/>
    <cellStyle name="Comma 2 3 2 4 3" xfId="15420" xr:uid="{2A61FD82-500B-4E42-82FB-307CB31099B3}"/>
    <cellStyle name="Comma 2 3 2 4 4" xfId="21318" xr:uid="{2FFB2E02-DE29-4263-81E5-A6BBA7535242}"/>
    <cellStyle name="Comma 2 3 2 4 5" xfId="32524" xr:uid="{31AE3961-2B0F-4362-AE27-7B46C198E8E5}"/>
    <cellStyle name="Comma 2 3 2 5" xfId="6654" xr:uid="{419039E4-8356-4F74-AEF2-C2EA2D4BD275}"/>
    <cellStyle name="Comma 2 3 2 5 2" xfId="11509" xr:uid="{C8B335E3-73EF-43F6-B3C2-ADB2A90B60BD}"/>
    <cellStyle name="Comma 2 3 2 5 2 2" xfId="27771" xr:uid="{090E4E38-A0F7-4225-AD27-B90313A0A98A}"/>
    <cellStyle name="Comma 2 3 2 5 3" xfId="17104" xr:uid="{23BF8C66-B886-42B1-961C-A10954FD8E3E}"/>
    <cellStyle name="Comma 2 3 2 5 4" xfId="22930" xr:uid="{A1247899-D83D-4CB5-8624-DD3926DE1993}"/>
    <cellStyle name="Comma 2 3 2 5 5" xfId="32099" xr:uid="{40C041DD-B8AF-4991-AC85-23CA92773006}"/>
    <cellStyle name="Comma 2 3 2 6" xfId="8281" xr:uid="{E37F4D34-7E31-4627-8826-D80E107F7F64}"/>
    <cellStyle name="Comma 2 3 2 6 2" xfId="24550" xr:uid="{04082FF3-A9F7-4C5C-9097-C1E3BBADFAA4}"/>
    <cellStyle name="Comma 2 3 2 7" xfId="13806" xr:uid="{30D23D5E-F8B3-447E-9B77-3E2AF47938F5}"/>
    <cellStyle name="Comma 2 3 2 8" xfId="19709" xr:uid="{CE394705-F8F8-48AE-B7CB-13782C78A54F}"/>
    <cellStyle name="Comma 2 3 2 9" xfId="30273" xr:uid="{E4408FEC-ABFC-4B18-A706-8196304B8ECE}"/>
    <cellStyle name="Comma 2 3 3" xfId="3205" xr:uid="{7F47C414-8BE3-4627-A3AD-C11B0920B1F7}"/>
    <cellStyle name="Comma 2 3 3 10" xfId="34347" xr:uid="{6602B4A7-A635-498A-BFE5-50E2CFC26DF1}"/>
    <cellStyle name="Comma 2 3 3 11" xfId="35982" xr:uid="{C3AC0603-446B-4CB8-8703-3080CE57969F}"/>
    <cellStyle name="Comma 2 3 3 12" xfId="37394" xr:uid="{790E4481-5D4C-4184-AC80-7BB355E54601}"/>
    <cellStyle name="Comma 2 3 3 13" xfId="38799" xr:uid="{CE635F9C-702E-4FCD-BBDD-DF393149F355}"/>
    <cellStyle name="Comma 2 3 3 14" xfId="40022" xr:uid="{564E6D9D-9338-499F-B08C-A758A5A8AA92}"/>
    <cellStyle name="Comma 2 3 3 15" xfId="41848" xr:uid="{A6909EAA-5B57-4997-8868-3D569DB05937}"/>
    <cellStyle name="Comma 2 3 3 16" xfId="43251" xr:uid="{B676B2CC-3B99-4AC1-A6BA-886751291DA2}"/>
    <cellStyle name="Comma 2 3 3 2" xfId="4135" xr:uid="{7A2D92DB-225C-4670-9C1A-9FAD11AE72D8}"/>
    <cellStyle name="Comma 2 3 3 2 10" xfId="36734" xr:uid="{C2273097-7835-48BE-ADDC-D0CB0FAF7546}"/>
    <cellStyle name="Comma 2 3 3 2 11" xfId="38146" xr:uid="{91D4DAE1-2F7A-4B68-8120-53F6B9E4DE85}"/>
    <cellStyle name="Comma 2 3 3 2 12" xfId="39551" xr:uid="{4240B7C8-A85A-445B-9EAF-A26D93412E6D}"/>
    <cellStyle name="Comma 2 3 3 2 13" xfId="40023" xr:uid="{7A1A36B7-17D4-4CC6-A19E-9C2CE771CDFE}"/>
    <cellStyle name="Comma 2 3 3 2 14" xfId="42600" xr:uid="{7C23EF0B-4D9F-4E5A-B3AC-0B7E435D9E5E}"/>
    <cellStyle name="Comma 2 3 3 2 15" xfId="44003" xr:uid="{A54F107D-02D9-4EFE-871D-16AEFE9FF053}"/>
    <cellStyle name="Comma 2 3 3 2 2" xfId="5744" xr:uid="{93D612BA-DC6F-4983-BF8A-9CD7740B0545}"/>
    <cellStyle name="Comma 2 3 3 2 2 2" xfId="10993" xr:uid="{B86DB0EE-0FBD-4A75-A252-BFF334C8A5A7}"/>
    <cellStyle name="Comma 2 3 3 2 2 2 2" xfId="27255" xr:uid="{8BE9721C-AEC8-4173-915E-F86808F528A3}"/>
    <cellStyle name="Comma 2 3 3 2 2 3" xfId="16516" xr:uid="{4107F059-977E-4E39-B2E5-73BDE1951BCA}"/>
    <cellStyle name="Comma 2 3 3 2 2 4" xfId="22414" xr:uid="{3F872954-956C-441D-ADF2-0FD9DDD4651E}"/>
    <cellStyle name="Comma 2 3 3 2 2 5" xfId="30572" xr:uid="{A5C14224-2D10-4D3B-8F44-4295BE296A7A}"/>
    <cellStyle name="Comma 2 3 3 2 3" xfId="7750" xr:uid="{FAFC41BD-716E-454E-8572-03B60FEC177E}"/>
    <cellStyle name="Comma 2 3 3 2 3 2" xfId="12605" xr:uid="{E330F75D-5EE0-4DE8-99D4-1E17EB14D8BB}"/>
    <cellStyle name="Comma 2 3 3 2 3 2 2" xfId="28867" xr:uid="{ADDDA9F1-B089-435E-B6B9-8EE5E8485836}"/>
    <cellStyle name="Comma 2 3 3 2 3 3" xfId="18200" xr:uid="{9E1EFDCC-1FF4-44E9-B6B6-549671AD9CAE}"/>
    <cellStyle name="Comma 2 3 3 2 3 4" xfId="24026" xr:uid="{6EB68E72-C334-4E4D-852F-03A1AEFCE0A3}"/>
    <cellStyle name="Comma 2 3 3 2 3 5" xfId="13058" xr:uid="{1461126D-C778-4C45-8716-70B1035D0E98}"/>
    <cellStyle name="Comma 2 3 3 2 4" xfId="9377" xr:uid="{6FC4A5D4-C771-4589-B762-FD1140F6EB5B}"/>
    <cellStyle name="Comma 2 3 3 2 4 2" xfId="25646" xr:uid="{22B3707D-F3D1-41B3-AE95-48ACB9F08274}"/>
    <cellStyle name="Comma 2 3 3 2 5" xfId="14907" xr:uid="{A1226F42-96CE-41CD-95A0-0A0EEFCDBB7B}"/>
    <cellStyle name="Comma 2 3 3 2 6" xfId="20805" xr:uid="{FD2B22D7-0E8A-4DC0-9AC7-08B85DF97FC1}"/>
    <cellStyle name="Comma 2 3 3 2 7" xfId="32547" xr:uid="{4B74C03B-1BA1-4186-8B4C-3E35BA92E61F}"/>
    <cellStyle name="Comma 2 3 3 2 8" xfId="33850" xr:uid="{AA0D96D2-A373-425F-9CAE-2043FFF2131F}"/>
    <cellStyle name="Comma 2 3 3 2 9" xfId="34348" xr:uid="{5993E261-D947-4F7A-9486-075489C191DA}"/>
    <cellStyle name="Comma 2 3 3 3" xfId="4846" xr:uid="{11BF9FA6-541C-4321-BA15-98007F05F3BA}"/>
    <cellStyle name="Comma 2 3 3 3 2" xfId="10095" xr:uid="{4C39C9A5-64BF-44B3-9A3B-E5596D53BC3C}"/>
    <cellStyle name="Comma 2 3 3 3 2 2" xfId="26357" xr:uid="{DCD82254-BF32-422F-92DD-03B3C5E80B18}"/>
    <cellStyle name="Comma 2 3 3 3 3" xfId="15618" xr:uid="{E823BC9C-19C2-4337-9FEB-43F0CB205CDB}"/>
    <cellStyle name="Comma 2 3 3 3 4" xfId="21516" xr:uid="{5F222E9B-A3A6-4E1A-91AF-BF4CDD3C97E9}"/>
    <cellStyle name="Comma 2 3 3 3 5" xfId="19231" xr:uid="{250ED816-CBBF-4EB1-84C3-D4A404769873}"/>
    <cellStyle name="Comma 2 3 3 4" xfId="6852" xr:uid="{10E169B3-D6B1-47ED-AC2B-7532BB15150B}"/>
    <cellStyle name="Comma 2 3 3 4 2" xfId="11707" xr:uid="{5A523265-C8E4-4C19-A90F-676EA197F458}"/>
    <cellStyle name="Comma 2 3 3 4 2 2" xfId="27969" xr:uid="{21DBF98F-63BC-4563-AD6B-925000D5BF63}"/>
    <cellStyle name="Comma 2 3 3 4 3" xfId="17302" xr:uid="{10AABF6B-221D-48ED-BBC1-BBDDD9B0CAC0}"/>
    <cellStyle name="Comma 2 3 3 4 4" xfId="23128" xr:uid="{9E46CB2B-EAC9-4980-B7B5-46250EF86A53}"/>
    <cellStyle name="Comma 2 3 3 4 5" xfId="29971" xr:uid="{B42A500B-161F-49EC-A088-078E57F07E06}"/>
    <cellStyle name="Comma 2 3 3 5" xfId="8479" xr:uid="{F3B925E3-0CF0-45EC-99BD-C8B4E7CEE43D}"/>
    <cellStyle name="Comma 2 3 3 5 2" xfId="24748" xr:uid="{4722A7AB-72AC-4992-A12E-E180CD491231}"/>
    <cellStyle name="Comma 2 3 3 6" xfId="14004" xr:uid="{B758293F-7B3B-42AE-AF4D-9E101658F9C5}"/>
    <cellStyle name="Comma 2 3 3 7" xfId="19907" xr:uid="{AC13DD23-636C-4B1F-ADA7-42479DB62D57}"/>
    <cellStyle name="Comma 2 3 3 8" xfId="13476" xr:uid="{67421514-E83D-43A6-AC7C-AC30DB6F8100}"/>
    <cellStyle name="Comma 2 3 3 9" xfId="32952" xr:uid="{EF667857-CE99-48CC-A656-DD14A40B2F3E}"/>
    <cellStyle name="Comma 2 3 4" xfId="3697" xr:uid="{B1CBBC19-FD6E-483C-822B-0EB53E8C3E7A}"/>
    <cellStyle name="Comma 2 3 4 10" xfId="36367" xr:uid="{50D09626-36D0-4C4E-8C36-0C64EB37398E}"/>
    <cellStyle name="Comma 2 3 4 11" xfId="37779" xr:uid="{2E9009E4-48A7-4A68-BD66-C7A8F99719BC}"/>
    <cellStyle name="Comma 2 3 4 12" xfId="39184" xr:uid="{943F3931-2D85-437A-ACA6-505AE73BFFDC}"/>
    <cellStyle name="Comma 2 3 4 13" xfId="40024" xr:uid="{9DE51770-470B-46CB-A95F-0A4B6E324F30}"/>
    <cellStyle name="Comma 2 3 4 14" xfId="42233" xr:uid="{0CF23038-6129-486C-B4DC-B9D0881F2DC7}"/>
    <cellStyle name="Comma 2 3 4 15" xfId="43636" xr:uid="{B95A78BA-F95F-4D51-AD92-CC5CC67399EE}"/>
    <cellStyle name="Comma 2 3 4 2" xfId="5306" xr:uid="{866F6CAE-7A5A-418F-99D3-E4F9420FDDDD}"/>
    <cellStyle name="Comma 2 3 4 2 2" xfId="10555" xr:uid="{1EF2B4F7-C6AA-4ED5-9D6C-04183DC7DF2C}"/>
    <cellStyle name="Comma 2 3 4 2 2 2" xfId="26817" xr:uid="{86007A06-51CB-4317-9403-4A87BDD2AC72}"/>
    <cellStyle name="Comma 2 3 4 2 3" xfId="16078" xr:uid="{E3A3CE02-EAF1-4AA1-AC55-EC696DE91048}"/>
    <cellStyle name="Comma 2 3 4 2 4" xfId="21976" xr:uid="{3FC434FA-45AE-42B4-B0E1-975E34EC7CED}"/>
    <cellStyle name="Comma 2 3 4 2 5" xfId="31029" xr:uid="{EC8A4323-870F-4B80-A671-28CAB4875C8F}"/>
    <cellStyle name="Comma 2 3 4 3" xfId="7312" xr:uid="{2B4CD2DB-FEF0-4BFB-8942-EDC3DB2F9035}"/>
    <cellStyle name="Comma 2 3 4 3 2" xfId="12167" xr:uid="{916F30A3-8B42-4959-8CDD-4C8F14BD6494}"/>
    <cellStyle name="Comma 2 3 4 3 2 2" xfId="28429" xr:uid="{4926BD5E-57F5-423F-B4D8-E0E9270A6EC9}"/>
    <cellStyle name="Comma 2 3 4 3 3" xfId="17762" xr:uid="{F3DC1D87-AD0C-4F00-8F91-CC91C24E5E79}"/>
    <cellStyle name="Comma 2 3 4 3 4" xfId="23588" xr:uid="{A3B2CE2D-556A-40C2-AD94-3DE3E1C5CDE6}"/>
    <cellStyle name="Comma 2 3 4 3 5" xfId="32291" xr:uid="{3156A8D3-E445-417A-BC69-27BE647FD821}"/>
    <cellStyle name="Comma 2 3 4 4" xfId="8939" xr:uid="{3E7344CF-8FA6-45C9-BE43-7514D177E8FE}"/>
    <cellStyle name="Comma 2 3 4 4 2" xfId="25208" xr:uid="{17AF8530-5116-4224-8BB4-0BE36A8DA0A4}"/>
    <cellStyle name="Comma 2 3 4 5" xfId="14469" xr:uid="{C17ADC5A-DA7B-4B26-B3BC-2B51627469D8}"/>
    <cellStyle name="Comma 2 3 4 6" xfId="20367" xr:uid="{BB818F31-49AE-4140-93F0-1D40FDF71D8C}"/>
    <cellStyle name="Comma 2 3 4 7" xfId="31721" xr:uid="{BB69BE79-DE39-4C3F-A779-41F26AAED238}"/>
    <cellStyle name="Comma 2 3 4 8" xfId="33412" xr:uid="{4BCF77EE-D8C7-4BFF-9604-1CBAE8FC825C}"/>
    <cellStyle name="Comma 2 3 4 9" xfId="34349" xr:uid="{06C14732-4A03-4276-B3D2-1327CB24D51E}"/>
    <cellStyle name="Comma 2 3 5" xfId="13199" xr:uid="{50136BCF-E9C2-4EFF-97CF-1FB14F03A355}"/>
    <cellStyle name="Comma 2 3 6" xfId="29895" xr:uid="{2D993009-DFC4-4FFA-8FF0-D0725F72111E}"/>
    <cellStyle name="Comma 2 4" xfId="830" xr:uid="{61FAE15F-6E2C-487F-A19E-DAA9E7729657}"/>
    <cellStyle name="Comma 2 4 2" xfId="3008" xr:uid="{2F8A16EA-23D0-40AE-85E7-77C5D39EF48F}"/>
    <cellStyle name="Comma 2 4 2 10" xfId="32755" xr:uid="{B9DDA655-E151-486E-A591-E4B522A4A875}"/>
    <cellStyle name="Comma 2 4 2 11" xfId="34350" xr:uid="{6388E943-3772-4989-B7D0-4E2D9D6308CC}"/>
    <cellStyle name="Comma 2 4 2 12" xfId="35794" xr:uid="{2B26CF83-1A2D-40B5-A4C9-4FE36AE918B6}"/>
    <cellStyle name="Comma 2 4 2 13" xfId="37206" xr:uid="{8345E0D0-58B3-41E8-8688-4A99F21CB611}"/>
    <cellStyle name="Comma 2 4 2 14" xfId="38611" xr:uid="{15FA013C-9FF0-4F81-A8F6-086AE1F92681}"/>
    <cellStyle name="Comma 2 4 2 15" xfId="40025" xr:uid="{95B375BB-932E-409B-B66B-A0D07533876A}"/>
    <cellStyle name="Comma 2 4 2 16" xfId="41660" xr:uid="{38BEEDDA-883F-48E9-BD68-8586E7556264}"/>
    <cellStyle name="Comma 2 4 2 17" xfId="43063" xr:uid="{FE3A22B3-6242-4C17-B549-763A80BF5BA6}"/>
    <cellStyle name="Comma 2 4 2 2" xfId="3473" xr:uid="{D95C9826-0122-484B-80E1-95160629B367}"/>
    <cellStyle name="Comma 2 4 2 2 10" xfId="34351" xr:uid="{C95A8AF1-4C71-430C-BDBD-69848FCCD06E}"/>
    <cellStyle name="Comma 2 4 2 2 11" xfId="36159" xr:uid="{91B81B93-18CF-41E9-80E0-7A6F97283402}"/>
    <cellStyle name="Comma 2 4 2 2 12" xfId="37571" xr:uid="{D940F3F7-4836-467E-ABB6-41E69AB9F502}"/>
    <cellStyle name="Comma 2 4 2 2 13" xfId="38976" xr:uid="{BCF73FED-E530-4CAA-80E6-5071E18CFC8B}"/>
    <cellStyle name="Comma 2 4 2 2 14" xfId="40026" xr:uid="{32FB566F-C851-49DF-9887-17556E781D13}"/>
    <cellStyle name="Comma 2 4 2 2 15" xfId="42025" xr:uid="{4F37CD4E-330C-43FC-A440-76B43A7114B8}"/>
    <cellStyle name="Comma 2 4 2 2 16" xfId="43428" xr:uid="{C5F35B0E-8DC8-446B-9BCA-F703884516ED}"/>
    <cellStyle name="Comma 2 4 2 2 2" xfId="4334" xr:uid="{651F112F-96A9-4EB2-936A-4EE7B4B03877}"/>
    <cellStyle name="Comma 2 4 2 2 2 10" xfId="36911" xr:uid="{C3B36C05-5EEB-47D8-8E88-1E056E17AAE2}"/>
    <cellStyle name="Comma 2 4 2 2 2 11" xfId="38323" xr:uid="{2EB1ABD6-FBEB-4C8A-8B8F-E329F35DD543}"/>
    <cellStyle name="Comma 2 4 2 2 2 12" xfId="39728" xr:uid="{6CCFE2B7-6C6B-47BA-A2FC-C313B07F330A}"/>
    <cellStyle name="Comma 2 4 2 2 2 13" xfId="40027" xr:uid="{11BC7C0C-5514-4291-AA5B-AEE6BE57AB0B}"/>
    <cellStyle name="Comma 2 4 2 2 2 14" xfId="42777" xr:uid="{2E32B3E8-137E-4E79-B921-6132F344AD1F}"/>
    <cellStyle name="Comma 2 4 2 2 2 15" xfId="44180" xr:uid="{91411C9D-8F27-4875-BD83-04845EE6AB68}"/>
    <cellStyle name="Comma 2 4 2 2 2 2" xfId="5943" xr:uid="{24E883F0-C279-41DA-86B2-BCA45947D408}"/>
    <cellStyle name="Comma 2 4 2 2 2 2 2" xfId="11192" xr:uid="{6F5F76B1-5DF2-4D34-8B6B-44AD86085429}"/>
    <cellStyle name="Comma 2 4 2 2 2 2 2 2" xfId="27454" xr:uid="{0438B581-72DE-4917-AAD2-68314AF292EE}"/>
    <cellStyle name="Comma 2 4 2 2 2 2 3" xfId="16715" xr:uid="{98122C10-8A6A-43AB-BFDC-489AB16C66EB}"/>
    <cellStyle name="Comma 2 4 2 2 2 2 4" xfId="22613" xr:uid="{8516F4EC-0D69-44CB-B40C-FD6D35273235}"/>
    <cellStyle name="Comma 2 4 2 2 2 2 5" xfId="31234" xr:uid="{1B1FEB36-0819-4BEC-A733-1D9CD864224F}"/>
    <cellStyle name="Comma 2 4 2 2 2 3" xfId="7949" xr:uid="{3AFA042F-FA72-4096-B0F4-EAB828256A01}"/>
    <cellStyle name="Comma 2 4 2 2 2 3 2" xfId="12804" xr:uid="{E3B7A6F7-CF77-4E9E-AEB5-5F339CB1C80F}"/>
    <cellStyle name="Comma 2 4 2 2 2 3 2 2" xfId="29066" xr:uid="{3E9C0BA9-7464-450D-A7A6-95EA2DD50F8E}"/>
    <cellStyle name="Comma 2 4 2 2 2 3 3" xfId="18399" xr:uid="{17908542-8180-41D3-90BF-2710F26D56C3}"/>
    <cellStyle name="Comma 2 4 2 2 2 3 4" xfId="24225" xr:uid="{E50729E4-4EAB-4323-B1A4-FF2525CAC7FD}"/>
    <cellStyle name="Comma 2 4 2 2 2 3 5" xfId="19421" xr:uid="{AD11E5BA-E3C6-407A-82F2-704F3BD29BDE}"/>
    <cellStyle name="Comma 2 4 2 2 2 4" xfId="9576" xr:uid="{37CC264D-C94E-4974-BC98-C30A68F3BB36}"/>
    <cellStyle name="Comma 2 4 2 2 2 4 2" xfId="25845" xr:uid="{AA0DCBA2-3B2A-40CA-A8A7-A323320B06D3}"/>
    <cellStyle name="Comma 2 4 2 2 2 5" xfId="15106" xr:uid="{B8610D4D-769A-451D-8420-75F3447910AF}"/>
    <cellStyle name="Comma 2 4 2 2 2 6" xfId="21004" xr:uid="{077FEEA8-9CFC-4DB2-B633-B19EE7640D32}"/>
    <cellStyle name="Comma 2 4 2 2 2 7" xfId="13390" xr:uid="{65719B9B-602A-47EB-AA43-3B9726C952C5}"/>
    <cellStyle name="Comma 2 4 2 2 2 8" xfId="34049" xr:uid="{E2C0A80F-2EA0-45F6-BE8B-FFC9FF608FA3}"/>
    <cellStyle name="Comma 2 4 2 2 2 9" xfId="34352" xr:uid="{6F3A7771-9446-4AF7-87C8-9C567ADD374E}"/>
    <cellStyle name="Comma 2 4 2 2 3" xfId="5088" xr:uid="{5394283E-FE31-4B3F-A652-8848EC74E3BE}"/>
    <cellStyle name="Comma 2 4 2 2 3 2" xfId="10337" xr:uid="{3C03682A-089F-435C-AB86-606879206925}"/>
    <cellStyle name="Comma 2 4 2 2 3 2 2" xfId="26599" xr:uid="{F25F517B-53BE-4B7D-B65E-E0DF83D5BD65}"/>
    <cellStyle name="Comma 2 4 2 2 3 3" xfId="15860" xr:uid="{A2D9ACF1-3E27-4C14-9297-31FF82A36E96}"/>
    <cellStyle name="Comma 2 4 2 2 3 4" xfId="21758" xr:uid="{72D0D1BC-6E6C-4D36-A46F-49026FEA389F}"/>
    <cellStyle name="Comma 2 4 2 2 3 5" xfId="31742" xr:uid="{576BD5BA-D5FB-4859-9C2D-FC072ADE2EE9}"/>
    <cellStyle name="Comma 2 4 2 2 4" xfId="7094" xr:uid="{FA4F23C6-71E0-46D3-B3EA-A7D9130229D7}"/>
    <cellStyle name="Comma 2 4 2 2 4 2" xfId="11949" xr:uid="{06501999-A181-4641-AC34-39E6C217BDB9}"/>
    <cellStyle name="Comma 2 4 2 2 4 2 2" xfId="28211" xr:uid="{9704FD8C-0787-4CF6-AA2D-61A78DD8A46C}"/>
    <cellStyle name="Comma 2 4 2 2 4 3" xfId="17544" xr:uid="{50C79496-4BB5-4553-ADEC-17AE157CC7B1}"/>
    <cellStyle name="Comma 2 4 2 2 4 4" xfId="23370" xr:uid="{2E663A32-A5E7-4CB6-9E0E-116530D9AEAA}"/>
    <cellStyle name="Comma 2 4 2 2 4 5" xfId="31817" xr:uid="{9533600C-12B1-47F6-BF26-E1A124F20C51}"/>
    <cellStyle name="Comma 2 4 2 2 5" xfId="8721" xr:uid="{75C51FD5-A78D-465D-93A9-05B25C0FEDCE}"/>
    <cellStyle name="Comma 2 4 2 2 5 2" xfId="24990" xr:uid="{3BDA2DAB-99E2-4F6F-B252-6C77A586EBB1}"/>
    <cellStyle name="Comma 2 4 2 2 6" xfId="14249" xr:uid="{8212F7D8-EFDA-44A4-96E3-C490BC639497}"/>
    <cellStyle name="Comma 2 4 2 2 7" xfId="20149" xr:uid="{EFC07918-FEA4-4947-B132-58488D0EE30F}"/>
    <cellStyle name="Comma 2 4 2 2 8" xfId="31464" xr:uid="{A7DEF04E-07C0-424B-AEA8-6FB6F7F4CFAF}"/>
    <cellStyle name="Comma 2 4 2 2 9" xfId="33194" xr:uid="{A7D46785-903A-424F-AC9D-C5A1EA63C73C}"/>
    <cellStyle name="Comma 2 4 2 3" xfId="3899" xr:uid="{B52EF0D0-5243-4E0F-9E1C-96F5233B74F6}"/>
    <cellStyle name="Comma 2 4 2 3 10" xfId="36544" xr:uid="{21F2E2E8-5269-4A4D-9C39-CCEBE32B7D44}"/>
    <cellStyle name="Comma 2 4 2 3 11" xfId="37956" xr:uid="{A77B8C3B-8D0C-433B-A2E7-CB5F1D01C025}"/>
    <cellStyle name="Comma 2 4 2 3 12" xfId="39361" xr:uid="{41FC189A-7EF4-423A-AD1E-54E1F3CB03E2}"/>
    <cellStyle name="Comma 2 4 2 3 13" xfId="40028" xr:uid="{44C4BAAD-2162-47A7-BC4C-FD6E21E32B91}"/>
    <cellStyle name="Comma 2 4 2 3 14" xfId="42410" xr:uid="{04211376-9253-4781-B0AB-62C5044D9031}"/>
    <cellStyle name="Comma 2 4 2 3 15" xfId="43813" xr:uid="{C1EE1DF5-D740-4447-A5BC-49865AECD2EC}"/>
    <cellStyle name="Comma 2 4 2 3 2" xfId="5508" xr:uid="{38AE7804-7948-4BB1-B253-49262F1227DC}"/>
    <cellStyle name="Comma 2 4 2 3 2 2" xfId="10757" xr:uid="{B9BEF735-CC0C-4B0B-81AA-396D6CBEA52C}"/>
    <cellStyle name="Comma 2 4 2 3 2 2 2" xfId="27019" xr:uid="{99182C28-1C1D-4F61-8580-8D5CBEEC5AE9}"/>
    <cellStyle name="Comma 2 4 2 3 2 3" xfId="16280" xr:uid="{214EF16E-0FC8-4FD1-B172-0A94C0CB2942}"/>
    <cellStyle name="Comma 2 4 2 3 2 4" xfId="22178" xr:uid="{AAAD0990-D261-4B21-A6BF-981F4C41A7CA}"/>
    <cellStyle name="Comma 2 4 2 3 2 5" xfId="13622" xr:uid="{474365C5-24D9-4300-94A0-A48FE9FE7B18}"/>
    <cellStyle name="Comma 2 4 2 3 3" xfId="7514" xr:uid="{A59DE605-8CA3-4B75-9889-879780558F42}"/>
    <cellStyle name="Comma 2 4 2 3 3 2" xfId="12369" xr:uid="{3148733E-A016-4695-A3E5-D50A4C4EB7EB}"/>
    <cellStyle name="Comma 2 4 2 3 3 2 2" xfId="28631" xr:uid="{C249C885-4032-4F21-A13A-F76E24DA6163}"/>
    <cellStyle name="Comma 2 4 2 3 3 3" xfId="17964" xr:uid="{EDEB0EED-1C48-4DEB-B048-29628CC33CE1}"/>
    <cellStyle name="Comma 2 4 2 3 3 4" xfId="23790" xr:uid="{1DA2247C-1C97-410B-90F1-495554F531C0}"/>
    <cellStyle name="Comma 2 4 2 3 3 5" xfId="19212" xr:uid="{E337CBF8-B86F-426E-8B5F-3AE385B5E27E}"/>
    <cellStyle name="Comma 2 4 2 3 4" xfId="9141" xr:uid="{42301A77-B78D-4D2D-BD2F-9559E8A3446B}"/>
    <cellStyle name="Comma 2 4 2 3 4 2" xfId="25410" xr:uid="{90F5A895-8F14-4898-808D-A4593C0F590F}"/>
    <cellStyle name="Comma 2 4 2 3 5" xfId="14671" xr:uid="{D1946A30-F939-4A61-8913-174EAB2C11D9}"/>
    <cellStyle name="Comma 2 4 2 3 6" xfId="20569" xr:uid="{713DAD78-5627-4F25-8F25-E5791368BCC0}"/>
    <cellStyle name="Comma 2 4 2 3 7" xfId="13299" xr:uid="{283C0B3D-4613-4EE2-A683-6ABC7DAFC053}"/>
    <cellStyle name="Comma 2 4 2 3 8" xfId="33614" xr:uid="{172D3278-D9CD-4F31-B288-3B1C618D2B1C}"/>
    <cellStyle name="Comma 2 4 2 3 9" xfId="34353" xr:uid="{77BB0A82-798B-4C8B-ADD5-A415F83D4494}"/>
    <cellStyle name="Comma 2 4 2 4" xfId="4649" xr:uid="{80F7E10D-EBD2-4ABB-8EF2-8B39B3ABB3B7}"/>
    <cellStyle name="Comma 2 4 2 4 2" xfId="9898" xr:uid="{00F1A5D7-F817-4109-9567-B5A8467CEE6C}"/>
    <cellStyle name="Comma 2 4 2 4 2 2" xfId="26160" xr:uid="{43EFCB1F-B190-437F-B0D1-CD16E3D15D51}"/>
    <cellStyle name="Comma 2 4 2 4 3" xfId="15421" xr:uid="{46EC53EC-DC62-4E1F-B263-7AFED7D34DA8}"/>
    <cellStyle name="Comma 2 4 2 4 4" xfId="21319" xr:uid="{F2A8075D-57C2-4F58-9B34-23EB2844C462}"/>
    <cellStyle name="Comma 2 4 2 4 5" xfId="30092" xr:uid="{7E99F9DC-E9A3-460F-A617-B972E1F25EB7}"/>
    <cellStyle name="Comma 2 4 2 5" xfId="6655" xr:uid="{A42E3905-EA13-4775-BA85-B6E21A265307}"/>
    <cellStyle name="Comma 2 4 2 5 2" xfId="11510" xr:uid="{BDAFEE13-BA94-434F-9885-38618F036E8F}"/>
    <cellStyle name="Comma 2 4 2 5 2 2" xfId="27772" xr:uid="{5456A74B-A356-409E-81B3-36F88DA4A4C5}"/>
    <cellStyle name="Comma 2 4 2 5 3" xfId="17105" xr:uid="{50184012-A7F5-4242-904C-935851019EFC}"/>
    <cellStyle name="Comma 2 4 2 5 4" xfId="22931" xr:uid="{98CC94C8-B0E1-4919-838E-CB7BD018DEDD}"/>
    <cellStyle name="Comma 2 4 2 5 5" xfId="19553" xr:uid="{0F5AED11-2B5C-4478-9195-7AD18928A630}"/>
    <cellStyle name="Comma 2 4 2 6" xfId="8282" xr:uid="{2C583DAB-58C7-424C-8686-5DC51CDC4C1B}"/>
    <cellStyle name="Comma 2 4 2 6 2" xfId="24551" xr:uid="{FFB879B9-A052-4189-BDD3-0F01451AFF96}"/>
    <cellStyle name="Comma 2 4 2 7" xfId="13807" xr:uid="{A91435DA-2336-4EFC-B679-3ED1063D225E}"/>
    <cellStyle name="Comma 2 4 2 8" xfId="19710" xr:uid="{3A10CDBC-C629-4423-87C9-A0D935A29296}"/>
    <cellStyle name="Comma 2 4 2 9" xfId="32578" xr:uid="{B4442519-5403-40CA-A201-ABD8C2785A5A}"/>
    <cellStyle name="Comma 2 4 3" xfId="3206" xr:uid="{D411A3B9-A5DF-4B9A-BE06-EBE932C8F7A6}"/>
    <cellStyle name="Comma 2 4 3 10" xfId="34354" xr:uid="{FA662AE5-5CEA-4B14-83C1-08ED40421FBE}"/>
    <cellStyle name="Comma 2 4 3 11" xfId="35983" xr:uid="{18479D60-98CC-4AA7-9B95-79E9E100BDBE}"/>
    <cellStyle name="Comma 2 4 3 12" xfId="37395" xr:uid="{B9F170B6-97C9-431D-A8D2-BD49F9434EB7}"/>
    <cellStyle name="Comma 2 4 3 13" xfId="38800" xr:uid="{D59AE4BD-369C-4B6E-9D99-ACB01901042C}"/>
    <cellStyle name="Comma 2 4 3 14" xfId="40029" xr:uid="{E282E70D-70C2-4BA0-9DF0-AE4BAA9171FB}"/>
    <cellStyle name="Comma 2 4 3 15" xfId="41849" xr:uid="{953BBCB6-068E-4733-AF27-7C6EEB21EC14}"/>
    <cellStyle name="Comma 2 4 3 16" xfId="43252" xr:uid="{B8EE30A4-8E0D-471D-A41E-600911065989}"/>
    <cellStyle name="Comma 2 4 3 2" xfId="4136" xr:uid="{D0A5825D-B33C-491C-A5AE-229BFB00B836}"/>
    <cellStyle name="Comma 2 4 3 2 10" xfId="36735" xr:uid="{EB02178A-2681-4D33-97A2-A0E104961A5F}"/>
    <cellStyle name="Comma 2 4 3 2 11" xfId="38147" xr:uid="{4DA0182A-3FD3-42DF-BF96-E9C32BD243DC}"/>
    <cellStyle name="Comma 2 4 3 2 12" xfId="39552" xr:uid="{7131A6FA-AD45-40D4-B86D-C21DABF76EEA}"/>
    <cellStyle name="Comma 2 4 3 2 13" xfId="40030" xr:uid="{2F90BF07-582F-49FD-970E-52C0F8C055E3}"/>
    <cellStyle name="Comma 2 4 3 2 14" xfId="42601" xr:uid="{A195ACDA-1A9C-48EE-91C5-3939AB2590B2}"/>
    <cellStyle name="Comma 2 4 3 2 15" xfId="44004" xr:uid="{5F9F5C74-C375-4B89-8766-5E6C9EAF95EA}"/>
    <cellStyle name="Comma 2 4 3 2 2" xfId="5745" xr:uid="{20971C81-22BA-48FB-9679-98BDB9A062BF}"/>
    <cellStyle name="Comma 2 4 3 2 2 2" xfId="10994" xr:uid="{72333556-E8CA-4B2A-B536-3070047AFE71}"/>
    <cellStyle name="Comma 2 4 3 2 2 2 2" xfId="27256" xr:uid="{6D38AA95-CCDF-4283-AEC2-C64F640E2A20}"/>
    <cellStyle name="Comma 2 4 3 2 2 3" xfId="16517" xr:uid="{EF7EBDF9-29D6-4C5B-A38B-02B54FD3160F}"/>
    <cellStyle name="Comma 2 4 3 2 2 4" xfId="22415" xr:uid="{4F50B21D-A3AD-4CF3-8EEF-9DA21D28A293}"/>
    <cellStyle name="Comma 2 4 3 2 2 5" xfId="31141" xr:uid="{B9BC1EBC-3119-44E2-B260-5FD7940CE104}"/>
    <cellStyle name="Comma 2 4 3 2 3" xfId="7751" xr:uid="{DC408189-F66B-4951-A7C1-F28278C12427}"/>
    <cellStyle name="Comma 2 4 3 2 3 2" xfId="12606" xr:uid="{E3595BC0-8138-4B03-9896-1897AFF8DB2A}"/>
    <cellStyle name="Comma 2 4 3 2 3 2 2" xfId="28868" xr:uid="{17251354-936C-4198-A440-2FB8D66E3A7E}"/>
    <cellStyle name="Comma 2 4 3 2 3 3" xfId="18201" xr:uid="{EBC8B673-CDDB-4311-A929-04C208473CB4}"/>
    <cellStyle name="Comma 2 4 3 2 3 4" xfId="24027" xr:uid="{F2B5B4F2-A1BF-413C-8CAF-E7CE72A5CF40}"/>
    <cellStyle name="Comma 2 4 3 2 3 5" xfId="31363" xr:uid="{6C6F3ABA-83F1-44D5-89AD-E7882E3DE55B}"/>
    <cellStyle name="Comma 2 4 3 2 4" xfId="9378" xr:uid="{47E5A2CC-DAEB-4E25-A320-82EE324EC07E}"/>
    <cellStyle name="Comma 2 4 3 2 4 2" xfId="25647" xr:uid="{7DB4ED90-992E-47EA-8F7F-914E9B26ED47}"/>
    <cellStyle name="Comma 2 4 3 2 5" xfId="14908" xr:uid="{E5162453-C947-4712-A878-BCAC22B87209}"/>
    <cellStyle name="Comma 2 4 3 2 6" xfId="20806" xr:uid="{3ACB5137-4675-4C21-955D-40E5A3135AF5}"/>
    <cellStyle name="Comma 2 4 3 2 7" xfId="13484" xr:uid="{11CB4430-4001-4E00-93B5-A7351613D063}"/>
    <cellStyle name="Comma 2 4 3 2 8" xfId="33851" xr:uid="{0F358325-DABD-49E5-BC1C-46ECF3907070}"/>
    <cellStyle name="Comma 2 4 3 2 9" xfId="34355" xr:uid="{52DE2EEE-1488-4634-BC27-72FE9798282C}"/>
    <cellStyle name="Comma 2 4 3 3" xfId="4847" xr:uid="{A796E782-DD8B-421D-88A6-E63F189C11A5}"/>
    <cellStyle name="Comma 2 4 3 3 2" xfId="10096" xr:uid="{D90C250A-6A8F-4A6C-BBEB-62366932319F}"/>
    <cellStyle name="Comma 2 4 3 3 2 2" xfId="26358" xr:uid="{DEB71840-0E24-4EC4-8B5A-5F9AC5E21C9B}"/>
    <cellStyle name="Comma 2 4 3 3 3" xfId="15619" xr:uid="{AE9568BE-403E-45A3-9F26-326DF46A2D3B}"/>
    <cellStyle name="Comma 2 4 3 3 4" xfId="21517" xr:uid="{D1DA3463-3F8D-44E4-98B7-2EA164305729}"/>
    <cellStyle name="Comma 2 4 3 3 5" xfId="19393" xr:uid="{C29490AF-57CE-4689-86D5-7DAFEAACC07F}"/>
    <cellStyle name="Comma 2 4 3 4" xfId="6853" xr:uid="{B24D8F48-D719-4FCE-BA21-DF5481EDB39E}"/>
    <cellStyle name="Comma 2 4 3 4 2" xfId="11708" xr:uid="{C5F7158C-8FEA-4383-AC23-7FCA390C1E3B}"/>
    <cellStyle name="Comma 2 4 3 4 2 2" xfId="27970" xr:uid="{684A81DA-86E6-47F4-9075-BF0F7A892946}"/>
    <cellStyle name="Comma 2 4 3 4 3" xfId="17303" xr:uid="{811A8C4C-9CE6-4F32-AA80-AD2B3D939C2A}"/>
    <cellStyle name="Comma 2 4 3 4 4" xfId="23129" xr:uid="{4D7CB967-D4B6-4950-89CC-E32F0D4F6CB6}"/>
    <cellStyle name="Comma 2 4 3 4 5" xfId="29935" xr:uid="{14FB552C-5E7E-40EB-8711-44AFA115E976}"/>
    <cellStyle name="Comma 2 4 3 5" xfId="8480" xr:uid="{F95A2230-02E3-49CB-B0C4-7E70DF1AE023}"/>
    <cellStyle name="Comma 2 4 3 5 2" xfId="24749" xr:uid="{4B0F6620-B5E0-439D-AA30-813C0D67B4E7}"/>
    <cellStyle name="Comma 2 4 3 6" xfId="14005" xr:uid="{22179665-496D-4916-BE8B-920D8FA9D5E4}"/>
    <cellStyle name="Comma 2 4 3 7" xfId="19908" xr:uid="{400F38ED-A44C-4A49-BA92-90D7FA5B01BA}"/>
    <cellStyle name="Comma 2 4 3 8" xfId="29465" xr:uid="{D94B9F3A-AB50-46E8-BD75-2B294CCD8278}"/>
    <cellStyle name="Comma 2 4 3 9" xfId="32953" xr:uid="{C06D9543-2E8F-456C-9AF9-893F3B647F99}"/>
    <cellStyle name="Comma 2 4 4" xfId="3698" xr:uid="{11C83171-5174-4E48-B4D5-8AEEA2F76A42}"/>
    <cellStyle name="Comma 2 4 4 10" xfId="36368" xr:uid="{23867E2E-9C77-4A3D-ADBD-7D82D423F16C}"/>
    <cellStyle name="Comma 2 4 4 11" xfId="37780" xr:uid="{1292C864-854B-453D-9F14-92A71D2B4D98}"/>
    <cellStyle name="Comma 2 4 4 12" xfId="39185" xr:uid="{03462CB6-C135-418D-84F6-EA214835B358}"/>
    <cellStyle name="Comma 2 4 4 13" xfId="40031" xr:uid="{5850756C-4829-4C01-95E8-51B514D90AB2}"/>
    <cellStyle name="Comma 2 4 4 14" xfId="42234" xr:uid="{741AF4D5-43E6-493A-B10E-7B1B657A5B65}"/>
    <cellStyle name="Comma 2 4 4 15" xfId="43637" xr:uid="{1A9AA768-92C7-4D3D-91E8-D2FB435A1FE2}"/>
    <cellStyle name="Comma 2 4 4 2" xfId="5307" xr:uid="{EB4119C9-3B30-4D87-AA90-770328A85AB8}"/>
    <cellStyle name="Comma 2 4 4 2 2" xfId="10556" xr:uid="{EB834EAE-AD2F-46FD-B4D4-DA5A99352028}"/>
    <cellStyle name="Comma 2 4 4 2 2 2" xfId="26818" xr:uid="{475DAB4F-0615-4C7E-A941-7410AFEA4780}"/>
    <cellStyle name="Comma 2 4 4 2 3" xfId="16079" xr:uid="{26E7E536-3309-483C-B2F1-859390BAA0F0}"/>
    <cellStyle name="Comma 2 4 4 2 4" xfId="21977" xr:uid="{8B0062A4-2B03-41BB-9A22-44FF24B829EC}"/>
    <cellStyle name="Comma 2 4 4 2 5" xfId="13101" xr:uid="{CFC4F5FD-6430-4C71-B15A-C91C774147E2}"/>
    <cellStyle name="Comma 2 4 4 3" xfId="7313" xr:uid="{03E20B90-F79D-495F-ABFA-94087D18E7AE}"/>
    <cellStyle name="Comma 2 4 4 3 2" xfId="12168" xr:uid="{04686454-5624-40F8-B875-350D71001330}"/>
    <cellStyle name="Comma 2 4 4 3 2 2" xfId="28430" xr:uid="{8D1B75EF-2D51-4E54-BAC7-32488DCCB759}"/>
    <cellStyle name="Comma 2 4 4 3 3" xfId="17763" xr:uid="{58683B71-E4F8-4772-86F2-1EE125C70883}"/>
    <cellStyle name="Comma 2 4 4 3 4" xfId="23589" xr:uid="{E345C24F-F4CD-4740-86FA-F93590073843}"/>
    <cellStyle name="Comma 2 4 4 3 5" xfId="32399" xr:uid="{56CA5E1E-7EAE-46C3-B3BD-4BBE2F357DDF}"/>
    <cellStyle name="Comma 2 4 4 4" xfId="8940" xr:uid="{E2F06880-7074-481E-8986-E79C92D50F0B}"/>
    <cellStyle name="Comma 2 4 4 4 2" xfId="25209" xr:uid="{BD8C7C26-921F-4989-8FBC-A15990FACF2A}"/>
    <cellStyle name="Comma 2 4 4 5" xfId="14470" xr:uid="{BD69FA8F-F292-412E-9F51-6A231954683D}"/>
    <cellStyle name="Comma 2 4 4 6" xfId="20368" xr:uid="{27209FE1-39CA-4DAD-A94D-8BC3C7A22B26}"/>
    <cellStyle name="Comma 2 4 4 7" xfId="19118" xr:uid="{0313FB62-C735-408C-AE32-FC642E647CCE}"/>
    <cellStyle name="Comma 2 4 4 8" xfId="33413" xr:uid="{C142F80B-140B-4D12-A968-717C19ADD46D}"/>
    <cellStyle name="Comma 2 4 4 9" xfId="34356" xr:uid="{E1803932-06D4-477E-9BDD-5E431CDB6989}"/>
    <cellStyle name="Comma 2 4 5" xfId="13200" xr:uid="{A5E14BD4-6035-45DD-B39B-ACEA116A0DAA}"/>
    <cellStyle name="Comma 2 4 6" xfId="13344" xr:uid="{6F9D0AAF-0697-49B1-A4AE-89E22D96996E}"/>
    <cellStyle name="Comma 2 5" xfId="831" xr:uid="{5E3B6032-6CD9-4342-8F2B-5277A8CA78DA}"/>
    <cellStyle name="Comma 2 5 2" xfId="3009" xr:uid="{71A8D479-F0EC-47CC-9DE8-76CDE19F814C}"/>
    <cellStyle name="Comma 2 5 2 10" xfId="32756" xr:uid="{E0D8BF5C-9D24-498F-A4F7-16808CDF5570}"/>
    <cellStyle name="Comma 2 5 2 11" xfId="34357" xr:uid="{EB958D36-7D49-4028-BE44-08A7CDD5023B}"/>
    <cellStyle name="Comma 2 5 2 12" xfId="35795" xr:uid="{129025EC-1427-45CB-8527-F19FFFA917D3}"/>
    <cellStyle name="Comma 2 5 2 13" xfId="37207" xr:uid="{3F132D34-45DD-4A9B-8ADC-3AB7E782EAA8}"/>
    <cellStyle name="Comma 2 5 2 14" xfId="38612" xr:uid="{03CFEEB2-5874-4EC1-9942-AD23B54EC6C8}"/>
    <cellStyle name="Comma 2 5 2 15" xfId="40032" xr:uid="{58849204-AFA5-4097-9C39-7B6DB2DCE0C4}"/>
    <cellStyle name="Comma 2 5 2 16" xfId="41661" xr:uid="{05E3EB88-4570-4830-BF2A-536DD52FD9BB}"/>
    <cellStyle name="Comma 2 5 2 17" xfId="43064" xr:uid="{F30118DE-939D-47E2-BF91-35D3937FE3C7}"/>
    <cellStyle name="Comma 2 5 2 2" xfId="3474" xr:uid="{ED8B6E67-7E75-4FC8-8E43-8BE8210A7F2B}"/>
    <cellStyle name="Comma 2 5 2 2 10" xfId="34358" xr:uid="{6B94CBDB-40F3-4BAF-BD89-02921972AC51}"/>
    <cellStyle name="Comma 2 5 2 2 11" xfId="36160" xr:uid="{CFA22BD2-117A-4783-9769-70217406CB4A}"/>
    <cellStyle name="Comma 2 5 2 2 12" xfId="37572" xr:uid="{0F127B7B-5978-4136-927E-6FCC10A840D1}"/>
    <cellStyle name="Comma 2 5 2 2 13" xfId="38977" xr:uid="{35624856-0B05-4B55-B761-8FE83BAC94D1}"/>
    <cellStyle name="Comma 2 5 2 2 14" xfId="40033" xr:uid="{B70831DB-0C68-4772-96C3-26BCFC68C516}"/>
    <cellStyle name="Comma 2 5 2 2 15" xfId="42026" xr:uid="{9559CA3E-4B9A-406A-AC20-9266B624112C}"/>
    <cellStyle name="Comma 2 5 2 2 16" xfId="43429" xr:uid="{8802565C-035E-4B55-99AA-3FABBEC4FE22}"/>
    <cellStyle name="Comma 2 5 2 2 2" xfId="4335" xr:uid="{DAE74F6C-EC93-43C6-8EB0-D3ED4CCF5BC1}"/>
    <cellStyle name="Comma 2 5 2 2 2 10" xfId="36912" xr:uid="{66E5AA2D-3841-493A-AE7F-43B80D6EBB4C}"/>
    <cellStyle name="Comma 2 5 2 2 2 11" xfId="38324" xr:uid="{E68551B3-E52B-4D49-9EEE-88DD1FF3C02D}"/>
    <cellStyle name="Comma 2 5 2 2 2 12" xfId="39729" xr:uid="{8A10EAC9-7335-44CD-B291-B4480321B41E}"/>
    <cellStyle name="Comma 2 5 2 2 2 13" xfId="40034" xr:uid="{738A1082-8C19-4D9F-8B81-D1E22D3DC181}"/>
    <cellStyle name="Comma 2 5 2 2 2 14" xfId="42778" xr:uid="{D66FB346-AB1D-4A90-B154-3A606B63428A}"/>
    <cellStyle name="Comma 2 5 2 2 2 15" xfId="44181" xr:uid="{91C4F369-A854-4DCB-929B-18A2CD4531E6}"/>
    <cellStyle name="Comma 2 5 2 2 2 2" xfId="5944" xr:uid="{C538CB63-D73E-4558-BDB6-30A6A2EF6265}"/>
    <cellStyle name="Comma 2 5 2 2 2 2 2" xfId="11193" xr:uid="{163EA6DF-8F48-48DF-A73F-298FE2B008C8}"/>
    <cellStyle name="Comma 2 5 2 2 2 2 2 2" xfId="27455" xr:uid="{D6400233-EB33-43E4-9602-A133903F62C9}"/>
    <cellStyle name="Comma 2 5 2 2 2 2 3" xfId="16716" xr:uid="{D90B3046-FFFF-40BE-B877-10AE564CEAFB}"/>
    <cellStyle name="Comma 2 5 2 2 2 2 4" xfId="22614" xr:uid="{E16C99CA-0A6D-4AE0-8999-A903F6EE1400}"/>
    <cellStyle name="Comma 2 5 2 2 2 2 5" xfId="19096" xr:uid="{6F89E5FB-5E88-4978-89DF-F28AEB374D17}"/>
    <cellStyle name="Comma 2 5 2 2 2 3" xfId="7950" xr:uid="{D524C011-6B84-49A5-8421-8C2002F706EC}"/>
    <cellStyle name="Comma 2 5 2 2 2 3 2" xfId="12805" xr:uid="{55836857-6DCD-4674-8DA5-C284FCA4FE50}"/>
    <cellStyle name="Comma 2 5 2 2 2 3 2 2" xfId="29067" xr:uid="{954D8905-1018-45F4-8080-7CF69C91E683}"/>
    <cellStyle name="Comma 2 5 2 2 2 3 3" xfId="18400" xr:uid="{A3DDBF80-1E09-4667-BBE2-C56CDF6B0A21}"/>
    <cellStyle name="Comma 2 5 2 2 2 3 4" xfId="24226" xr:uid="{83B23C7A-1350-4CCB-A43D-45770ECD8042}"/>
    <cellStyle name="Comma 2 5 2 2 2 3 5" xfId="13387" xr:uid="{55E75DCF-2CDB-4948-ABA0-12DA0071D585}"/>
    <cellStyle name="Comma 2 5 2 2 2 4" xfId="9577" xr:uid="{D280A57F-6FB5-4BC8-B1D7-F14EBBE80862}"/>
    <cellStyle name="Comma 2 5 2 2 2 4 2" xfId="25846" xr:uid="{4596113A-53F0-4C6A-96B8-D126DBAAA376}"/>
    <cellStyle name="Comma 2 5 2 2 2 5" xfId="15107" xr:uid="{E9B7B379-9FE8-4338-A7DF-CC460AFEA72D}"/>
    <cellStyle name="Comma 2 5 2 2 2 6" xfId="21005" xr:uid="{A11636D6-7823-4540-95DD-8C336891615D}"/>
    <cellStyle name="Comma 2 5 2 2 2 7" xfId="30470" xr:uid="{131917B4-FE73-49B0-BF56-0C254156841D}"/>
    <cellStyle name="Comma 2 5 2 2 2 8" xfId="34050" xr:uid="{E7FF46E1-1BBD-4487-A71E-A09124348CE9}"/>
    <cellStyle name="Comma 2 5 2 2 2 9" xfId="34359" xr:uid="{CF717C87-FB3D-428C-8FF8-79BEF39F9E19}"/>
    <cellStyle name="Comma 2 5 2 2 3" xfId="5089" xr:uid="{10EC7B0A-8090-4D8A-8A89-14B914E15483}"/>
    <cellStyle name="Comma 2 5 2 2 3 2" xfId="10338" xr:uid="{2470B879-8818-449E-82AA-91B93A340810}"/>
    <cellStyle name="Comma 2 5 2 2 3 2 2" xfId="26600" xr:uid="{31D806B6-923E-4419-9695-A5F09BDC3FDE}"/>
    <cellStyle name="Comma 2 5 2 2 3 3" xfId="15861" xr:uid="{C34A1E61-F352-42A3-9784-9872B0060378}"/>
    <cellStyle name="Comma 2 5 2 2 3 4" xfId="21759" xr:uid="{6DDABC4F-7CAD-4583-8548-8DE358B308AF}"/>
    <cellStyle name="Comma 2 5 2 2 3 5" xfId="30278" xr:uid="{F8946DB1-41B0-4B79-8A6E-A4EFA63775E3}"/>
    <cellStyle name="Comma 2 5 2 2 4" xfId="7095" xr:uid="{83EEC2F7-8035-4CF4-BDF5-A227965BB722}"/>
    <cellStyle name="Comma 2 5 2 2 4 2" xfId="11950" xr:uid="{B952E454-1065-48DE-9C93-2556086F6847}"/>
    <cellStyle name="Comma 2 5 2 2 4 2 2" xfId="28212" xr:uid="{059D3323-C89A-467D-A91F-5EAF256F9825}"/>
    <cellStyle name="Comma 2 5 2 2 4 3" xfId="17545" xr:uid="{042F1497-C3FB-45C9-8934-49E20164B148}"/>
    <cellStyle name="Comma 2 5 2 2 4 4" xfId="23371" xr:uid="{6F4270FB-109B-444B-9F68-18A6E566F6A2}"/>
    <cellStyle name="Comma 2 5 2 2 4 5" xfId="32000" xr:uid="{D71DCC1D-30F8-4432-A6DE-A77C61A993BC}"/>
    <cellStyle name="Comma 2 5 2 2 5" xfId="8722" xr:uid="{4A3BBA33-DE65-4330-9F24-9EC8CB6A268B}"/>
    <cellStyle name="Comma 2 5 2 2 5 2" xfId="24991" xr:uid="{E7FDBB06-8C5D-4615-ADBD-289E45B1F64A}"/>
    <cellStyle name="Comma 2 5 2 2 6" xfId="14250" xr:uid="{B2B08B03-05AE-4516-B298-ABE4F0D3D568}"/>
    <cellStyle name="Comma 2 5 2 2 7" xfId="20150" xr:uid="{921C540D-F573-4E63-90E7-306719AA17CF}"/>
    <cellStyle name="Comma 2 5 2 2 8" xfId="13456" xr:uid="{EEF8AE11-C89F-41B2-90F9-EC2668E64F47}"/>
    <cellStyle name="Comma 2 5 2 2 9" xfId="33195" xr:uid="{9DB01FCD-4703-483C-AA73-5860E0A4B0FE}"/>
    <cellStyle name="Comma 2 5 2 3" xfId="3900" xr:uid="{575CF202-5F57-413C-8E93-65E2F67C53E0}"/>
    <cellStyle name="Comma 2 5 2 3 10" xfId="36545" xr:uid="{09A188A8-0CEC-46C9-A2B4-DB4608F5F85D}"/>
    <cellStyle name="Comma 2 5 2 3 11" xfId="37957" xr:uid="{755D8204-0E4B-4A6B-A063-DABC558C591E}"/>
    <cellStyle name="Comma 2 5 2 3 12" xfId="39362" xr:uid="{F8792A9B-F17B-47C0-99BD-3E8B43386792}"/>
    <cellStyle name="Comma 2 5 2 3 13" xfId="40035" xr:uid="{13AC93F4-EE91-4457-A506-E71B53B38B87}"/>
    <cellStyle name="Comma 2 5 2 3 14" xfId="42411" xr:uid="{CF3AD1B1-F3A1-4701-ACD3-C91708CC25C2}"/>
    <cellStyle name="Comma 2 5 2 3 15" xfId="43814" xr:uid="{65BE9899-47F3-45D8-9C5D-D5B1852FF9B4}"/>
    <cellStyle name="Comma 2 5 2 3 2" xfId="5509" xr:uid="{C7D0217A-E0E8-4CED-8B4D-E4BCD4A67AEF}"/>
    <cellStyle name="Comma 2 5 2 3 2 2" xfId="10758" xr:uid="{3E425C40-25A0-41EC-89A6-8088C55DE084}"/>
    <cellStyle name="Comma 2 5 2 3 2 2 2" xfId="27020" xr:uid="{0AED3EB5-D668-4EE7-814E-158E119572E2}"/>
    <cellStyle name="Comma 2 5 2 3 2 3" xfId="16281" xr:uid="{F78E0F19-B5FF-47CD-A9C4-D7E9D3E52BFD}"/>
    <cellStyle name="Comma 2 5 2 3 2 4" xfId="22179" xr:uid="{C6AD5079-D625-466D-B674-BF7D4F8B7298}"/>
    <cellStyle name="Comma 2 5 2 3 2 5" xfId="31870" xr:uid="{7E2654FB-C7BE-4327-BDC0-0D6A3D4E2429}"/>
    <cellStyle name="Comma 2 5 2 3 3" xfId="7515" xr:uid="{B47CB751-4EBF-4480-83E7-CD2B0C00DB9F}"/>
    <cellStyle name="Comma 2 5 2 3 3 2" xfId="12370" xr:uid="{876BE1E1-7B64-4B6D-B556-E629155D76EC}"/>
    <cellStyle name="Comma 2 5 2 3 3 2 2" xfId="28632" xr:uid="{AB5B2788-67E4-4075-9891-AE4076593623}"/>
    <cellStyle name="Comma 2 5 2 3 3 3" xfId="17965" xr:uid="{E70FF26C-3455-451C-AEE9-611E45C0F423}"/>
    <cellStyle name="Comma 2 5 2 3 3 4" xfId="23791" xr:uid="{B394C0B0-E398-4831-B50C-87A02879DCFC}"/>
    <cellStyle name="Comma 2 5 2 3 3 5" xfId="18912" xr:uid="{784C0653-E45B-4FD1-8A5E-CB82C92AA291}"/>
    <cellStyle name="Comma 2 5 2 3 4" xfId="9142" xr:uid="{8D36AAFE-9FBA-4A13-8FB6-A3CA9454F92D}"/>
    <cellStyle name="Comma 2 5 2 3 4 2" xfId="25411" xr:uid="{CE9B26D8-0DB4-4020-BFB8-166C5737AE0D}"/>
    <cellStyle name="Comma 2 5 2 3 5" xfId="14672" xr:uid="{19123CBA-1A1A-4E87-9A10-E4400BE78753}"/>
    <cellStyle name="Comma 2 5 2 3 6" xfId="20570" xr:uid="{1B17E88A-9380-423F-B8A4-3050955884B4}"/>
    <cellStyle name="Comma 2 5 2 3 7" xfId="31479" xr:uid="{A8C0C83C-2F42-48D2-A793-D48411BCBA5D}"/>
    <cellStyle name="Comma 2 5 2 3 8" xfId="33615" xr:uid="{5CB6090D-B587-4620-A790-2D2B300A048C}"/>
    <cellStyle name="Comma 2 5 2 3 9" xfId="34360" xr:uid="{F3C003CA-DDA0-44FE-B6C5-C5384A2435C0}"/>
    <cellStyle name="Comma 2 5 2 4" xfId="4650" xr:uid="{583AA712-A536-492E-8201-C71C4B6C1254}"/>
    <cellStyle name="Comma 2 5 2 4 2" xfId="9899" xr:uid="{29560F53-4657-4BC4-A26A-83FD002FE430}"/>
    <cellStyle name="Comma 2 5 2 4 2 2" xfId="26161" xr:uid="{07C31179-530C-405E-B80E-CDA49844F264}"/>
    <cellStyle name="Comma 2 5 2 4 3" xfId="15422" xr:uid="{8DA7B51E-7A48-4CB6-8697-4EB1AE4BFBC8}"/>
    <cellStyle name="Comma 2 5 2 4 4" xfId="21320" xr:uid="{5FE186DB-37F6-4386-8A5B-36D44EF89D1E}"/>
    <cellStyle name="Comma 2 5 2 4 5" xfId="29802" xr:uid="{FB9F0EBF-F510-417A-817E-2F9EA420B24B}"/>
    <cellStyle name="Comma 2 5 2 5" xfId="6656" xr:uid="{D4DF9E80-1FC4-4516-8705-7060092727F1}"/>
    <cellStyle name="Comma 2 5 2 5 2" xfId="11511" xr:uid="{BFFDBF76-F199-4917-84CC-3EFE7A04F78A}"/>
    <cellStyle name="Comma 2 5 2 5 2 2" xfId="27773" xr:uid="{BEC3796A-A7E3-4FED-808C-997A366F0381}"/>
    <cellStyle name="Comma 2 5 2 5 3" xfId="17106" xr:uid="{A1A0E445-521F-4003-86B1-DA2F6C23253C}"/>
    <cellStyle name="Comma 2 5 2 5 4" xfId="22932" xr:uid="{70609514-9730-4FB3-95AA-8B8F42AED9DA}"/>
    <cellStyle name="Comma 2 5 2 5 5" xfId="31826" xr:uid="{69373005-5231-497E-B862-1795031CF48A}"/>
    <cellStyle name="Comma 2 5 2 6" xfId="8283" xr:uid="{86127B98-F1F8-4CD7-ADFA-B01C0C7B350C}"/>
    <cellStyle name="Comma 2 5 2 6 2" xfId="24552" xr:uid="{BD045D29-39F9-4ECA-85B3-BA37C45B61EC}"/>
    <cellStyle name="Comma 2 5 2 7" xfId="13808" xr:uid="{5FCB6B54-4F2A-4AEB-BBAC-98C978BE491A}"/>
    <cellStyle name="Comma 2 5 2 8" xfId="19711" xr:uid="{F2008100-58E3-46C5-9226-47D0C116FBCD}"/>
    <cellStyle name="Comma 2 5 2 9" xfId="29338" xr:uid="{AFE188BF-65C6-4A6B-933F-BC58C0AD1F0B}"/>
    <cellStyle name="Comma 2 5 3" xfId="3207" xr:uid="{8546D350-E762-40C2-A30C-29759A2D2665}"/>
    <cellStyle name="Comma 2 5 3 10" xfId="34361" xr:uid="{D4C560A8-0B92-4B84-9941-4708B326C056}"/>
    <cellStyle name="Comma 2 5 3 11" xfId="35984" xr:uid="{A409AAFB-43E4-4E77-9019-85B6DB816C79}"/>
    <cellStyle name="Comma 2 5 3 12" xfId="37396" xr:uid="{49B9AEBD-68D8-4011-9D2E-E31E80EB2520}"/>
    <cellStyle name="Comma 2 5 3 13" xfId="38801" xr:uid="{D293BCB2-F382-46DB-BA87-396969FF4ADC}"/>
    <cellStyle name="Comma 2 5 3 14" xfId="40036" xr:uid="{9E8DD986-ECFA-44BA-B711-DD5AE52C9F8D}"/>
    <cellStyle name="Comma 2 5 3 15" xfId="41850" xr:uid="{F96EC0F5-0F43-4A54-B8EA-59DF368C01E2}"/>
    <cellStyle name="Comma 2 5 3 16" xfId="43253" xr:uid="{75E20CF1-18A5-4C6C-94BE-B1124426EDE1}"/>
    <cellStyle name="Comma 2 5 3 2" xfId="4137" xr:uid="{C3826C92-A255-4693-90E3-EFD1AD6D0E9F}"/>
    <cellStyle name="Comma 2 5 3 2 10" xfId="36736" xr:uid="{96D002BC-2ED7-4254-A7F8-5ECF430E1A70}"/>
    <cellStyle name="Comma 2 5 3 2 11" xfId="38148" xr:uid="{90D8A44A-DD36-4AA2-97C1-633B24EF6329}"/>
    <cellStyle name="Comma 2 5 3 2 12" xfId="39553" xr:uid="{80C6F326-5508-4B25-A1DD-C8F5988EAE4D}"/>
    <cellStyle name="Comma 2 5 3 2 13" xfId="40037" xr:uid="{E1A226DB-C415-4542-8AC1-199A5775F50C}"/>
    <cellStyle name="Comma 2 5 3 2 14" xfId="42602" xr:uid="{8AD83226-F5C0-48FC-A257-42C4E932AA62}"/>
    <cellStyle name="Comma 2 5 3 2 15" xfId="44005" xr:uid="{454419C5-28CA-470D-B084-8040A552A212}"/>
    <cellStyle name="Comma 2 5 3 2 2" xfId="5746" xr:uid="{7C844857-61E7-4DBF-A093-8C95C8D5EF3E}"/>
    <cellStyle name="Comma 2 5 3 2 2 2" xfId="10995" xr:uid="{33813238-E136-49A3-9139-B0BFE577823B}"/>
    <cellStyle name="Comma 2 5 3 2 2 2 2" xfId="27257" xr:uid="{CFD2200F-B9F2-4C5C-B282-ABC1BE3F687F}"/>
    <cellStyle name="Comma 2 5 3 2 2 3" xfId="16518" xr:uid="{F99F7B6A-D535-4B18-85D6-487FCDE04B3E}"/>
    <cellStyle name="Comma 2 5 3 2 2 4" xfId="22416" xr:uid="{0F61475A-A07C-42A6-8264-FBC8D76DF079}"/>
    <cellStyle name="Comma 2 5 3 2 2 5" xfId="32389" xr:uid="{DF607C33-951E-43A2-9D1A-8B0BE8EA0A7E}"/>
    <cellStyle name="Comma 2 5 3 2 3" xfId="7752" xr:uid="{9FC7DB96-4CF3-4A1B-8DC5-53E302953D79}"/>
    <cellStyle name="Comma 2 5 3 2 3 2" xfId="12607" xr:uid="{0AF4E5C8-7585-4224-9787-6BE730DB8347}"/>
    <cellStyle name="Comma 2 5 3 2 3 2 2" xfId="28869" xr:uid="{DC6B963F-482F-45A9-8715-FC393200CECF}"/>
    <cellStyle name="Comma 2 5 3 2 3 3" xfId="18202" xr:uid="{B538F5DA-6E0D-4BF1-972A-9A84596775D9}"/>
    <cellStyle name="Comma 2 5 3 2 3 4" xfId="24028" xr:uid="{FB3F619A-9DF4-4B63-9D0A-089DB2429CEF}"/>
    <cellStyle name="Comma 2 5 3 2 3 5" xfId="30169" xr:uid="{62CB0F84-DA40-4975-A767-AFD8CF06FCD6}"/>
    <cellStyle name="Comma 2 5 3 2 4" xfId="9379" xr:uid="{EA7FEAA0-EB86-475D-B5A3-777FDBB84F4A}"/>
    <cellStyle name="Comma 2 5 3 2 4 2" xfId="25648" xr:uid="{39A562A4-E18B-4EA2-B295-E488DC5A12A1}"/>
    <cellStyle name="Comma 2 5 3 2 5" xfId="14909" xr:uid="{EF628334-CBF2-4B61-B700-EDA66B0EEA48}"/>
    <cellStyle name="Comma 2 5 3 2 6" xfId="20807" xr:uid="{D488F470-6735-4135-88D9-24C832F5E1DD}"/>
    <cellStyle name="Comma 2 5 3 2 7" xfId="31491" xr:uid="{58287863-188B-4767-8008-44740321014C}"/>
    <cellStyle name="Comma 2 5 3 2 8" xfId="33852" xr:uid="{12C7A961-CB21-4665-91E8-B34FEE338191}"/>
    <cellStyle name="Comma 2 5 3 2 9" xfId="34362" xr:uid="{873BE523-5C73-49D5-B31A-5D1C8DCC2744}"/>
    <cellStyle name="Comma 2 5 3 3" xfId="4848" xr:uid="{04B09D0B-FBFF-40A7-BF1D-15EDACA94570}"/>
    <cellStyle name="Comma 2 5 3 3 2" xfId="10097" xr:uid="{BB4B34CA-1887-4593-A47F-F715628731C4}"/>
    <cellStyle name="Comma 2 5 3 3 2 2" xfId="26359" xr:uid="{3AA86638-A3EA-4B17-B913-22E88D5FFB83}"/>
    <cellStyle name="Comma 2 5 3 3 3" xfId="15620" xr:uid="{5038F1D5-852B-42F4-9B50-954C06F26164}"/>
    <cellStyle name="Comma 2 5 3 3 4" xfId="21518" xr:uid="{49629670-3511-4885-A577-F5EAEC4F2794}"/>
    <cellStyle name="Comma 2 5 3 3 5" xfId="30094" xr:uid="{26A04C56-DC2F-43B9-A8E0-6C62E3E93C70}"/>
    <cellStyle name="Comma 2 5 3 4" xfId="6854" xr:uid="{82F472E2-192C-4EC7-9DD3-A604C7A5DD42}"/>
    <cellStyle name="Comma 2 5 3 4 2" xfId="11709" xr:uid="{931A266A-CB09-4452-A607-C440B8EE2FA2}"/>
    <cellStyle name="Comma 2 5 3 4 2 2" xfId="27971" xr:uid="{2ECA02A5-3190-4445-9C6D-55228881E29D}"/>
    <cellStyle name="Comma 2 5 3 4 3" xfId="17304" xr:uid="{6D11541A-EBB4-4301-9BB0-FF2B0C5DC752}"/>
    <cellStyle name="Comma 2 5 3 4 4" xfId="23130" xr:uid="{C49421D7-EF4A-46FB-A902-372A3FA0925E}"/>
    <cellStyle name="Comma 2 5 3 4 5" xfId="29309" xr:uid="{7CD4B540-AFE8-412B-9196-138D53534165}"/>
    <cellStyle name="Comma 2 5 3 5" xfId="8481" xr:uid="{8C9A9AD8-E8FF-4F01-A7F7-A604F270B28F}"/>
    <cellStyle name="Comma 2 5 3 5 2" xfId="24750" xr:uid="{AA8ACD56-5B62-4321-84C4-3B862C0F2012}"/>
    <cellStyle name="Comma 2 5 3 6" xfId="14006" xr:uid="{F3A21E56-E1E2-4FE7-B66E-2BE0957F97BC}"/>
    <cellStyle name="Comma 2 5 3 7" xfId="19909" xr:uid="{5F79210F-9A11-453C-9424-53DE02EF7035}"/>
    <cellStyle name="Comma 2 5 3 8" xfId="30951" xr:uid="{D6D072C6-2191-4A49-B7CE-20087973956F}"/>
    <cellStyle name="Comma 2 5 3 9" xfId="32954" xr:uid="{A6BDD339-9948-41BD-82F3-93816913E7E4}"/>
    <cellStyle name="Comma 2 5 4" xfId="3699" xr:uid="{B2A906D1-7910-4EC2-989D-22C0359C1D6D}"/>
    <cellStyle name="Comma 2 5 4 10" xfId="36369" xr:uid="{B3891D93-A506-4829-BBB9-702BFE7D71DD}"/>
    <cellStyle name="Comma 2 5 4 11" xfId="37781" xr:uid="{BA24F80E-1075-4731-98A1-69D5C3F8876F}"/>
    <cellStyle name="Comma 2 5 4 12" xfId="39186" xr:uid="{98246EB0-D022-4EA1-A23A-330F2F769282}"/>
    <cellStyle name="Comma 2 5 4 13" xfId="40038" xr:uid="{B1111081-86D8-4AE3-AA2C-54F9639BF165}"/>
    <cellStyle name="Comma 2 5 4 14" xfId="42235" xr:uid="{ED27FE75-C911-4FDF-9440-2D6C1A1ADA0D}"/>
    <cellStyle name="Comma 2 5 4 15" xfId="43638" xr:uid="{F10988F9-06E4-42F1-B35D-F632CB6CD3BE}"/>
    <cellStyle name="Comma 2 5 4 2" xfId="5308" xr:uid="{94177CA6-BF60-44EE-A133-924C067E0CC4}"/>
    <cellStyle name="Comma 2 5 4 2 2" xfId="10557" xr:uid="{11AE7C0F-5765-444A-8EBF-ED9518BAD7B4}"/>
    <cellStyle name="Comma 2 5 4 2 2 2" xfId="26819" xr:uid="{186F722A-7869-4EAF-AD59-9518EF601990}"/>
    <cellStyle name="Comma 2 5 4 2 3" xfId="16080" xr:uid="{F7337C69-D94D-4885-85E7-EFAD0AC0E8E4}"/>
    <cellStyle name="Comma 2 5 4 2 4" xfId="21978" xr:uid="{8C7EFF15-DA57-4E67-9A69-8F93FE2CEF81}"/>
    <cellStyle name="Comma 2 5 4 2 5" xfId="30831" xr:uid="{63ECC1DA-EB7E-420D-B7BE-ED3446E1CC36}"/>
    <cellStyle name="Comma 2 5 4 3" xfId="7314" xr:uid="{5B9C8D9B-D538-4C7B-AE04-E2BDB5562C80}"/>
    <cellStyle name="Comma 2 5 4 3 2" xfId="12169" xr:uid="{CE83D074-08E3-4C90-A6B5-CDAF39CDEA16}"/>
    <cellStyle name="Comma 2 5 4 3 2 2" xfId="28431" xr:uid="{10D46D90-8D13-449F-9F96-01C6F30BE180}"/>
    <cellStyle name="Comma 2 5 4 3 3" xfId="17764" xr:uid="{F2321FAB-710D-4607-9820-07972EE37BEE}"/>
    <cellStyle name="Comma 2 5 4 3 4" xfId="23590" xr:uid="{99634DF1-4E57-4453-B2D8-C2EE83CD2252}"/>
    <cellStyle name="Comma 2 5 4 3 5" xfId="31812" xr:uid="{E132694F-60B7-4309-9E97-79E638A08803}"/>
    <cellStyle name="Comma 2 5 4 4" xfId="8941" xr:uid="{E9D7E95B-4D8D-41C9-82EE-CE2D3990C361}"/>
    <cellStyle name="Comma 2 5 4 4 2" xfId="25210" xr:uid="{53161DCC-3D0F-463C-BD38-0B7C836D3D1D}"/>
    <cellStyle name="Comma 2 5 4 5" xfId="14471" xr:uid="{56230CF3-E759-4EC9-87C4-FF39B173EF93}"/>
    <cellStyle name="Comma 2 5 4 6" xfId="20369" xr:uid="{E089B8D6-A488-4B17-8F57-1B691CD90F39}"/>
    <cellStyle name="Comma 2 5 4 7" xfId="29758" xr:uid="{56011975-3D54-46C1-9C9B-A03AD8DB7F43}"/>
    <cellStyle name="Comma 2 5 4 8" xfId="33414" xr:uid="{75AAB293-9700-4B4B-967B-64DB2ACDA507}"/>
    <cellStyle name="Comma 2 5 4 9" xfId="34363" xr:uid="{A2049C25-2DFD-4D31-9A68-74ED88954F05}"/>
    <cellStyle name="Comma 2 5 5" xfId="13201" xr:uid="{DBFAA498-252B-46EB-B553-22D9AEF5A8A5}"/>
    <cellStyle name="Comma 2 5 6" xfId="31763" xr:uid="{BB026510-9150-447D-B855-E9FBAB366763}"/>
    <cellStyle name="Comma 2 6" xfId="832" xr:uid="{02694881-085C-405F-9D8F-63C2513E313A}"/>
    <cellStyle name="Comma 2 6 2" xfId="3010" xr:uid="{69A62C08-E11F-4171-8191-03CF15CAE44D}"/>
    <cellStyle name="Comma 2 6 2 10" xfId="32757" xr:uid="{82636DCE-1F31-42A4-A73A-141E0B542CAA}"/>
    <cellStyle name="Comma 2 6 2 11" xfId="34364" xr:uid="{52544199-B5A5-49B5-9782-C11E1EB18E2A}"/>
    <cellStyle name="Comma 2 6 2 12" xfId="35796" xr:uid="{03043F9E-91D2-4CC1-BEB3-5480632CFC2C}"/>
    <cellStyle name="Comma 2 6 2 13" xfId="37208" xr:uid="{9FA3636F-F450-40D3-B383-B3CB955ED6B8}"/>
    <cellStyle name="Comma 2 6 2 14" xfId="38613" xr:uid="{F3A27867-D8AC-4405-8A75-3D29BB42BA63}"/>
    <cellStyle name="Comma 2 6 2 15" xfId="40039" xr:uid="{66DA0EB2-69BE-430B-A6F6-B6306C289089}"/>
    <cellStyle name="Comma 2 6 2 16" xfId="41662" xr:uid="{156BA46C-E006-4FB5-BEFC-BC1160F98C6E}"/>
    <cellStyle name="Comma 2 6 2 17" xfId="43065" xr:uid="{DE8D0352-5403-49F9-8090-110E5BECB3BA}"/>
    <cellStyle name="Comma 2 6 2 2" xfId="3475" xr:uid="{6BC9268B-6C79-48A6-913F-89A2124A56AB}"/>
    <cellStyle name="Comma 2 6 2 2 10" xfId="34365" xr:uid="{95F42C17-93B3-4404-9425-13CBB5105871}"/>
    <cellStyle name="Comma 2 6 2 2 11" xfId="36161" xr:uid="{5ED74DB6-529C-44CB-9970-C75476E6B439}"/>
    <cellStyle name="Comma 2 6 2 2 12" xfId="37573" xr:uid="{66595AD2-182B-4F9B-8617-F72154C411B6}"/>
    <cellStyle name="Comma 2 6 2 2 13" xfId="38978" xr:uid="{0EB8555A-5A93-41F1-B8BB-44B940497909}"/>
    <cellStyle name="Comma 2 6 2 2 14" xfId="40040" xr:uid="{4DC3C82E-B32C-48BC-A077-BBE80F3AFD33}"/>
    <cellStyle name="Comma 2 6 2 2 15" xfId="42027" xr:uid="{DC78EBBA-F74F-4B48-A866-89E0E3480B10}"/>
    <cellStyle name="Comma 2 6 2 2 16" xfId="43430" xr:uid="{9D1F7D56-F3C9-454B-A6BC-E5AC4254F7B3}"/>
    <cellStyle name="Comma 2 6 2 2 2" xfId="4336" xr:uid="{5AEFAC59-D0C6-41BB-9C95-006746C3E8F6}"/>
    <cellStyle name="Comma 2 6 2 2 2 10" xfId="36913" xr:uid="{08727DDC-2C63-4B6E-ADCC-F72EB7956DBB}"/>
    <cellStyle name="Comma 2 6 2 2 2 11" xfId="38325" xr:uid="{AE04FF2F-1AF8-46BE-A839-52D677C4EBFA}"/>
    <cellStyle name="Comma 2 6 2 2 2 12" xfId="39730" xr:uid="{E3D55B19-3855-4A98-9657-B1A754E7548C}"/>
    <cellStyle name="Comma 2 6 2 2 2 13" xfId="40041" xr:uid="{98E8D121-831F-4322-8BBC-AC8CEC2DF308}"/>
    <cellStyle name="Comma 2 6 2 2 2 14" xfId="42779" xr:uid="{E7110ECF-9B15-4187-86B5-1F6A1A590C15}"/>
    <cellStyle name="Comma 2 6 2 2 2 15" xfId="44182" xr:uid="{BDC32DC9-38C2-45F4-943B-21B51A083C6C}"/>
    <cellStyle name="Comma 2 6 2 2 2 2" xfId="5945" xr:uid="{201D03CF-4CC8-43D3-8152-1B93C3179015}"/>
    <cellStyle name="Comma 2 6 2 2 2 2 2" xfId="11194" xr:uid="{E49094AB-D04A-4BCE-8C0A-CB4ECABB4484}"/>
    <cellStyle name="Comma 2 6 2 2 2 2 2 2" xfId="27456" xr:uid="{FD99DF37-0D56-46B0-A4D9-22E5A5659ED1}"/>
    <cellStyle name="Comma 2 6 2 2 2 2 3" xfId="16717" xr:uid="{C68BDFA4-24BA-4AEE-BD2A-D14DB10D2568}"/>
    <cellStyle name="Comma 2 6 2 2 2 2 4" xfId="22615" xr:uid="{57844975-94C7-4D12-B598-6046C8D2DDA1}"/>
    <cellStyle name="Comma 2 6 2 2 2 2 5" xfId="19579" xr:uid="{80489A39-A456-463C-BE87-A0012CD2153A}"/>
    <cellStyle name="Comma 2 6 2 2 2 3" xfId="7951" xr:uid="{96888B3A-2F9B-40BF-BFC8-91CA709F6627}"/>
    <cellStyle name="Comma 2 6 2 2 2 3 2" xfId="12806" xr:uid="{0455EFD7-1FC0-4B54-9BB3-2F13EFF53A9A}"/>
    <cellStyle name="Comma 2 6 2 2 2 3 2 2" xfId="29068" xr:uid="{018E3885-50AD-405C-8950-EEB8B5B3E8B3}"/>
    <cellStyle name="Comma 2 6 2 2 2 3 3" xfId="18401" xr:uid="{CC43AC77-B16A-4283-8247-889E48C4DA64}"/>
    <cellStyle name="Comma 2 6 2 2 2 3 4" xfId="24227" xr:uid="{1850009F-0E9C-4E59-9871-9AEFB5E7FFA8}"/>
    <cellStyle name="Comma 2 6 2 2 2 3 5" xfId="19559" xr:uid="{CB78691C-B760-4B58-8285-12E40458E79C}"/>
    <cellStyle name="Comma 2 6 2 2 2 4" xfId="9578" xr:uid="{50F75E3C-F40A-498F-8715-7F3BFE010ABF}"/>
    <cellStyle name="Comma 2 6 2 2 2 4 2" xfId="25847" xr:uid="{31E8C88B-3D6C-4083-B9D1-B1D247B216AD}"/>
    <cellStyle name="Comma 2 6 2 2 2 5" xfId="15108" xr:uid="{C8BCD174-1B5C-4297-8E1C-7CDF2845A4EF}"/>
    <cellStyle name="Comma 2 6 2 2 2 6" xfId="21006" xr:uid="{3B4C8A15-A5B9-4657-86A4-BC3C5F489EAA}"/>
    <cellStyle name="Comma 2 6 2 2 2 7" xfId="29730" xr:uid="{61623AE9-51A1-4DB6-9BB3-287B5EBB5AD9}"/>
    <cellStyle name="Comma 2 6 2 2 2 8" xfId="34051" xr:uid="{FDFC4342-CDAB-40CA-A4AC-7384BF3F2000}"/>
    <cellStyle name="Comma 2 6 2 2 2 9" xfId="34366" xr:uid="{0220BE75-DCBB-4394-B308-8099483C2A01}"/>
    <cellStyle name="Comma 2 6 2 2 3" xfId="5090" xr:uid="{D9554510-F82A-4B1C-A7A9-2445540D687E}"/>
    <cellStyle name="Comma 2 6 2 2 3 2" xfId="10339" xr:uid="{DEFDE713-0FE5-4606-831C-A091FB99A6EA}"/>
    <cellStyle name="Comma 2 6 2 2 3 2 2" xfId="26601" xr:uid="{945854F8-F4F2-4693-B143-3CD67DF44E36}"/>
    <cellStyle name="Comma 2 6 2 2 3 3" xfId="15862" xr:uid="{A0B2C2E8-C71C-493E-A09C-8309D6C3A7A5}"/>
    <cellStyle name="Comma 2 6 2 2 3 4" xfId="21760" xr:uid="{7FD51246-2368-468F-86D6-CCB882FB64AE}"/>
    <cellStyle name="Comma 2 6 2 2 3 5" xfId="32302" xr:uid="{06D91B3F-75FE-4D7C-A752-CC9DB99C9F07}"/>
    <cellStyle name="Comma 2 6 2 2 4" xfId="7096" xr:uid="{43F93521-1EE2-4E1C-822C-5FAE029D8B45}"/>
    <cellStyle name="Comma 2 6 2 2 4 2" xfId="11951" xr:uid="{49870D00-1D2E-40E4-82B4-37711054699D}"/>
    <cellStyle name="Comma 2 6 2 2 4 2 2" xfId="28213" xr:uid="{4140D5CF-2781-45AB-B74E-F9655BA0E975}"/>
    <cellStyle name="Comma 2 6 2 2 4 3" xfId="17546" xr:uid="{73A41FEA-F332-412B-9B82-5552205880C7}"/>
    <cellStyle name="Comma 2 6 2 2 4 4" xfId="23372" xr:uid="{EE75FFDD-055D-4C74-9085-F43EDB82AF47}"/>
    <cellStyle name="Comma 2 6 2 2 4 5" xfId="30416" xr:uid="{C482E9F6-76EA-42B3-A1D5-A4D9A4BDF13E}"/>
    <cellStyle name="Comma 2 6 2 2 5" xfId="8723" xr:uid="{A0A91A5B-A8C1-4B29-A4E8-91F41FE03A39}"/>
    <cellStyle name="Comma 2 6 2 2 5 2" xfId="24992" xr:uid="{5FA8FA97-D087-4247-B9EA-3896695D5F01}"/>
    <cellStyle name="Comma 2 6 2 2 6" xfId="14251" xr:uid="{60B02C8B-4F7E-42BF-AEC4-D0778C70A82D}"/>
    <cellStyle name="Comma 2 6 2 2 7" xfId="20151" xr:uid="{520DAC9E-B955-4B77-9A9A-99AA4F57E23B}"/>
    <cellStyle name="Comma 2 6 2 2 8" xfId="30021" xr:uid="{D0DD9430-BC27-4E08-A1CC-61A9CB42EFD1}"/>
    <cellStyle name="Comma 2 6 2 2 9" xfId="33196" xr:uid="{60B4D17B-FC4A-42F3-952B-10243D29CA19}"/>
    <cellStyle name="Comma 2 6 2 3" xfId="3901" xr:uid="{0037FF2C-825F-42AB-90FB-96C4C3A6A639}"/>
    <cellStyle name="Comma 2 6 2 3 10" xfId="36546" xr:uid="{13858930-D265-4059-B502-C25C8E52543F}"/>
    <cellStyle name="Comma 2 6 2 3 11" xfId="37958" xr:uid="{5D09C382-9FF0-4F3C-AFC7-54B55A076055}"/>
    <cellStyle name="Comma 2 6 2 3 12" xfId="39363" xr:uid="{F879B8B1-4618-40BB-A79A-1D694D83FA14}"/>
    <cellStyle name="Comma 2 6 2 3 13" xfId="40042" xr:uid="{2E29BBD6-7590-4E9E-BEF1-3B21E1B3E02B}"/>
    <cellStyle name="Comma 2 6 2 3 14" xfId="42412" xr:uid="{913FA486-D80A-4789-8F1B-237FB534BD6E}"/>
    <cellStyle name="Comma 2 6 2 3 15" xfId="43815" xr:uid="{2A1292CB-E745-4F5C-8CBF-0C436F10982F}"/>
    <cellStyle name="Comma 2 6 2 3 2" xfId="5510" xr:uid="{D12DF319-11D3-4E7B-86F0-B044DB6D3564}"/>
    <cellStyle name="Comma 2 6 2 3 2 2" xfId="10759" xr:uid="{932ED105-CF31-4300-8BAD-233FDC9AF442}"/>
    <cellStyle name="Comma 2 6 2 3 2 2 2" xfId="27021" xr:uid="{4202AF14-32B7-4533-A36B-7A32901927BB}"/>
    <cellStyle name="Comma 2 6 2 3 2 3" xfId="16282" xr:uid="{845E97DA-889C-4132-8C8C-04FACEE536B4}"/>
    <cellStyle name="Comma 2 6 2 3 2 4" xfId="22180" xr:uid="{0B00ED67-1A9C-44CF-B918-C639DB95D805}"/>
    <cellStyle name="Comma 2 6 2 3 2 5" xfId="31871" xr:uid="{CCE9CD10-D61A-4569-9D36-26B3DF92A468}"/>
    <cellStyle name="Comma 2 6 2 3 3" xfId="7516" xr:uid="{C12C0D83-6E92-452A-B61C-23F28929DCD1}"/>
    <cellStyle name="Comma 2 6 2 3 3 2" xfId="12371" xr:uid="{ADF4BE69-3501-4A5B-BDC7-A839DA0B5B83}"/>
    <cellStyle name="Comma 2 6 2 3 3 2 2" xfId="28633" xr:uid="{1E084E56-4BBB-4EB7-B1C2-27373B77254A}"/>
    <cellStyle name="Comma 2 6 2 3 3 3" xfId="17966" xr:uid="{D284C6C1-9BA2-4957-BD19-34BF102474D1}"/>
    <cellStyle name="Comma 2 6 2 3 3 4" xfId="23792" xr:uid="{EDB4CCC2-B3D9-47B0-A999-25952D13F0EE}"/>
    <cellStyle name="Comma 2 6 2 3 3 5" xfId="13486" xr:uid="{0E2B430A-BD54-4AC7-B5A7-FFCDD7F45590}"/>
    <cellStyle name="Comma 2 6 2 3 4" xfId="9143" xr:uid="{281F289D-CFE4-48BF-B37C-B102F9B5F282}"/>
    <cellStyle name="Comma 2 6 2 3 4 2" xfId="25412" xr:uid="{087E1C69-0423-40B7-8FCC-D664A3C851D1}"/>
    <cellStyle name="Comma 2 6 2 3 5" xfId="14673" xr:uid="{A1067D36-0F34-48D9-A689-56ED669E2642}"/>
    <cellStyle name="Comma 2 6 2 3 6" xfId="20571" xr:uid="{C2C56012-2D1F-4E58-8288-745F2DEF07E3}"/>
    <cellStyle name="Comma 2 6 2 3 7" xfId="29656" xr:uid="{B34764F7-4CDC-4629-82DF-5E9585C2A467}"/>
    <cellStyle name="Comma 2 6 2 3 8" xfId="33616" xr:uid="{798AA213-ABE7-4A62-98DB-700C7D31CB5B}"/>
    <cellStyle name="Comma 2 6 2 3 9" xfId="34367" xr:uid="{01FAABE0-7DA6-4CB2-B09C-FB15D1D0910D}"/>
    <cellStyle name="Comma 2 6 2 4" xfId="4651" xr:uid="{F9771262-3CA0-425A-88FC-77FAA0D3762D}"/>
    <cellStyle name="Comma 2 6 2 4 2" xfId="9900" xr:uid="{2E34214B-4767-4A33-8AD2-D727E4AB9ABB}"/>
    <cellStyle name="Comma 2 6 2 4 2 2" xfId="26162" xr:uid="{A0173CCD-735B-4AF7-B3E6-3F576302126F}"/>
    <cellStyle name="Comma 2 6 2 4 3" xfId="15423" xr:uid="{A63E7C6A-0BF1-49CE-B82E-D501579C9D6C}"/>
    <cellStyle name="Comma 2 6 2 4 4" xfId="21321" xr:uid="{BA15F03A-0DED-4C42-BF6F-8B6C49F957FA}"/>
    <cellStyle name="Comma 2 6 2 4 5" xfId="29842" xr:uid="{2E53F7E8-2ED6-448F-8DD8-668C28068A61}"/>
    <cellStyle name="Comma 2 6 2 5" xfId="6657" xr:uid="{E2B2101D-6427-4063-B370-12F4840A5F01}"/>
    <cellStyle name="Comma 2 6 2 5 2" xfId="11512" xr:uid="{E8C10F4F-26C2-49B1-A1C6-678D540AACCF}"/>
    <cellStyle name="Comma 2 6 2 5 2 2" xfId="27774" xr:uid="{6506709E-33BC-4E5F-8405-36D747B96B8A}"/>
    <cellStyle name="Comma 2 6 2 5 3" xfId="17107" xr:uid="{E0CA9902-69BB-49C1-A92A-44FA483E8655}"/>
    <cellStyle name="Comma 2 6 2 5 4" xfId="22933" xr:uid="{CD80BE42-EDDB-4B25-A5F5-E6B6D6FD8146}"/>
    <cellStyle name="Comma 2 6 2 5 5" xfId="19066" xr:uid="{BB7F194B-471D-49FC-B86E-4A12DE58A6CC}"/>
    <cellStyle name="Comma 2 6 2 6" xfId="8284" xr:uid="{23B3F277-940C-4FB3-9836-E29D8DA7EF21}"/>
    <cellStyle name="Comma 2 6 2 6 2" xfId="24553" xr:uid="{3DAF9E42-856C-4528-98EC-E89732ADEAF7}"/>
    <cellStyle name="Comma 2 6 2 7" xfId="13809" xr:uid="{FF7BBF4C-B0ED-4444-B66F-FD817AAA013B}"/>
    <cellStyle name="Comma 2 6 2 8" xfId="19712" xr:uid="{BCC6B293-6B6F-4EF0-B491-0B765CFAF307}"/>
    <cellStyle name="Comma 2 6 2 9" xfId="30593" xr:uid="{F4319B4E-E134-4641-ADC4-D3F53C966C63}"/>
    <cellStyle name="Comma 2 6 3" xfId="3208" xr:uid="{9AFD3458-A404-47FF-A5C7-7C135013FD99}"/>
    <cellStyle name="Comma 2 6 3 10" xfId="34368" xr:uid="{309896CC-B0CB-4714-A20A-EC6E502D1125}"/>
    <cellStyle name="Comma 2 6 3 11" xfId="35985" xr:uid="{4D41D4AC-12D4-4CDC-9A55-7C4DB8B4F1DA}"/>
    <cellStyle name="Comma 2 6 3 12" xfId="37397" xr:uid="{EDEDE58B-627B-4E74-95E9-91A411A04AC2}"/>
    <cellStyle name="Comma 2 6 3 13" xfId="38802" xr:uid="{923998C2-844C-4379-BEDA-2532C26E4851}"/>
    <cellStyle name="Comma 2 6 3 14" xfId="40043" xr:uid="{840A6781-BC84-4B66-91A1-87327365F00F}"/>
    <cellStyle name="Comma 2 6 3 15" xfId="41851" xr:uid="{A14F5B03-D4CC-4167-82EF-8D99590AA609}"/>
    <cellStyle name="Comma 2 6 3 16" xfId="43254" xr:uid="{236E3D5E-7334-4150-BDDD-4A62DB2D04DA}"/>
    <cellStyle name="Comma 2 6 3 2" xfId="4138" xr:uid="{24B9726C-5B71-47E7-BF2C-39BA31F9866E}"/>
    <cellStyle name="Comma 2 6 3 2 10" xfId="36737" xr:uid="{17566A82-1E1A-4D80-854B-0F4D7B77D11C}"/>
    <cellStyle name="Comma 2 6 3 2 11" xfId="38149" xr:uid="{C7914356-841D-451C-A21E-259F51A6EFD8}"/>
    <cellStyle name="Comma 2 6 3 2 12" xfId="39554" xr:uid="{98A5A6C7-BAC5-43CD-9B25-B02475B08460}"/>
    <cellStyle name="Comma 2 6 3 2 13" xfId="40044" xr:uid="{3646CC93-5321-4B33-887D-DC3CB6F56D3E}"/>
    <cellStyle name="Comma 2 6 3 2 14" xfId="42603" xr:uid="{88383080-8DDB-4904-8B84-83A5D7DE3E09}"/>
    <cellStyle name="Comma 2 6 3 2 15" xfId="44006" xr:uid="{FDF31F24-92BA-4C00-A5E5-71607547D023}"/>
    <cellStyle name="Comma 2 6 3 2 2" xfId="5747" xr:uid="{52EFA193-7F35-4952-A880-941D94649C68}"/>
    <cellStyle name="Comma 2 6 3 2 2 2" xfId="10996" xr:uid="{AED064B8-27C3-48A7-A085-0D1F227D4FE0}"/>
    <cellStyle name="Comma 2 6 3 2 2 2 2" xfId="27258" xr:uid="{6959207A-319F-4F2A-9C1B-A0D80A7F534E}"/>
    <cellStyle name="Comma 2 6 3 2 2 3" xfId="16519" xr:uid="{E2138BDD-3A7C-4E39-83AF-E0B797A72115}"/>
    <cellStyle name="Comma 2 6 3 2 2 4" xfId="22417" xr:uid="{E0AD2164-240B-46A0-90BA-F49F050BD119}"/>
    <cellStyle name="Comma 2 6 3 2 2 5" xfId="18655" xr:uid="{E27D1511-89B2-4B26-A4DF-153CAF0E0A2B}"/>
    <cellStyle name="Comma 2 6 3 2 3" xfId="7753" xr:uid="{E52DC318-2DE0-4CDD-BD49-C4F0291BDADF}"/>
    <cellStyle name="Comma 2 6 3 2 3 2" xfId="12608" xr:uid="{6A95B77F-994B-491C-ADFA-8C7C9F8220C2}"/>
    <cellStyle name="Comma 2 6 3 2 3 2 2" xfId="28870" xr:uid="{503C56AC-5D39-4D02-A018-C6992E663F6C}"/>
    <cellStyle name="Comma 2 6 3 2 3 3" xfId="18203" xr:uid="{1552F64B-ADBC-4E33-A8A2-899D2F7CB8DB}"/>
    <cellStyle name="Comma 2 6 3 2 3 4" xfId="24029" xr:uid="{5BD2A3A5-4ACE-4A47-B63E-BB76F823F108}"/>
    <cellStyle name="Comma 2 6 3 2 3 5" xfId="16984" xr:uid="{4DFDD2F4-BD65-4063-BADB-4996BEE634FB}"/>
    <cellStyle name="Comma 2 6 3 2 4" xfId="9380" xr:uid="{B38DA9F4-3EB7-41FB-8C14-34CFCA962A6D}"/>
    <cellStyle name="Comma 2 6 3 2 4 2" xfId="25649" xr:uid="{B467201C-93F8-452A-8013-EBFAA826F64F}"/>
    <cellStyle name="Comma 2 6 3 2 5" xfId="14910" xr:uid="{ED4E87ED-C1C4-4226-ADCC-5EA510A0995F}"/>
    <cellStyle name="Comma 2 6 3 2 6" xfId="20808" xr:uid="{AFC90A32-C935-4700-9F24-D09AF37DDB67}"/>
    <cellStyle name="Comma 2 6 3 2 7" xfId="31986" xr:uid="{9629E7DD-A32F-4EF7-AF5D-FAB4E150C16F}"/>
    <cellStyle name="Comma 2 6 3 2 8" xfId="33853" xr:uid="{74D35AA8-DC2B-442A-8AEB-A579525D7A4A}"/>
    <cellStyle name="Comma 2 6 3 2 9" xfId="34369" xr:uid="{A6D97BD4-A9C3-4259-ABEB-0B2D70EB31AA}"/>
    <cellStyle name="Comma 2 6 3 3" xfId="4849" xr:uid="{112C47CF-1A2C-4E73-8D4A-322859F7E94B}"/>
    <cellStyle name="Comma 2 6 3 3 2" xfId="10098" xr:uid="{8C044D36-8C5C-4D2B-A9D7-7410C2AECEDA}"/>
    <cellStyle name="Comma 2 6 3 3 2 2" xfId="26360" xr:uid="{8FB67ADC-EC03-47BD-8508-412EBE3624BA}"/>
    <cellStyle name="Comma 2 6 3 3 3" xfId="15621" xr:uid="{D71AEBAD-F6AB-4D9E-A5F9-4601D866B2ED}"/>
    <cellStyle name="Comma 2 6 3 3 4" xfId="21519" xr:uid="{8236DBF3-065A-4B41-ABC3-68C111145A0D}"/>
    <cellStyle name="Comma 2 6 3 3 5" xfId="18711" xr:uid="{4F54A036-F5BF-467C-89CA-AC8FA40DA64B}"/>
    <cellStyle name="Comma 2 6 3 4" xfId="6855" xr:uid="{3A26371B-7CE1-4BFE-AFC9-8BD1D04F2B85}"/>
    <cellStyle name="Comma 2 6 3 4 2" xfId="11710" xr:uid="{75F3CEED-F318-4056-831E-0297218A324F}"/>
    <cellStyle name="Comma 2 6 3 4 2 2" xfId="27972" xr:uid="{8C185637-DF87-44B9-B0A0-3E1BBC8AB9B8}"/>
    <cellStyle name="Comma 2 6 3 4 3" xfId="17305" xr:uid="{E9223847-DA37-48E8-8647-19CAF1742E55}"/>
    <cellStyle name="Comma 2 6 3 4 4" xfId="23131" xr:uid="{FC706C50-354D-4E33-8950-BB4BB62EE6FD}"/>
    <cellStyle name="Comma 2 6 3 4 5" xfId="19379" xr:uid="{E26E3FBD-2FAC-4672-A5B0-00CA449146C0}"/>
    <cellStyle name="Comma 2 6 3 5" xfId="8482" xr:uid="{7AFC5149-9849-434F-83F9-C06C61F2032B}"/>
    <cellStyle name="Comma 2 6 3 5 2" xfId="24751" xr:uid="{3438923E-B74A-4142-B07D-E9EF4D61CA36}"/>
    <cellStyle name="Comma 2 6 3 6" xfId="14007" xr:uid="{CD09115C-6C36-40C4-B43C-85F81445398A}"/>
    <cellStyle name="Comma 2 6 3 7" xfId="19910" xr:uid="{4F129A73-13AA-4A93-BC42-8FAB9356DECA}"/>
    <cellStyle name="Comma 2 6 3 8" xfId="18933" xr:uid="{2740AAAA-D5DA-4187-80CC-70938674B325}"/>
    <cellStyle name="Comma 2 6 3 9" xfId="32955" xr:uid="{B1A6A72B-D25A-4538-BA70-DDA11C1CED5D}"/>
    <cellStyle name="Comma 2 6 4" xfId="3700" xr:uid="{A64F33E4-1C23-415B-A540-8E1F0A13F2F9}"/>
    <cellStyle name="Comma 2 6 4 10" xfId="36370" xr:uid="{2046D1FF-9860-42B8-A07D-CB00C45C14E5}"/>
    <cellStyle name="Comma 2 6 4 11" xfId="37782" xr:uid="{B5F32A0B-5E3E-4B6F-97E6-1D72C0C39566}"/>
    <cellStyle name="Comma 2 6 4 12" xfId="39187" xr:uid="{BA2C3F54-920A-4BDE-A6A1-097A0ED78218}"/>
    <cellStyle name="Comma 2 6 4 13" xfId="40045" xr:uid="{CB828E88-52F2-46B3-8D70-2ECE400CF362}"/>
    <cellStyle name="Comma 2 6 4 14" xfId="42236" xr:uid="{CB64443F-4DAD-4312-9693-DBD848288CD0}"/>
    <cellStyle name="Comma 2 6 4 15" xfId="43639" xr:uid="{058FF1AA-366B-44F9-A130-27363B18DA37}"/>
    <cellStyle name="Comma 2 6 4 2" xfId="5309" xr:uid="{253399DC-BA47-4B7F-9C5E-0044A664BBEE}"/>
    <cellStyle name="Comma 2 6 4 2 2" xfId="10558" xr:uid="{C7CD5324-BB8A-45D6-9447-1078A1EB9705}"/>
    <cellStyle name="Comma 2 6 4 2 2 2" xfId="26820" xr:uid="{59D82C48-436D-448C-98BE-0BE4B67A2FFF}"/>
    <cellStyle name="Comma 2 6 4 2 3" xfId="16081" xr:uid="{F33329A5-5D64-4EA8-B9A2-4627C3C4F92A}"/>
    <cellStyle name="Comma 2 6 4 2 4" xfId="21979" xr:uid="{8C06BD17-C409-4019-9886-B0AC80A9CE80}"/>
    <cellStyle name="Comma 2 6 4 2 5" xfId="13638" xr:uid="{5AC8C0C7-2DFA-4593-90BA-E00ED9A9FB33}"/>
    <cellStyle name="Comma 2 6 4 3" xfId="7315" xr:uid="{CBBAC9E9-8215-4816-8BFA-98615068DD1C}"/>
    <cellStyle name="Comma 2 6 4 3 2" xfId="12170" xr:uid="{5DE3AC46-2F28-4233-8F74-B0239C35CDF2}"/>
    <cellStyle name="Comma 2 6 4 3 2 2" xfId="28432" xr:uid="{B6A78C27-5AE6-43DB-93F3-9180B29A03E5}"/>
    <cellStyle name="Comma 2 6 4 3 3" xfId="17765" xr:uid="{3016C620-9F2D-44C9-8F1C-42FAA8903B5A}"/>
    <cellStyle name="Comma 2 6 4 3 4" xfId="23591" xr:uid="{30074F3E-D6A1-403F-BB2E-1F159E32E138}"/>
    <cellStyle name="Comma 2 6 4 3 5" xfId="30203" xr:uid="{E04303DD-CF39-46CD-960B-E8B2F4F3E143}"/>
    <cellStyle name="Comma 2 6 4 4" xfId="8942" xr:uid="{37DC354D-E513-489D-902F-A2499DCF3BFE}"/>
    <cellStyle name="Comma 2 6 4 4 2" xfId="25211" xr:uid="{87BB7A56-474E-42EC-BFE2-AC657B63D25F}"/>
    <cellStyle name="Comma 2 6 4 5" xfId="14472" xr:uid="{C214AAB1-B558-4457-A546-39B70784377E}"/>
    <cellStyle name="Comma 2 6 4 6" xfId="20370" xr:uid="{D9342E19-F092-45F8-BF68-6488899016ED}"/>
    <cellStyle name="Comma 2 6 4 7" xfId="30056" xr:uid="{B64E70C1-67CB-478E-B83A-6DE779FCBB4D}"/>
    <cellStyle name="Comma 2 6 4 8" xfId="33415" xr:uid="{D045FE47-6BB0-47AC-86FA-1D8752929409}"/>
    <cellStyle name="Comma 2 6 4 9" xfId="34370" xr:uid="{07C6B44A-8182-4523-B772-2E4ADA8652CC}"/>
    <cellStyle name="Comma 2 6 5" xfId="13202" xr:uid="{E152BF0F-5E3E-4C80-AB78-C553DF89A811}"/>
    <cellStyle name="Comma 2 6 6" xfId="30932" xr:uid="{4C8D8106-18DB-471C-BD20-0F514F799C36}"/>
    <cellStyle name="Comma 2 7" xfId="833" xr:uid="{4DED71A0-9092-4AE8-A268-760E0321A0B3}"/>
    <cellStyle name="Comma 2 7 2" xfId="3011" xr:uid="{1A22F96B-DCAB-419B-8C51-3C4D9D614A21}"/>
    <cellStyle name="Comma 2 7 2 10" xfId="32758" xr:uid="{AF8E7A25-F8DA-4C28-88C3-EC7AD89D8F41}"/>
    <cellStyle name="Comma 2 7 2 11" xfId="34371" xr:uid="{00E64F99-9326-4163-8A91-6790F9C9B08D}"/>
    <cellStyle name="Comma 2 7 2 12" xfId="35797" xr:uid="{3538F6B4-F93E-4B7B-A6C5-6C50037CCE84}"/>
    <cellStyle name="Comma 2 7 2 13" xfId="37209" xr:uid="{BDA17BB4-A7A4-4B66-BC7C-7110F4F624AF}"/>
    <cellStyle name="Comma 2 7 2 14" xfId="38614" xr:uid="{F672CCFA-CAB8-4329-8871-5F86CCE9664C}"/>
    <cellStyle name="Comma 2 7 2 15" xfId="40046" xr:uid="{C1788FB1-437D-4FC5-9A33-5F8B5DD7FF70}"/>
    <cellStyle name="Comma 2 7 2 16" xfId="41663" xr:uid="{CED0E3C4-0609-4AB6-88A7-8A5B31EEA69F}"/>
    <cellStyle name="Comma 2 7 2 17" xfId="43066" xr:uid="{E9DD6AAE-318E-479C-A1BE-F95F12D3E813}"/>
    <cellStyle name="Comma 2 7 2 2" xfId="3476" xr:uid="{25100049-9BBE-45C9-AD68-161E4EC5F557}"/>
    <cellStyle name="Comma 2 7 2 2 10" xfId="34372" xr:uid="{4042B3B8-14D3-4C15-87A8-2FE1ECD8E296}"/>
    <cellStyle name="Comma 2 7 2 2 11" xfId="36162" xr:uid="{AFEE7EA4-8793-4EF3-9F0A-F995F581B06B}"/>
    <cellStyle name="Comma 2 7 2 2 12" xfId="37574" xr:uid="{11BC87F7-6A93-42C0-B419-DA50A1924136}"/>
    <cellStyle name="Comma 2 7 2 2 13" xfId="38979" xr:uid="{FEBD872E-D90B-4E34-BF5A-923B8A33978C}"/>
    <cellStyle name="Comma 2 7 2 2 14" xfId="40047" xr:uid="{A450E57E-9584-4825-A8C6-F624078DF505}"/>
    <cellStyle name="Comma 2 7 2 2 15" xfId="42028" xr:uid="{DCB7D94D-962E-411B-A902-F83D30886EBA}"/>
    <cellStyle name="Comma 2 7 2 2 16" xfId="43431" xr:uid="{B36E870E-98D2-4C8C-BF78-769D3BCF66F3}"/>
    <cellStyle name="Comma 2 7 2 2 2" xfId="4337" xr:uid="{38041143-D106-4AC5-9FF9-959EF0AE8F07}"/>
    <cellStyle name="Comma 2 7 2 2 2 10" xfId="36914" xr:uid="{60AD3816-00C9-41D0-A2CF-E32D462A9A72}"/>
    <cellStyle name="Comma 2 7 2 2 2 11" xfId="38326" xr:uid="{EF2FB72C-7B0E-4639-821B-A22C61E8F568}"/>
    <cellStyle name="Comma 2 7 2 2 2 12" xfId="39731" xr:uid="{DE6435AE-6FCA-47FB-B39D-BEB0A5D08707}"/>
    <cellStyle name="Comma 2 7 2 2 2 13" xfId="40048" xr:uid="{1434BF67-8C21-4957-AF82-65449BB3A2ED}"/>
    <cellStyle name="Comma 2 7 2 2 2 14" xfId="42780" xr:uid="{3A8B00D8-B6E5-4C6C-970E-175BD8216FB1}"/>
    <cellStyle name="Comma 2 7 2 2 2 15" xfId="44183" xr:uid="{2AA112FE-7D04-4A06-B935-3C2D13545004}"/>
    <cellStyle name="Comma 2 7 2 2 2 2" xfId="5946" xr:uid="{65291626-D1FB-457A-8D60-1E66C31AD407}"/>
    <cellStyle name="Comma 2 7 2 2 2 2 2" xfId="11195" xr:uid="{E2CE06C5-9C00-47FF-A161-10EAC3B5185B}"/>
    <cellStyle name="Comma 2 7 2 2 2 2 2 2" xfId="27457" xr:uid="{EB5885C6-4A91-48F6-8DE4-3D5C81F317B7}"/>
    <cellStyle name="Comma 2 7 2 2 2 2 3" xfId="16718" xr:uid="{185D0461-7963-4D74-989E-C0AA8EB51AC7}"/>
    <cellStyle name="Comma 2 7 2 2 2 2 4" xfId="22616" xr:uid="{C3289093-0604-458F-9306-3DE19FFD0591}"/>
    <cellStyle name="Comma 2 7 2 2 2 2 5" xfId="13156" xr:uid="{62E0F349-0029-489F-8B04-D799C8679E0B}"/>
    <cellStyle name="Comma 2 7 2 2 2 3" xfId="7952" xr:uid="{D426FFDB-8F04-40E1-87FA-B238F82A67ED}"/>
    <cellStyle name="Comma 2 7 2 2 2 3 2" xfId="12807" xr:uid="{63F7E723-1217-483D-ACF3-C2DFA1126DB9}"/>
    <cellStyle name="Comma 2 7 2 2 2 3 2 2" xfId="29069" xr:uid="{5FFEFB7C-0880-4CB2-A27D-CF5217FC0C7F}"/>
    <cellStyle name="Comma 2 7 2 2 2 3 3" xfId="18402" xr:uid="{F25FB137-593F-4ACE-BD3B-32ACCB4F4CEA}"/>
    <cellStyle name="Comma 2 7 2 2 2 3 4" xfId="24228" xr:uid="{1EA4056C-4B6D-4829-A527-E27D5299D5B1}"/>
    <cellStyle name="Comma 2 7 2 2 2 3 5" xfId="18973" xr:uid="{A33635CA-A741-4D3C-90B8-A04B7F8F76EB}"/>
    <cellStyle name="Comma 2 7 2 2 2 4" xfId="9579" xr:uid="{B582E342-3E31-47C5-B8C1-56D9B2B644A7}"/>
    <cellStyle name="Comma 2 7 2 2 2 4 2" xfId="25848" xr:uid="{5592CA34-244D-4F3E-ACC5-1AE05890BA80}"/>
    <cellStyle name="Comma 2 7 2 2 2 5" xfId="15109" xr:uid="{24DE8A00-F256-4976-8C50-FD1CD39C4568}"/>
    <cellStyle name="Comma 2 7 2 2 2 6" xfId="21007" xr:uid="{08C37A7B-E371-4319-BF32-6FB276672B01}"/>
    <cellStyle name="Comma 2 7 2 2 2 7" xfId="30245" xr:uid="{96364F8A-6B0D-440B-805A-DBA565B6C416}"/>
    <cellStyle name="Comma 2 7 2 2 2 8" xfId="34052" xr:uid="{F5A6AFB9-9F7D-4DC0-8CB3-375F6CBC3E98}"/>
    <cellStyle name="Comma 2 7 2 2 2 9" xfId="34373" xr:uid="{213692DB-4552-4CAE-88A7-A11A87A06CCF}"/>
    <cellStyle name="Comma 2 7 2 2 3" xfId="5091" xr:uid="{9303036B-8908-4C72-8779-58C04C64F39D}"/>
    <cellStyle name="Comma 2 7 2 2 3 2" xfId="10340" xr:uid="{2CF25447-EEA8-48E9-B452-24B1439B9881}"/>
    <cellStyle name="Comma 2 7 2 2 3 2 2" xfId="26602" xr:uid="{A95CD51B-497B-42EF-B311-7B9BCF85D4C9}"/>
    <cellStyle name="Comma 2 7 2 2 3 3" xfId="15863" xr:uid="{F88B80AF-9FB7-4C1E-A711-F5638EE8D6BE}"/>
    <cellStyle name="Comma 2 7 2 2 3 4" xfId="21761" xr:uid="{4CB2B97E-D6B4-4E51-8A3F-5DD2479CCE9F}"/>
    <cellStyle name="Comma 2 7 2 2 3 5" xfId="30111" xr:uid="{9BB7FEDB-3F55-4030-932D-1E8FD34E3D4C}"/>
    <cellStyle name="Comma 2 7 2 2 4" xfId="7097" xr:uid="{2D5F93E1-E8B1-4575-8E06-C4BCD6D5880C}"/>
    <cellStyle name="Comma 2 7 2 2 4 2" xfId="11952" xr:uid="{78E2F665-B0D6-43CB-88D9-A7AFE3888A70}"/>
    <cellStyle name="Comma 2 7 2 2 4 2 2" xfId="28214" xr:uid="{ACD75BE1-D65C-4810-9BAF-484C7696C4EE}"/>
    <cellStyle name="Comma 2 7 2 2 4 3" xfId="17547" xr:uid="{CF1C721F-BC29-40CA-BB9F-79E8441CAC37}"/>
    <cellStyle name="Comma 2 7 2 2 4 4" xfId="23373" xr:uid="{3F4F4BF1-510F-4BB7-A885-54766821B793}"/>
    <cellStyle name="Comma 2 7 2 2 4 5" xfId="30223" xr:uid="{D6D2B16F-0669-4DCA-A1ED-726834FA4D40}"/>
    <cellStyle name="Comma 2 7 2 2 5" xfId="8724" xr:uid="{7BB88C87-7926-40E3-8BE2-A7F914262961}"/>
    <cellStyle name="Comma 2 7 2 2 5 2" xfId="24993" xr:uid="{5500E52A-4522-44FC-98AA-3F85B98E999E}"/>
    <cellStyle name="Comma 2 7 2 2 6" xfId="14252" xr:uid="{AE7B67CA-378F-4E83-A877-D36040E2E867}"/>
    <cellStyle name="Comma 2 7 2 2 7" xfId="20152" xr:uid="{CC4DD004-F90A-47F3-84EC-6B4E4AA841B8}"/>
    <cellStyle name="Comma 2 7 2 2 8" xfId="31966" xr:uid="{6B2029D2-BF8B-42DA-B88B-92231C28A312}"/>
    <cellStyle name="Comma 2 7 2 2 9" xfId="33197" xr:uid="{E8BEE443-1E8E-46C9-9038-4293B0FFF52E}"/>
    <cellStyle name="Comma 2 7 2 3" xfId="3902" xr:uid="{FD729746-FC2E-4D6F-B463-1E8A2CEFEE7D}"/>
    <cellStyle name="Comma 2 7 2 3 10" xfId="36547" xr:uid="{09C148E1-F879-4AA0-82AC-DE733A1C3241}"/>
    <cellStyle name="Comma 2 7 2 3 11" xfId="37959" xr:uid="{33EA8109-FA84-4828-A7E5-868FA1F9E3DC}"/>
    <cellStyle name="Comma 2 7 2 3 12" xfId="39364" xr:uid="{07F0DFAD-4FBD-4E37-A1C8-967362B87CC4}"/>
    <cellStyle name="Comma 2 7 2 3 13" xfId="40049" xr:uid="{D8CC5F73-0431-47A5-941F-A07D5A1EB996}"/>
    <cellStyle name="Comma 2 7 2 3 14" xfId="42413" xr:uid="{165D25EE-EE14-4097-A497-8F3951C7EA48}"/>
    <cellStyle name="Comma 2 7 2 3 15" xfId="43816" xr:uid="{6FEAB2C5-B252-48EE-A0EF-3506CE69156F}"/>
    <cellStyle name="Comma 2 7 2 3 2" xfId="5511" xr:uid="{F0ECAF62-CF24-47CA-A17F-D1DACE3EE0F3}"/>
    <cellStyle name="Comma 2 7 2 3 2 2" xfId="10760" xr:uid="{5DE71EB1-225D-4078-AF1D-2309394E1A4C}"/>
    <cellStyle name="Comma 2 7 2 3 2 2 2" xfId="27022" xr:uid="{AD85388E-952A-4A16-88B6-9B1A795ECC33}"/>
    <cellStyle name="Comma 2 7 2 3 2 3" xfId="16283" xr:uid="{DF2A2BEB-6EE4-4E00-8F65-1266F37A613E}"/>
    <cellStyle name="Comma 2 7 2 3 2 4" xfId="22181" xr:uid="{FB5AE15F-8231-4B2F-8709-99A4917CA47C}"/>
    <cellStyle name="Comma 2 7 2 3 2 5" xfId="32268" xr:uid="{E04CEBB3-C16F-4A81-949F-7D679E72A4F5}"/>
    <cellStyle name="Comma 2 7 2 3 3" xfId="7517" xr:uid="{890277CC-D467-45C3-A310-936058A7D455}"/>
    <cellStyle name="Comma 2 7 2 3 3 2" xfId="12372" xr:uid="{87A40C32-9583-41BC-A004-977EBDCE4E06}"/>
    <cellStyle name="Comma 2 7 2 3 3 2 2" xfId="28634" xr:uid="{960E8FF2-05B1-4D7C-A030-B634BDC1C22C}"/>
    <cellStyle name="Comma 2 7 2 3 3 3" xfId="17967" xr:uid="{0C85C539-8107-4D05-9F5A-C85D099E7B18}"/>
    <cellStyle name="Comma 2 7 2 3 3 4" xfId="23793" xr:uid="{6FE7F2F7-DD48-4BE4-9B19-71D5654F64F7}"/>
    <cellStyle name="Comma 2 7 2 3 3 5" xfId="19565" xr:uid="{A0AF13C7-8419-4E53-B681-78EBF04BFB40}"/>
    <cellStyle name="Comma 2 7 2 3 4" xfId="9144" xr:uid="{42A507E7-3331-45F2-8FD2-005E4A8CAA75}"/>
    <cellStyle name="Comma 2 7 2 3 4 2" xfId="25413" xr:uid="{B0B869FB-DC97-40C7-B000-8BFA6400F6AA}"/>
    <cellStyle name="Comma 2 7 2 3 5" xfId="14674" xr:uid="{469264A8-1BB4-484F-9799-6FA0750F848D}"/>
    <cellStyle name="Comma 2 7 2 3 6" xfId="20572" xr:uid="{6D2DA840-0258-4148-9DA2-DCEB54C41751}"/>
    <cellStyle name="Comma 2 7 2 3 7" xfId="19329" xr:uid="{3168721D-8AE2-4E39-AEEE-9C0BBEE5F477}"/>
    <cellStyle name="Comma 2 7 2 3 8" xfId="33617" xr:uid="{348E049D-7F26-41AA-B8FC-ADBB2C88A99B}"/>
    <cellStyle name="Comma 2 7 2 3 9" xfId="34374" xr:uid="{0179C6A0-1C74-4E53-8796-798EEDB8E7F7}"/>
    <cellStyle name="Comma 2 7 2 4" xfId="4652" xr:uid="{802DE420-AC20-4E45-B785-E9C527AD00EE}"/>
    <cellStyle name="Comma 2 7 2 4 2" xfId="9901" xr:uid="{5214AE78-8F49-44C8-BE54-62AA8ADA918F}"/>
    <cellStyle name="Comma 2 7 2 4 2 2" xfId="26163" xr:uid="{0BA3F009-BA5A-42F3-8B3D-5F79989DC5A3}"/>
    <cellStyle name="Comma 2 7 2 4 3" xfId="15424" xr:uid="{E3510AE5-889A-480F-9F35-37F3373C0CD7}"/>
    <cellStyle name="Comma 2 7 2 4 4" xfId="21322" xr:uid="{ACA08B03-395D-4C52-A815-D8E45C1424A2}"/>
    <cellStyle name="Comma 2 7 2 4 5" xfId="30916" xr:uid="{55E61207-CEAA-40A0-AA88-2EF7C01EFCDF}"/>
    <cellStyle name="Comma 2 7 2 5" xfId="6658" xr:uid="{8B0F9D4F-E6A0-4660-9666-C30D9AD97BE7}"/>
    <cellStyle name="Comma 2 7 2 5 2" xfId="11513" xr:uid="{93898400-8A46-4FE7-B852-77B9102F489B}"/>
    <cellStyle name="Comma 2 7 2 5 2 2" xfId="27775" xr:uid="{AF2933C1-9B5D-4DD0-A27D-9D278D45E7C5}"/>
    <cellStyle name="Comma 2 7 2 5 3" xfId="17108" xr:uid="{8F11E2ED-7594-451B-BCE5-FD544FBB0EF0}"/>
    <cellStyle name="Comma 2 7 2 5 4" xfId="22934" xr:uid="{4B91F7EF-B74B-4859-B249-C6DA2678B7EA}"/>
    <cellStyle name="Comma 2 7 2 5 5" xfId="19578" xr:uid="{C081EB17-756C-41BC-AE91-11965BC79DEB}"/>
    <cellStyle name="Comma 2 7 2 6" xfId="8285" xr:uid="{5FF748CE-2467-4F14-BC75-DF65ED73844A}"/>
    <cellStyle name="Comma 2 7 2 6 2" xfId="24554" xr:uid="{FAC89ADB-C5B7-4A21-BA1C-5646CB49AD45}"/>
    <cellStyle name="Comma 2 7 2 7" xfId="13810" xr:uid="{601F2423-5E3B-46D4-9D3A-1BF4AFE9A762}"/>
    <cellStyle name="Comma 2 7 2 8" xfId="19713" xr:uid="{454144AE-25E9-4D18-AED6-EC4714E648AC}"/>
    <cellStyle name="Comma 2 7 2 9" xfId="31778" xr:uid="{84D7B4B9-A416-421D-8AF4-70EF150F8ED1}"/>
    <cellStyle name="Comma 2 7 3" xfId="3209" xr:uid="{82AEC38D-A24C-4079-B781-D74627FD7305}"/>
    <cellStyle name="Comma 2 7 3 10" xfId="34375" xr:uid="{3D1C0C67-9803-4327-AC4F-148D92EDFB21}"/>
    <cellStyle name="Comma 2 7 3 11" xfId="35986" xr:uid="{D0A40752-361B-4525-A2E9-EEFA1D6E7A2A}"/>
    <cellStyle name="Comma 2 7 3 12" xfId="37398" xr:uid="{87E015DA-E76E-4A95-8682-4D0231317B20}"/>
    <cellStyle name="Comma 2 7 3 13" xfId="38803" xr:uid="{28969F6A-9AC2-4EAB-91A1-7B74CFC7A7CD}"/>
    <cellStyle name="Comma 2 7 3 14" xfId="40050" xr:uid="{D8379B54-4B20-4388-9918-31C0AA4944B1}"/>
    <cellStyle name="Comma 2 7 3 15" xfId="41852" xr:uid="{6DB6DCDE-1BE7-43FE-B557-A96D4B5796CF}"/>
    <cellStyle name="Comma 2 7 3 16" xfId="43255" xr:uid="{22D1EDC9-186A-4544-A210-8CE6A73168EB}"/>
    <cellStyle name="Comma 2 7 3 2" xfId="4139" xr:uid="{B1A78AC3-E85D-42D6-9B32-B4B1777A47EE}"/>
    <cellStyle name="Comma 2 7 3 2 10" xfId="36738" xr:uid="{65548E46-1A50-47E7-B672-82AB24995BBF}"/>
    <cellStyle name="Comma 2 7 3 2 11" xfId="38150" xr:uid="{F89D0E0E-DE67-46D2-A571-E82E3D3C02A4}"/>
    <cellStyle name="Comma 2 7 3 2 12" xfId="39555" xr:uid="{9BA357FE-7BD7-41B9-AFF0-DFF88C912588}"/>
    <cellStyle name="Comma 2 7 3 2 13" xfId="40051" xr:uid="{14FA57A9-A349-4DC8-ABF1-B228EA1C853B}"/>
    <cellStyle name="Comma 2 7 3 2 14" xfId="42604" xr:uid="{20D1DA65-6590-4B17-8D1F-798105A86EB8}"/>
    <cellStyle name="Comma 2 7 3 2 15" xfId="44007" xr:uid="{5ABA3D9B-EC1F-4B90-880A-7870650194D7}"/>
    <cellStyle name="Comma 2 7 3 2 2" xfId="5748" xr:uid="{5C9E26E8-91C4-40AD-85B3-0CA16AC68642}"/>
    <cellStyle name="Comma 2 7 3 2 2 2" xfId="10997" xr:uid="{D601A66A-EC20-4499-89F1-C50FDFACFF18}"/>
    <cellStyle name="Comma 2 7 3 2 2 2 2" xfId="27259" xr:uid="{1B173BB0-49F4-434B-B2A5-7DE94578BCD7}"/>
    <cellStyle name="Comma 2 7 3 2 2 3" xfId="16520" xr:uid="{9E305A01-4CAF-48A8-B117-7C5784E1B8D7}"/>
    <cellStyle name="Comma 2 7 3 2 2 4" xfId="22418" xr:uid="{734C5B12-BB91-4A82-897B-36CEC2B04749}"/>
    <cellStyle name="Comma 2 7 3 2 2 5" xfId="30520" xr:uid="{EAF13702-AAF5-4455-8D81-8D6673ED03D0}"/>
    <cellStyle name="Comma 2 7 3 2 3" xfId="7754" xr:uid="{E634DBBD-A25E-4B87-8A12-73A50C3EE045}"/>
    <cellStyle name="Comma 2 7 3 2 3 2" xfId="12609" xr:uid="{B959B04C-1F94-4829-AD1B-895EA30D6C0A}"/>
    <cellStyle name="Comma 2 7 3 2 3 2 2" xfId="28871" xr:uid="{C19CAAAC-136E-47E5-AE91-D630F76177E0}"/>
    <cellStyle name="Comma 2 7 3 2 3 3" xfId="18204" xr:uid="{55B7CF2E-8C5C-420C-993F-63A17858EFE2}"/>
    <cellStyle name="Comma 2 7 3 2 3 4" xfId="24030" xr:uid="{25C4D616-699D-4104-AD89-A05E39227D4F}"/>
    <cellStyle name="Comma 2 7 3 2 3 5" xfId="29319" xr:uid="{F40619BD-0E58-4851-BFA0-BDFD463C7DD4}"/>
    <cellStyle name="Comma 2 7 3 2 4" xfId="9381" xr:uid="{FE461385-E55F-4CB5-B9ED-6E2DCAEDDB2C}"/>
    <cellStyle name="Comma 2 7 3 2 4 2" xfId="25650" xr:uid="{A2D1471C-1174-40FF-A02D-5CDE9099E98E}"/>
    <cellStyle name="Comma 2 7 3 2 5" xfId="14911" xr:uid="{77DCC4BD-C352-4344-B805-5DCAA49CFA4C}"/>
    <cellStyle name="Comma 2 7 3 2 6" xfId="20809" xr:uid="{F05DBA9B-222B-4971-A4CE-627CD9D9E00F}"/>
    <cellStyle name="Comma 2 7 3 2 7" xfId="31671" xr:uid="{B2367AE1-F509-4948-B6A2-4D9910610447}"/>
    <cellStyle name="Comma 2 7 3 2 8" xfId="33854" xr:uid="{82C80314-2AD3-4B1A-83F3-EA64F6D5500C}"/>
    <cellStyle name="Comma 2 7 3 2 9" xfId="34376" xr:uid="{B7FD9983-5044-4751-88A9-FC6D555551FF}"/>
    <cellStyle name="Comma 2 7 3 3" xfId="4850" xr:uid="{17BEF046-DD69-41A9-84E0-D0A364EAFCCC}"/>
    <cellStyle name="Comma 2 7 3 3 2" xfId="10099" xr:uid="{E5CA98AD-AA9D-4152-A203-17929127C7C7}"/>
    <cellStyle name="Comma 2 7 3 3 2 2" xfId="26361" xr:uid="{0D841E21-C6D7-4B80-99A7-4111F65321CE}"/>
    <cellStyle name="Comma 2 7 3 3 3" xfId="15622" xr:uid="{F479AA51-DA65-439C-8ED7-D0D14554003D}"/>
    <cellStyle name="Comma 2 7 3 3 4" xfId="21520" xr:uid="{F561C135-0B5C-4439-B643-DEB2EA00B717}"/>
    <cellStyle name="Comma 2 7 3 3 5" xfId="31746" xr:uid="{A493CF92-A479-49F4-9E9F-113C1CB8720B}"/>
    <cellStyle name="Comma 2 7 3 4" xfId="6856" xr:uid="{70A42786-83E9-4D38-9617-02F6A377F557}"/>
    <cellStyle name="Comma 2 7 3 4 2" xfId="11711" xr:uid="{70A7FB57-661E-4499-A974-A8757AE6BCC4}"/>
    <cellStyle name="Comma 2 7 3 4 2 2" xfId="27973" xr:uid="{A0FF6AC9-642D-411C-AB83-1FCEF99F68DC}"/>
    <cellStyle name="Comma 2 7 3 4 3" xfId="17306" xr:uid="{67FCD7B6-0E4C-4711-875C-0EC0D05BFDCD}"/>
    <cellStyle name="Comma 2 7 3 4 4" xfId="23132" xr:uid="{6632473E-9B26-4800-A886-4A45E6B37433}"/>
    <cellStyle name="Comma 2 7 3 4 5" xfId="29767" xr:uid="{15F504B7-939D-40FE-9AFB-8D6E8F3B55BB}"/>
    <cellStyle name="Comma 2 7 3 5" xfId="8483" xr:uid="{A06A027A-8116-472B-A203-0A32B5C74DE2}"/>
    <cellStyle name="Comma 2 7 3 5 2" xfId="24752" xr:uid="{43BE7E9A-FF9A-4773-8210-0FA11969BAD8}"/>
    <cellStyle name="Comma 2 7 3 6" xfId="14008" xr:uid="{AA6CBB92-580C-4691-94B4-E714640AA989}"/>
    <cellStyle name="Comma 2 7 3 7" xfId="19911" xr:uid="{288137ED-4E85-4C2E-BD96-3C26BBED253B}"/>
    <cellStyle name="Comma 2 7 3 8" xfId="13411" xr:uid="{77FAD193-18DD-494E-8613-854E985CC38A}"/>
    <cellStyle name="Comma 2 7 3 9" xfId="32956" xr:uid="{40CD3630-D54D-4142-BEC7-8DDCD24E9E12}"/>
    <cellStyle name="Comma 2 7 4" xfId="3701" xr:uid="{7050F48D-7FCF-4CE5-B4F6-01ADB543009F}"/>
    <cellStyle name="Comma 2 7 4 10" xfId="36371" xr:uid="{CF3BB17C-4484-4981-B3CA-17D42FB09236}"/>
    <cellStyle name="Comma 2 7 4 11" xfId="37783" xr:uid="{9AED1C51-4334-46CA-B4D0-AFEEEFAA97F5}"/>
    <cellStyle name="Comma 2 7 4 12" xfId="39188" xr:uid="{A2647593-8CF9-425D-B7C7-BC70DD1ACF8D}"/>
    <cellStyle name="Comma 2 7 4 13" xfId="40052" xr:uid="{4A2CB56D-B3C7-44C3-B284-AEB968CFD4DF}"/>
    <cellStyle name="Comma 2 7 4 14" xfId="42237" xr:uid="{CDB6DCD4-655D-413A-B4E8-4748A3288C03}"/>
    <cellStyle name="Comma 2 7 4 15" xfId="43640" xr:uid="{3E084ACD-1B63-4E21-9749-9482750A803C}"/>
    <cellStyle name="Comma 2 7 4 2" xfId="5310" xr:uid="{411598E6-81BD-481D-8836-12CD838A8AC8}"/>
    <cellStyle name="Comma 2 7 4 2 2" xfId="10559" xr:uid="{57396EDC-753B-4021-BFA6-F659464CA6A2}"/>
    <cellStyle name="Comma 2 7 4 2 2 2" xfId="26821" xr:uid="{939758A5-5BCD-4FBC-BB7D-3772551AF8C9}"/>
    <cellStyle name="Comma 2 7 4 2 3" xfId="16082" xr:uid="{6D3B0A7C-752E-44B3-9D02-EFFA90F11698}"/>
    <cellStyle name="Comma 2 7 4 2 4" xfId="21980" xr:uid="{F1FFF8EE-8B6A-4990-8367-10A3730BC633}"/>
    <cellStyle name="Comma 2 7 4 2 5" xfId="31410" xr:uid="{7376757C-682F-4830-A249-217F653788EE}"/>
    <cellStyle name="Comma 2 7 4 3" xfId="7316" xr:uid="{76E50A49-4165-490B-AAC3-F833D115A202}"/>
    <cellStyle name="Comma 2 7 4 3 2" xfId="12171" xr:uid="{0D4F3834-6776-40D1-8181-BBB6A659F2B3}"/>
    <cellStyle name="Comma 2 7 4 3 2 2" xfId="28433" xr:uid="{65ECB658-0496-459D-9622-00822B34EC75}"/>
    <cellStyle name="Comma 2 7 4 3 3" xfId="17766" xr:uid="{B5C59974-DF82-4BF8-8E5A-2731160F7F51}"/>
    <cellStyle name="Comma 2 7 4 3 4" xfId="23592" xr:uid="{A7A0BE63-63A8-4FC8-9F52-7B33EA849D53}"/>
    <cellStyle name="Comma 2 7 4 3 5" xfId="19392" xr:uid="{D9E9C9D8-E8B5-4F65-BCE9-D946E4032A5A}"/>
    <cellStyle name="Comma 2 7 4 4" xfId="8943" xr:uid="{D333261E-7AE3-4DF8-8E90-26C2215028E5}"/>
    <cellStyle name="Comma 2 7 4 4 2" xfId="25212" xr:uid="{F389F2EE-BEC7-4F4D-941D-30A2BBBDCA06}"/>
    <cellStyle name="Comma 2 7 4 5" xfId="14473" xr:uid="{A7086C5C-DFDB-44E5-B0E9-CD0F2D774D8C}"/>
    <cellStyle name="Comma 2 7 4 6" xfId="20371" xr:uid="{7652A42E-375C-4248-B89F-B3D6B420473D}"/>
    <cellStyle name="Comma 2 7 4 7" xfId="32408" xr:uid="{D5276C82-DE29-4523-99AB-B6646F37418A}"/>
    <cellStyle name="Comma 2 7 4 8" xfId="33416" xr:uid="{36DE0D85-5926-494A-8ADB-40332761F6A9}"/>
    <cellStyle name="Comma 2 7 4 9" xfId="34377" xr:uid="{862C9782-C8CA-40A1-882F-9DF2A88D91BF}"/>
    <cellStyle name="Comma 2 7 5" xfId="13203" xr:uid="{81EAB76C-7599-45B6-8118-C9AD43EBBDAF}"/>
    <cellStyle name="Comma 2 7 6" xfId="32046" xr:uid="{0B52D68A-9DF4-4319-856F-4C1878C5B3BD}"/>
    <cellStyle name="Comma 2 8" xfId="834" xr:uid="{81CDD892-BC53-4757-A998-2E437FFC0F35}"/>
    <cellStyle name="Comma 2 8 2" xfId="3012" xr:uid="{3C61B438-F1ED-4DFA-8849-B297C80224CE}"/>
    <cellStyle name="Comma 2 8 2 10" xfId="32759" xr:uid="{D179105C-063F-44D6-9077-0DE1359799C6}"/>
    <cellStyle name="Comma 2 8 2 11" xfId="34378" xr:uid="{57BC3F57-C690-4736-86E5-E54CD9A89A75}"/>
    <cellStyle name="Comma 2 8 2 12" xfId="35798" xr:uid="{3D654941-C34D-433A-9938-80C0E8148814}"/>
    <cellStyle name="Comma 2 8 2 13" xfId="37210" xr:uid="{AAC7E1E6-3675-4D2C-93CB-7DDF66659345}"/>
    <cellStyle name="Comma 2 8 2 14" xfId="38615" xr:uid="{2D775FBD-B7D9-45EF-8B01-5C3D7BF0E5B0}"/>
    <cellStyle name="Comma 2 8 2 15" xfId="40053" xr:uid="{16358BF4-CC7D-410D-9029-672317F46AAE}"/>
    <cellStyle name="Comma 2 8 2 16" xfId="41664" xr:uid="{D539EFE5-804E-4BE4-BB1C-A2FF3CE2E162}"/>
    <cellStyle name="Comma 2 8 2 17" xfId="43067" xr:uid="{C5642EB8-3332-407C-A9D6-84EF2CB25B93}"/>
    <cellStyle name="Comma 2 8 2 2" xfId="3477" xr:uid="{AC3120E3-0F91-4842-9095-4E19106359B7}"/>
    <cellStyle name="Comma 2 8 2 2 10" xfId="34379" xr:uid="{5438D732-943B-4496-BB12-3853F6E91019}"/>
    <cellStyle name="Comma 2 8 2 2 11" xfId="36163" xr:uid="{86233F75-AD76-4DA5-AFDD-0218AC4081A0}"/>
    <cellStyle name="Comma 2 8 2 2 12" xfId="37575" xr:uid="{45A7DB82-3D54-4675-9491-95E7FB7DFD8E}"/>
    <cellStyle name="Comma 2 8 2 2 13" xfId="38980" xr:uid="{EFE9D90E-8464-4DCA-84E2-02231420B5A5}"/>
    <cellStyle name="Comma 2 8 2 2 14" xfId="40054" xr:uid="{8D2EFF0C-ADB5-445D-9650-3FA0C639B65C}"/>
    <cellStyle name="Comma 2 8 2 2 15" xfId="42029" xr:uid="{D0CFD083-63B7-451C-99D6-DA691D976F58}"/>
    <cellStyle name="Comma 2 8 2 2 16" xfId="43432" xr:uid="{F92799BF-A6F2-4F6A-8629-963CC852E7CE}"/>
    <cellStyle name="Comma 2 8 2 2 2" xfId="4338" xr:uid="{083AA59C-BDF4-4081-B0B7-EDDA0D1D20C7}"/>
    <cellStyle name="Comma 2 8 2 2 2 10" xfId="36915" xr:uid="{13ADB88C-B76E-49B4-B48A-F3D25643B734}"/>
    <cellStyle name="Comma 2 8 2 2 2 11" xfId="38327" xr:uid="{D69E0981-2F66-4CA2-885C-4879EE94E841}"/>
    <cellStyle name="Comma 2 8 2 2 2 12" xfId="39732" xr:uid="{08CC9020-C837-43F2-A437-58F2299BC08E}"/>
    <cellStyle name="Comma 2 8 2 2 2 13" xfId="40055" xr:uid="{1ADB05F7-4F83-4BE6-9596-3805B517A58E}"/>
    <cellStyle name="Comma 2 8 2 2 2 14" xfId="42781" xr:uid="{C58F0FBD-6901-4130-B7E2-78323884E311}"/>
    <cellStyle name="Comma 2 8 2 2 2 15" xfId="44184" xr:uid="{EFFA7626-B62B-4D01-8005-91C96DB38B82}"/>
    <cellStyle name="Comma 2 8 2 2 2 2" xfId="5947" xr:uid="{519AC74F-A930-4320-A664-8A21B537896A}"/>
    <cellStyle name="Comma 2 8 2 2 2 2 2" xfId="11196" xr:uid="{446E691A-F2F6-40C6-A524-3FA8412B99B4}"/>
    <cellStyle name="Comma 2 8 2 2 2 2 2 2" xfId="27458" xr:uid="{FEB35E7C-AB2B-4BA8-B03E-E204E14B124B}"/>
    <cellStyle name="Comma 2 8 2 2 2 2 3" xfId="16719" xr:uid="{0038E01F-F737-4AA3-8608-70D742FD204D}"/>
    <cellStyle name="Comma 2 8 2 2 2 2 4" xfId="22617" xr:uid="{23E7C255-F96F-4524-AE60-8ECE49A0F4E3}"/>
    <cellStyle name="Comma 2 8 2 2 2 2 5" xfId="18709" xr:uid="{7D68D010-F0AB-4D87-84D7-C8A57F6C8341}"/>
    <cellStyle name="Comma 2 8 2 2 2 3" xfId="7953" xr:uid="{5C24AF07-C86B-4E17-84F1-4C0B5C65E8A3}"/>
    <cellStyle name="Comma 2 8 2 2 2 3 2" xfId="12808" xr:uid="{C2E9EEB8-8190-47FA-822C-EB5AA0B53664}"/>
    <cellStyle name="Comma 2 8 2 2 2 3 2 2" xfId="29070" xr:uid="{FC71E25C-B475-491F-942F-410E85B94A78}"/>
    <cellStyle name="Comma 2 8 2 2 2 3 3" xfId="18403" xr:uid="{0065E34F-6417-445F-9611-B7DF1775C923}"/>
    <cellStyle name="Comma 2 8 2 2 2 3 4" xfId="24229" xr:uid="{D741FC53-AAEB-4D46-BE29-DAC2CC83AE7B}"/>
    <cellStyle name="Comma 2 8 2 2 2 3 5" xfId="18723" xr:uid="{8D584432-8F99-4292-9440-68390F1C3AE6}"/>
    <cellStyle name="Comma 2 8 2 2 2 4" xfId="9580" xr:uid="{08E05296-81B5-483D-802F-AE7FA4B93444}"/>
    <cellStyle name="Comma 2 8 2 2 2 4 2" xfId="25849" xr:uid="{D2C60F95-E7AB-4126-AB58-3478E9ECFD3B}"/>
    <cellStyle name="Comma 2 8 2 2 2 5" xfId="15110" xr:uid="{E3DEDED9-5C04-48D2-A904-D647C9BFBD90}"/>
    <cellStyle name="Comma 2 8 2 2 2 6" xfId="21008" xr:uid="{5A6435B5-E85B-4E24-A465-9EFEA840E2AB}"/>
    <cellStyle name="Comma 2 8 2 2 2 7" xfId="19190" xr:uid="{1FF023B7-3896-4AE9-A003-3E2C8BBB95DC}"/>
    <cellStyle name="Comma 2 8 2 2 2 8" xfId="34053" xr:uid="{2CB9D96B-6C21-4256-841A-83C9387DC2E9}"/>
    <cellStyle name="Comma 2 8 2 2 2 9" xfId="34380" xr:uid="{32C0EA6E-4203-4DE7-BE91-3EB8261DBCB5}"/>
    <cellStyle name="Comma 2 8 2 2 3" xfId="5092" xr:uid="{4B3025B3-DF71-4150-83F9-3A227D129ECA}"/>
    <cellStyle name="Comma 2 8 2 2 3 2" xfId="10341" xr:uid="{815102A3-B325-47C3-A064-2146407F5E4A}"/>
    <cellStyle name="Comma 2 8 2 2 3 2 2" xfId="26603" xr:uid="{8B8F2D1A-B2E5-4BCD-BB89-6D1A40DDECF9}"/>
    <cellStyle name="Comma 2 8 2 2 3 3" xfId="15864" xr:uid="{AB527161-2498-465B-BAE6-A73DE9DD9AF0}"/>
    <cellStyle name="Comma 2 8 2 2 3 4" xfId="21762" xr:uid="{3838E6A3-63C1-494D-AE46-22D474641E72}"/>
    <cellStyle name="Comma 2 8 2 2 3 5" xfId="32194" xr:uid="{0BCC6243-4EE0-4102-944C-A07A37C6F774}"/>
    <cellStyle name="Comma 2 8 2 2 4" xfId="7098" xr:uid="{25A05F06-36C9-481D-AA82-53525D0DCB83}"/>
    <cellStyle name="Comma 2 8 2 2 4 2" xfId="11953" xr:uid="{4AFD35F4-E120-4742-9272-079B92AC692D}"/>
    <cellStyle name="Comma 2 8 2 2 4 2 2" xfId="28215" xr:uid="{2A0049E0-E87E-4C54-817E-4ED5B1B44752}"/>
    <cellStyle name="Comma 2 8 2 2 4 3" xfId="17548" xr:uid="{1E12B9FA-2255-4D71-A067-F597559B631A}"/>
    <cellStyle name="Comma 2 8 2 2 4 4" xfId="23374" xr:uid="{FD83A679-751E-4B7C-A0A5-D7CB44A5C116}"/>
    <cellStyle name="Comma 2 8 2 2 4 5" xfId="32077" xr:uid="{10BB4171-1292-4E3A-9262-8603A7F60D56}"/>
    <cellStyle name="Comma 2 8 2 2 5" xfId="8725" xr:uid="{7ADB814B-08BD-4360-9B95-7E6D61994FBC}"/>
    <cellStyle name="Comma 2 8 2 2 5 2" xfId="24994" xr:uid="{8CFF6FEA-8FA1-4064-B86D-ED81E5A53D04}"/>
    <cellStyle name="Comma 2 8 2 2 6" xfId="14253" xr:uid="{C915BCEB-2CE9-4286-955A-7D5E7D421FFD}"/>
    <cellStyle name="Comma 2 8 2 2 7" xfId="20153" xr:uid="{E1A42155-73F9-4803-A4DC-3AE8309BF181}"/>
    <cellStyle name="Comma 2 8 2 2 8" xfId="13303" xr:uid="{954EB392-A970-451E-9ABE-A98FCE87FBBF}"/>
    <cellStyle name="Comma 2 8 2 2 9" xfId="33198" xr:uid="{3C7B634F-520C-4EBF-9C91-A99774A388E3}"/>
    <cellStyle name="Comma 2 8 2 3" xfId="3903" xr:uid="{EBB7BC64-ADF3-409F-9CB5-897D31284B74}"/>
    <cellStyle name="Comma 2 8 2 3 10" xfId="36548" xr:uid="{3FB61E0A-DA66-48D5-A707-0E5E8E6C0E83}"/>
    <cellStyle name="Comma 2 8 2 3 11" xfId="37960" xr:uid="{8F911E54-3093-4617-A34A-1E201CF84C5F}"/>
    <cellStyle name="Comma 2 8 2 3 12" xfId="39365" xr:uid="{0F577DB4-8C29-46DC-A5D4-1D98C4F26080}"/>
    <cellStyle name="Comma 2 8 2 3 13" xfId="40056" xr:uid="{DF3BEA97-51BE-4D2F-BFF8-F000C655EF8B}"/>
    <cellStyle name="Comma 2 8 2 3 14" xfId="42414" xr:uid="{F6167665-D824-479A-8CA8-C60C74232845}"/>
    <cellStyle name="Comma 2 8 2 3 15" xfId="43817" xr:uid="{87A07A3C-6CD2-47E6-978F-BE69D33EED91}"/>
    <cellStyle name="Comma 2 8 2 3 2" xfId="5512" xr:uid="{5EF3C471-9C6D-4345-A969-DF73DFB1FE29}"/>
    <cellStyle name="Comma 2 8 2 3 2 2" xfId="10761" xr:uid="{2183BB4E-5290-4F8E-9C8A-02D771B2F65B}"/>
    <cellStyle name="Comma 2 8 2 3 2 2 2" xfId="27023" xr:uid="{1EB1643A-79FA-41C1-95CF-3474DB02C5C6}"/>
    <cellStyle name="Comma 2 8 2 3 2 3" xfId="16284" xr:uid="{7DE09312-023E-4B35-87B9-36F33592B9FE}"/>
    <cellStyle name="Comma 2 8 2 3 2 4" xfId="22182" xr:uid="{917B766B-41C1-4C52-89BD-FEB5B42F87F1}"/>
    <cellStyle name="Comma 2 8 2 3 2 5" xfId="31051" xr:uid="{41465756-A06B-4C2A-BC00-89B33C80F5E6}"/>
    <cellStyle name="Comma 2 8 2 3 3" xfId="7518" xr:uid="{EA3ADACC-D3A0-424E-A47B-475FF076CABE}"/>
    <cellStyle name="Comma 2 8 2 3 3 2" xfId="12373" xr:uid="{A719EB49-2A29-4BB2-A9A8-17088CDB42C9}"/>
    <cellStyle name="Comma 2 8 2 3 3 2 2" xfId="28635" xr:uid="{D1913B2C-F649-44F5-A3D8-84A7598CBCA2}"/>
    <cellStyle name="Comma 2 8 2 3 3 3" xfId="17968" xr:uid="{EAEA94A8-ACFD-43A7-B10A-F6AE25F20E6D}"/>
    <cellStyle name="Comma 2 8 2 3 3 4" xfId="23794" xr:uid="{6E685033-9552-4304-909C-21DF63033268}"/>
    <cellStyle name="Comma 2 8 2 3 3 5" xfId="29355" xr:uid="{BF2BD6BA-E1BA-4F28-B4BE-E0E2EAC9FC2D}"/>
    <cellStyle name="Comma 2 8 2 3 4" xfId="9145" xr:uid="{3CDF458E-AC8D-40F9-BC9C-6AC049348AB4}"/>
    <cellStyle name="Comma 2 8 2 3 4 2" xfId="25414" xr:uid="{2400F07B-1152-493F-93B5-3E8038B20F29}"/>
    <cellStyle name="Comma 2 8 2 3 5" xfId="14675" xr:uid="{256C868F-4BDD-456E-A9FB-2212FC4F0739}"/>
    <cellStyle name="Comma 2 8 2 3 6" xfId="20573" xr:uid="{B8238885-134A-402A-B448-6CD70B95F312}"/>
    <cellStyle name="Comma 2 8 2 3 7" xfId="29899" xr:uid="{2B4D4015-6D19-4AC4-904B-C6F7DB6AD62B}"/>
    <cellStyle name="Comma 2 8 2 3 8" xfId="33618" xr:uid="{D012B4BB-2F22-4FAE-9E8D-86FEE1F6501B}"/>
    <cellStyle name="Comma 2 8 2 3 9" xfId="34381" xr:uid="{99417936-446F-45A7-B238-06114475BEC7}"/>
    <cellStyle name="Comma 2 8 2 4" xfId="4653" xr:uid="{462CCF63-0E0F-44AF-8F37-A3AC9FF3F751}"/>
    <cellStyle name="Comma 2 8 2 4 2" xfId="9902" xr:uid="{605758C8-D9C9-45A7-A3D5-BD4D7CBAC9C1}"/>
    <cellStyle name="Comma 2 8 2 4 2 2" xfId="26164" xr:uid="{CD38D0B4-56DD-4D99-BF77-48FB1F8C4865}"/>
    <cellStyle name="Comma 2 8 2 4 3" xfId="15425" xr:uid="{59394924-DC6C-450D-83F8-61467E481359}"/>
    <cellStyle name="Comma 2 8 2 4 4" xfId="21323" xr:uid="{A4B4CC5F-0839-4BB4-BB03-593EEB2ED2D9}"/>
    <cellStyle name="Comma 2 8 2 4 5" xfId="19503" xr:uid="{26C1FDAE-8235-48DD-8CF7-713F24C3948A}"/>
    <cellStyle name="Comma 2 8 2 5" xfId="6659" xr:uid="{FE82B857-C027-4E88-96AB-89433693E359}"/>
    <cellStyle name="Comma 2 8 2 5 2" xfId="11514" xr:uid="{807BCB5B-6329-4E92-B624-A1D94D85FD9F}"/>
    <cellStyle name="Comma 2 8 2 5 2 2" xfId="27776" xr:uid="{1171A8D6-7F15-4422-BD60-CC873A2C2F03}"/>
    <cellStyle name="Comma 2 8 2 5 3" xfId="17109" xr:uid="{E581F7E2-7D62-4B6F-82FF-27839B29516C}"/>
    <cellStyle name="Comma 2 8 2 5 4" xfId="22935" xr:uid="{CB1084F4-0703-4BA3-89C0-FADF9C68B7DF}"/>
    <cellStyle name="Comma 2 8 2 5 5" xfId="32342" xr:uid="{CCA69E98-C6A3-46DE-B62E-51415C483B67}"/>
    <cellStyle name="Comma 2 8 2 6" xfId="8286" xr:uid="{E0321504-B9F4-4A9A-9D1C-E241ADE84AF4}"/>
    <cellStyle name="Comma 2 8 2 6 2" xfId="24555" xr:uid="{B8706675-D34C-4C77-B53A-99ECD71F571D}"/>
    <cellStyle name="Comma 2 8 2 7" xfId="13811" xr:uid="{E547C620-6B6F-4DAC-9D15-4CB78EC129C7}"/>
    <cellStyle name="Comma 2 8 2 8" xfId="19714" xr:uid="{CD36B06F-BA6B-48D3-A9A5-77695EF56C0F}"/>
    <cellStyle name="Comma 2 8 2 9" xfId="19194" xr:uid="{EA008801-08B6-44D8-AC41-E12FD0742052}"/>
    <cellStyle name="Comma 2 8 3" xfId="3210" xr:uid="{CE07C4EF-1618-4B1D-A2D0-7E923DEA76F1}"/>
    <cellStyle name="Comma 2 8 3 10" xfId="34382" xr:uid="{C1BAE310-7181-4050-8CA0-B549C07FEAFC}"/>
    <cellStyle name="Comma 2 8 3 11" xfId="35987" xr:uid="{AA8CFD33-7D77-492A-A619-D58A113D9B04}"/>
    <cellStyle name="Comma 2 8 3 12" xfId="37399" xr:uid="{648D5EB2-8451-4792-860E-E3DA325DC004}"/>
    <cellStyle name="Comma 2 8 3 13" xfId="38804" xr:uid="{29B2728A-1DB9-4249-A9A5-CC81AA86938B}"/>
    <cellStyle name="Comma 2 8 3 14" xfId="40057" xr:uid="{D2B2A0A9-29D7-410E-BB9F-BF79DC8B5781}"/>
    <cellStyle name="Comma 2 8 3 15" xfId="41853" xr:uid="{A8AC5F53-2DFC-41BD-81CA-97CCC68D2A15}"/>
    <cellStyle name="Comma 2 8 3 16" xfId="43256" xr:uid="{472F7A94-903E-4619-8B48-44B212F20C5F}"/>
    <cellStyle name="Comma 2 8 3 2" xfId="4140" xr:uid="{59994870-224A-4750-92BB-6E95D4321370}"/>
    <cellStyle name="Comma 2 8 3 2 10" xfId="36739" xr:uid="{521FEF9D-74C5-411E-BDBC-57565145F844}"/>
    <cellStyle name="Comma 2 8 3 2 11" xfId="38151" xr:uid="{CF79CA3C-12E6-49E0-AC3F-5F9594772EF8}"/>
    <cellStyle name="Comma 2 8 3 2 12" xfId="39556" xr:uid="{C17090A3-6CFC-4D15-A031-EACF3A42C4BA}"/>
    <cellStyle name="Comma 2 8 3 2 13" xfId="40058" xr:uid="{CD182039-FDA4-445A-AE02-2D7F2AA1B0BA}"/>
    <cellStyle name="Comma 2 8 3 2 14" xfId="42605" xr:uid="{57A57814-521C-46B2-8B0C-0951B5CC7DE8}"/>
    <cellStyle name="Comma 2 8 3 2 15" xfId="44008" xr:uid="{380EFEE9-D38F-4EA5-AC4F-3B4BF515078B}"/>
    <cellStyle name="Comma 2 8 3 2 2" xfId="5749" xr:uid="{1F407355-44BC-404E-A7AD-A8E6C9C8DAA8}"/>
    <cellStyle name="Comma 2 8 3 2 2 2" xfId="10998" xr:uid="{E494C047-D990-4E09-93C3-3CBB9B98BDA4}"/>
    <cellStyle name="Comma 2 8 3 2 2 2 2" xfId="27260" xr:uid="{FB1B7A77-F349-40B7-98E3-16475614BC09}"/>
    <cellStyle name="Comma 2 8 3 2 2 3" xfId="16521" xr:uid="{F8CC5D7D-9CC4-4E8C-967D-8D0900B69B48}"/>
    <cellStyle name="Comma 2 8 3 2 2 4" xfId="22419" xr:uid="{E3816A4F-21AC-4390-8D2C-36E96234DED5}"/>
    <cellStyle name="Comma 2 8 3 2 2 5" xfId="32382" xr:uid="{EE987915-1B3A-4EC5-A55E-FE5031081E19}"/>
    <cellStyle name="Comma 2 8 3 2 3" xfId="7755" xr:uid="{3F75C136-49A9-4B58-A7CB-D015AE669539}"/>
    <cellStyle name="Comma 2 8 3 2 3 2" xfId="12610" xr:uid="{8AA2F85C-8B31-4375-9BFE-8CAF1140867B}"/>
    <cellStyle name="Comma 2 8 3 2 3 2 2" xfId="28872" xr:uid="{A66A866F-CB00-4F58-ABD4-459E7DEE4B32}"/>
    <cellStyle name="Comma 2 8 3 2 3 3" xfId="18205" xr:uid="{904E45CA-2E96-48B8-9409-9171D33209B7}"/>
    <cellStyle name="Comma 2 8 3 2 3 4" xfId="24031" xr:uid="{B98D075B-D0FE-4CB1-AE68-0DAFC1823387}"/>
    <cellStyle name="Comma 2 8 3 2 3 5" xfId="18890" xr:uid="{DDEE9641-253C-4057-81C0-DEC0AE631E9B}"/>
    <cellStyle name="Comma 2 8 3 2 4" xfId="9382" xr:uid="{D016D271-E42C-4983-AB8F-593FC4CEC70B}"/>
    <cellStyle name="Comma 2 8 3 2 4 2" xfId="25651" xr:uid="{D68510E8-928A-444F-AD94-473BA9CAD0E6}"/>
    <cellStyle name="Comma 2 8 3 2 5" xfId="14912" xr:uid="{649B3B45-952C-45C7-80BA-B759580CE3BA}"/>
    <cellStyle name="Comma 2 8 3 2 6" xfId="20810" xr:uid="{4AB07522-D42F-4F0D-B5FD-7AAFB0027BE6}"/>
    <cellStyle name="Comma 2 8 3 2 7" xfId="31997" xr:uid="{A3727E27-013F-466F-86D9-BAADC7C3483C}"/>
    <cellStyle name="Comma 2 8 3 2 8" xfId="33855" xr:uid="{79EDD0E3-26C6-4B8F-AB7F-AB75CBCC23B2}"/>
    <cellStyle name="Comma 2 8 3 2 9" xfId="34383" xr:uid="{E082F708-56F6-4AB5-9027-D0FB21016F5F}"/>
    <cellStyle name="Comma 2 8 3 3" xfId="4851" xr:uid="{D51E562E-1195-4449-BBDC-F5E996FEAB6A}"/>
    <cellStyle name="Comma 2 8 3 3 2" xfId="10100" xr:uid="{51018071-D0EE-4079-B2C4-10EC21425DED}"/>
    <cellStyle name="Comma 2 8 3 3 2 2" xfId="26362" xr:uid="{643B1B58-B118-49F9-AF98-E5C7189086CE}"/>
    <cellStyle name="Comma 2 8 3 3 3" xfId="15623" xr:uid="{5C5F07A7-48D2-4A77-B21B-3A73FB54C2CE}"/>
    <cellStyle name="Comma 2 8 3 3 4" xfId="21521" xr:uid="{0E17A9A7-32D5-40D7-87AA-54EB77E81E90}"/>
    <cellStyle name="Comma 2 8 3 3 5" xfId="13145" xr:uid="{E2F9BE44-53AF-45E7-94B9-88D5284F90FE}"/>
    <cellStyle name="Comma 2 8 3 4" xfId="6857" xr:uid="{14ABEA5D-8928-4A88-B9D9-B99639A232D5}"/>
    <cellStyle name="Comma 2 8 3 4 2" xfId="11712" xr:uid="{6389A4AB-E8D5-4690-B8A5-31E90007AD36}"/>
    <cellStyle name="Comma 2 8 3 4 2 2" xfId="27974" xr:uid="{48E677C8-FDF4-4A69-86A9-6CAD688F87BE}"/>
    <cellStyle name="Comma 2 8 3 4 3" xfId="17307" xr:uid="{B1CC4D90-78DF-4BE2-94B1-9D33F30F8A5C}"/>
    <cellStyle name="Comma 2 8 3 4 4" xfId="23133" xr:uid="{F9E28F0E-CCC8-4166-BE73-DD336D606841}"/>
    <cellStyle name="Comma 2 8 3 4 5" xfId="13319" xr:uid="{25175F9C-1673-4167-A0CF-2356EBB87BF7}"/>
    <cellStyle name="Comma 2 8 3 5" xfId="8484" xr:uid="{5780DC0F-78C6-486C-8EED-5CA5C53BFB99}"/>
    <cellStyle name="Comma 2 8 3 5 2" xfId="24753" xr:uid="{484AD42E-3C98-474B-A20C-7ADF99A52E37}"/>
    <cellStyle name="Comma 2 8 3 6" xfId="14009" xr:uid="{47E47C28-2702-46E2-A632-C5B5875A6BC1}"/>
    <cellStyle name="Comma 2 8 3 7" xfId="19912" xr:uid="{A134B9CA-A757-47D3-AE31-B99F04037DEC}"/>
    <cellStyle name="Comma 2 8 3 8" xfId="19349" xr:uid="{AD3B3F12-95AD-4F07-B47C-E74E529D9701}"/>
    <cellStyle name="Comma 2 8 3 9" xfId="32957" xr:uid="{A035A93C-4734-4DDA-A72D-E6B40E96390A}"/>
    <cellStyle name="Comma 2 8 4" xfId="3702" xr:uid="{7AD413D9-C51F-4150-8D26-6FD92D907B1A}"/>
    <cellStyle name="Comma 2 8 4 10" xfId="36372" xr:uid="{31CEE7FA-8891-4774-BB61-ADBED8638D07}"/>
    <cellStyle name="Comma 2 8 4 11" xfId="37784" xr:uid="{78B89F60-C7AD-4B4D-8D6E-4AEA61632098}"/>
    <cellStyle name="Comma 2 8 4 12" xfId="39189" xr:uid="{93C1FC7B-0500-4E52-9602-2C8E5D56B28F}"/>
    <cellStyle name="Comma 2 8 4 13" xfId="40059" xr:uid="{237CA8EA-CF35-4059-9EB8-47E077575378}"/>
    <cellStyle name="Comma 2 8 4 14" xfId="42238" xr:uid="{6FA8F87F-81B6-40C5-89CF-75E08C794782}"/>
    <cellStyle name="Comma 2 8 4 15" xfId="43641" xr:uid="{7C82BD0B-1969-4261-ABF3-561817FE09B8}"/>
    <cellStyle name="Comma 2 8 4 2" xfId="5311" xr:uid="{9B3A3260-F94D-4027-933C-D3429CD91DA5}"/>
    <cellStyle name="Comma 2 8 4 2 2" xfId="10560" xr:uid="{90E0B7DA-A381-4C5F-9B36-E466D77DDA4A}"/>
    <cellStyle name="Comma 2 8 4 2 2 2" xfId="26822" xr:uid="{389B7D23-7699-4906-9211-C404636D1FDA}"/>
    <cellStyle name="Comma 2 8 4 2 3" xfId="16083" xr:uid="{FE13FC81-58C7-48E8-AA33-175332400DD3}"/>
    <cellStyle name="Comma 2 8 4 2 4" xfId="21981" xr:uid="{4B8D5F2E-DD36-48E7-9CEB-F17070EF4CAB}"/>
    <cellStyle name="Comma 2 8 4 2 5" xfId="19281" xr:uid="{80F0417D-9642-4044-B275-5B65F9B8D631}"/>
    <cellStyle name="Comma 2 8 4 3" xfId="7317" xr:uid="{1D108D7C-56EF-4C14-87E3-BE1D8660F46F}"/>
    <cellStyle name="Comma 2 8 4 3 2" xfId="12172" xr:uid="{4B6B3E91-803F-4B3C-93F6-348EEBDB756E}"/>
    <cellStyle name="Comma 2 8 4 3 2 2" xfId="28434" xr:uid="{8972701E-A414-4768-85BE-BE45742977E6}"/>
    <cellStyle name="Comma 2 8 4 3 3" xfId="17767" xr:uid="{961732BC-64DA-4C26-9230-A64A3DE604F5}"/>
    <cellStyle name="Comma 2 8 4 3 4" xfId="23593" xr:uid="{8643918D-EF15-4DBA-8780-2D046366C06C}"/>
    <cellStyle name="Comma 2 8 4 3 5" xfId="13602" xr:uid="{1ED2E303-C39D-448F-A14E-B5CF31E0BE67}"/>
    <cellStyle name="Comma 2 8 4 4" xfId="8944" xr:uid="{68AA047A-FAAE-4D8D-BFF4-EC6F40166C13}"/>
    <cellStyle name="Comma 2 8 4 4 2" xfId="25213" xr:uid="{720B2449-1B45-4897-9FAF-E0D7245402F5}"/>
    <cellStyle name="Comma 2 8 4 5" xfId="14474" xr:uid="{6FC4E573-688C-47BB-8AD4-340EF997BB7D}"/>
    <cellStyle name="Comma 2 8 4 6" xfId="20372" xr:uid="{518F03AD-BFA0-4751-9E55-586DA37D5983}"/>
    <cellStyle name="Comma 2 8 4 7" xfId="30706" xr:uid="{D197ABB9-83B6-4524-BA17-591316D63B1D}"/>
    <cellStyle name="Comma 2 8 4 8" xfId="33417" xr:uid="{1722DB2A-A739-408F-AA8A-0E61880C8EE6}"/>
    <cellStyle name="Comma 2 8 4 9" xfId="34384" xr:uid="{C1C59D66-3C35-4CEE-A768-981F586A8617}"/>
    <cellStyle name="Comma 2 8 5" xfId="13204" xr:uid="{A26B520A-116B-482D-A577-B7C361506F16}"/>
    <cellStyle name="Comma 2 8 6" xfId="13453" xr:uid="{53C7D330-3A63-4FC0-9A89-5FCA077D4D4B}"/>
    <cellStyle name="Comma 2 9" xfId="835" xr:uid="{7ABB2375-91FA-448E-857A-466C4B66CA55}"/>
    <cellStyle name="Comma 2 9 2" xfId="3013" xr:uid="{D639D099-3453-48CC-968F-5DD4D229D1B3}"/>
    <cellStyle name="Comma 2 9 2 10" xfId="32760" xr:uid="{62410395-163D-4362-BAF1-3605708D49C7}"/>
    <cellStyle name="Comma 2 9 2 11" xfId="34385" xr:uid="{E0600183-7E74-4770-95CA-500E63040F07}"/>
    <cellStyle name="Comma 2 9 2 12" xfId="35799" xr:uid="{AF22535E-DD26-4428-9D5E-DF91C7312CB3}"/>
    <cellStyle name="Comma 2 9 2 13" xfId="37211" xr:uid="{195FADCA-5A40-44F0-A836-FB3AFD8996B9}"/>
    <cellStyle name="Comma 2 9 2 14" xfId="38616" xr:uid="{5CDEA79E-6EC4-42E6-A90A-9617F0CE200F}"/>
    <cellStyle name="Comma 2 9 2 15" xfId="40060" xr:uid="{9897BB88-ED00-4C90-B217-A40BFDBBC662}"/>
    <cellStyle name="Comma 2 9 2 16" xfId="41665" xr:uid="{986F3E67-0854-441D-8A92-65AD01355000}"/>
    <cellStyle name="Comma 2 9 2 17" xfId="43068" xr:uid="{0CC01B06-5A41-42D0-AAC4-3C93CF89CF86}"/>
    <cellStyle name="Comma 2 9 2 2" xfId="3478" xr:uid="{4840159A-30C9-4855-B068-9768331CBFE0}"/>
    <cellStyle name="Comma 2 9 2 2 10" xfId="34386" xr:uid="{E15B814E-D790-4631-A0AD-ECBB8783B76B}"/>
    <cellStyle name="Comma 2 9 2 2 11" xfId="36164" xr:uid="{7694DE27-23B5-40E0-8024-6C146102C1BB}"/>
    <cellStyle name="Comma 2 9 2 2 12" xfId="37576" xr:uid="{1715E1EF-F29E-468E-A246-3547F79AA943}"/>
    <cellStyle name="Comma 2 9 2 2 13" xfId="38981" xr:uid="{0A1E2812-05C1-4198-860C-246A2BB82269}"/>
    <cellStyle name="Comma 2 9 2 2 14" xfId="40061" xr:uid="{B16DDBB6-6FA8-4AEA-848C-570E829826A1}"/>
    <cellStyle name="Comma 2 9 2 2 15" xfId="42030" xr:uid="{5231F95E-3412-495D-934A-87E2AB98BB88}"/>
    <cellStyle name="Comma 2 9 2 2 16" xfId="43433" xr:uid="{657580FC-1B8D-4182-A2EA-FBC1422BE6B0}"/>
    <cellStyle name="Comma 2 9 2 2 2" xfId="4339" xr:uid="{F63D1B2C-DE43-47FC-AADE-FBD59D0CA9B3}"/>
    <cellStyle name="Comma 2 9 2 2 2 10" xfId="36916" xr:uid="{106015F5-8BFB-4477-8C2B-FF05DFECD9AE}"/>
    <cellStyle name="Comma 2 9 2 2 2 11" xfId="38328" xr:uid="{CB1FBFB6-5B9B-4A5B-8C11-3FEA2C1D057D}"/>
    <cellStyle name="Comma 2 9 2 2 2 12" xfId="39733" xr:uid="{604E3DDE-5F06-4FB8-AD1F-F7C58829393E}"/>
    <cellStyle name="Comma 2 9 2 2 2 13" xfId="40062" xr:uid="{5242A10B-A333-42E2-8EAB-BE49302CC4F2}"/>
    <cellStyle name="Comma 2 9 2 2 2 14" xfId="42782" xr:uid="{1F14520B-B051-487C-8388-152C4486862B}"/>
    <cellStyle name="Comma 2 9 2 2 2 15" xfId="44185" xr:uid="{2AD977EF-D6B8-4FB7-92EC-DC1872DB2B53}"/>
    <cellStyle name="Comma 2 9 2 2 2 2" xfId="5948" xr:uid="{FF216877-FAC3-4076-B2BC-35E229A1A5E7}"/>
    <cellStyle name="Comma 2 9 2 2 2 2 2" xfId="11197" xr:uid="{F825F078-9A60-47F4-9783-7595D97F8943}"/>
    <cellStyle name="Comma 2 9 2 2 2 2 2 2" xfId="27459" xr:uid="{5AE7AAD8-E93F-4490-8856-12399C48B6AD}"/>
    <cellStyle name="Comma 2 9 2 2 2 2 3" xfId="16720" xr:uid="{26F32D90-44A9-4A30-BEFA-7A5C2DA29E6A}"/>
    <cellStyle name="Comma 2 9 2 2 2 2 4" xfId="22618" xr:uid="{FABE2FDC-DE06-42BC-AE6B-FF2F0C752151}"/>
    <cellStyle name="Comma 2 9 2 2 2 2 5" xfId="30452" xr:uid="{D6E77C3F-F2EA-47FE-85A2-77D097749B4D}"/>
    <cellStyle name="Comma 2 9 2 2 2 3" xfId="7954" xr:uid="{4E50CD2A-68F3-445A-805E-118314EDC7EC}"/>
    <cellStyle name="Comma 2 9 2 2 2 3 2" xfId="12809" xr:uid="{55FA7667-C0D8-48A7-BF02-AB6506BD5C13}"/>
    <cellStyle name="Comma 2 9 2 2 2 3 2 2" xfId="29071" xr:uid="{5A4EFD64-4922-45EA-9C1E-A83419B7FB14}"/>
    <cellStyle name="Comma 2 9 2 2 2 3 3" xfId="18404" xr:uid="{6F6DB590-9A70-49C2-9DDA-7CE3ECF45B38}"/>
    <cellStyle name="Comma 2 9 2 2 2 3 4" xfId="24230" xr:uid="{31B610FB-0CE2-4209-920A-A9D7CF48491B}"/>
    <cellStyle name="Comma 2 9 2 2 2 3 5" xfId="19139" xr:uid="{9BF22D75-1C27-4110-8CA0-E48C063B93CD}"/>
    <cellStyle name="Comma 2 9 2 2 2 4" xfId="9581" xr:uid="{CECC08FB-8F8C-4E7A-9FF1-221D381565A1}"/>
    <cellStyle name="Comma 2 9 2 2 2 4 2" xfId="25850" xr:uid="{121DAAD3-6C69-4A53-9DFF-32BC491A87A5}"/>
    <cellStyle name="Comma 2 9 2 2 2 5" xfId="15111" xr:uid="{8B8AB641-85E3-4FB5-A5D8-057EF148A3E1}"/>
    <cellStyle name="Comma 2 9 2 2 2 6" xfId="21009" xr:uid="{AFFFF847-75B5-41C3-B466-66F11DB6A037}"/>
    <cellStyle name="Comma 2 9 2 2 2 7" xfId="18867" xr:uid="{86FA8E6F-FA00-4BED-90E7-46A9AD7ED168}"/>
    <cellStyle name="Comma 2 9 2 2 2 8" xfId="34054" xr:uid="{E2A03A22-E91E-4D34-AC58-1D12D5ABC673}"/>
    <cellStyle name="Comma 2 9 2 2 2 9" xfId="34387" xr:uid="{3FEF9AFE-AE4B-4E8F-AF7F-9D0DF0853661}"/>
    <cellStyle name="Comma 2 9 2 2 3" xfId="5093" xr:uid="{532FB8B2-8464-4448-AA24-F16FA9CD2E52}"/>
    <cellStyle name="Comma 2 9 2 2 3 2" xfId="10342" xr:uid="{A89F12BB-4A29-4BA9-BA6E-E8D7CDCA1F9A}"/>
    <cellStyle name="Comma 2 9 2 2 3 2 2" xfId="26604" xr:uid="{9154AF54-9806-4EDB-822E-F87C47C6D614}"/>
    <cellStyle name="Comma 2 9 2 2 3 3" xfId="15865" xr:uid="{47DD8A48-6530-4E1B-887B-421D12E71C50}"/>
    <cellStyle name="Comma 2 9 2 2 3 4" xfId="21763" xr:uid="{FAE01B68-1E6C-4645-A6F9-F0D9E627C098}"/>
    <cellStyle name="Comma 2 9 2 2 3 5" xfId="13662" xr:uid="{855F0804-4447-4D0A-9DC7-D89D36EA649E}"/>
    <cellStyle name="Comma 2 9 2 2 4" xfId="7099" xr:uid="{D56A2DB0-4E42-4343-89FC-A0B06C613A68}"/>
    <cellStyle name="Comma 2 9 2 2 4 2" xfId="11954" xr:uid="{A9F77926-EA4F-4C83-B54C-EEEBB18CBA11}"/>
    <cellStyle name="Comma 2 9 2 2 4 2 2" xfId="28216" xr:uid="{00097AB9-E3DD-43D7-8A40-17D89C0372E9}"/>
    <cellStyle name="Comma 2 9 2 2 4 3" xfId="17549" xr:uid="{CBB846E4-57B1-47C2-A0B1-E478A80A8698}"/>
    <cellStyle name="Comma 2 9 2 2 4 4" xfId="23375" xr:uid="{764DEA89-1061-4245-889E-45672E7DD5C2}"/>
    <cellStyle name="Comma 2 9 2 2 4 5" xfId="18942" xr:uid="{89DAF4D5-5600-4C26-9ABD-4D060A7F6DD8}"/>
    <cellStyle name="Comma 2 9 2 2 5" xfId="8726" xr:uid="{9CDA51A4-621F-4B56-96F2-101ABB2414E9}"/>
    <cellStyle name="Comma 2 9 2 2 5 2" xfId="24995" xr:uid="{1EC15131-A5AB-4496-89F2-609C41C97674}"/>
    <cellStyle name="Comma 2 9 2 2 6" xfId="14254" xr:uid="{44FD14D6-785E-4A5B-8C6F-D446723C0C5E}"/>
    <cellStyle name="Comma 2 9 2 2 7" xfId="20154" xr:uid="{A0BEFC37-45EE-498D-86A5-4FD0C118DEFE}"/>
    <cellStyle name="Comma 2 9 2 2 8" xfId="30503" xr:uid="{FBC06716-0D21-455B-BB7B-69CC517EB94A}"/>
    <cellStyle name="Comma 2 9 2 2 9" xfId="33199" xr:uid="{F02456A0-9652-4635-875E-697ED2F91F8F}"/>
    <cellStyle name="Comma 2 9 2 3" xfId="3904" xr:uid="{C55259BC-1CFF-4213-B9B7-47C0B4832B34}"/>
    <cellStyle name="Comma 2 9 2 3 10" xfId="36549" xr:uid="{4F8F2A01-E0A2-46B6-82C0-F14BE8FC45E4}"/>
    <cellStyle name="Comma 2 9 2 3 11" xfId="37961" xr:uid="{698A3A6C-0DD2-4C84-A775-E04E4BE8D398}"/>
    <cellStyle name="Comma 2 9 2 3 12" xfId="39366" xr:uid="{B4583F21-C639-48AD-B4E1-E7DED81BD7BB}"/>
    <cellStyle name="Comma 2 9 2 3 13" xfId="40063" xr:uid="{EC7C4ECD-C5F5-4B27-B3B3-ED3A108CD413}"/>
    <cellStyle name="Comma 2 9 2 3 14" xfId="42415" xr:uid="{9B01961F-7362-4C33-A2E2-187C77895893}"/>
    <cellStyle name="Comma 2 9 2 3 15" xfId="43818" xr:uid="{7D6FA0B9-BEFC-407A-A3FF-42208ED6D804}"/>
    <cellStyle name="Comma 2 9 2 3 2" xfId="5513" xr:uid="{798D4771-E833-431B-8DE6-21B1032E53A5}"/>
    <cellStyle name="Comma 2 9 2 3 2 2" xfId="10762" xr:uid="{144BC624-F60B-4BB5-913B-F452F0B59079}"/>
    <cellStyle name="Comma 2 9 2 3 2 2 2" xfId="27024" xr:uid="{D1ED7379-A36E-44F7-B8E1-F4887A271F2A}"/>
    <cellStyle name="Comma 2 9 2 3 2 3" xfId="16285" xr:uid="{F45453D6-5890-4CC4-AEC3-C67F6F739285}"/>
    <cellStyle name="Comma 2 9 2 3 2 4" xfId="22183" xr:uid="{04C12144-8240-4B4E-B253-B2FB4A930C8F}"/>
    <cellStyle name="Comma 2 9 2 3 2 5" xfId="19282" xr:uid="{1EDDABB0-F0E4-4A7D-AE7F-A63ABFE2B244}"/>
    <cellStyle name="Comma 2 9 2 3 3" xfId="7519" xr:uid="{E140EB28-7618-4F54-93CC-2F4031F3D1F5}"/>
    <cellStyle name="Comma 2 9 2 3 3 2" xfId="12374" xr:uid="{9AE9C65F-883E-4D92-90BD-3E4E9106E98A}"/>
    <cellStyle name="Comma 2 9 2 3 3 2 2" xfId="28636" xr:uid="{530C8B0B-F698-40AE-A04B-9011B8579B1A}"/>
    <cellStyle name="Comma 2 9 2 3 3 3" xfId="17969" xr:uid="{3DFCB29D-85BC-4BAC-8030-FDBB290EDC1E}"/>
    <cellStyle name="Comma 2 9 2 3 3 4" xfId="23795" xr:uid="{8145FA45-1BFC-4546-9483-B27F7F2B8FAB}"/>
    <cellStyle name="Comma 2 9 2 3 3 5" xfId="29745" xr:uid="{133C7724-979A-43CC-9832-11B0CCE4D49E}"/>
    <cellStyle name="Comma 2 9 2 3 4" xfId="9146" xr:uid="{2B5E2EFE-E221-4F03-A7B0-7F12E9B7311C}"/>
    <cellStyle name="Comma 2 9 2 3 4 2" xfId="25415" xr:uid="{84D6EE99-85A4-4177-A3C2-F7127194ED0D}"/>
    <cellStyle name="Comma 2 9 2 3 5" xfId="14676" xr:uid="{89AE8269-B91A-413F-A998-270F057E671E}"/>
    <cellStyle name="Comma 2 9 2 3 6" xfId="20574" xr:uid="{5199CDED-904E-484F-898F-9FCB7148AABD}"/>
    <cellStyle name="Comma 2 9 2 3 7" xfId="31596" xr:uid="{6397F09E-DE12-4CB9-9E75-1D1945DB1BAE}"/>
    <cellStyle name="Comma 2 9 2 3 8" xfId="33619" xr:uid="{49ACD26D-7C29-4565-816E-722ED3FB2A31}"/>
    <cellStyle name="Comma 2 9 2 3 9" xfId="34388" xr:uid="{0540BFC1-0BB6-4F0D-998C-6900E73BA274}"/>
    <cellStyle name="Comma 2 9 2 4" xfId="4654" xr:uid="{6C0FDB9B-02CD-4047-A7CD-6B8684EE09B3}"/>
    <cellStyle name="Comma 2 9 2 4 2" xfId="9903" xr:uid="{1B521443-C23D-46D8-90A4-F357A767282D}"/>
    <cellStyle name="Comma 2 9 2 4 2 2" xfId="26165" xr:uid="{226C1AB4-01F7-40E7-ACF0-037C8392676F}"/>
    <cellStyle name="Comma 2 9 2 4 3" xfId="15426" xr:uid="{479C3929-8468-4693-8484-0C1D70CB04CC}"/>
    <cellStyle name="Comma 2 9 2 4 4" xfId="21324" xr:uid="{E28F34CB-6D7F-4D3A-924D-3B7BDBC15CD5}"/>
    <cellStyle name="Comma 2 9 2 4 5" xfId="30035" xr:uid="{A6E31659-DE9F-4BF2-8443-1F88F9D905F5}"/>
    <cellStyle name="Comma 2 9 2 5" xfId="6660" xr:uid="{3B971F12-3BC9-45C0-A95C-27B626E20F97}"/>
    <cellStyle name="Comma 2 9 2 5 2" xfId="11515" xr:uid="{33ECC43D-5E6B-48BA-801F-CB0641AF6D27}"/>
    <cellStyle name="Comma 2 9 2 5 2 2" xfId="27777" xr:uid="{E1784CB9-6491-409E-AFCB-FE279259DAD9}"/>
    <cellStyle name="Comma 2 9 2 5 3" xfId="17110" xr:uid="{5EE02620-316E-4676-B933-83886600E08F}"/>
    <cellStyle name="Comma 2 9 2 5 4" xfId="22936" xr:uid="{A9463E84-819C-4D79-B582-8DE06FED4A03}"/>
    <cellStyle name="Comma 2 9 2 5 5" xfId="32306" xr:uid="{6E5462A3-FED9-4B8A-AD23-25E021142045}"/>
    <cellStyle name="Comma 2 9 2 6" xfId="8287" xr:uid="{A06B0879-CD33-4C1B-84B5-C494EDDD0E34}"/>
    <cellStyle name="Comma 2 9 2 6 2" xfId="24556" xr:uid="{E14F6B81-99C1-4112-BCA3-9402BE3D2B6D}"/>
    <cellStyle name="Comma 2 9 2 7" xfId="13812" xr:uid="{5BF2AF58-4597-44EF-9427-202397E020D5}"/>
    <cellStyle name="Comma 2 9 2 8" xfId="19715" xr:uid="{EF685C6C-9F3C-413F-ADD8-C95BE69FD7FD}"/>
    <cellStyle name="Comma 2 9 2 9" xfId="31440" xr:uid="{12E132E9-378E-4559-9461-07186B445329}"/>
    <cellStyle name="Comma 2 9 3" xfId="3211" xr:uid="{63E51F49-A8B4-4346-B4C4-44E903727D23}"/>
    <cellStyle name="Comma 2 9 3 10" xfId="34389" xr:uid="{871D5A13-ACB2-453A-97E8-D1C494F3782E}"/>
    <cellStyle name="Comma 2 9 3 11" xfId="35988" xr:uid="{DC8CD4B3-874A-4F08-8BB8-928EE1A93EF1}"/>
    <cellStyle name="Comma 2 9 3 12" xfId="37400" xr:uid="{611A6FDE-7F02-4754-9904-53BA8CEC6D69}"/>
    <cellStyle name="Comma 2 9 3 13" xfId="38805" xr:uid="{E01E8DB6-1228-48C2-8F6A-C4C6B6539652}"/>
    <cellStyle name="Comma 2 9 3 14" xfId="40064" xr:uid="{05A4A9E9-3CED-4273-B180-34138BE8DA91}"/>
    <cellStyle name="Comma 2 9 3 15" xfId="41854" xr:uid="{B24ED601-FAAF-4551-AE5A-A6930C38EBAE}"/>
    <cellStyle name="Comma 2 9 3 16" xfId="43257" xr:uid="{089CB70C-C662-4127-BDD2-1CCA319DA084}"/>
    <cellStyle name="Comma 2 9 3 2" xfId="4141" xr:uid="{2A0DD73C-81A2-4439-8F50-3929F9374E30}"/>
    <cellStyle name="Comma 2 9 3 2 10" xfId="36740" xr:uid="{DC6878D9-8559-403A-952F-5F602F42AEE3}"/>
    <cellStyle name="Comma 2 9 3 2 11" xfId="38152" xr:uid="{A907F4F9-5C72-4DFC-988D-AF52E2C11DB3}"/>
    <cellStyle name="Comma 2 9 3 2 12" xfId="39557" xr:uid="{D93DF42B-09F5-47C0-BECF-BC0B7308E813}"/>
    <cellStyle name="Comma 2 9 3 2 13" xfId="40065" xr:uid="{17C3942D-1F0B-473D-8F60-7112D2D5BC2A}"/>
    <cellStyle name="Comma 2 9 3 2 14" xfId="42606" xr:uid="{4837DFBE-1AB0-4598-BEB0-76BDDE140F3F}"/>
    <cellStyle name="Comma 2 9 3 2 15" xfId="44009" xr:uid="{7EDBE4A7-95FB-4732-B843-D218F7525FD0}"/>
    <cellStyle name="Comma 2 9 3 2 2" xfId="5750" xr:uid="{26F16450-7E71-44BB-93B6-F2DDBA09BE7A}"/>
    <cellStyle name="Comma 2 9 3 2 2 2" xfId="10999" xr:uid="{D2C9A7FE-3D11-45CA-B383-97856443B6C7}"/>
    <cellStyle name="Comma 2 9 3 2 2 2 2" xfId="27261" xr:uid="{BBAFF0B2-F899-4C5A-B9A1-0F619EF7D365}"/>
    <cellStyle name="Comma 2 9 3 2 2 3" xfId="16522" xr:uid="{7ADBCA20-FBBB-4BED-B517-760FD25154BD}"/>
    <cellStyle name="Comma 2 9 3 2 2 4" xfId="22420" xr:uid="{42EEE6A9-991C-4A42-BA72-8A9E4C3789F9}"/>
    <cellStyle name="Comma 2 9 3 2 2 5" xfId="18815" xr:uid="{CB991B6F-E908-4224-9BA3-DA0C40AA31F9}"/>
    <cellStyle name="Comma 2 9 3 2 3" xfId="7756" xr:uid="{DFCDD992-D19C-4912-B79F-8B9F9F21A019}"/>
    <cellStyle name="Comma 2 9 3 2 3 2" xfId="12611" xr:uid="{007DCA7F-3A2A-4DB5-B298-ABE2EE395ABD}"/>
    <cellStyle name="Comma 2 9 3 2 3 2 2" xfId="28873" xr:uid="{A6B01BD3-DE8E-437A-8F4A-262D4396D5B3}"/>
    <cellStyle name="Comma 2 9 3 2 3 3" xfId="18206" xr:uid="{03AFD7F5-6137-4D13-9DA8-9615FFCE38A0}"/>
    <cellStyle name="Comma 2 9 3 2 3 4" xfId="24032" xr:uid="{9D41690E-ED0E-447B-9354-51A0CC619FF7}"/>
    <cellStyle name="Comma 2 9 3 2 3 5" xfId="31162" xr:uid="{8915AAD9-86E7-41A5-9746-AD5E600112E9}"/>
    <cellStyle name="Comma 2 9 3 2 4" xfId="9383" xr:uid="{FE8EBDC9-F3CF-4FE5-A79C-A7FFD6DA5137}"/>
    <cellStyle name="Comma 2 9 3 2 4 2" xfId="25652" xr:uid="{36815C73-BE85-4EBB-91F5-F3289501B384}"/>
    <cellStyle name="Comma 2 9 3 2 5" xfId="14913" xr:uid="{61FF4F2F-9015-4B83-93D8-B402125A4E12}"/>
    <cellStyle name="Comma 2 9 3 2 6" xfId="20811" xr:uid="{6C3B4012-6F58-48D6-9373-50D029362593}"/>
    <cellStyle name="Comma 2 9 3 2 7" xfId="29968" xr:uid="{C91EF68B-F96C-487F-B971-97E3574B772F}"/>
    <cellStyle name="Comma 2 9 3 2 8" xfId="33856" xr:uid="{3088B4C0-9E6C-4BB7-BB31-BD5F49CEB8F0}"/>
    <cellStyle name="Comma 2 9 3 2 9" xfId="34390" xr:uid="{F9C44991-C0F4-459E-A4E8-61FDF03BCF95}"/>
    <cellStyle name="Comma 2 9 3 3" xfId="4852" xr:uid="{713B79B1-565E-455A-94BD-16AAFDE93DB4}"/>
    <cellStyle name="Comma 2 9 3 3 2" xfId="10101" xr:uid="{73879D53-8AF4-4A0A-BF37-F6DBEBEE29FD}"/>
    <cellStyle name="Comma 2 9 3 3 2 2" xfId="26363" xr:uid="{4B0BC026-101C-49BE-A5C5-46D46D8E2B14}"/>
    <cellStyle name="Comma 2 9 3 3 3" xfId="15624" xr:uid="{F652C61F-83DE-4C13-B429-509E8830BAD4}"/>
    <cellStyle name="Comma 2 9 3 3 4" xfId="21522" xr:uid="{6139AA76-2B65-4C71-B101-2DA4EA057B03}"/>
    <cellStyle name="Comma 2 9 3 3 5" xfId="30387" xr:uid="{2FA339C8-1FCE-4116-8C8B-617EA60292FA}"/>
    <cellStyle name="Comma 2 9 3 4" xfId="6858" xr:uid="{F9E024EA-C478-4C90-BD61-0315F1054851}"/>
    <cellStyle name="Comma 2 9 3 4 2" xfId="11713" xr:uid="{1AD074DA-8012-4606-8A07-EAA879233A91}"/>
    <cellStyle name="Comma 2 9 3 4 2 2" xfId="27975" xr:uid="{7A30538B-1297-4575-8B24-EF1CA3B95352}"/>
    <cellStyle name="Comma 2 9 3 4 3" xfId="17308" xr:uid="{B994A757-527D-488C-B8E3-CDCD492D5554}"/>
    <cellStyle name="Comma 2 9 3 4 4" xfId="23134" xr:uid="{B36F269D-798E-4816-84C5-DAEAE68DB492}"/>
    <cellStyle name="Comma 2 9 3 4 5" xfId="16932" xr:uid="{CBDB6FBC-E633-4B3E-B14E-56991051C840}"/>
    <cellStyle name="Comma 2 9 3 5" xfId="8485" xr:uid="{A6E8701D-1F78-41DD-B4D4-7E16DA09ACC4}"/>
    <cellStyle name="Comma 2 9 3 5 2" xfId="24754" xr:uid="{BF44AD73-6C8F-48CF-B934-1AA2803F4BBA}"/>
    <cellStyle name="Comma 2 9 3 6" xfId="14010" xr:uid="{08009441-37F9-4839-A462-BE52724448A4}"/>
    <cellStyle name="Comma 2 9 3 7" xfId="19913" xr:uid="{88B62C35-9681-4CDE-86B7-1C256988567A}"/>
    <cellStyle name="Comma 2 9 3 8" xfId="31770" xr:uid="{9053D46D-58C5-42EB-999D-DB5883300D13}"/>
    <cellStyle name="Comma 2 9 3 9" xfId="32958" xr:uid="{71BE000E-E094-42D3-AAAF-D2B623EBFC0A}"/>
    <cellStyle name="Comma 2 9 4" xfId="3703" xr:uid="{F403D033-E0C5-48AC-AB89-E2810D97E5F3}"/>
    <cellStyle name="Comma 2 9 4 10" xfId="36373" xr:uid="{D7984955-F7E9-4BDA-AA5D-192456B5C396}"/>
    <cellStyle name="Comma 2 9 4 11" xfId="37785" xr:uid="{95DFFF86-272C-44BC-B808-DFBBB9A71902}"/>
    <cellStyle name="Comma 2 9 4 12" xfId="39190" xr:uid="{97592D66-DCC0-4318-95EF-223AE7B0296C}"/>
    <cellStyle name="Comma 2 9 4 13" xfId="40066" xr:uid="{440401F0-92F3-4CAF-891E-0F3A9CDDE0C7}"/>
    <cellStyle name="Comma 2 9 4 14" xfId="42239" xr:uid="{E543D361-799D-42C1-A3F2-12D422E233AD}"/>
    <cellStyle name="Comma 2 9 4 15" xfId="43642" xr:uid="{F281C8E1-AD22-4695-A127-350A6228DE12}"/>
    <cellStyle name="Comma 2 9 4 2" xfId="5312" xr:uid="{102591F2-577D-4A5B-B117-0361D5654A79}"/>
    <cellStyle name="Comma 2 9 4 2 2" xfId="10561" xr:uid="{D4C00A7E-28E9-4AC4-9852-517F8CECAB1E}"/>
    <cellStyle name="Comma 2 9 4 2 2 2" xfId="26823" xr:uid="{5CC30825-EC4B-4B76-881E-3FF361197E7C}"/>
    <cellStyle name="Comma 2 9 4 2 3" xfId="16084" xr:uid="{709BFF48-9005-4327-A5DE-E5DF15CE2309}"/>
    <cellStyle name="Comma 2 9 4 2 4" xfId="21982" xr:uid="{711A1CA3-4844-4605-9FF2-940214765C34}"/>
    <cellStyle name="Comma 2 9 4 2 5" xfId="32032" xr:uid="{E9F07091-1B39-4B55-9AFB-AA7866B7F598}"/>
    <cellStyle name="Comma 2 9 4 3" xfId="7318" xr:uid="{0C3E21AE-21BE-4C3C-81C6-158FDDF068CA}"/>
    <cellStyle name="Comma 2 9 4 3 2" xfId="12173" xr:uid="{8AAE90F3-6C5F-4ADD-9DCB-EB50228BEC7C}"/>
    <cellStyle name="Comma 2 9 4 3 2 2" xfId="28435" xr:uid="{4FAAC8A7-CBF3-4408-AA70-E8F5CA536234}"/>
    <cellStyle name="Comma 2 9 4 3 3" xfId="17768" xr:uid="{FB4226F7-159D-40A9-9033-082612E8DC4A}"/>
    <cellStyle name="Comma 2 9 4 3 4" xfId="23594" xr:uid="{21D740F2-94DA-4E56-B34A-2A020FE3E037}"/>
    <cellStyle name="Comma 2 9 4 3 5" xfId="31505" xr:uid="{498C9311-2BCA-4699-BA55-E27FAEA49268}"/>
    <cellStyle name="Comma 2 9 4 4" xfId="8945" xr:uid="{D1B9C33D-21A6-4294-A797-A25CAE8341D5}"/>
    <cellStyle name="Comma 2 9 4 4 2" xfId="25214" xr:uid="{032E7CCA-C8D9-4960-889E-AF8732E1C518}"/>
    <cellStyle name="Comma 2 9 4 5" xfId="14475" xr:uid="{53AC5279-064A-4B1B-ABA5-973C895567B3}"/>
    <cellStyle name="Comma 2 9 4 6" xfId="20373" xr:uid="{2C0F98D3-B67F-4457-A3FE-62E7BD035F48}"/>
    <cellStyle name="Comma 2 9 4 7" xfId="16922" xr:uid="{FAC1676A-5EEF-4E90-8B91-841A25FBF84A}"/>
    <cellStyle name="Comma 2 9 4 8" xfId="33418" xr:uid="{07D98B79-BCED-4BBE-9647-D28B39B8716A}"/>
    <cellStyle name="Comma 2 9 4 9" xfId="34391" xr:uid="{E890E316-863A-4DD1-A6DB-41BE5DD16964}"/>
    <cellStyle name="Comma 2 9 5" xfId="13205" xr:uid="{AEEBA9FA-EA32-49AD-B4F2-ED0758E628B0}"/>
    <cellStyle name="Comma 2 9 6" xfId="30823" xr:uid="{620F81ED-AC53-4BA6-858A-DFF3456E5AD3}"/>
    <cellStyle name="Comma 20" xfId="836" xr:uid="{F5699418-4D50-4CD9-816C-B0B34A3BE958}"/>
    <cellStyle name="Comma 20 2" xfId="3014" xr:uid="{B8939A37-3909-45FB-868E-3D4B9A55E67F}"/>
    <cellStyle name="Comma 20 2 10" xfId="32761" xr:uid="{E02E5FCF-333C-404F-8C5F-649B54BD6374}"/>
    <cellStyle name="Comma 20 2 11" xfId="34392" xr:uid="{B1B4F26F-6007-43AF-A26D-5F667F559C63}"/>
    <cellStyle name="Comma 20 2 12" xfId="35800" xr:uid="{D9853A05-DF33-4621-83B8-B29498A99E81}"/>
    <cellStyle name="Comma 20 2 13" xfId="37212" xr:uid="{D3E0F5E6-7E72-4CB7-8444-61E380ED5FE9}"/>
    <cellStyle name="Comma 20 2 14" xfId="38617" xr:uid="{39FBD863-20A7-4DB7-ABB3-77D7D439787E}"/>
    <cellStyle name="Comma 20 2 15" xfId="40067" xr:uid="{7C3A76BD-8D8B-44CF-89BC-F7D071553A9C}"/>
    <cellStyle name="Comma 20 2 16" xfId="41666" xr:uid="{4EF7A5B4-9298-4C20-A5FA-E9CFEB78097E}"/>
    <cellStyle name="Comma 20 2 17" xfId="43069" xr:uid="{8030286A-83CC-4767-B0BD-B6CF14A32A6D}"/>
    <cellStyle name="Comma 20 2 2" xfId="3479" xr:uid="{E4081CE8-9B92-402E-AD0A-65D5288220BF}"/>
    <cellStyle name="Comma 20 2 2 10" xfId="34393" xr:uid="{D158604F-E607-4C85-A0E3-63BA421D285C}"/>
    <cellStyle name="Comma 20 2 2 11" xfId="36165" xr:uid="{B7F388C0-CC20-4546-8F75-2AC91639A5B3}"/>
    <cellStyle name="Comma 20 2 2 12" xfId="37577" xr:uid="{CFF1A8B8-05FA-4F95-8594-E2F937D57054}"/>
    <cellStyle name="Comma 20 2 2 13" xfId="38982" xr:uid="{E20B1CE0-5DE1-454A-A6C0-1227429DC021}"/>
    <cellStyle name="Comma 20 2 2 14" xfId="40068" xr:uid="{3B8F87D2-FD77-4217-B312-830F7302EFB0}"/>
    <cellStyle name="Comma 20 2 2 15" xfId="42031" xr:uid="{3A7316D0-2EB2-4582-A443-60FD43975447}"/>
    <cellStyle name="Comma 20 2 2 16" xfId="43434" xr:uid="{029FD075-25B5-4E55-B4D3-375A46A140EA}"/>
    <cellStyle name="Comma 20 2 2 2" xfId="4340" xr:uid="{58B73068-BAAF-4858-A589-2ACF4597D3E7}"/>
    <cellStyle name="Comma 20 2 2 2 10" xfId="36917" xr:uid="{DB0787A6-A8CD-4C1F-AFD5-43C26D97BFA4}"/>
    <cellStyle name="Comma 20 2 2 2 11" xfId="38329" xr:uid="{D6A0C94C-F98E-4AC2-961F-9B083C1E9AEC}"/>
    <cellStyle name="Comma 20 2 2 2 12" xfId="39734" xr:uid="{624C2A77-5FCF-402A-9616-94AC151233C7}"/>
    <cellStyle name="Comma 20 2 2 2 13" xfId="40069" xr:uid="{668F80FA-C39D-4639-9BE1-AB86A161B759}"/>
    <cellStyle name="Comma 20 2 2 2 14" xfId="42783" xr:uid="{5FE8EE3B-B34A-4606-B725-8162E056DFE7}"/>
    <cellStyle name="Comma 20 2 2 2 15" xfId="44186" xr:uid="{307F9761-3D67-4223-8EDF-17065454E4B0}"/>
    <cellStyle name="Comma 20 2 2 2 2" xfId="5949" xr:uid="{7296B81A-13D1-4087-9D0A-3F0647A9A4EB}"/>
    <cellStyle name="Comma 20 2 2 2 2 2" xfId="11198" xr:uid="{11181C19-6C9A-4DC5-8F67-D07C3169E7CF}"/>
    <cellStyle name="Comma 20 2 2 2 2 2 2" xfId="27460" xr:uid="{18F013D5-9D1B-4611-8199-70008CD28A13}"/>
    <cellStyle name="Comma 20 2 2 2 2 3" xfId="16721" xr:uid="{2539B0E7-FB4E-49C9-9EE8-BA5E8227F71C}"/>
    <cellStyle name="Comma 20 2 2 2 2 4" xfId="22619" xr:uid="{A4675E35-5337-439B-A7AA-7984D3398020}"/>
    <cellStyle name="Comma 20 2 2 2 2 5" xfId="30250" xr:uid="{AD4D43C5-1729-4FC6-8F91-02F5AF39A610}"/>
    <cellStyle name="Comma 20 2 2 2 3" xfId="7955" xr:uid="{9B19FA07-75FC-42F6-AFBE-BF666A03CEB9}"/>
    <cellStyle name="Comma 20 2 2 2 3 2" xfId="12810" xr:uid="{950BB299-435B-4EA2-814F-996635A81B98}"/>
    <cellStyle name="Comma 20 2 2 2 3 2 2" xfId="29072" xr:uid="{4C2BF5BD-43ED-48F1-9E5A-DCB73D4332B2}"/>
    <cellStyle name="Comma 20 2 2 2 3 3" xfId="18405" xr:uid="{95D527D9-962E-4953-B718-CC443759A36F}"/>
    <cellStyle name="Comma 20 2 2 2 3 4" xfId="24231" xr:uid="{0ACFE390-E370-405C-9B8F-058633C4DF77}"/>
    <cellStyle name="Comma 20 2 2 2 3 5" xfId="13646" xr:uid="{C1F39584-0328-4CC4-97EE-ED44837A7989}"/>
    <cellStyle name="Comma 20 2 2 2 4" xfId="9582" xr:uid="{493BAE36-C815-4E77-A89A-E2D69E4E5057}"/>
    <cellStyle name="Comma 20 2 2 2 4 2" xfId="25851" xr:uid="{E6E9C71A-3FDD-46CC-A077-45E8FE1BC963}"/>
    <cellStyle name="Comma 20 2 2 2 5" xfId="15112" xr:uid="{CC485EFC-DF6D-45BE-BF4D-1EE2D064304F}"/>
    <cellStyle name="Comma 20 2 2 2 6" xfId="21010" xr:uid="{EDCA6586-315D-4930-894D-35DB64D025F8}"/>
    <cellStyle name="Comma 20 2 2 2 7" xfId="30370" xr:uid="{34438B48-EEC4-465F-A003-315DCCE8049D}"/>
    <cellStyle name="Comma 20 2 2 2 8" xfId="34055" xr:uid="{325C5100-F91C-4157-A413-3EDEC4BF1CF2}"/>
    <cellStyle name="Comma 20 2 2 2 9" xfId="34394" xr:uid="{76CF9632-9FCB-43F9-BE65-3A6F5177F6F1}"/>
    <cellStyle name="Comma 20 2 2 3" xfId="5094" xr:uid="{E29C1BE0-D011-4F57-9D2B-8FD7A0AC207E}"/>
    <cellStyle name="Comma 20 2 2 3 2" xfId="10343" xr:uid="{013EB5FA-BA6F-410D-957F-60DD307A262D}"/>
    <cellStyle name="Comma 20 2 2 3 2 2" xfId="26605" xr:uid="{422E2994-1836-498B-B7D7-D812B974CC83}"/>
    <cellStyle name="Comma 20 2 2 3 3" xfId="15866" xr:uid="{F1D37A5E-B777-4759-BC04-6958C1B2D8EB}"/>
    <cellStyle name="Comma 20 2 2 3 4" xfId="21764" xr:uid="{C9C131F9-0E66-4219-AED0-A0DA68EA61C1}"/>
    <cellStyle name="Comma 20 2 2 3 5" xfId="18789" xr:uid="{3FB933AE-FF78-4990-AB2C-C3545AD9EB97}"/>
    <cellStyle name="Comma 20 2 2 4" xfId="7100" xr:uid="{146084D1-AF7D-47BA-9AAD-569798FA9CD2}"/>
    <cellStyle name="Comma 20 2 2 4 2" xfId="11955" xr:uid="{9DDCE4E3-E27E-488A-B5C0-82DF7F631653}"/>
    <cellStyle name="Comma 20 2 2 4 2 2" xfId="28217" xr:uid="{E256401A-FCC8-4BC7-B388-2C81C51ED805}"/>
    <cellStyle name="Comma 20 2 2 4 3" xfId="17550" xr:uid="{64CDEF3F-3B2F-4D93-9131-99ADFF885353}"/>
    <cellStyle name="Comma 20 2 2 4 4" xfId="23376" xr:uid="{2B3E11A8-060C-441E-BECB-0FE7085F21B8}"/>
    <cellStyle name="Comma 20 2 2 4 5" xfId="29571" xr:uid="{5B4B7B7E-C5EB-43B2-8BCA-E7DF63BC3A71}"/>
    <cellStyle name="Comma 20 2 2 5" xfId="8727" xr:uid="{35CDCA92-D615-4A19-98C4-4D70F042360D}"/>
    <cellStyle name="Comma 20 2 2 5 2" xfId="24996" xr:uid="{5BE6619F-99A0-485C-88CC-972681433BD7}"/>
    <cellStyle name="Comma 20 2 2 6" xfId="14255" xr:uid="{5194AE4E-2E01-4648-8B9A-160190C4BB2A}"/>
    <cellStyle name="Comma 20 2 2 7" xfId="20155" xr:uid="{CEEACEEB-2E1C-4E70-BEED-E3C5CF14C9C5}"/>
    <cellStyle name="Comma 20 2 2 8" xfId="32083" xr:uid="{A670475A-B3B3-4FF1-8D5F-5D00A6A0FC37}"/>
    <cellStyle name="Comma 20 2 2 9" xfId="33200" xr:uid="{EFACF323-1253-4D10-99B4-0F58961EEA3D}"/>
    <cellStyle name="Comma 20 2 3" xfId="3905" xr:uid="{E9D7C19B-1C6B-49B9-85A1-0048F29D0E6D}"/>
    <cellStyle name="Comma 20 2 3 10" xfId="36550" xr:uid="{2F1BE7A8-45BC-4632-982E-9F5A1AE348F8}"/>
    <cellStyle name="Comma 20 2 3 11" xfId="37962" xr:uid="{C4851C95-1CDF-46EE-9D18-D087F2ACD07D}"/>
    <cellStyle name="Comma 20 2 3 12" xfId="39367" xr:uid="{D8619BB8-368C-446B-BF6B-5F00D3EB5714}"/>
    <cellStyle name="Comma 20 2 3 13" xfId="40070" xr:uid="{08098480-258E-4729-901F-29402F846747}"/>
    <cellStyle name="Comma 20 2 3 14" xfId="42416" xr:uid="{868F4CBF-D6EA-489E-9BE9-17BCBC5F5DF4}"/>
    <cellStyle name="Comma 20 2 3 15" xfId="43819" xr:uid="{54197E1F-5D9F-4072-A522-F9F932EDBB1E}"/>
    <cellStyle name="Comma 20 2 3 2" xfId="5514" xr:uid="{67C9995D-475D-4C52-BC67-65FBD78545FF}"/>
    <cellStyle name="Comma 20 2 3 2 2" xfId="10763" xr:uid="{DD410283-D9DA-435D-87B6-E6248556633C}"/>
    <cellStyle name="Comma 20 2 3 2 2 2" xfId="27025" xr:uid="{8B9E4E00-76F1-4B1F-B05E-057B4DEA69CC}"/>
    <cellStyle name="Comma 20 2 3 2 3" xfId="16286" xr:uid="{AD02CE66-6886-473C-A9BB-833F8C2B1641}"/>
    <cellStyle name="Comma 20 2 3 2 4" xfId="22184" xr:uid="{2ACC3392-129D-49AA-95AA-C022E5C590B9}"/>
    <cellStyle name="Comma 20 2 3 2 5" xfId="30850" xr:uid="{61CA5E27-87CD-4A28-B37C-D27D9F50F1B7}"/>
    <cellStyle name="Comma 20 2 3 3" xfId="7520" xr:uid="{A475D6F1-CEB9-4A12-9512-F2E89AB7D9FC}"/>
    <cellStyle name="Comma 20 2 3 3 2" xfId="12375" xr:uid="{0CF27AB6-0AE8-46A1-8E86-E5821F4483A7}"/>
    <cellStyle name="Comma 20 2 3 3 2 2" xfId="28637" xr:uid="{A601731B-ED61-4B0D-BC3E-E4379B40169E}"/>
    <cellStyle name="Comma 20 2 3 3 3" xfId="17970" xr:uid="{352885A5-9292-47B3-B0A9-56DC10ECE146}"/>
    <cellStyle name="Comma 20 2 3 3 4" xfId="23796" xr:uid="{341FBA69-8879-4F13-8773-EBF49A297416}"/>
    <cellStyle name="Comma 20 2 3 3 5" xfId="32461" xr:uid="{C64BDFD9-7B98-41D3-9385-799B30B1389D}"/>
    <cellStyle name="Comma 20 2 3 4" xfId="9147" xr:uid="{B9F0DA92-9758-406E-B2B0-3DB3388339C9}"/>
    <cellStyle name="Comma 20 2 3 4 2" xfId="25416" xr:uid="{4F3034DA-6E12-47A0-99E6-570E8137BED5}"/>
    <cellStyle name="Comma 20 2 3 5" xfId="14677" xr:uid="{4DD69F62-2684-4AE3-A299-39E23F71465E}"/>
    <cellStyle name="Comma 20 2 3 6" xfId="20575" xr:uid="{9DF311F8-50C4-42CB-96CC-F05B2A7C8A32}"/>
    <cellStyle name="Comma 20 2 3 7" xfId="31003" xr:uid="{2E721A01-9585-4A3C-A216-7F8FA1BB86CF}"/>
    <cellStyle name="Comma 20 2 3 8" xfId="33620" xr:uid="{A0FAA5AA-EA38-45D4-8AAE-B6E7032F2343}"/>
    <cellStyle name="Comma 20 2 3 9" xfId="34395" xr:uid="{3BA41623-6F0F-4187-A4A5-3DC29137AD0C}"/>
    <cellStyle name="Comma 20 2 4" xfId="4655" xr:uid="{E2060A76-92C4-405D-996B-FC1844FE3D49}"/>
    <cellStyle name="Comma 20 2 4 2" xfId="9904" xr:uid="{0C9A227D-DBAF-4CFD-97BA-BEC075A927B0}"/>
    <cellStyle name="Comma 20 2 4 2 2" xfId="26166" xr:uid="{A92CE3A8-E598-4320-80BB-817B87DABADE}"/>
    <cellStyle name="Comma 20 2 4 3" xfId="15427" xr:uid="{E312018A-FDD3-4FAE-981E-0BF4716C05F9}"/>
    <cellStyle name="Comma 20 2 4 4" xfId="21325" xr:uid="{6160A59E-47B3-4F96-BD06-4E486D0F9149}"/>
    <cellStyle name="Comma 20 2 4 5" xfId="13089" xr:uid="{1F3435EE-6747-4327-9726-9E5DF87B9680}"/>
    <cellStyle name="Comma 20 2 5" xfId="6661" xr:uid="{72E9DB3A-7F23-4793-8461-57DBBD3DD485}"/>
    <cellStyle name="Comma 20 2 5 2" xfId="11516" xr:uid="{7017036C-AD6A-48AB-9D9D-ECD6E5E55619}"/>
    <cellStyle name="Comma 20 2 5 2 2" xfId="27778" xr:uid="{266DB2EF-F2BE-48FC-AD92-04B47EC05E55}"/>
    <cellStyle name="Comma 20 2 5 3" xfId="17111" xr:uid="{C6CEE111-91B3-44DB-9BDE-18EFE478A94E}"/>
    <cellStyle name="Comma 20 2 5 4" xfId="22937" xr:uid="{BCDC9EF8-D6B7-4F9C-A997-B404300F61E4}"/>
    <cellStyle name="Comma 20 2 5 5" xfId="31760" xr:uid="{27761E97-D477-4E81-912C-6D320F9D8096}"/>
    <cellStyle name="Comma 20 2 6" xfId="8288" xr:uid="{A5699DD5-97E9-44E0-B916-49AE83D2CD05}"/>
    <cellStyle name="Comma 20 2 6 2" xfId="24557" xr:uid="{EE3A493A-6102-49A9-AF09-CCF2BD332E76}"/>
    <cellStyle name="Comma 20 2 7" xfId="13813" xr:uid="{DF2DFEB1-EB13-47FB-A5B4-5B7D68378736}"/>
    <cellStyle name="Comma 20 2 8" xfId="19716" xr:uid="{C6E3FDE2-EE19-4585-B0F7-2AB26531F40D}"/>
    <cellStyle name="Comma 20 2 9" xfId="30402" xr:uid="{1EA46C09-27AD-4157-BD27-EBA7FDBF51EF}"/>
    <cellStyle name="Comma 20 3" xfId="3212" xr:uid="{D6A5542C-21B9-4DFC-88FA-2618BED3841D}"/>
    <cellStyle name="Comma 20 3 10" xfId="34396" xr:uid="{C0A6B39B-0FA3-4197-ABF1-532947FC00AE}"/>
    <cellStyle name="Comma 20 3 11" xfId="35989" xr:uid="{1405D376-8646-4FA2-8EFF-B1DE06843638}"/>
    <cellStyle name="Comma 20 3 12" xfId="37401" xr:uid="{31350B1B-1361-4935-902F-6B0B1D409C6F}"/>
    <cellStyle name="Comma 20 3 13" xfId="38806" xr:uid="{56499E54-5463-490E-B503-A83E896F88F8}"/>
    <cellStyle name="Comma 20 3 14" xfId="40071" xr:uid="{86410DF7-3B8C-4D03-85F7-27689C7A6BBB}"/>
    <cellStyle name="Comma 20 3 15" xfId="41855" xr:uid="{32B302C0-7DE4-4582-9B11-B575F5875F6A}"/>
    <cellStyle name="Comma 20 3 16" xfId="43258" xr:uid="{45F34B0D-E614-41E1-84F3-E4BA8E31970D}"/>
    <cellStyle name="Comma 20 3 2" xfId="4142" xr:uid="{FDBC30C8-F40C-47BB-908F-5FBF5547A25C}"/>
    <cellStyle name="Comma 20 3 2 10" xfId="36741" xr:uid="{F6AF81FE-BAC3-4F8F-A9FC-D7D67DB0AB19}"/>
    <cellStyle name="Comma 20 3 2 11" xfId="38153" xr:uid="{36E64DB9-1E06-471D-901E-242C65F117CD}"/>
    <cellStyle name="Comma 20 3 2 12" xfId="39558" xr:uid="{9B62DD37-51AE-4133-9890-AF06897026D8}"/>
    <cellStyle name="Comma 20 3 2 13" xfId="40072" xr:uid="{74E4742B-67C3-49FB-B0D0-12B5616563E7}"/>
    <cellStyle name="Comma 20 3 2 14" xfId="42607" xr:uid="{C9123C5D-A15D-49AF-BCB3-F1DA8837E4F5}"/>
    <cellStyle name="Comma 20 3 2 15" xfId="44010" xr:uid="{8A72A64F-8A55-4623-950E-9CC1932C6BF1}"/>
    <cellStyle name="Comma 20 3 2 2" xfId="5751" xr:uid="{1EDB5666-CDF6-47AA-8D34-C7978008393C}"/>
    <cellStyle name="Comma 20 3 2 2 2" xfId="11000" xr:uid="{61532BEB-C0C6-4F57-9E9F-0D9AF9BADC91}"/>
    <cellStyle name="Comma 20 3 2 2 2 2" xfId="27262" xr:uid="{51BF742C-CC2D-4B1D-88CC-3DA60CE5B21B}"/>
    <cellStyle name="Comma 20 3 2 2 3" xfId="16523" xr:uid="{CA8AF0DD-854C-43B0-8142-D56A254FACAD}"/>
    <cellStyle name="Comma 20 3 2 2 4" xfId="22421" xr:uid="{8BCA7B56-399D-4AFB-82AA-A85A10B1CDA8}"/>
    <cellStyle name="Comma 20 3 2 2 5" xfId="29774" xr:uid="{994304A4-3D4C-4CEA-A86F-803BB115358D}"/>
    <cellStyle name="Comma 20 3 2 3" xfId="7757" xr:uid="{7184D8FA-C3BF-4180-AE94-64477F54DAFB}"/>
    <cellStyle name="Comma 20 3 2 3 2" xfId="12612" xr:uid="{19F27AC3-9805-43AD-9602-83B016586857}"/>
    <cellStyle name="Comma 20 3 2 3 2 2" xfId="28874" xr:uid="{D25BE10B-7D63-4C95-A231-8EF58CBF86EC}"/>
    <cellStyle name="Comma 20 3 2 3 3" xfId="18207" xr:uid="{0B17BFD4-CBFA-4644-9698-F4294AB87BD1}"/>
    <cellStyle name="Comma 20 3 2 3 4" xfId="24033" xr:uid="{5D2AC226-FF26-4323-8D6B-5479F20FD56D}"/>
    <cellStyle name="Comma 20 3 2 3 5" xfId="29933" xr:uid="{51C2B4AE-9F96-461A-B7AC-B15B0376AC7E}"/>
    <cellStyle name="Comma 20 3 2 4" xfId="9384" xr:uid="{5892D612-576B-4660-82A6-06B0CC8D3E5F}"/>
    <cellStyle name="Comma 20 3 2 4 2" xfId="25653" xr:uid="{BE0F4EE8-E254-468A-86EA-9CDA17A3A50C}"/>
    <cellStyle name="Comma 20 3 2 5" xfId="14914" xr:uid="{912D9510-54C1-4457-A03C-A20202DC6A9A}"/>
    <cellStyle name="Comma 20 3 2 6" xfId="20812" xr:uid="{F2A62A99-1259-4FB5-92A0-C1DE6516C396}"/>
    <cellStyle name="Comma 20 3 2 7" xfId="18858" xr:uid="{CD6136B6-AEA5-4FE0-A277-65C514071B9E}"/>
    <cellStyle name="Comma 20 3 2 8" xfId="33857" xr:uid="{861B54E4-17CD-464B-98B2-A58581117358}"/>
    <cellStyle name="Comma 20 3 2 9" xfId="34397" xr:uid="{E6F727D1-8361-47FD-8738-7CA565882C1A}"/>
    <cellStyle name="Comma 20 3 3" xfId="4853" xr:uid="{AE997894-B3C8-4289-B27B-B558332A7BBE}"/>
    <cellStyle name="Comma 20 3 3 2" xfId="10102" xr:uid="{F8B5888F-10D8-42BB-83E9-B628C3D0D52E}"/>
    <cellStyle name="Comma 20 3 3 2 2" xfId="26364" xr:uid="{CF6261B3-4ACE-41F0-9AE9-1A79E426CE5C}"/>
    <cellStyle name="Comma 20 3 3 3" xfId="15625" xr:uid="{D3D63E99-31F9-4269-A289-8A830D4596E0}"/>
    <cellStyle name="Comma 20 3 3 4" xfId="21523" xr:uid="{3AA93854-EE03-43DF-A5D4-41B5DD57F5A1}"/>
    <cellStyle name="Comma 20 3 3 5" xfId="32188" xr:uid="{60B9FEB7-8E26-4149-BCD3-8401A0F2E2BD}"/>
    <cellStyle name="Comma 20 3 4" xfId="6859" xr:uid="{1BD80892-C5B0-405A-B796-4E75625775FE}"/>
    <cellStyle name="Comma 20 3 4 2" xfId="11714" xr:uid="{6BD35883-23D2-4ADC-8FAD-C0B51607BA4E}"/>
    <cellStyle name="Comma 20 3 4 2 2" xfId="27976" xr:uid="{7C13F00C-CC2F-497E-83DB-8D1B2635D20D}"/>
    <cellStyle name="Comma 20 3 4 3" xfId="17309" xr:uid="{4471D1A2-9FBF-43E6-8F78-6743749D4916}"/>
    <cellStyle name="Comma 20 3 4 4" xfId="23135" xr:uid="{77844D2E-CF94-4E78-88F6-9971BEF5FA54}"/>
    <cellStyle name="Comma 20 3 4 5" xfId="31637" xr:uid="{0FD56B8D-60E8-4F95-A6C4-CD965988926D}"/>
    <cellStyle name="Comma 20 3 5" xfId="8486" xr:uid="{F9BDE5E4-6EF8-4105-A4A0-7BF04C3D985F}"/>
    <cellStyle name="Comma 20 3 5 2" xfId="24755" xr:uid="{E50BE77E-F3A8-4F2C-A28E-3B35C0B1A6E5}"/>
    <cellStyle name="Comma 20 3 6" xfId="14011" xr:uid="{B07C5E46-B07D-463D-B2EC-A4F5195F5191}"/>
    <cellStyle name="Comma 20 3 7" xfId="19914" xr:uid="{186DAC1D-B0DF-4A8C-AB72-B39C509EE6C8}"/>
    <cellStyle name="Comma 20 3 8" xfId="19160" xr:uid="{AA04EEB6-6F9E-437A-B0DB-35E8C184E4C6}"/>
    <cellStyle name="Comma 20 3 9" xfId="32959" xr:uid="{3E3D3832-94E3-4E9A-B239-6CA1B2443A58}"/>
    <cellStyle name="Comma 20 4" xfId="3704" xr:uid="{CC7CC276-DA2C-43A8-9433-33D58AB7F1DE}"/>
    <cellStyle name="Comma 20 4 10" xfId="36374" xr:uid="{2FE01853-AFDC-4573-B07A-68FE6275190E}"/>
    <cellStyle name="Comma 20 4 11" xfId="37786" xr:uid="{D8FAD222-3C5A-4FFC-A96F-D1B88FAB720D}"/>
    <cellStyle name="Comma 20 4 12" xfId="39191" xr:uid="{E7B0EA49-11EE-4365-8D13-108B7CBE9002}"/>
    <cellStyle name="Comma 20 4 13" xfId="40073" xr:uid="{8F89007B-989A-4ECC-AC5C-BC17F7D08109}"/>
    <cellStyle name="Comma 20 4 14" xfId="42240" xr:uid="{D98C66AC-CFF7-43FB-8692-E8A782D9D2F2}"/>
    <cellStyle name="Comma 20 4 15" xfId="43643" xr:uid="{E6F6C898-A7C9-4D7A-943A-698CB887C03E}"/>
    <cellStyle name="Comma 20 4 2" xfId="5313" xr:uid="{66EFF936-A0BF-4AEA-B9D8-0571D1E4F901}"/>
    <cellStyle name="Comma 20 4 2 2" xfId="10562" xr:uid="{480C4C37-B44E-42C1-9D5F-E67FEFE35954}"/>
    <cellStyle name="Comma 20 4 2 2 2" xfId="26824" xr:uid="{7FFE0DCD-EB4A-4262-A561-86DEFFD7C101}"/>
    <cellStyle name="Comma 20 4 2 3" xfId="16085" xr:uid="{631399E9-2B2C-4A80-A0F1-AA1C4C2524AF}"/>
    <cellStyle name="Comma 20 4 2 4" xfId="21983" xr:uid="{7E1983DA-6C00-4742-8CFA-E7B1A590F47A}"/>
    <cellStyle name="Comma 20 4 2 5" xfId="29726" xr:uid="{0CF707F6-803D-43E6-B272-C96FE05B23D8}"/>
    <cellStyle name="Comma 20 4 3" xfId="7319" xr:uid="{65C04C48-5D10-40AC-BD3A-C20431B92B09}"/>
    <cellStyle name="Comma 20 4 3 2" xfId="12174" xr:uid="{46EA6D84-4176-4D06-A7A3-04C835106623}"/>
    <cellStyle name="Comma 20 4 3 2 2" xfId="28436" xr:uid="{9EB2CBB5-EFB3-44CF-88C8-C409D4437CBF}"/>
    <cellStyle name="Comma 20 4 3 3" xfId="17769" xr:uid="{D813EC35-96D8-47A8-B3A8-BACD0E7055D9}"/>
    <cellStyle name="Comma 20 4 3 4" xfId="23595" xr:uid="{39D2979F-8984-44FE-9744-63D8BC8F0CC5}"/>
    <cellStyle name="Comma 20 4 3 5" xfId="30786" xr:uid="{B0B918E2-E7A2-4364-BD3A-DEEC3B90E4A3}"/>
    <cellStyle name="Comma 20 4 4" xfId="8946" xr:uid="{3124D1DC-E610-4CA3-915F-835416773B19}"/>
    <cellStyle name="Comma 20 4 4 2" xfId="25215" xr:uid="{08C74553-50C9-4A3D-8D3C-EF1248678D49}"/>
    <cellStyle name="Comma 20 4 5" xfId="14476" xr:uid="{C456C917-5464-4883-AF71-10E7B7801E36}"/>
    <cellStyle name="Comma 20 4 6" xfId="20374" xr:uid="{180C74D8-1536-4DAD-8F96-CEC31800B206}"/>
    <cellStyle name="Comma 20 4 7" xfId="13526" xr:uid="{542A3567-38CF-4461-9FFE-5188A5666D7A}"/>
    <cellStyle name="Comma 20 4 8" xfId="33419" xr:uid="{49BEDCD0-DB87-4383-9D45-A485F0CC7113}"/>
    <cellStyle name="Comma 20 4 9" xfId="34398" xr:uid="{46D3E76C-C981-4F2B-A387-DFEB8B1E540A}"/>
    <cellStyle name="Comma 20 5" xfId="13206" xr:uid="{2DB57014-3090-48BF-8C99-1CF329DD71EE}"/>
    <cellStyle name="Comma 20 6" xfId="13395" xr:uid="{9A54128E-9D88-4079-B918-7CE491E62AD7}"/>
    <cellStyle name="Comma 21" xfId="837" xr:uid="{BA604058-B160-4FD6-95A6-24D31247265E}"/>
    <cellStyle name="Comma 21 2" xfId="3015" xr:uid="{AD838ED7-2066-4DAB-9EC1-0DEA54960D60}"/>
    <cellStyle name="Comma 21 2 10" xfId="32762" xr:uid="{DA506286-7578-45A1-936B-C3AAF7409941}"/>
    <cellStyle name="Comma 21 2 11" xfId="34399" xr:uid="{343A4831-E07F-4022-A602-4E76E56D3CB2}"/>
    <cellStyle name="Comma 21 2 12" xfId="35801" xr:uid="{C32B8C8B-5DE0-4A92-B69D-EDFB092C35BC}"/>
    <cellStyle name="Comma 21 2 13" xfId="37213" xr:uid="{A9934ECE-8C9F-43CC-9B7B-5D8286202934}"/>
    <cellStyle name="Comma 21 2 14" xfId="38618" xr:uid="{064EF80E-43F6-4221-A52C-A99E81835708}"/>
    <cellStyle name="Comma 21 2 15" xfId="40074" xr:uid="{EE5173BB-F439-4C2B-91C2-E42C9C08320E}"/>
    <cellStyle name="Comma 21 2 16" xfId="41667" xr:uid="{0FF7F2CB-1C7B-473C-B916-6B71678C951D}"/>
    <cellStyle name="Comma 21 2 17" xfId="43070" xr:uid="{8F635E8E-5410-47B0-B306-D916346F3F8B}"/>
    <cellStyle name="Comma 21 2 2" xfId="3480" xr:uid="{27DCC32C-ED16-444B-9508-C549065E29FB}"/>
    <cellStyle name="Comma 21 2 2 10" xfId="34400" xr:uid="{654BEAB9-04DF-4D4D-B043-6D152B989B4E}"/>
    <cellStyle name="Comma 21 2 2 11" xfId="36166" xr:uid="{DE8CA718-6E4F-4CA5-80BF-5B89824BE609}"/>
    <cellStyle name="Comma 21 2 2 12" xfId="37578" xr:uid="{414A3E8E-EC6B-42F7-9FB1-596AF08CB8FB}"/>
    <cellStyle name="Comma 21 2 2 13" xfId="38983" xr:uid="{B8A43298-1063-44D4-A8D4-BABDBF4515AE}"/>
    <cellStyle name="Comma 21 2 2 14" xfId="40075" xr:uid="{04EFD8A8-ECF8-4CAA-A606-70F5F8536EC3}"/>
    <cellStyle name="Comma 21 2 2 15" xfId="42032" xr:uid="{AC2F69AE-15DD-4BEA-9293-C60362FCB93D}"/>
    <cellStyle name="Comma 21 2 2 16" xfId="43435" xr:uid="{3206B3ED-2CD5-48A0-9A4C-6A92D0028185}"/>
    <cellStyle name="Comma 21 2 2 2" xfId="4341" xr:uid="{3F3DD022-2FBA-42FA-B456-66AD4C81DF22}"/>
    <cellStyle name="Comma 21 2 2 2 10" xfId="36918" xr:uid="{E2D3CDA3-E375-4CC7-933D-C2ED01583ADD}"/>
    <cellStyle name="Comma 21 2 2 2 11" xfId="38330" xr:uid="{57C44DF0-9AEB-41CF-A4A1-9D302032411D}"/>
    <cellStyle name="Comma 21 2 2 2 12" xfId="39735" xr:uid="{B74B52F2-F912-46C3-9085-EDE6D3D94029}"/>
    <cellStyle name="Comma 21 2 2 2 13" xfId="40076" xr:uid="{06BC3B7D-4E67-4591-83C4-4AABD8B10238}"/>
    <cellStyle name="Comma 21 2 2 2 14" xfId="42784" xr:uid="{8F6212B9-2ABF-4D40-9C30-83EE448C3C30}"/>
    <cellStyle name="Comma 21 2 2 2 15" xfId="44187" xr:uid="{A50CB889-87D8-4375-ACBD-5BB344DEE1DB}"/>
    <cellStyle name="Comma 21 2 2 2 2" xfId="5950" xr:uid="{BA3D2A7B-AAC9-4F5B-AD8C-A95E00306D1C}"/>
    <cellStyle name="Comma 21 2 2 2 2 2" xfId="11199" xr:uid="{23BBD23F-15BA-4B9B-9F06-15F3A8176889}"/>
    <cellStyle name="Comma 21 2 2 2 2 2 2" xfId="27461" xr:uid="{95224964-EB7A-4B5F-9363-A60C6B45AB78}"/>
    <cellStyle name="Comma 21 2 2 2 2 3" xfId="16722" xr:uid="{4608EF3F-643D-4211-9DD9-92E81028FC81}"/>
    <cellStyle name="Comma 21 2 2 2 2 4" xfId="22620" xr:uid="{5F7B73FD-F9C3-4908-A6D4-4F01D4A824DC}"/>
    <cellStyle name="Comma 21 2 2 2 2 5" xfId="19460" xr:uid="{E9457447-66A8-47CD-B294-06138C9272D8}"/>
    <cellStyle name="Comma 21 2 2 2 3" xfId="7956" xr:uid="{72143AAB-1258-4751-B319-88C6DB997A56}"/>
    <cellStyle name="Comma 21 2 2 2 3 2" xfId="12811" xr:uid="{599EAE39-801D-41E8-96C2-0E90EF692631}"/>
    <cellStyle name="Comma 21 2 2 2 3 2 2" xfId="29073" xr:uid="{394F7FD7-DAEB-4707-91CA-1157FE8FB983}"/>
    <cellStyle name="Comma 21 2 2 2 3 3" xfId="18406" xr:uid="{EE665379-BF48-418E-AAAD-A97440F562ED}"/>
    <cellStyle name="Comma 21 2 2 2 3 4" xfId="24232" xr:uid="{AEDBD225-AC76-4093-92E4-C58B358FB0A0}"/>
    <cellStyle name="Comma 21 2 2 2 3 5" xfId="29922" xr:uid="{3A7A1C7C-AF2B-4140-9697-9857770FD33B}"/>
    <cellStyle name="Comma 21 2 2 2 4" xfId="9583" xr:uid="{BBC6F6AC-D593-4CE9-9F82-4E5FDE3F6F86}"/>
    <cellStyle name="Comma 21 2 2 2 4 2" xfId="25852" xr:uid="{2596B208-7866-46D2-ABC7-A116AFD14E3F}"/>
    <cellStyle name="Comma 21 2 2 2 5" xfId="15113" xr:uid="{82757A41-EE3A-4C26-9109-04B7D8A214BB}"/>
    <cellStyle name="Comma 21 2 2 2 6" xfId="21011" xr:uid="{ED3CEBA5-B836-4442-8423-9A524F1475D8}"/>
    <cellStyle name="Comma 21 2 2 2 7" xfId="29924" xr:uid="{0AC58C75-A854-4E2D-8336-6E8D68F72D2E}"/>
    <cellStyle name="Comma 21 2 2 2 8" xfId="34056" xr:uid="{D461DED2-04D3-4065-BEDA-12EF1BF2BA4C}"/>
    <cellStyle name="Comma 21 2 2 2 9" xfId="34401" xr:uid="{076B98A0-E6EE-45C0-A60F-E1E16F8D2365}"/>
    <cellStyle name="Comma 21 2 2 3" xfId="5095" xr:uid="{39363A37-4AE0-4444-906F-AC8DFAB5124E}"/>
    <cellStyle name="Comma 21 2 2 3 2" xfId="10344" xr:uid="{F143AB7E-DD38-47DA-9D77-1E8FDDA5140D}"/>
    <cellStyle name="Comma 21 2 2 3 2 2" xfId="26606" xr:uid="{F36532F5-9A16-41AD-86DD-04E3F559DC11}"/>
    <cellStyle name="Comma 21 2 2 3 3" xfId="15867" xr:uid="{1ADBC71F-8CEA-467B-8D2B-C3FB7499A7D4}"/>
    <cellStyle name="Comma 21 2 2 3 4" xfId="21765" xr:uid="{F8AFB6DD-E2D6-4BE7-8EB6-3D43FEEDFF21}"/>
    <cellStyle name="Comma 21 2 2 3 5" xfId="13284" xr:uid="{E5DF2659-992A-428E-96FC-51B72437200E}"/>
    <cellStyle name="Comma 21 2 2 4" xfId="7101" xr:uid="{B97E0306-BEFC-4795-8724-9062A8898EBA}"/>
    <cellStyle name="Comma 21 2 2 4 2" xfId="11956" xr:uid="{AFBDB52A-8F60-4C8E-8B0D-4C9FEBEBBD75}"/>
    <cellStyle name="Comma 21 2 2 4 2 2" xfId="28218" xr:uid="{C00BEB38-8895-49A6-9C84-C99222E7B61A}"/>
    <cellStyle name="Comma 21 2 2 4 3" xfId="17551" xr:uid="{0E1CF759-1398-4A85-9E92-52A978979E17}"/>
    <cellStyle name="Comma 21 2 2 4 4" xfId="23377" xr:uid="{1B28E91F-E38F-4877-9D07-4C00DB1B810B}"/>
    <cellStyle name="Comma 21 2 2 4 5" xfId="13372" xr:uid="{9B53B38A-80C6-459E-A204-CA90C6809B7B}"/>
    <cellStyle name="Comma 21 2 2 5" xfId="8728" xr:uid="{16766E53-E88B-4334-A2FA-CAF3679AF1E5}"/>
    <cellStyle name="Comma 21 2 2 5 2" xfId="24997" xr:uid="{59C6B2AA-BA56-41BB-A275-AB356B74BA0F}"/>
    <cellStyle name="Comma 21 2 2 6" xfId="14256" xr:uid="{9D88A1ED-9C1A-4266-8510-A6EA653772CA}"/>
    <cellStyle name="Comma 21 2 2 7" xfId="20156" xr:uid="{7B888EE1-757D-4C38-9AE4-2B37CA50CC0D}"/>
    <cellStyle name="Comma 21 2 2 8" xfId="13038" xr:uid="{23D912C3-D374-4BE7-B0E0-6EED9E91A68D}"/>
    <cellStyle name="Comma 21 2 2 9" xfId="33201" xr:uid="{80B8F2A2-9000-4A27-B85F-EA2746D15758}"/>
    <cellStyle name="Comma 21 2 3" xfId="3906" xr:uid="{1E83F4FF-9EE8-4759-9C90-B85CB9847382}"/>
    <cellStyle name="Comma 21 2 3 10" xfId="36551" xr:uid="{3BFB4239-6F7C-455D-A05C-097C33A8A83C}"/>
    <cellStyle name="Comma 21 2 3 11" xfId="37963" xr:uid="{2D39EFD8-DB7B-4042-BC43-101C1098DE93}"/>
    <cellStyle name="Comma 21 2 3 12" xfId="39368" xr:uid="{010F833F-73DF-4B57-A7F4-68404F6A18B0}"/>
    <cellStyle name="Comma 21 2 3 13" xfId="40077" xr:uid="{6EBC6EF6-D39C-4B07-AE54-BB2723DDEFA8}"/>
    <cellStyle name="Comma 21 2 3 14" xfId="42417" xr:uid="{151D4304-F29F-437C-9667-C21C1CAD4CD6}"/>
    <cellStyle name="Comma 21 2 3 15" xfId="43820" xr:uid="{AD412F9E-8C5D-48CD-8FCE-58B8E8BA7A45}"/>
    <cellStyle name="Comma 21 2 3 2" xfId="5515" xr:uid="{BEAEBB49-ABAB-4E50-A117-EC882BB8D277}"/>
    <cellStyle name="Comma 21 2 3 2 2" xfId="10764" xr:uid="{FAF0BB1A-0340-45C3-87DE-CBBC44A6A153}"/>
    <cellStyle name="Comma 21 2 3 2 2 2" xfId="27026" xr:uid="{19F4C53F-F033-498C-81B5-B08D122AEDA1}"/>
    <cellStyle name="Comma 21 2 3 2 3" xfId="16287" xr:uid="{C5434C4C-4DEF-4097-ABF6-BF86FB96016C}"/>
    <cellStyle name="Comma 21 2 3 2 4" xfId="22185" xr:uid="{ABAE6F9F-EE4E-44EE-BE6D-B376CDBB1E67}"/>
    <cellStyle name="Comma 21 2 3 2 5" xfId="30479" xr:uid="{36B10F91-BDC8-4897-85BB-2EA995349324}"/>
    <cellStyle name="Comma 21 2 3 3" xfId="7521" xr:uid="{0E05869A-714C-4675-BF8F-3E331A83162E}"/>
    <cellStyle name="Comma 21 2 3 3 2" xfId="12376" xr:uid="{C6DD8DD3-FBE9-4F8B-AC42-79BA20655181}"/>
    <cellStyle name="Comma 21 2 3 3 2 2" xfId="28638" xr:uid="{31E27776-C1BB-47DF-ACDD-00305859A220}"/>
    <cellStyle name="Comma 21 2 3 3 3" xfId="17971" xr:uid="{8919BC20-8175-4005-B374-A80557D11757}"/>
    <cellStyle name="Comma 21 2 3 3 4" xfId="23797" xr:uid="{BAA7A237-64F2-44F0-B228-09D13F2068EF}"/>
    <cellStyle name="Comma 21 2 3 3 5" xfId="32017" xr:uid="{7BB6B046-0288-4226-AECE-46D0C3132940}"/>
    <cellStyle name="Comma 21 2 3 4" xfId="9148" xr:uid="{C23FAC09-5E6D-4566-BBA1-E37F5AAA65B7}"/>
    <cellStyle name="Comma 21 2 3 4 2" xfId="25417" xr:uid="{CC17FF99-080B-4698-ABDC-63B6AA615ED1}"/>
    <cellStyle name="Comma 21 2 3 5" xfId="14678" xr:uid="{B420A956-E9CA-46FB-AF6E-AEF52DE9992B}"/>
    <cellStyle name="Comma 21 2 3 6" xfId="20576" xr:uid="{AD135C42-1AAA-41D2-B3BA-D89D34A0A941}"/>
    <cellStyle name="Comma 21 2 3 7" xfId="19567" xr:uid="{8CB49499-3A07-48A2-8FC3-9B77FAE8D19D}"/>
    <cellStyle name="Comma 21 2 3 8" xfId="33621" xr:uid="{BFC8CC58-2BC8-4178-BD4F-6801B521A619}"/>
    <cellStyle name="Comma 21 2 3 9" xfId="34402" xr:uid="{DD33ACC3-FC8A-44B8-9B40-92B648710F7F}"/>
    <cellStyle name="Comma 21 2 4" xfId="4656" xr:uid="{0DB425C1-9903-4531-AE71-89D2D6835EC7}"/>
    <cellStyle name="Comma 21 2 4 2" xfId="9905" xr:uid="{071E19B6-BF00-4BA2-B3DC-7F11641A2742}"/>
    <cellStyle name="Comma 21 2 4 2 2" xfId="26167" xr:uid="{BC3A3411-3748-4373-A229-0BC247FB9D6A}"/>
    <cellStyle name="Comma 21 2 4 3" xfId="15428" xr:uid="{7D13A5BF-F061-4A7B-A2F3-AC23871507DA}"/>
    <cellStyle name="Comma 21 2 4 4" xfId="21326" xr:uid="{E5B895AF-21D3-4F97-83B3-9FA0CD3F3C8E}"/>
    <cellStyle name="Comma 21 2 4 5" xfId="30840" xr:uid="{8BC8FD87-B3BE-4A1C-B77D-82B156B430AB}"/>
    <cellStyle name="Comma 21 2 5" xfId="6662" xr:uid="{766CEF3D-CC36-458F-ABA5-9280ACC30763}"/>
    <cellStyle name="Comma 21 2 5 2" xfId="11517" xr:uid="{064D7E59-4FDB-446F-B1D5-97EB1BDC2790}"/>
    <cellStyle name="Comma 21 2 5 2 2" xfId="27779" xr:uid="{6ACF79B0-3FDC-4B61-B773-4E5235BB2274}"/>
    <cellStyle name="Comma 21 2 5 3" xfId="17112" xr:uid="{DFA5311B-78A0-453B-91C5-DEA88F0691B3}"/>
    <cellStyle name="Comma 21 2 5 4" xfId="22938" xr:uid="{1FA2EB1E-9AC1-4C3A-BC9F-F78FAD3F9914}"/>
    <cellStyle name="Comma 21 2 5 5" xfId="32003" xr:uid="{D5736E20-E1E7-486C-8315-8E00E4F8B236}"/>
    <cellStyle name="Comma 21 2 6" xfId="8289" xr:uid="{7AB122FC-06E3-47B5-8236-37ABDEC4BEA6}"/>
    <cellStyle name="Comma 21 2 6 2" xfId="24558" xr:uid="{06FBE109-4127-4259-81BD-E1B2329D4196}"/>
    <cellStyle name="Comma 21 2 7" xfId="13814" xr:uid="{AF660994-DB5A-43B1-970B-4BE86E11BA1C}"/>
    <cellStyle name="Comma 21 2 8" xfId="19717" xr:uid="{5E03172E-CA14-4F7D-8CA6-FA7A3ED06A61}"/>
    <cellStyle name="Comma 21 2 9" xfId="30463" xr:uid="{5A4E7917-0D94-443C-8ADC-B0E3932B3FDA}"/>
    <cellStyle name="Comma 21 3" xfId="3213" xr:uid="{3D19E9F7-3505-4932-A8F1-629426A1F704}"/>
    <cellStyle name="Comma 21 3 10" xfId="34403" xr:uid="{7643DED0-413A-4618-9ACB-4D69FAEBA9FB}"/>
    <cellStyle name="Comma 21 3 11" xfId="35990" xr:uid="{B7A2FFD5-A26B-4045-93E5-2AB353E60B55}"/>
    <cellStyle name="Comma 21 3 12" xfId="37402" xr:uid="{8F6991F8-A9F6-4D04-8D64-8FAF60F82934}"/>
    <cellStyle name="Comma 21 3 13" xfId="38807" xr:uid="{F4319EBE-A04A-4D8C-A880-DFCB100339A4}"/>
    <cellStyle name="Comma 21 3 14" xfId="40078" xr:uid="{ADF53207-1D4B-45D2-B2AB-3DD4AE525E92}"/>
    <cellStyle name="Comma 21 3 15" xfId="41856" xr:uid="{571A7F9D-8AFB-4E17-88DE-8C7214CF88BD}"/>
    <cellStyle name="Comma 21 3 16" xfId="43259" xr:uid="{CB27FDA0-3E99-4B2F-9157-E9222284DCDB}"/>
    <cellStyle name="Comma 21 3 2" xfId="4143" xr:uid="{AE14550C-8F5B-4353-9C2F-A57FA6F282B1}"/>
    <cellStyle name="Comma 21 3 2 10" xfId="36742" xr:uid="{E4F22D57-5152-49C9-A6F3-82A3A826250E}"/>
    <cellStyle name="Comma 21 3 2 11" xfId="38154" xr:uid="{01EDAF92-323F-4190-A471-9B1B6FFC8DB6}"/>
    <cellStyle name="Comma 21 3 2 12" xfId="39559" xr:uid="{551D38A8-9554-4B8A-81EF-2C4C7CA79E42}"/>
    <cellStyle name="Comma 21 3 2 13" xfId="40079" xr:uid="{AE66294C-9AAC-4683-BF4A-D3A071713F8B}"/>
    <cellStyle name="Comma 21 3 2 14" xfId="42608" xr:uid="{F8565805-77C8-4302-B4DE-5A303436D4D4}"/>
    <cellStyle name="Comma 21 3 2 15" xfId="44011" xr:uid="{9C5420D5-7851-4154-AF9B-FA917ED620F3}"/>
    <cellStyle name="Comma 21 3 2 2" xfId="5752" xr:uid="{83BE2669-1EBB-41F4-95F0-4CC024F313E2}"/>
    <cellStyle name="Comma 21 3 2 2 2" xfId="11001" xr:uid="{14A491A3-BF84-43DE-8070-7707794DC3F0}"/>
    <cellStyle name="Comma 21 3 2 2 2 2" xfId="27263" xr:uid="{CAB5B654-44FE-4939-AC04-E0547E1CD209}"/>
    <cellStyle name="Comma 21 3 2 2 3" xfId="16524" xr:uid="{7A37B73E-AE4F-4931-AA3A-72B91864022A}"/>
    <cellStyle name="Comma 21 3 2 2 4" xfId="22422" xr:uid="{2FA124E3-4DA1-49BC-A774-1C8AE3B06796}"/>
    <cellStyle name="Comma 21 3 2 2 5" xfId="30504" xr:uid="{C71BE866-A9CD-4502-AFB6-46F95776B673}"/>
    <cellStyle name="Comma 21 3 2 3" xfId="7758" xr:uid="{827F8AF6-A20F-4FED-AED1-5423FF3C4B30}"/>
    <cellStyle name="Comma 21 3 2 3 2" xfId="12613" xr:uid="{2F022144-A253-4819-8E9B-C6D29F161E24}"/>
    <cellStyle name="Comma 21 3 2 3 2 2" xfId="28875" xr:uid="{A889B2B5-C863-4328-9A2D-6EAFC57FE457}"/>
    <cellStyle name="Comma 21 3 2 3 3" xfId="18208" xr:uid="{C89DDB6F-FA39-4619-A426-F1744CC70826}"/>
    <cellStyle name="Comma 21 3 2 3 4" xfId="24034" xr:uid="{BB26B1BD-A8B0-4A18-8E90-2E7993296C8D}"/>
    <cellStyle name="Comma 21 3 2 3 5" xfId="19411" xr:uid="{E975F8A3-B15F-4418-94EE-D2383EFE666D}"/>
    <cellStyle name="Comma 21 3 2 4" xfId="9385" xr:uid="{4F4A7875-7286-4267-A063-4CB91672CB22}"/>
    <cellStyle name="Comma 21 3 2 4 2" xfId="25654" xr:uid="{F2E5F5D2-DE14-48B2-A352-F809759C7008}"/>
    <cellStyle name="Comma 21 3 2 5" xfId="14915" xr:uid="{402A5F9A-0810-4C3F-B0F2-94E0C21E74AF}"/>
    <cellStyle name="Comma 21 3 2 6" xfId="20813" xr:uid="{1F2F14B6-4B5B-44A4-8218-A2A7F94B91CE}"/>
    <cellStyle name="Comma 21 3 2 7" xfId="19321" xr:uid="{9499F507-8678-4094-9C9B-941A8016D183}"/>
    <cellStyle name="Comma 21 3 2 8" xfId="33858" xr:uid="{9EFB0DC5-4DA5-4732-8860-23E74FE49E1D}"/>
    <cellStyle name="Comma 21 3 2 9" xfId="34404" xr:uid="{01A9A674-F7D7-4233-A2E7-5AA8FC4AB0A9}"/>
    <cellStyle name="Comma 21 3 3" xfId="4854" xr:uid="{5BF52975-7E4F-45BC-BE5A-A72FD598BB89}"/>
    <cellStyle name="Comma 21 3 3 2" xfId="10103" xr:uid="{7C2E7A07-B730-4921-91E7-4D21170FB6D2}"/>
    <cellStyle name="Comma 21 3 3 2 2" xfId="26365" xr:uid="{683F6940-70BA-47DA-9C16-D0939D28AC79}"/>
    <cellStyle name="Comma 21 3 3 3" xfId="15626" xr:uid="{3A507EEA-2E6C-4A5F-9524-7B598D20B4B2}"/>
    <cellStyle name="Comma 21 3 3 4" xfId="21524" xr:uid="{7DEF5957-B8E6-4E3D-926E-798D60DA07F7}"/>
    <cellStyle name="Comma 21 3 3 5" xfId="31221" xr:uid="{83F5EBB1-90E4-4CB1-83D4-43A747CEAED2}"/>
    <cellStyle name="Comma 21 3 4" xfId="6860" xr:uid="{FB5E7F72-4248-4047-8252-D27BAEBE5D9F}"/>
    <cellStyle name="Comma 21 3 4 2" xfId="11715" xr:uid="{98068623-060D-4FF6-8A39-21A2B9756940}"/>
    <cellStyle name="Comma 21 3 4 2 2" xfId="27977" xr:uid="{9AFF4D4F-FDEB-4FF8-A220-2466E6D94539}"/>
    <cellStyle name="Comma 21 3 4 3" xfId="17310" xr:uid="{1BEFD177-09B5-45B4-BFAD-CEA75AEFA49B}"/>
    <cellStyle name="Comma 21 3 4 4" xfId="23136" xr:uid="{A0AA624F-F199-4771-B809-AE3A028DF1DE}"/>
    <cellStyle name="Comma 21 3 4 5" xfId="29877" xr:uid="{11546CA0-BA08-4C8C-AEF4-7FB13CE8F70A}"/>
    <cellStyle name="Comma 21 3 5" xfId="8487" xr:uid="{110B9BD1-F03C-498C-A470-4BEBB51BD0FB}"/>
    <cellStyle name="Comma 21 3 5 2" xfId="24756" xr:uid="{F4A031C2-B2C6-4083-938C-630CFE981ED6}"/>
    <cellStyle name="Comma 21 3 6" xfId="14012" xr:uid="{3DB9F610-3A07-40A4-B1CA-E4CE0B57DA2C}"/>
    <cellStyle name="Comma 21 3 7" xfId="19915" xr:uid="{9C2B3B5C-3D3F-4F95-91D4-AEEE36DFB9EE}"/>
    <cellStyle name="Comma 21 3 8" xfId="30008" xr:uid="{2677D5D1-4DE3-445D-9CEF-FA6AEF4B60CC}"/>
    <cellStyle name="Comma 21 3 9" xfId="32960" xr:uid="{A709B755-07FE-426E-936A-C1D66F219E84}"/>
    <cellStyle name="Comma 21 4" xfId="3705" xr:uid="{7064235C-9477-485F-8448-585EC2DB6798}"/>
    <cellStyle name="Comma 21 4 10" xfId="36375" xr:uid="{C09B49D3-0C4B-4CA3-A1ED-3E63ED894247}"/>
    <cellStyle name="Comma 21 4 11" xfId="37787" xr:uid="{3267EF5A-7023-4B2F-8B10-B4E3040FA1DB}"/>
    <cellStyle name="Comma 21 4 12" xfId="39192" xr:uid="{0705006E-276C-4273-B904-8EFE519A940A}"/>
    <cellStyle name="Comma 21 4 13" xfId="40080" xr:uid="{C29A992C-15EE-4266-B4F0-1EED43ED8AFD}"/>
    <cellStyle name="Comma 21 4 14" xfId="42241" xr:uid="{1A80C38F-A579-4D21-B8DB-37C3843B619E}"/>
    <cellStyle name="Comma 21 4 15" xfId="43644" xr:uid="{28327210-E8DB-4F67-BEF8-1AA21A28DF5A}"/>
    <cellStyle name="Comma 21 4 2" xfId="5314" xr:uid="{D994FE2D-B360-4E83-A5E0-6603D1DA5704}"/>
    <cellStyle name="Comma 21 4 2 2" xfId="10563" xr:uid="{E0773C86-5499-4F6B-83A7-2A06F8241247}"/>
    <cellStyle name="Comma 21 4 2 2 2" xfId="26825" xr:uid="{A9DCFE9D-0E76-4D46-8BB3-0DB4D865873B}"/>
    <cellStyle name="Comma 21 4 2 3" xfId="16086" xr:uid="{7F6CA575-4E7E-4C98-96BB-6F2B5457AD39}"/>
    <cellStyle name="Comma 21 4 2 4" xfId="21984" xr:uid="{CE4FCB65-BC0F-4A00-867A-B031C65595DB}"/>
    <cellStyle name="Comma 21 4 2 5" xfId="18753" xr:uid="{B516F647-2EB0-4C05-9055-A30929D8CFE5}"/>
    <cellStyle name="Comma 21 4 3" xfId="7320" xr:uid="{43AEE2FC-A900-4012-9443-98D9235D8AED}"/>
    <cellStyle name="Comma 21 4 3 2" xfId="12175" xr:uid="{4B5C49CF-F9BE-4EB0-992C-03ACFA89C6AC}"/>
    <cellStyle name="Comma 21 4 3 2 2" xfId="28437" xr:uid="{685D9862-1EB5-4FAE-8A1B-F1BAA7A3C7DD}"/>
    <cellStyle name="Comma 21 4 3 3" xfId="17770" xr:uid="{89BBC3E2-0CB7-4B0C-B642-543AF00B3427}"/>
    <cellStyle name="Comma 21 4 3 4" xfId="23596" xr:uid="{A7CA6E5B-6960-4861-B86E-4F39E842688A}"/>
    <cellStyle name="Comma 21 4 3 5" xfId="29940" xr:uid="{C2250B3B-12DD-4ED9-8B3E-35D69D87C268}"/>
    <cellStyle name="Comma 21 4 4" xfId="8947" xr:uid="{259355BE-B245-43F0-972F-F948D44DD413}"/>
    <cellStyle name="Comma 21 4 4 2" xfId="25216" xr:uid="{C27CE94E-8563-47CB-AD94-846390CB3B07}"/>
    <cellStyle name="Comma 21 4 5" xfId="14477" xr:uid="{DEC61726-287D-4299-AD38-51D52319B102}"/>
    <cellStyle name="Comma 21 4 6" xfId="20375" xr:uid="{E3555871-3515-4019-A075-BE86DB770696}"/>
    <cellStyle name="Comma 21 4 7" xfId="16946" xr:uid="{C0593722-2ED1-4773-8F30-D560619C35E4}"/>
    <cellStyle name="Comma 21 4 8" xfId="33420" xr:uid="{F92DEC3D-1A36-4E3E-B561-1B611E82889B}"/>
    <cellStyle name="Comma 21 4 9" xfId="34405" xr:uid="{613672D5-CE63-4CC2-AABC-1C5A57AB1056}"/>
    <cellStyle name="Comma 21 5" xfId="13207" xr:uid="{AF4762EA-DA8E-4937-8C35-4AAD4D1136A9}"/>
    <cellStyle name="Comma 21 6" xfId="31634" xr:uid="{0BEF74F0-0320-4C04-A8E4-B73D73AF1FCE}"/>
    <cellStyle name="Comma 22" xfId="838" xr:uid="{0476A0C8-74E9-44B5-B0C0-AA011A242936}"/>
    <cellStyle name="Comma 22 2" xfId="3016" xr:uid="{426A8E2E-915A-47A9-BBF8-6FE27505D918}"/>
    <cellStyle name="Comma 22 2 10" xfId="32763" xr:uid="{461872CF-88D8-4F28-908B-5C43F0F35C90}"/>
    <cellStyle name="Comma 22 2 11" xfId="34406" xr:uid="{C05046A9-BA52-40F4-A31D-95AC7CA2B770}"/>
    <cellStyle name="Comma 22 2 12" xfId="35802" xr:uid="{F508E579-21B4-46ED-B29F-73FF8546BCA8}"/>
    <cellStyle name="Comma 22 2 13" xfId="37214" xr:uid="{C2CCDC73-A384-4293-8B71-B67E16B56101}"/>
    <cellStyle name="Comma 22 2 14" xfId="38619" xr:uid="{4C5B7FAE-88F2-42B5-BCAD-B0EBF0AD4517}"/>
    <cellStyle name="Comma 22 2 15" xfId="40081" xr:uid="{BE86874B-1358-470D-A008-992344FCB98F}"/>
    <cellStyle name="Comma 22 2 16" xfId="41668" xr:uid="{A3017E99-A7D6-4B33-AA06-F6E5EA1CD52A}"/>
    <cellStyle name="Comma 22 2 17" xfId="43071" xr:uid="{36CC678F-65CA-48CF-AA11-3A32C3E7F822}"/>
    <cellStyle name="Comma 22 2 2" xfId="3481" xr:uid="{16E72725-CCBB-42F7-8894-E8D532DF785A}"/>
    <cellStyle name="Comma 22 2 2 10" xfId="34407" xr:uid="{685085E2-2622-42BA-927F-6E3D59359769}"/>
    <cellStyle name="Comma 22 2 2 11" xfId="36167" xr:uid="{5981E721-9F24-4CF5-8829-62E270CBF010}"/>
    <cellStyle name="Comma 22 2 2 12" xfId="37579" xr:uid="{47D1E2B6-9E82-4314-B9E3-5CF9FF4AFA2E}"/>
    <cellStyle name="Comma 22 2 2 13" xfId="38984" xr:uid="{23C8F854-5497-4822-94B2-E3716C015AA0}"/>
    <cellStyle name="Comma 22 2 2 14" xfId="40082" xr:uid="{06C74688-68E7-4E5B-A6C9-9D2F05E9FAD4}"/>
    <cellStyle name="Comma 22 2 2 15" xfId="42033" xr:uid="{05B8DE78-2881-46A2-8F4B-9B0221F94046}"/>
    <cellStyle name="Comma 22 2 2 16" xfId="43436" xr:uid="{C34EC222-F6A0-4DAA-8D25-6900C2B9B311}"/>
    <cellStyle name="Comma 22 2 2 2" xfId="4342" xr:uid="{F58932BB-74B4-402A-8035-44F1F3A6FB5C}"/>
    <cellStyle name="Comma 22 2 2 2 10" xfId="36919" xr:uid="{5DC2861F-67E5-4F24-A799-77B227389F8C}"/>
    <cellStyle name="Comma 22 2 2 2 11" xfId="38331" xr:uid="{3AA0ABAA-41BF-43A5-AE42-0DEEE614F8CB}"/>
    <cellStyle name="Comma 22 2 2 2 12" xfId="39736" xr:uid="{21523D39-2A5B-4CF3-828C-840F0B33EFC3}"/>
    <cellStyle name="Comma 22 2 2 2 13" xfId="40083" xr:uid="{7185D733-3B04-42D3-B29D-2422FF3729CD}"/>
    <cellStyle name="Comma 22 2 2 2 14" xfId="42785" xr:uid="{F7A598A6-F90E-43A3-9790-2048A48C70FD}"/>
    <cellStyle name="Comma 22 2 2 2 15" xfId="44188" xr:uid="{21D54B55-EE3F-4650-9BCF-F29CAE23DBD6}"/>
    <cellStyle name="Comma 22 2 2 2 2" xfId="5951" xr:uid="{3C144A7F-EC65-481A-8612-6FBCE1819F69}"/>
    <cellStyle name="Comma 22 2 2 2 2 2" xfId="11200" xr:uid="{1E78DBD3-0418-4548-BFC6-4B267FC0CDC2}"/>
    <cellStyle name="Comma 22 2 2 2 2 2 2" xfId="27462" xr:uid="{A759321A-306E-4408-A914-FFBE653AB8B4}"/>
    <cellStyle name="Comma 22 2 2 2 2 3" xfId="16723" xr:uid="{8A8C5C95-B703-40AD-B945-336A3FDD29A3}"/>
    <cellStyle name="Comma 22 2 2 2 2 4" xfId="22621" xr:uid="{9DF32EFF-740A-4118-BAEC-90B480688417}"/>
    <cellStyle name="Comma 22 2 2 2 2 5" xfId="31977" xr:uid="{E8BFD41F-28E2-4A77-995A-91441D4E22F6}"/>
    <cellStyle name="Comma 22 2 2 2 3" xfId="7957" xr:uid="{759A4EF4-973F-42B7-A82D-66A7AC3E672D}"/>
    <cellStyle name="Comma 22 2 2 2 3 2" xfId="12812" xr:uid="{08946BB9-0FDD-489C-8EA1-E5095507584D}"/>
    <cellStyle name="Comma 22 2 2 2 3 2 2" xfId="29074" xr:uid="{C3ECEDBF-7F39-4362-8C37-3530727F7308}"/>
    <cellStyle name="Comma 22 2 2 2 3 3" xfId="18407" xr:uid="{ED38F0AA-41F4-4417-8CD5-E6965C3696E1}"/>
    <cellStyle name="Comma 22 2 2 2 3 4" xfId="24233" xr:uid="{1F179391-CD18-484E-B2CB-D88B51A67151}"/>
    <cellStyle name="Comma 22 2 2 2 3 5" xfId="30637" xr:uid="{A47A5AEB-E5C4-49FE-9379-33EE6D79AA72}"/>
    <cellStyle name="Comma 22 2 2 2 4" xfId="9584" xr:uid="{7BA4258C-DCC3-4D02-B51A-C49F824992D6}"/>
    <cellStyle name="Comma 22 2 2 2 4 2" xfId="25853" xr:uid="{27646C81-605B-4F5D-80AF-6E0055514C8B}"/>
    <cellStyle name="Comma 22 2 2 2 5" xfId="15114" xr:uid="{5127E796-88EC-4DAF-A30E-FB8C9D17D7BA}"/>
    <cellStyle name="Comma 22 2 2 2 6" xfId="21012" xr:uid="{4C527CDD-2352-4CEC-ACD6-8E70F42CDD0F}"/>
    <cellStyle name="Comma 22 2 2 2 7" xfId="19417" xr:uid="{BBE44D45-73DC-4C9C-A2A0-1E150D1EBD50}"/>
    <cellStyle name="Comma 22 2 2 2 8" xfId="34057" xr:uid="{9AB77562-1FA2-4BD9-8D30-1D8D244B0A23}"/>
    <cellStyle name="Comma 22 2 2 2 9" xfId="34408" xr:uid="{AE47C4B0-D710-4F94-A7B4-4F3781A552F9}"/>
    <cellStyle name="Comma 22 2 2 3" xfId="5096" xr:uid="{D9AD8F7E-A434-46E6-955F-6F8E3ACB1D58}"/>
    <cellStyle name="Comma 22 2 2 3 2" xfId="10345" xr:uid="{B79C1DF0-01F3-424C-B849-BE44DE6590B4}"/>
    <cellStyle name="Comma 22 2 2 3 2 2" xfId="26607" xr:uid="{D8FF0954-FB13-4B79-923B-F830E122E145}"/>
    <cellStyle name="Comma 22 2 2 3 3" xfId="15868" xr:uid="{CEDB103E-7F9A-4DFB-9645-BD7C6017A701}"/>
    <cellStyle name="Comma 22 2 2 3 4" xfId="21766" xr:uid="{565957FF-9AE3-425A-8D27-AFB6E33A9BBA}"/>
    <cellStyle name="Comma 22 2 2 3 5" xfId="32008" xr:uid="{1532A5B6-537C-4712-8C7F-130792CBA235}"/>
    <cellStyle name="Comma 22 2 2 4" xfId="7102" xr:uid="{1B0D0F88-F8FA-49C3-B244-E8C2D40AE949}"/>
    <cellStyle name="Comma 22 2 2 4 2" xfId="11957" xr:uid="{7E1E1918-D711-462D-93EC-180D3DCA7013}"/>
    <cellStyle name="Comma 22 2 2 4 2 2" xfId="28219" xr:uid="{87A04FA0-D7FC-4C08-B314-D1E24AF42F2F}"/>
    <cellStyle name="Comma 22 2 2 4 3" xfId="17552" xr:uid="{8B49993E-40A7-472E-84A3-69FA34B9193D}"/>
    <cellStyle name="Comma 22 2 2 4 4" xfId="23378" xr:uid="{8E65D511-9DF1-4BFE-8168-4AB3FE8C0EBE}"/>
    <cellStyle name="Comma 22 2 2 4 5" xfId="30912" xr:uid="{5E4FEFE6-D868-46C9-8DAC-F04ADBD18A36}"/>
    <cellStyle name="Comma 22 2 2 5" xfId="8729" xr:uid="{2C6D5F9E-0863-4A59-9262-E3E92EFE275C}"/>
    <cellStyle name="Comma 22 2 2 5 2" xfId="24998" xr:uid="{F41D0A10-A59E-4F8F-932F-342E99363721}"/>
    <cellStyle name="Comma 22 2 2 6" xfId="14257" xr:uid="{AC14571F-4A8A-41BA-A222-5ABC7CA28ACA}"/>
    <cellStyle name="Comma 22 2 2 7" xfId="20157" xr:uid="{0D6D7F8B-4210-45F5-BC86-F8731BDCC90B}"/>
    <cellStyle name="Comma 22 2 2 8" xfId="13357" xr:uid="{1B8737CF-E09A-4A52-AF57-929DD47B4741}"/>
    <cellStyle name="Comma 22 2 2 9" xfId="33202" xr:uid="{A6359288-6001-4A8C-A600-C2FCB69E0AEA}"/>
    <cellStyle name="Comma 22 2 3" xfId="3907" xr:uid="{7A2C84B5-44FD-4CE0-A26E-824F6C275BBC}"/>
    <cellStyle name="Comma 22 2 3 10" xfId="36552" xr:uid="{D860D8E5-74FB-4B3A-9220-7BACBB04895F}"/>
    <cellStyle name="Comma 22 2 3 11" xfId="37964" xr:uid="{4C9C7992-1067-4185-ABBE-6FBEDDD718E6}"/>
    <cellStyle name="Comma 22 2 3 12" xfId="39369" xr:uid="{74F3278D-9FA0-4D06-BD76-ECF8CD6BFF7B}"/>
    <cellStyle name="Comma 22 2 3 13" xfId="40084" xr:uid="{4458582D-7AB4-495D-8BF9-3DC4C8B806CD}"/>
    <cellStyle name="Comma 22 2 3 14" xfId="42418" xr:uid="{6C88C83D-7151-44B1-A190-59516973C229}"/>
    <cellStyle name="Comma 22 2 3 15" xfId="43821" xr:uid="{36418E96-6954-42F6-B8B6-1300A8A9CDD3}"/>
    <cellStyle name="Comma 22 2 3 2" xfId="5516" xr:uid="{AB1B07B8-6FE7-4FD1-8D41-91709ECF7E51}"/>
    <cellStyle name="Comma 22 2 3 2 2" xfId="10765" xr:uid="{5074F17D-2F22-4355-B91D-24E358FBC883}"/>
    <cellStyle name="Comma 22 2 3 2 2 2" xfId="27027" xr:uid="{1205354D-07EE-4199-B86F-5D8FB0CDAA05}"/>
    <cellStyle name="Comma 22 2 3 2 3" xfId="16288" xr:uid="{5E2EA4D7-AC54-4FFF-BA02-F2A79EA1BB36}"/>
    <cellStyle name="Comma 22 2 3 2 4" xfId="22186" xr:uid="{D3ED1446-6F00-4E27-A156-1A8DC6D9A335}"/>
    <cellStyle name="Comma 22 2 3 2 5" xfId="32157" xr:uid="{C724C3B1-B137-4F6A-9FA6-7E134EF30731}"/>
    <cellStyle name="Comma 22 2 3 3" xfId="7522" xr:uid="{2F104BB4-5BD6-43B6-9E54-6F70CA468D8A}"/>
    <cellStyle name="Comma 22 2 3 3 2" xfId="12377" xr:uid="{6B58D244-64D0-40E1-9C04-BA8F720DC5EF}"/>
    <cellStyle name="Comma 22 2 3 3 2 2" xfId="28639" xr:uid="{1B32E6E1-2A38-4632-A735-C17EB0A845B8}"/>
    <cellStyle name="Comma 22 2 3 3 3" xfId="17972" xr:uid="{6C64EDA3-1AA2-4178-BB4B-1DB50D2AE22E}"/>
    <cellStyle name="Comma 22 2 3 3 4" xfId="23798" xr:uid="{D5A4F775-051D-4CD3-9732-DC06BAA780BC}"/>
    <cellStyle name="Comma 22 2 3 3 5" xfId="13279" xr:uid="{F1A05FF7-EA59-4399-90B5-745A48D577AF}"/>
    <cellStyle name="Comma 22 2 3 4" xfId="9149" xr:uid="{38E399E3-B56E-4445-B012-6A1B4CC54B07}"/>
    <cellStyle name="Comma 22 2 3 4 2" xfId="25418" xr:uid="{95AA99E1-178D-43AE-8590-73E4AEFD2CCB}"/>
    <cellStyle name="Comma 22 2 3 5" xfId="14679" xr:uid="{B863AE5C-BACD-465E-A886-9FCF8F2DA451}"/>
    <cellStyle name="Comma 22 2 3 6" xfId="20577" xr:uid="{5F2B726E-FAE1-4C2E-9B8B-13E8AEA7ECA8}"/>
    <cellStyle name="Comma 22 2 3 7" xfId="13088" xr:uid="{8F085AEC-6A63-481C-A937-8B9D2CC85500}"/>
    <cellStyle name="Comma 22 2 3 8" xfId="33622" xr:uid="{1DFC64DD-1153-4269-BE9E-1EBA26E46AE6}"/>
    <cellStyle name="Comma 22 2 3 9" xfId="34409" xr:uid="{5810BC18-8938-47F3-A172-638CDEE803CC}"/>
    <cellStyle name="Comma 22 2 4" xfId="4657" xr:uid="{760BB8AF-3F05-4A78-8F31-0189C86FBD80}"/>
    <cellStyle name="Comma 22 2 4 2" xfId="9906" xr:uid="{8740C7C1-CE8E-4930-A56C-3A79F323CAE2}"/>
    <cellStyle name="Comma 22 2 4 2 2" xfId="26168" xr:uid="{A7FF7D05-9727-4C5D-A772-6F235C49E985}"/>
    <cellStyle name="Comma 22 2 4 3" xfId="15429" xr:uid="{81368475-3F20-4BC3-9A90-5551C0D2AED5}"/>
    <cellStyle name="Comma 22 2 4 4" xfId="21327" xr:uid="{0D89B071-F35F-4F46-B3AD-C7916E3BA41D}"/>
    <cellStyle name="Comma 22 2 4 5" xfId="29813" xr:uid="{F684F533-0B17-4223-8A0E-152F4F26D5FA}"/>
    <cellStyle name="Comma 22 2 5" xfId="6663" xr:uid="{835BC79C-C151-4A12-B19D-CA3DEE65E6C1}"/>
    <cellStyle name="Comma 22 2 5 2" xfId="11518" xr:uid="{A09DC959-251B-4C5A-B06D-D6CB6F902D0C}"/>
    <cellStyle name="Comma 22 2 5 2 2" xfId="27780" xr:uid="{EC2A6D78-89DC-494D-B4A0-8CB89D2A2EAD}"/>
    <cellStyle name="Comma 22 2 5 3" xfId="17113" xr:uid="{2AD6E483-CCF3-42B5-B3B3-87BDD15CD7F2}"/>
    <cellStyle name="Comma 22 2 5 4" xfId="22939" xr:uid="{F9FF7C58-5E30-4FE6-AB83-23E829A07576}"/>
    <cellStyle name="Comma 22 2 5 5" xfId="32252" xr:uid="{47CB2DAA-1915-40FA-85E7-D7FA8B89DC16}"/>
    <cellStyle name="Comma 22 2 6" xfId="8290" xr:uid="{20A07277-930F-458A-9A50-D12A06F228C3}"/>
    <cellStyle name="Comma 22 2 6 2" xfId="24559" xr:uid="{C34CA748-A622-40C7-9A8C-4874688CC7B4}"/>
    <cellStyle name="Comma 22 2 7" xfId="13815" xr:uid="{151EB9F3-2921-4597-9330-BFF63D678D10}"/>
    <cellStyle name="Comma 22 2 8" xfId="19718" xr:uid="{D47B1B38-29EE-49AB-A7C3-B7EB8A30C1D5}"/>
    <cellStyle name="Comma 22 2 9" xfId="18730" xr:uid="{6778C90C-D1C1-41FC-824E-F205DDFDF75A}"/>
    <cellStyle name="Comma 22 3" xfId="3214" xr:uid="{697CD6C3-0E19-4887-806B-4B9DD133858D}"/>
    <cellStyle name="Comma 22 3 10" xfId="34410" xr:uid="{793F3838-8CE0-48E3-991F-F351A872127D}"/>
    <cellStyle name="Comma 22 3 11" xfId="35991" xr:uid="{5473DB7E-A49D-465A-8F3C-27127782D514}"/>
    <cellStyle name="Comma 22 3 12" xfId="37403" xr:uid="{DF159739-61D5-4AA9-AE60-F2B9FC3BA11E}"/>
    <cellStyle name="Comma 22 3 13" xfId="38808" xr:uid="{448097F3-AEB4-47EB-8925-679790B86489}"/>
    <cellStyle name="Comma 22 3 14" xfId="40085" xr:uid="{44A22002-130B-4A1F-A322-5AE17C0645C1}"/>
    <cellStyle name="Comma 22 3 15" xfId="41857" xr:uid="{9FB35236-7871-46E3-919D-94ED35251372}"/>
    <cellStyle name="Comma 22 3 16" xfId="43260" xr:uid="{88C274C9-21C7-4DF3-882B-10C54CF6291F}"/>
    <cellStyle name="Comma 22 3 2" xfId="4144" xr:uid="{069ADB21-768B-48AA-9302-8C0AECBBF791}"/>
    <cellStyle name="Comma 22 3 2 10" xfId="36743" xr:uid="{249ED005-FEA0-460B-A16B-D0BF9F8374F8}"/>
    <cellStyle name="Comma 22 3 2 11" xfId="38155" xr:uid="{52B42157-41F7-489C-BD5E-A7A4A8E184F0}"/>
    <cellStyle name="Comma 22 3 2 12" xfId="39560" xr:uid="{03C08EEE-39F0-473C-BBA6-4C3E9007C9DE}"/>
    <cellStyle name="Comma 22 3 2 13" xfId="40086" xr:uid="{1F17EF29-C554-46A5-AD64-316336D03856}"/>
    <cellStyle name="Comma 22 3 2 14" xfId="42609" xr:uid="{595EA8EC-756E-4373-9FD2-48978A4DA36E}"/>
    <cellStyle name="Comma 22 3 2 15" xfId="44012" xr:uid="{F6600BFB-A043-4436-9F72-99A3358ECA2A}"/>
    <cellStyle name="Comma 22 3 2 2" xfId="5753" xr:uid="{7D95FEAA-5160-4F0B-9A33-734B8E8D46E7}"/>
    <cellStyle name="Comma 22 3 2 2 2" xfId="11002" xr:uid="{AAC8CC8B-6054-4701-99B3-5A17155D1CD0}"/>
    <cellStyle name="Comma 22 3 2 2 2 2" xfId="27264" xr:uid="{6628A302-0342-4544-997E-41D2DCEBCBB4}"/>
    <cellStyle name="Comma 22 3 2 2 3" xfId="16525" xr:uid="{57818EB4-5562-4FAB-8994-C0F0209688CD}"/>
    <cellStyle name="Comma 22 3 2 2 4" xfId="22423" xr:uid="{4CDFB5EB-7F09-49D4-9DE9-6C858F48B3FD}"/>
    <cellStyle name="Comma 22 3 2 2 5" xfId="13447" xr:uid="{015E5D66-E3AC-421B-B6C6-CA7DBB09C2E9}"/>
    <cellStyle name="Comma 22 3 2 3" xfId="7759" xr:uid="{570528D8-1B44-4C56-B887-E19CDA3FFFD9}"/>
    <cellStyle name="Comma 22 3 2 3 2" xfId="12614" xr:uid="{8DE99C9E-D376-4494-BEB3-9E75FC3883F6}"/>
    <cellStyle name="Comma 22 3 2 3 2 2" xfId="28876" xr:uid="{4488CA3F-628F-403B-A9EA-988C4D6950A3}"/>
    <cellStyle name="Comma 22 3 2 3 3" xfId="18209" xr:uid="{85F1734A-691E-466D-B70B-A6275FF0E13E}"/>
    <cellStyle name="Comma 22 3 2 3 4" xfId="24035" xr:uid="{7AD57048-B28E-4299-A3D6-2903B4BC2CFE}"/>
    <cellStyle name="Comma 22 3 2 3 5" xfId="19137" xr:uid="{33434C6E-FF95-4752-8107-1D579936E29C}"/>
    <cellStyle name="Comma 22 3 2 4" xfId="9386" xr:uid="{9C33AD72-0F07-4B5A-BDCF-D107DC224F3E}"/>
    <cellStyle name="Comma 22 3 2 4 2" xfId="25655" xr:uid="{73FF98F3-2A58-4064-8360-6C1565C61D9C}"/>
    <cellStyle name="Comma 22 3 2 5" xfId="14916" xr:uid="{50834237-34E2-4465-8F21-6DC0024C65BC}"/>
    <cellStyle name="Comma 22 3 2 6" xfId="20814" xr:uid="{B53C6833-4932-498A-8F64-26DC03C15561}"/>
    <cellStyle name="Comma 22 3 2 7" xfId="18991" xr:uid="{19BDB957-1526-4E96-A992-A347C05B9336}"/>
    <cellStyle name="Comma 22 3 2 8" xfId="33859" xr:uid="{98844228-0F8C-43DB-9832-02A3572FEBE5}"/>
    <cellStyle name="Comma 22 3 2 9" xfId="34411" xr:uid="{82829860-CD03-4573-A8C2-CDB063F7B673}"/>
    <cellStyle name="Comma 22 3 3" xfId="4855" xr:uid="{38DDBCDC-BD27-48E7-8FF7-B4200DE3D237}"/>
    <cellStyle name="Comma 22 3 3 2" xfId="10104" xr:uid="{6A3FBF64-A74C-4D93-80E9-91DA2A562F20}"/>
    <cellStyle name="Comma 22 3 3 2 2" xfId="26366" xr:uid="{751AA2BD-6484-4E15-B084-A37F24057ACD}"/>
    <cellStyle name="Comma 22 3 3 3" xfId="15627" xr:uid="{97EAB1C4-4826-47D5-9FF0-7405531CF0BE}"/>
    <cellStyle name="Comma 22 3 3 4" xfId="21525" xr:uid="{F6DCB18E-BC80-4A42-8C9F-452027CDC222}"/>
    <cellStyle name="Comma 22 3 3 5" xfId="30547" xr:uid="{A5F1E2CA-DC72-44EA-82B4-C331F247BE72}"/>
    <cellStyle name="Comma 22 3 4" xfId="6861" xr:uid="{C6F1A51B-B3AE-4ABB-8855-EBCA680C2755}"/>
    <cellStyle name="Comma 22 3 4 2" xfId="11716" xr:uid="{8B9254B0-4DB8-48CC-A47C-3F45AF097783}"/>
    <cellStyle name="Comma 22 3 4 2 2" xfId="27978" xr:uid="{D0D67951-00A2-4F58-8ADA-B340DF74ED5E}"/>
    <cellStyle name="Comma 22 3 4 3" xfId="17311" xr:uid="{305DFD54-D034-4DB5-A34E-E95FF54370D1}"/>
    <cellStyle name="Comma 22 3 4 4" xfId="23137" xr:uid="{935BE056-1673-4A64-8018-8D9E71695256}"/>
    <cellStyle name="Comma 22 3 4 5" xfId="30576" xr:uid="{0562D80A-41D7-46B2-9330-2DA55D3F22AC}"/>
    <cellStyle name="Comma 22 3 5" xfId="8488" xr:uid="{9F34A688-97EF-4751-9ADF-45801F2728F1}"/>
    <cellStyle name="Comma 22 3 5 2" xfId="24757" xr:uid="{4CE35284-C2B2-4211-9144-3AEFE124AAC4}"/>
    <cellStyle name="Comma 22 3 6" xfId="14013" xr:uid="{12C97A5A-C473-4125-B5A7-AF69D23DB3F6}"/>
    <cellStyle name="Comma 22 3 7" xfId="19916" xr:uid="{C6237647-535D-4370-AF94-BFF20A5F26CF}"/>
    <cellStyle name="Comma 22 3 8" xfId="16985" xr:uid="{61CB1961-E90D-4E84-A6A9-01A7AC44F16F}"/>
    <cellStyle name="Comma 22 3 9" xfId="32961" xr:uid="{7923ACAE-4DDC-46E3-89DA-E2B9ECB76967}"/>
    <cellStyle name="Comma 22 4" xfId="3706" xr:uid="{FD0BF044-572F-4BB3-944A-1F19BCF041D1}"/>
    <cellStyle name="Comma 22 4 10" xfId="36376" xr:uid="{996C79A4-0CEE-4595-BC98-73348CF7DBF7}"/>
    <cellStyle name="Comma 22 4 11" xfId="37788" xr:uid="{C66451C8-5AD5-4EEC-9A52-CE114E1A190E}"/>
    <cellStyle name="Comma 22 4 12" xfId="39193" xr:uid="{A59E3D61-919B-46EF-8A9E-4F5872AC782E}"/>
    <cellStyle name="Comma 22 4 13" xfId="40087" xr:uid="{80C5D8C9-3DD6-48B9-9857-29E238D96D9F}"/>
    <cellStyle name="Comma 22 4 14" xfId="42242" xr:uid="{9E8B0E84-FABA-41F6-AC81-E74D572CAE8C}"/>
    <cellStyle name="Comma 22 4 15" xfId="43645" xr:uid="{B34A0947-CC62-4BD9-B407-D1777189158B}"/>
    <cellStyle name="Comma 22 4 2" xfId="5315" xr:uid="{9D59D845-F98B-4241-980B-877391926B0B}"/>
    <cellStyle name="Comma 22 4 2 2" xfId="10564" xr:uid="{67FC987B-71EB-442B-A77E-B10B200646D0}"/>
    <cellStyle name="Comma 22 4 2 2 2" xfId="26826" xr:uid="{C696C770-519A-453F-9B7E-56039089280D}"/>
    <cellStyle name="Comma 22 4 2 3" xfId="16087" xr:uid="{081021E4-3300-445D-92EA-A60FC22982A8}"/>
    <cellStyle name="Comma 22 4 2 4" xfId="21985" xr:uid="{532D3C24-5622-4C4F-9A1E-23746B482038}"/>
    <cellStyle name="Comma 22 4 2 5" xfId="19378" xr:uid="{063ACF69-2014-46FA-9200-7DCAE3D3E5B0}"/>
    <cellStyle name="Comma 22 4 3" xfId="7321" xr:uid="{6E4F5A3B-D021-4443-9D06-DAD60A687826}"/>
    <cellStyle name="Comma 22 4 3 2" xfId="12176" xr:uid="{13F442D3-6A7E-4D4E-B37D-DAB6FAB1FCBC}"/>
    <cellStyle name="Comma 22 4 3 2 2" xfId="28438" xr:uid="{E086F2DE-2589-4E7E-B424-4A6220A0C94F}"/>
    <cellStyle name="Comma 22 4 3 3" xfId="17771" xr:uid="{E7751734-8D3A-4F31-921F-39504DC27086}"/>
    <cellStyle name="Comma 22 4 3 4" xfId="23597" xr:uid="{AA558578-D9A6-45F8-A3E9-F33C0393ED5F}"/>
    <cellStyle name="Comma 22 4 3 5" xfId="30496" xr:uid="{784A6BD3-45DD-4D05-BA8D-459DCAA9B1E6}"/>
    <cellStyle name="Comma 22 4 4" xfId="8948" xr:uid="{450F1718-5DA0-4535-80BC-A8963465B8B2}"/>
    <cellStyle name="Comma 22 4 4 2" xfId="25217" xr:uid="{702795B1-A328-4A66-A66E-70798B6D0E66}"/>
    <cellStyle name="Comma 22 4 5" xfId="14478" xr:uid="{EF3B4ED6-06EF-452C-BCE2-D464BDF83D8D}"/>
    <cellStyle name="Comma 22 4 6" xfId="20376" xr:uid="{A2701067-AFE4-4DCA-9FB2-7443ABEB13A7}"/>
    <cellStyle name="Comma 22 4 7" xfId="30873" xr:uid="{63767A42-D673-440F-BEE6-694A58F11267}"/>
    <cellStyle name="Comma 22 4 8" xfId="33421" xr:uid="{279FDD7B-2AA6-4DBE-ACB3-89F52BC8B7F8}"/>
    <cellStyle name="Comma 22 4 9" xfId="34412" xr:uid="{3E33C448-7838-47D2-A1BC-16753CC47CE2}"/>
    <cellStyle name="Comma 22 5" xfId="13208" xr:uid="{83A1FAA2-58EB-4449-BE34-5D33F127B4CA}"/>
    <cellStyle name="Comma 22 6" xfId="13438" xr:uid="{51B067A7-88A4-437E-B7E7-A52DB62AEEC7}"/>
    <cellStyle name="Comma 23" xfId="839" xr:uid="{2653B8BC-E8C9-4E09-87AF-93F2195BF71F}"/>
    <cellStyle name="Comma 23 2" xfId="3017" xr:uid="{2B59B96A-01C5-4CAC-8403-0AB717F2C03A}"/>
    <cellStyle name="Comma 23 2 10" xfId="32764" xr:uid="{2F6FB9CD-C580-4716-86BA-1613A4280B68}"/>
    <cellStyle name="Comma 23 2 11" xfId="34413" xr:uid="{A8556613-1F34-4AA8-AC65-0A836AF7FC69}"/>
    <cellStyle name="Comma 23 2 12" xfId="35803" xr:uid="{6887C608-55A2-4E6B-ABE8-CD2586BCA3D9}"/>
    <cellStyle name="Comma 23 2 13" xfId="37215" xr:uid="{8D21F2F2-ADEA-4F28-AEA5-29765F4AD3E9}"/>
    <cellStyle name="Comma 23 2 14" xfId="38620" xr:uid="{27E23AC7-9D6E-4542-80B1-A1DCE240A4FE}"/>
    <cellStyle name="Comma 23 2 15" xfId="40088" xr:uid="{885419D5-9A23-4726-A2B9-2538C244F308}"/>
    <cellStyle name="Comma 23 2 16" xfId="41669" xr:uid="{D2B17E0E-DA26-4780-AF58-7DD4F4ED7C09}"/>
    <cellStyle name="Comma 23 2 17" xfId="43072" xr:uid="{3BB4BAD0-5EC2-4977-930B-448CEBBBDFEA}"/>
    <cellStyle name="Comma 23 2 2" xfId="3482" xr:uid="{91962B36-9B41-4711-AE57-3B99EDBFDFD0}"/>
    <cellStyle name="Comma 23 2 2 10" xfId="34414" xr:uid="{B727660C-CDC5-4BAE-97A3-E204CBD65588}"/>
    <cellStyle name="Comma 23 2 2 11" xfId="36168" xr:uid="{5A675685-540B-4ABD-966F-1E6B7F1A2668}"/>
    <cellStyle name="Comma 23 2 2 12" xfId="37580" xr:uid="{806D8B66-2D27-4391-8BD5-A6C01232B0C9}"/>
    <cellStyle name="Comma 23 2 2 13" xfId="38985" xr:uid="{40A7567A-842F-4B2B-AFF5-3E219F62A069}"/>
    <cellStyle name="Comma 23 2 2 14" xfId="40089" xr:uid="{1657B6E6-72E0-454B-9E90-B35819A57632}"/>
    <cellStyle name="Comma 23 2 2 15" xfId="42034" xr:uid="{BF736A9D-A819-4689-B426-834093580516}"/>
    <cellStyle name="Comma 23 2 2 16" xfId="43437" xr:uid="{36B811E6-741C-4FD4-8850-6B140A97896A}"/>
    <cellStyle name="Comma 23 2 2 2" xfId="4343" xr:uid="{6A79C146-C803-4A2C-A09B-3C9B7E51BFD1}"/>
    <cellStyle name="Comma 23 2 2 2 10" xfId="36920" xr:uid="{6EA21E92-98B1-4A6F-9F72-1EE4D1896F13}"/>
    <cellStyle name="Comma 23 2 2 2 11" xfId="38332" xr:uid="{09891F66-BA69-4F32-B2B7-241D48EB413B}"/>
    <cellStyle name="Comma 23 2 2 2 12" xfId="39737" xr:uid="{E2F144EE-6DB0-4338-A644-9E6139265591}"/>
    <cellStyle name="Comma 23 2 2 2 13" xfId="40090" xr:uid="{33C2600F-A5E8-469E-8FFE-E3AD602EBFB3}"/>
    <cellStyle name="Comma 23 2 2 2 14" xfId="42786" xr:uid="{4E14F6B0-C9A2-4148-8AF6-2D4CD9716CF5}"/>
    <cellStyle name="Comma 23 2 2 2 15" xfId="44189" xr:uid="{A51CF3DA-3253-4227-BE2B-9DB0CFB668D1}"/>
    <cellStyle name="Comma 23 2 2 2 2" xfId="5952" xr:uid="{E55FF0D4-93F9-47F7-8155-53BF0B867129}"/>
    <cellStyle name="Comma 23 2 2 2 2 2" xfId="11201" xr:uid="{574E9521-CFB3-474A-9BCF-248FA8FEC186}"/>
    <cellStyle name="Comma 23 2 2 2 2 2 2" xfId="27463" xr:uid="{3BED8826-2BD6-4C77-94B4-EB73E80A02F6}"/>
    <cellStyle name="Comma 23 2 2 2 2 3" xfId="16724" xr:uid="{93E35AA1-F750-4C2C-936A-6A7914EFFDFE}"/>
    <cellStyle name="Comma 23 2 2 2 2 4" xfId="22622" xr:uid="{15C8222E-4635-4051-8DD7-E03FE60BB89D}"/>
    <cellStyle name="Comma 23 2 2 2 2 5" xfId="19362" xr:uid="{6C1F920B-853C-4544-9BF4-13F9729C3A97}"/>
    <cellStyle name="Comma 23 2 2 2 3" xfId="7958" xr:uid="{2A0C0F99-DD6D-4088-8824-4E981A57363F}"/>
    <cellStyle name="Comma 23 2 2 2 3 2" xfId="12813" xr:uid="{374C23E3-383C-4E0B-9230-317D8CA94274}"/>
    <cellStyle name="Comma 23 2 2 2 3 2 2" xfId="29075" xr:uid="{C3104533-78E8-4955-8269-577814F93380}"/>
    <cellStyle name="Comma 23 2 2 2 3 3" xfId="18408" xr:uid="{53A6DAB1-6216-4539-ABA0-75410A0F0101}"/>
    <cellStyle name="Comma 23 2 2 2 3 4" xfId="24234" xr:uid="{63DF3349-DE13-4355-B270-4CE4C9AB1072}"/>
    <cellStyle name="Comma 23 2 2 2 3 5" xfId="32470" xr:uid="{546BEC7D-C9B0-4E1D-8B96-1488E5CD3FD3}"/>
    <cellStyle name="Comma 23 2 2 2 4" xfId="9585" xr:uid="{FA218A36-8470-494B-BD05-9707A3CD86F5}"/>
    <cellStyle name="Comma 23 2 2 2 4 2" xfId="25854" xr:uid="{C43533FE-6C2C-4EE9-B0DC-5FA37CFE6271}"/>
    <cellStyle name="Comma 23 2 2 2 5" xfId="15115" xr:uid="{68AB5EEC-6485-4C68-B49F-E231DDCA79AC}"/>
    <cellStyle name="Comma 23 2 2 2 6" xfId="21013" xr:uid="{40F1FD5C-2A63-459F-A793-110C468EF556}"/>
    <cellStyle name="Comma 23 2 2 2 7" xfId="30962" xr:uid="{21081D39-A111-4CDC-A0F9-6571B21DD082}"/>
    <cellStyle name="Comma 23 2 2 2 8" xfId="34058" xr:uid="{E6129621-EC2E-42AD-B1BF-A246B8E729C2}"/>
    <cellStyle name="Comma 23 2 2 2 9" xfId="34415" xr:uid="{496C9C5A-DE9B-4FED-8DBF-619341581A50}"/>
    <cellStyle name="Comma 23 2 2 3" xfId="5097" xr:uid="{117D42BB-F388-48EB-B492-8EBEBE5A0B2B}"/>
    <cellStyle name="Comma 23 2 2 3 2" xfId="10346" xr:uid="{9DEAC952-4422-468C-A6F4-F2F628411D94}"/>
    <cellStyle name="Comma 23 2 2 3 2 2" xfId="26608" xr:uid="{42C85BD2-6704-455C-ADD1-729AB39FA963}"/>
    <cellStyle name="Comma 23 2 2 3 3" xfId="15869" xr:uid="{1617D080-A08C-44E6-9BFA-11F9D2C0969E}"/>
    <cellStyle name="Comma 23 2 2 3 4" xfId="21767" xr:uid="{1999B123-8EA4-4346-BFAC-FE1424A96E66}"/>
    <cellStyle name="Comma 23 2 2 3 5" xfId="31804" xr:uid="{2476FA4B-2496-450C-A4DD-0C77D3B624A1}"/>
    <cellStyle name="Comma 23 2 2 4" xfId="7103" xr:uid="{19307CE9-2E1D-4A97-9663-643D48201C65}"/>
    <cellStyle name="Comma 23 2 2 4 2" xfId="11958" xr:uid="{6EAFB3BA-AEF2-4C71-8FF9-D68DFF1D7313}"/>
    <cellStyle name="Comma 23 2 2 4 2 2" xfId="28220" xr:uid="{08531167-FCEF-41A6-B54B-AFADB9810521}"/>
    <cellStyle name="Comma 23 2 2 4 3" xfId="17553" xr:uid="{32EC5CA6-F288-4B16-8792-F3AC44C8B6F3}"/>
    <cellStyle name="Comma 23 2 2 4 4" xfId="23379" xr:uid="{0ECD7A8E-A463-4EAD-88FC-E75F0B8F0324}"/>
    <cellStyle name="Comma 23 2 2 4 5" xfId="29321" xr:uid="{32F4604E-0142-463E-9CE8-E790CAAD917A}"/>
    <cellStyle name="Comma 23 2 2 5" xfId="8730" xr:uid="{96ECB793-2C38-486A-B7E2-048949DFB84A}"/>
    <cellStyle name="Comma 23 2 2 5 2" xfId="24999" xr:uid="{1E18FF18-4899-4A93-974A-D1B47965B56F}"/>
    <cellStyle name="Comma 23 2 2 6" xfId="14258" xr:uid="{A975D0BF-62D8-43CD-9C90-9E65A12E1671}"/>
    <cellStyle name="Comma 23 2 2 7" xfId="20158" xr:uid="{7DCE14F7-73CF-41A7-9968-6B3C7683B6C5}"/>
    <cellStyle name="Comma 23 2 2 8" xfId="19538" xr:uid="{C47BE647-5515-4F59-A52D-86149958CBE2}"/>
    <cellStyle name="Comma 23 2 2 9" xfId="33203" xr:uid="{0331A539-6CBC-465A-A5B7-C92870937969}"/>
    <cellStyle name="Comma 23 2 3" xfId="3908" xr:uid="{1BD9FFC8-BA04-4E95-94B5-9F9DEB3D6E55}"/>
    <cellStyle name="Comma 23 2 3 10" xfId="36553" xr:uid="{A8BFE815-C3FC-491C-A09B-29CBD3E72941}"/>
    <cellStyle name="Comma 23 2 3 11" xfId="37965" xr:uid="{9AE217B4-E31C-479B-9F00-999B2AE93DDB}"/>
    <cellStyle name="Comma 23 2 3 12" xfId="39370" xr:uid="{2C8C9BB3-A961-4A1B-A507-F39E771E37CE}"/>
    <cellStyle name="Comma 23 2 3 13" xfId="40091" xr:uid="{496AFE5F-53CE-4917-AFED-37DC8A29EBCD}"/>
    <cellStyle name="Comma 23 2 3 14" xfId="42419" xr:uid="{7C77F0AF-75AA-4BAF-9BDA-1A5BC179718F}"/>
    <cellStyle name="Comma 23 2 3 15" xfId="43822" xr:uid="{93586322-9ACF-4512-BA45-658979D10BEE}"/>
    <cellStyle name="Comma 23 2 3 2" xfId="5517" xr:uid="{48CD4DBD-428E-4019-853A-5DCBDDD7B95B}"/>
    <cellStyle name="Comma 23 2 3 2 2" xfId="10766" xr:uid="{5D3678C0-7CF5-4B93-AC73-3DC60F953F9E}"/>
    <cellStyle name="Comma 23 2 3 2 2 2" xfId="27028" xr:uid="{EA07D5F6-225D-456C-B42E-5DCA3F5D6AA8}"/>
    <cellStyle name="Comma 23 2 3 2 3" xfId="16289" xr:uid="{73A94B55-D4CB-47E4-B82C-278F24B6F50D}"/>
    <cellStyle name="Comma 23 2 3 2 4" xfId="22187" xr:uid="{D8E2F19D-4E73-4E85-9CF9-54D391496792}"/>
    <cellStyle name="Comma 23 2 3 2 5" xfId="31690" xr:uid="{CF4CDEC1-AEEC-432C-8E0B-062D47DDD8D7}"/>
    <cellStyle name="Comma 23 2 3 3" xfId="7523" xr:uid="{09B4DEBE-D8BD-41B5-885A-78A03673EA72}"/>
    <cellStyle name="Comma 23 2 3 3 2" xfId="12378" xr:uid="{A8912599-D93E-42F6-AF65-33E35F8AEC28}"/>
    <cellStyle name="Comma 23 2 3 3 2 2" xfId="28640" xr:uid="{BA74361B-CE00-47EB-82A8-D6BAEB4CD2A5}"/>
    <cellStyle name="Comma 23 2 3 3 3" xfId="17973" xr:uid="{8140E4A9-5DFA-45AD-9C69-2D04739B5FD2}"/>
    <cellStyle name="Comma 23 2 3 3 4" xfId="23799" xr:uid="{5FAA982B-16DC-462E-8AAB-C1D644EAB58D}"/>
    <cellStyle name="Comma 23 2 3 3 5" xfId="13385" xr:uid="{1B66DCEC-8BEF-4756-9E5C-D1141331D853}"/>
    <cellStyle name="Comma 23 2 3 4" xfId="9150" xr:uid="{A3B05EB7-C570-4366-A242-C574EC89F78B}"/>
    <cellStyle name="Comma 23 2 3 4 2" xfId="25419" xr:uid="{37CB8150-35BB-49F0-9D47-857F559266CA}"/>
    <cellStyle name="Comma 23 2 3 5" xfId="14680" xr:uid="{C169311D-94D7-477F-BB46-3DD47CCF116C}"/>
    <cellStyle name="Comma 23 2 3 6" xfId="20578" xr:uid="{15F606B3-82B3-442D-9669-94AAB6AA79E5}"/>
    <cellStyle name="Comma 23 2 3 7" xfId="30551" xr:uid="{F392DF9F-8B49-435E-B787-30634F770807}"/>
    <cellStyle name="Comma 23 2 3 8" xfId="33623" xr:uid="{B33316E6-F488-4E27-8120-668C39309392}"/>
    <cellStyle name="Comma 23 2 3 9" xfId="34416" xr:uid="{C7999B12-CB40-4D58-94A5-27C20ACE08FC}"/>
    <cellStyle name="Comma 23 2 4" xfId="4658" xr:uid="{79BA9FDF-0EF3-4091-B547-92BA2B0B8949}"/>
    <cellStyle name="Comma 23 2 4 2" xfId="9907" xr:uid="{E9D62D9D-0FFE-42DB-ADF9-46848B47BDC0}"/>
    <cellStyle name="Comma 23 2 4 2 2" xfId="26169" xr:uid="{D5FA71A7-7924-4525-91A3-CA768245310C}"/>
    <cellStyle name="Comma 23 2 4 3" xfId="15430" xr:uid="{EEE77DB9-B6F7-4885-94DA-0BFF651B4CB3}"/>
    <cellStyle name="Comma 23 2 4 4" xfId="21328" xr:uid="{253E5C8E-2B4E-453F-BFC9-894CC6D60C6F}"/>
    <cellStyle name="Comma 23 2 4 5" xfId="32085" xr:uid="{C6D9DA75-AE51-4535-B335-2664E2B40350}"/>
    <cellStyle name="Comma 23 2 5" xfId="6664" xr:uid="{4696977F-0C29-4113-8C24-448B5177DB50}"/>
    <cellStyle name="Comma 23 2 5 2" xfId="11519" xr:uid="{1468C5AE-9C34-4357-91A7-77B76A4120AC}"/>
    <cellStyle name="Comma 23 2 5 2 2" xfId="27781" xr:uid="{F123993E-1FAC-4700-89EA-9E9B6CCAB013}"/>
    <cellStyle name="Comma 23 2 5 3" xfId="17114" xr:uid="{04FF3A7E-2A05-475A-BDC7-682A7E6A704F}"/>
    <cellStyle name="Comma 23 2 5 4" xfId="22940" xr:uid="{1E2841D1-C7F6-4EB5-B19A-01E75184665C}"/>
    <cellStyle name="Comma 23 2 5 5" xfId="16933" xr:uid="{1F8C0E50-F2DA-42D6-89CD-8B6758C0D42C}"/>
    <cellStyle name="Comma 23 2 6" xfId="8291" xr:uid="{88A9AD95-CE63-4004-8DDC-E0E1534BB9D2}"/>
    <cellStyle name="Comma 23 2 6 2" xfId="24560" xr:uid="{14473C0E-2C34-44EA-B4A5-F6B4EE7240FE}"/>
    <cellStyle name="Comma 23 2 7" xfId="13816" xr:uid="{1B0A9F1F-6671-466E-90B7-B69B55A4803A}"/>
    <cellStyle name="Comma 23 2 8" xfId="19719" xr:uid="{F5E83EC2-C3A0-4079-9776-4C8F6CCC5C69}"/>
    <cellStyle name="Comma 23 2 9" xfId="30963" xr:uid="{8F13B33D-25AF-4068-9990-F819163A2404}"/>
    <cellStyle name="Comma 23 3" xfId="3215" xr:uid="{48A3233F-2213-4EA9-AA69-6170E0F50E69}"/>
    <cellStyle name="Comma 23 3 10" xfId="34417" xr:uid="{F55EB621-086E-42F1-A7B3-ED8668C7E68F}"/>
    <cellStyle name="Comma 23 3 11" xfId="35992" xr:uid="{8923D02A-C0E0-4B9B-B52A-675FE720758F}"/>
    <cellStyle name="Comma 23 3 12" xfId="37404" xr:uid="{337400C0-FF1A-41DF-B87B-71DC7D835D6C}"/>
    <cellStyle name="Comma 23 3 13" xfId="38809" xr:uid="{07C31E75-5181-4B6F-9D31-9DD1D4B073E5}"/>
    <cellStyle name="Comma 23 3 14" xfId="40092" xr:uid="{E461B4E1-33E8-4ACB-BCD7-0FA68E58B507}"/>
    <cellStyle name="Comma 23 3 15" xfId="41858" xr:uid="{B0DBD348-5EE5-4FC1-BA8D-2D2EA27EE47D}"/>
    <cellStyle name="Comma 23 3 16" xfId="43261" xr:uid="{A7AEB070-CC89-4DFE-AB05-4EECC158EA54}"/>
    <cellStyle name="Comma 23 3 2" xfId="4145" xr:uid="{FC895734-A942-4D85-AC27-F6BDE05F75C0}"/>
    <cellStyle name="Comma 23 3 2 10" xfId="36744" xr:uid="{54EC0849-597E-48CB-BBA6-0E2189118216}"/>
    <cellStyle name="Comma 23 3 2 11" xfId="38156" xr:uid="{F915DA7F-335C-4A55-9F72-FF86BAAEE23A}"/>
    <cellStyle name="Comma 23 3 2 12" xfId="39561" xr:uid="{1CB97D37-3749-453B-A0BC-1CD880BF0368}"/>
    <cellStyle name="Comma 23 3 2 13" xfId="40093" xr:uid="{A752529A-B0B0-4B1C-BD66-9AD4FB4B8BA7}"/>
    <cellStyle name="Comma 23 3 2 14" xfId="42610" xr:uid="{F072C3EC-DB0B-411B-959E-504C41A79FAB}"/>
    <cellStyle name="Comma 23 3 2 15" xfId="44013" xr:uid="{2F8EEE78-F03D-4FB0-A67F-C9192D277772}"/>
    <cellStyle name="Comma 23 3 2 2" xfId="5754" xr:uid="{38110AE7-96A2-45CF-8BF9-C4226C01E063}"/>
    <cellStyle name="Comma 23 3 2 2 2" xfId="11003" xr:uid="{1D9C4CA9-5881-47A3-B340-EBA0FD9A3793}"/>
    <cellStyle name="Comma 23 3 2 2 2 2" xfId="27265" xr:uid="{9F4C25C9-7C66-4FA8-B2E9-70508512A949}"/>
    <cellStyle name="Comma 23 3 2 2 3" xfId="16526" xr:uid="{CFD3DED9-8236-4B55-B179-867B3936A898}"/>
    <cellStyle name="Comma 23 3 2 2 4" xfId="22424" xr:uid="{488998F1-A11C-4C07-892A-5F02987A4B1B}"/>
    <cellStyle name="Comma 23 3 2 2 5" xfId="18679" xr:uid="{BE87E869-DD41-4692-B317-3F794EB67E15}"/>
    <cellStyle name="Comma 23 3 2 3" xfId="7760" xr:uid="{060EBE5D-B8CA-4160-A802-22C5972708DE}"/>
    <cellStyle name="Comma 23 3 2 3 2" xfId="12615" xr:uid="{E10615E9-C5F6-4EBD-9DD6-244FB2A7BD40}"/>
    <cellStyle name="Comma 23 3 2 3 2 2" xfId="28877" xr:uid="{96A1FA7B-08EB-443C-84CE-BC81337E7927}"/>
    <cellStyle name="Comma 23 3 2 3 3" xfId="18210" xr:uid="{08E518A6-EF75-4532-98B7-FFD5796129B4}"/>
    <cellStyle name="Comma 23 3 2 3 4" xfId="24036" xr:uid="{52F7CB3D-A469-4742-8A19-A012E30DA5FB}"/>
    <cellStyle name="Comma 23 3 2 3 5" xfId="13119" xr:uid="{C616445C-DCCE-44D7-8355-184622544681}"/>
    <cellStyle name="Comma 23 3 2 4" xfId="9387" xr:uid="{C04CEDDE-42B7-468B-8286-8C6630805E27}"/>
    <cellStyle name="Comma 23 3 2 4 2" xfId="25656" xr:uid="{BC70045A-2246-4FA2-AB29-6E18D99BE87A}"/>
    <cellStyle name="Comma 23 3 2 5" xfId="14917" xr:uid="{48775300-6FB2-4660-AFB9-6184E5516086}"/>
    <cellStyle name="Comma 23 3 2 6" xfId="20815" xr:uid="{487E0162-A2E2-480B-A554-8A47CF8A8F7A}"/>
    <cellStyle name="Comma 23 3 2 7" xfId="19018" xr:uid="{08642879-CAF5-4263-9D8D-CB099984A1B8}"/>
    <cellStyle name="Comma 23 3 2 8" xfId="33860" xr:uid="{BB7437D9-4ED1-4D36-88E1-5C7CC3D31A9A}"/>
    <cellStyle name="Comma 23 3 2 9" xfId="34418" xr:uid="{97C03C4A-96D5-490A-899C-79410E879E22}"/>
    <cellStyle name="Comma 23 3 3" xfId="4856" xr:uid="{454895EF-C482-44F4-84A9-E15DBB48FA30}"/>
    <cellStyle name="Comma 23 3 3 2" xfId="10105" xr:uid="{7F9A6DC7-184C-4C99-B8EB-FB32D3A0C1FA}"/>
    <cellStyle name="Comma 23 3 3 2 2" xfId="26367" xr:uid="{07B20D47-5FC4-4ED4-9080-B7E3061C9223}"/>
    <cellStyle name="Comma 23 3 3 3" xfId="15628" xr:uid="{1302AF8E-86B0-424F-A098-1BA4BEC44E4D}"/>
    <cellStyle name="Comma 23 3 3 4" xfId="21526" xr:uid="{057132B3-F75F-458C-A596-F47CF1E8D37C}"/>
    <cellStyle name="Comma 23 3 3 5" xfId="13462" xr:uid="{64D2FFD4-CF52-45CA-92E5-3B1E66EBE6C1}"/>
    <cellStyle name="Comma 23 3 4" xfId="6862" xr:uid="{0957E2F7-82D7-4FA0-9648-B5CE31FC40DA}"/>
    <cellStyle name="Comma 23 3 4 2" xfId="11717" xr:uid="{A61BE4E2-E4C7-40DA-A62F-93B5822F30A2}"/>
    <cellStyle name="Comma 23 3 4 2 2" xfId="27979" xr:uid="{29BE5CCA-7874-4117-ACED-37F8EAF531BD}"/>
    <cellStyle name="Comma 23 3 4 3" xfId="17312" xr:uid="{B164044D-346E-4FDA-87A4-0D47B31898FE}"/>
    <cellStyle name="Comma 23 3 4 4" xfId="23138" xr:uid="{97B6A8B8-75EB-4480-81D8-84568681E482}"/>
    <cellStyle name="Comma 23 3 4 5" xfId="19548" xr:uid="{1AA6548F-830C-446F-9678-4F463C42D832}"/>
    <cellStyle name="Comma 23 3 5" xfId="8489" xr:uid="{D950AA12-BE54-424D-B2AF-D9C484347720}"/>
    <cellStyle name="Comma 23 3 5 2" xfId="24758" xr:uid="{4155ED36-043E-4433-9539-B9714E186EDF}"/>
    <cellStyle name="Comma 23 3 6" xfId="14014" xr:uid="{1EAB68BB-8389-40AF-BB6E-E77E084AA71B}"/>
    <cellStyle name="Comma 23 3 7" xfId="19917" xr:uid="{0944B11C-E489-485B-B7D0-A7AE3B1A6914}"/>
    <cellStyle name="Comma 23 3 8" xfId="18795" xr:uid="{8AC4158F-732D-427B-B1F4-DB7EDDE3C329}"/>
    <cellStyle name="Comma 23 3 9" xfId="32962" xr:uid="{69E483D7-F66B-4B62-AB88-C9507B3B4195}"/>
    <cellStyle name="Comma 23 4" xfId="3707" xr:uid="{C626F41F-5C54-43CF-8909-F0A1E43EA66C}"/>
    <cellStyle name="Comma 23 4 10" xfId="36377" xr:uid="{C02E432C-3BBD-4C5F-834B-F2104186DBCD}"/>
    <cellStyle name="Comma 23 4 11" xfId="37789" xr:uid="{DE8AA6EC-2311-464C-B078-05BE77799819}"/>
    <cellStyle name="Comma 23 4 12" xfId="39194" xr:uid="{F1142BFC-9E49-4E73-8AFB-91F9908AA961}"/>
    <cellStyle name="Comma 23 4 13" xfId="40094" xr:uid="{0C4A8B1B-485B-4EB0-ADCB-4EDE5322CBD1}"/>
    <cellStyle name="Comma 23 4 14" xfId="42243" xr:uid="{1A557BDB-5BCD-46B8-B2C8-67ADE2DCB275}"/>
    <cellStyle name="Comma 23 4 15" xfId="43646" xr:uid="{5121D776-B592-42FF-A45B-0640B998CE92}"/>
    <cellStyle name="Comma 23 4 2" xfId="5316" xr:uid="{8326A557-DCAE-48CF-B485-9F500F33EF26}"/>
    <cellStyle name="Comma 23 4 2 2" xfId="10565" xr:uid="{E428C5FA-F64D-43F0-B4D2-49226BB27328}"/>
    <cellStyle name="Comma 23 4 2 2 2" xfId="26827" xr:uid="{FCB1CB11-3408-4839-8527-B7444F199B66}"/>
    <cellStyle name="Comma 23 4 2 3" xfId="16088" xr:uid="{3656CE7F-C351-4D9A-A1A3-55B4850D14FA}"/>
    <cellStyle name="Comma 23 4 2 4" xfId="21986" xr:uid="{0DED3254-6190-4265-A368-2ADBDB2BA69E}"/>
    <cellStyle name="Comma 23 4 2 5" xfId="19101" xr:uid="{B7B3D381-6938-46E3-A346-B8F77AA6D6F3}"/>
    <cellStyle name="Comma 23 4 3" xfId="7322" xr:uid="{610259CD-7168-413E-9601-2FD1D92EC2BF}"/>
    <cellStyle name="Comma 23 4 3 2" xfId="12177" xr:uid="{5C123019-7516-4B00-9E9E-F7CAE457DEA0}"/>
    <cellStyle name="Comma 23 4 3 2 2" xfId="28439" xr:uid="{E14D654A-08F9-45F8-8472-0F9B1BC20BA8}"/>
    <cellStyle name="Comma 23 4 3 3" xfId="17772" xr:uid="{A13CD15D-A976-454C-8EF4-E8E6EE52A4A7}"/>
    <cellStyle name="Comma 23 4 3 4" xfId="23598" xr:uid="{62203351-1351-497F-8C14-951C5B82E088}"/>
    <cellStyle name="Comma 23 4 3 5" xfId="30546" xr:uid="{927F01D0-B506-48EF-9A1C-099839A2C28D}"/>
    <cellStyle name="Comma 23 4 4" xfId="8949" xr:uid="{FF1FC3FD-84FE-43CC-8F35-7AE510FA51AA}"/>
    <cellStyle name="Comma 23 4 4 2" xfId="25218" xr:uid="{C4640F06-B964-4884-857E-C3C33D841A99}"/>
    <cellStyle name="Comma 23 4 5" xfId="14479" xr:uid="{756632A9-159E-4094-B2E6-7F8BC1FAB11D}"/>
    <cellStyle name="Comma 23 4 6" xfId="20377" xr:uid="{2A4F26C2-60E8-4A9A-8616-69EF41F34D1A}"/>
    <cellStyle name="Comma 23 4 7" xfId="30036" xr:uid="{EEFEC82E-1E65-4A01-AE74-D641CFDAB076}"/>
    <cellStyle name="Comma 23 4 8" xfId="33422" xr:uid="{514EA7AB-1F9D-44EF-ABD4-B5815B717210}"/>
    <cellStyle name="Comma 23 4 9" xfId="34419" xr:uid="{EFD7024A-E8F7-4FDC-A64C-10ADA9910656}"/>
    <cellStyle name="Comma 23 5" xfId="13209" xr:uid="{071DF337-F631-43E2-8178-125A81E7AD26}"/>
    <cellStyle name="Comma 23 6" xfId="18735" xr:uid="{5702E91E-B6F8-40BE-8D57-4708535E0D21}"/>
    <cellStyle name="Comma 24" xfId="840" xr:uid="{6918A881-5A0C-4701-ABB7-6B5F57718C91}"/>
    <cellStyle name="Comma 24 2" xfId="3018" xr:uid="{8F97F5C1-D0EC-4438-997F-2604A63C7877}"/>
    <cellStyle name="Comma 24 2 10" xfId="32765" xr:uid="{2139838D-74E2-40AA-A8D2-3D592402D1D3}"/>
    <cellStyle name="Comma 24 2 11" xfId="34420" xr:uid="{D9E1C70F-359A-45B3-8E5A-CB7CF36A685D}"/>
    <cellStyle name="Comma 24 2 12" xfId="35804" xr:uid="{DB4F7135-E4D9-4415-8732-76B99FC06E87}"/>
    <cellStyle name="Comma 24 2 13" xfId="37216" xr:uid="{CFCDE07C-3F95-440F-974B-EF258AF14AA7}"/>
    <cellStyle name="Comma 24 2 14" xfId="38621" xr:uid="{4D5BE31E-3F5E-4D8F-9DDA-12D7515A3BF8}"/>
    <cellStyle name="Comma 24 2 15" xfId="40095" xr:uid="{E9F0ABAF-026C-41DA-9B17-A19AAACA6984}"/>
    <cellStyle name="Comma 24 2 16" xfId="41670" xr:uid="{FB9F3F21-35E8-4BB2-A24B-1088546BB829}"/>
    <cellStyle name="Comma 24 2 17" xfId="43073" xr:uid="{96EC25B4-A28F-49A3-BD21-203B2DB063F9}"/>
    <cellStyle name="Comma 24 2 2" xfId="3483" xr:uid="{65DE5C72-DBF9-4F5C-B084-B7B17037E43F}"/>
    <cellStyle name="Comma 24 2 2 10" xfId="34421" xr:uid="{A6BC355C-1AD6-43A8-9EB6-AF549F9EE90D}"/>
    <cellStyle name="Comma 24 2 2 11" xfId="36169" xr:uid="{C9860BEA-6AFB-4C94-B86C-07C80F621AA1}"/>
    <cellStyle name="Comma 24 2 2 12" xfId="37581" xr:uid="{FD0D57EB-252A-4798-8615-1582A140AF8F}"/>
    <cellStyle name="Comma 24 2 2 13" xfId="38986" xr:uid="{C22D94EC-383D-4CE1-8BDC-5DAB3DA6CD16}"/>
    <cellStyle name="Comma 24 2 2 14" xfId="40096" xr:uid="{75E7A720-7805-427F-9463-AA84D0841150}"/>
    <cellStyle name="Comma 24 2 2 15" xfId="42035" xr:uid="{912903DE-1D22-41AB-ADF2-9C0E9F221EDA}"/>
    <cellStyle name="Comma 24 2 2 16" xfId="43438" xr:uid="{2D98FEF6-3FB4-4B48-B88D-E54EF10507C2}"/>
    <cellStyle name="Comma 24 2 2 2" xfId="4344" xr:uid="{CCD19A07-297A-49B9-AA8E-42880EB237F3}"/>
    <cellStyle name="Comma 24 2 2 2 10" xfId="36921" xr:uid="{84FEB2CA-8A59-46FD-BD29-F3856F03CED8}"/>
    <cellStyle name="Comma 24 2 2 2 11" xfId="38333" xr:uid="{D54EAFC6-C7B1-445B-BAFE-6D3993EE51B6}"/>
    <cellStyle name="Comma 24 2 2 2 12" xfId="39738" xr:uid="{52707F10-7A34-4F0C-9F80-CBD1985E6F08}"/>
    <cellStyle name="Comma 24 2 2 2 13" xfId="40097" xr:uid="{B25B2BFC-F786-4C06-9E77-943441164C81}"/>
    <cellStyle name="Comma 24 2 2 2 14" xfId="42787" xr:uid="{239F1840-7F4C-4CC8-B3C5-E7B4A0CFC7FD}"/>
    <cellStyle name="Comma 24 2 2 2 15" xfId="44190" xr:uid="{1FEA0F20-39DA-47CC-89D1-04629636A7F2}"/>
    <cellStyle name="Comma 24 2 2 2 2" xfId="5953" xr:uid="{19669446-EE1D-4EBD-8F50-8BFBE73EDC2B}"/>
    <cellStyle name="Comma 24 2 2 2 2 2" xfId="11202" xr:uid="{1B509030-CA4F-46A3-AA70-EF46ED9FEEF3}"/>
    <cellStyle name="Comma 24 2 2 2 2 2 2" xfId="27464" xr:uid="{707CF85C-2F8E-4DDB-A6B0-AE9C4AD6F8D3}"/>
    <cellStyle name="Comma 24 2 2 2 2 3" xfId="16725" xr:uid="{378BC11D-811D-4553-822D-3C82C10B1C95}"/>
    <cellStyle name="Comma 24 2 2 2 2 4" xfId="22623" xr:uid="{CF5715C4-BAED-4455-8531-3C71F476DEF9}"/>
    <cellStyle name="Comma 24 2 2 2 2 5" xfId="19147" xr:uid="{96F87F2F-B20B-4148-A09E-C7227C378304}"/>
    <cellStyle name="Comma 24 2 2 2 3" xfId="7959" xr:uid="{F70A6FB0-A1FE-44A3-9F62-639A8F3F948D}"/>
    <cellStyle name="Comma 24 2 2 2 3 2" xfId="12814" xr:uid="{CB60A65E-A302-4F7F-AEC2-81C361BC29E9}"/>
    <cellStyle name="Comma 24 2 2 2 3 2 2" xfId="29076" xr:uid="{131BB5DD-A7D4-42CA-BCE9-3647D3E81D27}"/>
    <cellStyle name="Comma 24 2 2 2 3 3" xfId="18409" xr:uid="{A93CFE0C-7983-4211-9D8D-D68F6988764B}"/>
    <cellStyle name="Comma 24 2 2 2 3 4" xfId="24235" xr:uid="{5872CB9F-965D-4394-B7A2-69AE39F5303E}"/>
    <cellStyle name="Comma 24 2 2 2 3 5" xfId="32150" xr:uid="{B2D55A91-01B2-40A3-AFA3-E5A677C04025}"/>
    <cellStyle name="Comma 24 2 2 2 4" xfId="9586" xr:uid="{B50867DC-D591-45FD-B451-F21E58C2E049}"/>
    <cellStyle name="Comma 24 2 2 2 4 2" xfId="25855" xr:uid="{24D2BE2A-55F5-4DD9-948D-7BB91D0321AE}"/>
    <cellStyle name="Comma 24 2 2 2 5" xfId="15116" xr:uid="{4C5C6A0D-3797-4F28-88FB-4E3C0E6C3FD0}"/>
    <cellStyle name="Comma 24 2 2 2 6" xfId="21014" xr:uid="{500CFD4B-E8F8-4A98-95B0-4A35CA312230}"/>
    <cellStyle name="Comma 24 2 2 2 7" xfId="32431" xr:uid="{BA8A42A2-8180-4A10-86FE-8010689A8ABA}"/>
    <cellStyle name="Comma 24 2 2 2 8" xfId="34059" xr:uid="{A340112C-8B6C-4767-8834-49BECB2E6EE6}"/>
    <cellStyle name="Comma 24 2 2 2 9" xfId="34422" xr:uid="{EB1D1D36-6ED8-4F6D-B99B-19A03F17B621}"/>
    <cellStyle name="Comma 24 2 2 3" xfId="5098" xr:uid="{6D525B40-6FF0-4DE2-8B7A-942EBC5C324F}"/>
    <cellStyle name="Comma 24 2 2 3 2" xfId="10347" xr:uid="{0A4ADBB5-6B2F-45F8-9BCB-385671FE23E2}"/>
    <cellStyle name="Comma 24 2 2 3 2 2" xfId="26609" xr:uid="{99BBD96E-C276-4393-8D37-9CD6AE535E7F}"/>
    <cellStyle name="Comma 24 2 2 3 3" xfId="15870" xr:uid="{E1B57DDF-31DE-45A6-BCA5-21F460DA384C}"/>
    <cellStyle name="Comma 24 2 2 3 4" xfId="21768" xr:uid="{74AF0BEC-DB19-452B-AA87-3ADBE1E0ECFB}"/>
    <cellStyle name="Comma 24 2 2 3 5" xfId="19199" xr:uid="{190E2DC6-EE3C-46C9-B42A-B756E97E273E}"/>
    <cellStyle name="Comma 24 2 2 4" xfId="7104" xr:uid="{A0B9706E-AA7D-4A7C-BE00-384A5839D505}"/>
    <cellStyle name="Comma 24 2 2 4 2" xfId="11959" xr:uid="{FF858C76-F6CD-46C5-BF6E-D4B396317A12}"/>
    <cellStyle name="Comma 24 2 2 4 2 2" xfId="28221" xr:uid="{C6646D35-781C-4BA0-98B6-82B3FD776B25}"/>
    <cellStyle name="Comma 24 2 2 4 3" xfId="17554" xr:uid="{AB6E2E34-224B-465A-9643-B211ACB4A94C}"/>
    <cellStyle name="Comma 24 2 2 4 4" xfId="23380" xr:uid="{AE65E3AD-0CA5-4191-B3D3-076271C39B8F}"/>
    <cellStyle name="Comma 24 2 2 4 5" xfId="31446" xr:uid="{E2E45FF3-7434-4690-8223-F95E35796D62}"/>
    <cellStyle name="Comma 24 2 2 5" xfId="8731" xr:uid="{6A7A278D-6EE6-41E5-BD9E-A1079EE7CCFF}"/>
    <cellStyle name="Comma 24 2 2 5 2" xfId="25000" xr:uid="{4BC3E4B1-CCAE-453C-9D49-08B0A3A18E0E}"/>
    <cellStyle name="Comma 24 2 2 6" xfId="14259" xr:uid="{5E36AD0C-0EF5-4ED3-ABF3-66839CB6A217}"/>
    <cellStyle name="Comma 24 2 2 7" xfId="20159" xr:uid="{C454EFCB-14F3-449B-BCC2-EFF72BF97405}"/>
    <cellStyle name="Comma 24 2 2 8" xfId="31701" xr:uid="{AF23A10B-E3B2-4B80-91D5-6CA36B745314}"/>
    <cellStyle name="Comma 24 2 2 9" xfId="33204" xr:uid="{0CBF2588-8FEE-4519-8DBF-5A63759A1019}"/>
    <cellStyle name="Comma 24 2 3" xfId="3909" xr:uid="{E2964EB7-0869-4D1F-AE11-49D895CF02C9}"/>
    <cellStyle name="Comma 24 2 3 10" xfId="36554" xr:uid="{B18C9F3A-F8EB-4DD7-9718-7F6782636247}"/>
    <cellStyle name="Comma 24 2 3 11" xfId="37966" xr:uid="{2714F78F-6EBD-4464-BA8F-818E4B936FB4}"/>
    <cellStyle name="Comma 24 2 3 12" xfId="39371" xr:uid="{D2284F25-775F-4147-9EC0-75B72181E960}"/>
    <cellStyle name="Comma 24 2 3 13" xfId="40098" xr:uid="{44DF0C2D-FF9B-4746-B0B5-92BD731FF4B3}"/>
    <cellStyle name="Comma 24 2 3 14" xfId="42420" xr:uid="{8177B947-D812-4A51-87D0-6F12E6FE6D60}"/>
    <cellStyle name="Comma 24 2 3 15" xfId="43823" xr:uid="{890E57DF-211C-499E-8864-DD6047EF3029}"/>
    <cellStyle name="Comma 24 2 3 2" xfId="5518" xr:uid="{39F896CE-0718-4BD2-8386-914972EFE8C5}"/>
    <cellStyle name="Comma 24 2 3 2 2" xfId="10767" xr:uid="{D209A132-C429-4252-AA38-AE8419D3A56D}"/>
    <cellStyle name="Comma 24 2 3 2 2 2" xfId="27029" xr:uid="{90993FAF-FB60-41D5-86B8-8C8F566EE463}"/>
    <cellStyle name="Comma 24 2 3 2 3" xfId="16290" xr:uid="{9A7E1517-7768-40CF-85A1-A00C5FD29578}"/>
    <cellStyle name="Comma 24 2 3 2 4" xfId="22188" xr:uid="{51A5062B-3409-4660-9F01-E456BC5378EF}"/>
    <cellStyle name="Comma 24 2 3 2 5" xfId="32111" xr:uid="{A8D382EC-2AD3-40BC-A4F6-1C43E354FE16}"/>
    <cellStyle name="Comma 24 2 3 3" xfId="7524" xr:uid="{9875AD33-D2D1-4286-834B-CD0351EFA93E}"/>
    <cellStyle name="Comma 24 2 3 3 2" xfId="12379" xr:uid="{FD653D55-E045-4C9B-948B-64CEECB911B7}"/>
    <cellStyle name="Comma 24 2 3 3 2 2" xfId="28641" xr:uid="{82B65A87-1BFE-4676-BBE9-799F0BCDD02D}"/>
    <cellStyle name="Comma 24 2 3 3 3" xfId="17974" xr:uid="{EC74FAB4-1C5F-4AC1-B306-95D04B47D4FF}"/>
    <cellStyle name="Comma 24 2 3 3 4" xfId="23800" xr:uid="{CA0CDB92-63F1-43FC-8835-F2115286B486}"/>
    <cellStyle name="Comma 24 2 3 3 5" xfId="31833" xr:uid="{B9E0C04A-A59C-481C-B94F-8247153B0CEE}"/>
    <cellStyle name="Comma 24 2 3 4" xfId="9151" xr:uid="{07694E03-A29B-4AB9-970D-D277EEB80A3E}"/>
    <cellStyle name="Comma 24 2 3 4 2" xfId="25420" xr:uid="{09CFA6FD-9CDD-4146-8BB9-CCAD80DFCAE6}"/>
    <cellStyle name="Comma 24 2 3 5" xfId="14681" xr:uid="{F2333F80-7BFF-4EC4-B2CB-4AEBD308F516}"/>
    <cellStyle name="Comma 24 2 3 6" xfId="20579" xr:uid="{948DA97F-CC81-4330-B9C9-B66C16147F5D}"/>
    <cellStyle name="Comma 24 2 3 7" xfId="31659" xr:uid="{D362956F-FB1C-43A2-A89B-2FA80485871E}"/>
    <cellStyle name="Comma 24 2 3 8" xfId="33624" xr:uid="{CD892694-1F5B-4E98-B0FA-AF9868C1513B}"/>
    <cellStyle name="Comma 24 2 3 9" xfId="34423" xr:uid="{E936C860-DC5B-4DA0-B915-5CC1CBD8DFD9}"/>
    <cellStyle name="Comma 24 2 4" xfId="4659" xr:uid="{EF6F9BE0-1044-4D98-A239-ECF3CEAB2947}"/>
    <cellStyle name="Comma 24 2 4 2" xfId="9908" xr:uid="{DCB32774-0AD1-4F7A-B8D9-50D232A39FE9}"/>
    <cellStyle name="Comma 24 2 4 2 2" xfId="26170" xr:uid="{99D2CD73-A49D-4D9E-8B8C-6D09B809A097}"/>
    <cellStyle name="Comma 24 2 4 3" xfId="15431" xr:uid="{383A824B-1449-4812-A7D8-1A6207D8C511}"/>
    <cellStyle name="Comma 24 2 4 4" xfId="21329" xr:uid="{806683D1-7E5E-40DF-AD77-85FA936CD55F}"/>
    <cellStyle name="Comma 24 2 4 5" xfId="29522" xr:uid="{253576E9-96FF-46DF-B654-05119E292822}"/>
    <cellStyle name="Comma 24 2 5" xfId="6665" xr:uid="{43F5B129-BE30-48D9-B2C6-3172F6FF4F7C}"/>
    <cellStyle name="Comma 24 2 5 2" xfId="11520" xr:uid="{D8D9D9C4-66BC-4BAD-B4A3-223DE7357098}"/>
    <cellStyle name="Comma 24 2 5 2 2" xfId="27782" xr:uid="{CC568BE4-BB1A-427B-B871-D3C2FD5D47C9}"/>
    <cellStyle name="Comma 24 2 5 3" xfId="17115" xr:uid="{633E0048-490A-44EF-96D0-D1220903A642}"/>
    <cellStyle name="Comma 24 2 5 4" xfId="22941" xr:uid="{AD7FC69E-FD50-4A23-B7B0-6F805002B141}"/>
    <cellStyle name="Comma 24 2 5 5" xfId="32079" xr:uid="{979A05D2-43B9-453E-B246-6687FC6735A1}"/>
    <cellStyle name="Comma 24 2 6" xfId="8292" xr:uid="{5203B701-CD64-47CA-A08C-F7A73B54E037}"/>
    <cellStyle name="Comma 24 2 6 2" xfId="24561" xr:uid="{6DED682C-C4B9-4282-9818-984A35D5542E}"/>
    <cellStyle name="Comma 24 2 7" xfId="13817" xr:uid="{20ABD4AC-5C0B-4A91-9979-1FFA7A8F45EB}"/>
    <cellStyle name="Comma 24 2 8" xfId="19720" xr:uid="{455A5217-229D-4FE6-9D2C-9859562C1381}"/>
    <cellStyle name="Comma 24 2 9" xfId="30896" xr:uid="{FAD0BC29-4CE3-492F-813B-A82CD5FE137C}"/>
    <cellStyle name="Comma 24 3" xfId="3216" xr:uid="{CD3491FD-3EAF-4D39-A277-9F7E0414142C}"/>
    <cellStyle name="Comma 24 3 10" xfId="34424" xr:uid="{9274E1C6-69E6-4710-B79B-34E2AD131DD2}"/>
    <cellStyle name="Comma 24 3 11" xfId="35993" xr:uid="{61D4F083-43DD-4C15-BFFE-A41239154D5A}"/>
    <cellStyle name="Comma 24 3 12" xfId="37405" xr:uid="{69A8C196-1E6A-42B6-9B57-06015204E4B8}"/>
    <cellStyle name="Comma 24 3 13" xfId="38810" xr:uid="{E42464EE-F681-4996-A030-BAB164953C2A}"/>
    <cellStyle name="Comma 24 3 14" xfId="40099" xr:uid="{09644F12-8480-4A78-937E-9219F4FC1012}"/>
    <cellStyle name="Comma 24 3 15" xfId="41859" xr:uid="{96DA922B-FF40-4F16-928A-C8161AFB58FF}"/>
    <cellStyle name="Comma 24 3 16" xfId="43262" xr:uid="{0731AA19-BED7-4D70-9084-5F5BD2668CEF}"/>
    <cellStyle name="Comma 24 3 2" xfId="4146" xr:uid="{27CA01A8-3B97-48CF-B20A-61885E9E2121}"/>
    <cellStyle name="Comma 24 3 2 10" xfId="36745" xr:uid="{DD2693B1-D36C-472F-A788-E97D5D1252CD}"/>
    <cellStyle name="Comma 24 3 2 11" xfId="38157" xr:uid="{957F8491-E942-42DD-97F1-BD03F6903751}"/>
    <cellStyle name="Comma 24 3 2 12" xfId="39562" xr:uid="{FD4AD8A5-E2E0-449E-8D59-2A7A45B6AF6C}"/>
    <cellStyle name="Comma 24 3 2 13" xfId="40100" xr:uid="{72A87D7E-5B60-44FE-9F6D-5625D3C2964B}"/>
    <cellStyle name="Comma 24 3 2 14" xfId="42611" xr:uid="{612D3C5D-15E3-4234-A0ED-685340AB687E}"/>
    <cellStyle name="Comma 24 3 2 15" xfId="44014" xr:uid="{2DE0313E-B4AA-484B-BABD-5D665790DDFD}"/>
    <cellStyle name="Comma 24 3 2 2" xfId="5755" xr:uid="{7C16EBD1-34FB-43C7-A7E1-D370EFC77C92}"/>
    <cellStyle name="Comma 24 3 2 2 2" xfId="11004" xr:uid="{4E9295F8-9B28-4E0D-B70F-7002A17938CA}"/>
    <cellStyle name="Comma 24 3 2 2 2 2" xfId="27266" xr:uid="{0F086DCB-D897-43F1-B233-BBCED39E64CC}"/>
    <cellStyle name="Comma 24 3 2 2 3" xfId="16527" xr:uid="{0BBBF536-501D-4D41-A7DD-06109E41162C}"/>
    <cellStyle name="Comma 24 3 2 2 4" xfId="22425" xr:uid="{DF76886C-CDB6-4A5E-BECD-2B0B13398DE9}"/>
    <cellStyle name="Comma 24 3 2 2 5" xfId="29315" xr:uid="{D0703593-0264-4446-9B72-607DCCD316B8}"/>
    <cellStyle name="Comma 24 3 2 3" xfId="7761" xr:uid="{A5FAD5D8-B4C6-46CD-8BE7-DDFF54E6DA45}"/>
    <cellStyle name="Comma 24 3 2 3 2" xfId="12616" xr:uid="{40123538-56F8-4531-AA81-46A4F70EB48C}"/>
    <cellStyle name="Comma 24 3 2 3 2 2" xfId="28878" xr:uid="{CCD726BA-F8F3-43AA-86D8-BB6AAEB8D5E7}"/>
    <cellStyle name="Comma 24 3 2 3 3" xfId="18211" xr:uid="{CE4B970C-952F-471D-A993-AC746E36CF2E}"/>
    <cellStyle name="Comma 24 3 2 3 4" xfId="24037" xr:uid="{B2186FAC-F81A-4428-B010-66D62FFAE91C}"/>
    <cellStyle name="Comma 24 3 2 3 5" xfId="13146" xr:uid="{A4F2AFE1-EEAC-4EB0-8E00-FBF793D462D2}"/>
    <cellStyle name="Comma 24 3 2 4" xfId="9388" xr:uid="{21EF242D-F619-43EC-9652-37A2D709E062}"/>
    <cellStyle name="Comma 24 3 2 4 2" xfId="25657" xr:uid="{3ECD2A43-A87F-4D37-932E-DA4AAF56C174}"/>
    <cellStyle name="Comma 24 3 2 5" xfId="14918" xr:uid="{A68B01F2-C2A6-4A41-B678-E923559E2984}"/>
    <cellStyle name="Comma 24 3 2 6" xfId="20816" xr:uid="{91BE6701-9475-4025-9FC7-902E53F2F516}"/>
    <cellStyle name="Comma 24 3 2 7" xfId="31799" xr:uid="{A61D5EFD-7D9A-42BC-A038-5DD169B41BBF}"/>
    <cellStyle name="Comma 24 3 2 8" xfId="33861" xr:uid="{FE9B03C1-CB2F-4AEB-990C-6D45CB9F7AD9}"/>
    <cellStyle name="Comma 24 3 2 9" xfId="34425" xr:uid="{4EE90BBC-3245-4AEB-8A82-6714C2A9F5B9}"/>
    <cellStyle name="Comma 24 3 3" xfId="4857" xr:uid="{24433DD5-7E75-41F8-9B5D-81F54A78CE4A}"/>
    <cellStyle name="Comma 24 3 3 2" xfId="10106" xr:uid="{DF4DA38A-1205-4AE2-B09F-7D8AAEFFCBCF}"/>
    <cellStyle name="Comma 24 3 3 2 2" xfId="26368" xr:uid="{BCD19879-E371-4911-B419-8E7D4912D44C}"/>
    <cellStyle name="Comma 24 3 3 3" xfId="15629" xr:uid="{35CD31D4-4897-4122-8820-1E3D6643BCE5}"/>
    <cellStyle name="Comma 24 3 3 4" xfId="21527" xr:uid="{E3CE5EEE-EE44-4473-9460-1FF8EF51464A}"/>
    <cellStyle name="Comma 24 3 3 5" xfId="30211" xr:uid="{A7BEF28C-442A-4602-9EEA-CF73FEFA1840}"/>
    <cellStyle name="Comma 24 3 4" xfId="6863" xr:uid="{525CF7F1-B548-4B01-BAFE-3C3BAC162C88}"/>
    <cellStyle name="Comma 24 3 4 2" xfId="11718" xr:uid="{33C18E04-2A90-4298-B065-8F88C05C7A95}"/>
    <cellStyle name="Comma 24 3 4 2 2" xfId="27980" xr:uid="{20FBBC04-52EC-427B-BF06-80A9F250F571}"/>
    <cellStyle name="Comma 24 3 4 3" xfId="17313" xr:uid="{466A4688-66AB-4629-8F9B-5C1B9229D21D}"/>
    <cellStyle name="Comma 24 3 4 4" xfId="23139" xr:uid="{0D780D36-BFFD-449D-A84B-F75BA9DF9AB4}"/>
    <cellStyle name="Comma 24 3 4 5" xfId="29765" xr:uid="{F2D6349C-2E7C-4857-A4E0-0ABE2A595526}"/>
    <cellStyle name="Comma 24 3 5" xfId="8490" xr:uid="{56D224EE-326B-4A55-9C61-511E1152792C}"/>
    <cellStyle name="Comma 24 3 5 2" xfId="24759" xr:uid="{F1C54A69-602F-496C-BF5E-1CD92ACCF3E9}"/>
    <cellStyle name="Comma 24 3 6" xfId="14015" xr:uid="{C481E5A4-4EAB-4903-A211-710A98649602}"/>
    <cellStyle name="Comma 24 3 7" xfId="19918" xr:uid="{53FF5A74-1B32-4C83-84F9-FED47A22C150}"/>
    <cellStyle name="Comma 24 3 8" xfId="30001" xr:uid="{B3B3CC8D-DF0D-4A4E-8193-80A481472591}"/>
    <cellStyle name="Comma 24 3 9" xfId="32963" xr:uid="{673F3A9E-A623-4CC7-974B-FA0F415DC004}"/>
    <cellStyle name="Comma 24 4" xfId="3708" xr:uid="{12467301-EA37-435A-8981-289089BEFD63}"/>
    <cellStyle name="Comma 24 4 10" xfId="36378" xr:uid="{1B62AE88-3DAB-4157-93A3-85765E02BFE0}"/>
    <cellStyle name="Comma 24 4 11" xfId="37790" xr:uid="{8BC70B22-AAD1-4833-BC65-6F907E1BBBF6}"/>
    <cellStyle name="Comma 24 4 12" xfId="39195" xr:uid="{0DDB45BB-D6BB-48D2-B7D6-871724AE9897}"/>
    <cellStyle name="Comma 24 4 13" xfId="40101" xr:uid="{8B6710D5-1AC2-4E81-A8D2-F8A00856EB33}"/>
    <cellStyle name="Comma 24 4 14" xfId="42244" xr:uid="{FF620981-D8B5-47FB-8CC5-B108AE50D555}"/>
    <cellStyle name="Comma 24 4 15" xfId="43647" xr:uid="{CDBDBCDC-86D5-419E-94F5-2CF88D0670E6}"/>
    <cellStyle name="Comma 24 4 2" xfId="5317" xr:uid="{D199FE1D-B5C3-4C3F-A1AB-076068CD5355}"/>
    <cellStyle name="Comma 24 4 2 2" xfId="10566" xr:uid="{B6F310D4-82EF-421E-92CE-E142C5218B0F}"/>
    <cellStyle name="Comma 24 4 2 2 2" xfId="26828" xr:uid="{AA1DC586-2EEC-4D65-BBD9-F8C72F465C0F}"/>
    <cellStyle name="Comma 24 4 2 3" xfId="16089" xr:uid="{7208DD69-2BBD-43A2-8C25-9924786D41DE}"/>
    <cellStyle name="Comma 24 4 2 4" xfId="21987" xr:uid="{D5897A4C-7A91-45C6-B63A-DBD777640A49}"/>
    <cellStyle name="Comma 24 4 2 5" xfId="31035" xr:uid="{253A0CEB-A2F6-4A60-9ABE-DDF70892A476}"/>
    <cellStyle name="Comma 24 4 3" xfId="7323" xr:uid="{CC9AB255-1B08-4B1C-95AB-F9BEE4DBFE04}"/>
    <cellStyle name="Comma 24 4 3 2" xfId="12178" xr:uid="{6D9A7CC1-3AB3-4827-BDB5-8FB6E2B8145D}"/>
    <cellStyle name="Comma 24 4 3 2 2" xfId="28440" xr:uid="{BBE20527-339B-46E9-AB15-C939D586EACF}"/>
    <cellStyle name="Comma 24 4 3 3" xfId="17773" xr:uid="{F646E9B5-11F9-4021-BB23-F83DCC20A50C}"/>
    <cellStyle name="Comma 24 4 3 4" xfId="23599" xr:uid="{DA789170-9FA6-4154-BDB7-E70170D11F76}"/>
    <cellStyle name="Comma 24 4 3 5" xfId="19534" xr:uid="{C471BAE1-F82C-4D3B-83CC-B1C0134C710B}"/>
    <cellStyle name="Comma 24 4 4" xfId="8950" xr:uid="{4648296A-37A6-47CC-BF15-7336BB1B04CC}"/>
    <cellStyle name="Comma 24 4 4 2" xfId="25219" xr:uid="{4FB10E46-D0FD-462B-8543-6574ED2C79FF}"/>
    <cellStyle name="Comma 24 4 5" xfId="14480" xr:uid="{F3E0C7BF-DB3C-43AE-8D5A-B8330F74EB8C}"/>
    <cellStyle name="Comma 24 4 6" xfId="20378" xr:uid="{CCA5B83B-3C3B-400D-84B9-5EEC6EEEAD95}"/>
    <cellStyle name="Comma 24 4 7" xfId="16966" xr:uid="{50C06EF6-CDD2-4964-864F-E31212822B18}"/>
    <cellStyle name="Comma 24 4 8" xfId="33423" xr:uid="{4DF0F6BF-B228-4A8A-8D20-D2C39E603CF6}"/>
    <cellStyle name="Comma 24 4 9" xfId="34426" xr:uid="{3554ADD9-EF66-4453-A6B0-936091469227}"/>
    <cellStyle name="Comma 24 5" xfId="13210" xr:uid="{D53BB04C-A406-409C-90EA-A007BB3412B4}"/>
    <cellStyle name="Comma 24 6" xfId="30066" xr:uid="{4F6FF686-4A9F-4D2C-9256-A1E70208E15C}"/>
    <cellStyle name="Comma 25" xfId="841" xr:uid="{3357C6C6-39FA-4637-B07B-99A831CA3C94}"/>
    <cellStyle name="Comma 25 2" xfId="842" xr:uid="{28E6B6ED-EE5E-4D69-93A8-6FC98323AD18}"/>
    <cellStyle name="Comma 25 2 2" xfId="3020" xr:uid="{E973810B-923A-44AD-9C2B-91B3C552C53B}"/>
    <cellStyle name="Comma 25 2 2 10" xfId="32767" xr:uid="{6CCDAF02-00F0-465A-BB8D-FF36EF1A60FA}"/>
    <cellStyle name="Comma 25 2 2 11" xfId="34427" xr:uid="{7112A689-4BA1-4DDE-A1AF-7A9E3E6452F4}"/>
    <cellStyle name="Comma 25 2 2 12" xfId="35806" xr:uid="{CFA3BEB4-219F-42BB-AA33-2504F7BD6680}"/>
    <cellStyle name="Comma 25 2 2 13" xfId="37218" xr:uid="{DDBA264F-17C0-4BC4-99C8-C374EA641BC1}"/>
    <cellStyle name="Comma 25 2 2 14" xfId="38623" xr:uid="{F8392324-F225-409C-A208-E18D4A5CDA8E}"/>
    <cellStyle name="Comma 25 2 2 15" xfId="40102" xr:uid="{3D8DB9A3-C0C7-4983-9BCB-8ACDD63E463E}"/>
    <cellStyle name="Comma 25 2 2 16" xfId="41672" xr:uid="{479DD9D1-E1BB-4BD4-BF26-8C98F27307F9}"/>
    <cellStyle name="Comma 25 2 2 17" xfId="43075" xr:uid="{134CF3BE-42E8-4871-B677-F5696D647998}"/>
    <cellStyle name="Comma 25 2 2 2" xfId="3485" xr:uid="{A67CACDF-95D8-42C2-BD85-69E8CF9EF3BB}"/>
    <cellStyle name="Comma 25 2 2 2 10" xfId="34428" xr:uid="{7DDEB628-C812-46F6-AF09-43A97F5CE819}"/>
    <cellStyle name="Comma 25 2 2 2 11" xfId="36171" xr:uid="{5E5FF053-B8E2-46C3-9A41-41D4231D0615}"/>
    <cellStyle name="Comma 25 2 2 2 12" xfId="37583" xr:uid="{E9A20BBC-9734-4A61-8065-8B7323D940FA}"/>
    <cellStyle name="Comma 25 2 2 2 13" xfId="38988" xr:uid="{378B6D4E-2F10-4E5C-A71D-691431FB794F}"/>
    <cellStyle name="Comma 25 2 2 2 14" xfId="40103" xr:uid="{7C3E2829-4E41-4F8D-8A97-E6292172F22C}"/>
    <cellStyle name="Comma 25 2 2 2 15" xfId="42037" xr:uid="{E06CAC8D-D203-4FB2-9C93-D8A81ABFFF2C}"/>
    <cellStyle name="Comma 25 2 2 2 16" xfId="43440" xr:uid="{8F137762-A6AA-46AB-B6BA-E2A5E24D8B99}"/>
    <cellStyle name="Comma 25 2 2 2 2" xfId="4346" xr:uid="{C87F5804-AB1F-4AF0-9B0D-D486E4D3A5CD}"/>
    <cellStyle name="Comma 25 2 2 2 2 10" xfId="36923" xr:uid="{E86F0032-6039-4CFE-890E-8CC90E676C62}"/>
    <cellStyle name="Comma 25 2 2 2 2 11" xfId="38335" xr:uid="{6E2E4CEA-F258-4C15-B029-147B02993F01}"/>
    <cellStyle name="Comma 25 2 2 2 2 12" xfId="39740" xr:uid="{F229265E-5B51-4B0B-BE35-BDDAD09960C6}"/>
    <cellStyle name="Comma 25 2 2 2 2 13" xfId="40104" xr:uid="{C902EBE2-BB77-4465-9B52-B1B0FE8F2B6C}"/>
    <cellStyle name="Comma 25 2 2 2 2 14" xfId="42789" xr:uid="{69240ED1-CF24-47F3-9204-EC0FBE6DA822}"/>
    <cellStyle name="Comma 25 2 2 2 2 15" xfId="44192" xr:uid="{F090320D-2EB3-4918-A4FA-F5678845A651}"/>
    <cellStyle name="Comma 25 2 2 2 2 2" xfId="5955" xr:uid="{8AC8A84C-0D96-425A-BC51-6A059FD2D810}"/>
    <cellStyle name="Comma 25 2 2 2 2 2 2" xfId="11204" xr:uid="{F6A2BF4E-FBF5-4650-955A-93E66DE07E40}"/>
    <cellStyle name="Comma 25 2 2 2 2 2 2 2" xfId="27466" xr:uid="{DC897F7D-36CD-422F-B15B-4D9FA1C85AF2}"/>
    <cellStyle name="Comma 25 2 2 2 2 2 3" xfId="16727" xr:uid="{AE043199-C5C7-405F-AC53-1EE66C1691EF}"/>
    <cellStyle name="Comma 25 2 2 2 2 2 4" xfId="22625" xr:uid="{E3924765-8458-489D-B915-3520ABD40ED2}"/>
    <cellStyle name="Comma 25 2 2 2 2 2 5" xfId="29661" xr:uid="{63222BB1-0A1E-4AFF-B7C3-7FB340C821A1}"/>
    <cellStyle name="Comma 25 2 2 2 2 3" xfId="7961" xr:uid="{0ECB1A7C-8C98-42B2-A0FD-6960A4C50EC6}"/>
    <cellStyle name="Comma 25 2 2 2 2 3 2" xfId="12816" xr:uid="{B54CD07F-59CA-45D2-93F1-0839EF4D8EE7}"/>
    <cellStyle name="Comma 25 2 2 2 2 3 2 2" xfId="29078" xr:uid="{109823AB-0B32-4E7C-9D0F-C99E157397C7}"/>
    <cellStyle name="Comma 25 2 2 2 2 3 3" xfId="18411" xr:uid="{5F5982E0-991A-43EC-AA73-63BE7840723A}"/>
    <cellStyle name="Comma 25 2 2 2 2 3 4" xfId="24237" xr:uid="{CDB0FB1D-417B-4DD1-A557-3C1CCCE880AA}"/>
    <cellStyle name="Comma 25 2 2 2 2 3 5" xfId="30977" xr:uid="{5D8F5BA1-15BB-4E6E-85B2-429FFD3720E6}"/>
    <cellStyle name="Comma 25 2 2 2 2 4" xfId="9588" xr:uid="{9C2245BB-1FD5-4E49-BBDD-E77718F6DD73}"/>
    <cellStyle name="Comma 25 2 2 2 2 4 2" xfId="25857" xr:uid="{0518DD40-06A1-494E-A9B5-34D5DB9D07EB}"/>
    <cellStyle name="Comma 25 2 2 2 2 5" xfId="15118" xr:uid="{0E7FB0DF-2FB8-430A-A51B-86E5128130FE}"/>
    <cellStyle name="Comma 25 2 2 2 2 6" xfId="21016" xr:uid="{A2C3EBE1-C83A-4CB2-BF86-27089B13E1FC}"/>
    <cellStyle name="Comma 25 2 2 2 2 7" xfId="31053" xr:uid="{9EBACF76-B43C-487E-BC05-555383BCA620}"/>
    <cellStyle name="Comma 25 2 2 2 2 8" xfId="34061" xr:uid="{ECD63C72-4902-4C2D-8088-9C13BCF0415C}"/>
    <cellStyle name="Comma 25 2 2 2 2 9" xfId="34429" xr:uid="{2D1336AA-F6DF-4FF6-BE0D-473C574BE832}"/>
    <cellStyle name="Comma 25 2 2 2 3" xfId="5100" xr:uid="{46ABEF41-DBB8-4FB5-BE04-5D9311D199AE}"/>
    <cellStyle name="Comma 25 2 2 2 3 2" xfId="10349" xr:uid="{3BFA5C66-16A3-46BC-9390-C099A1BD2587}"/>
    <cellStyle name="Comma 25 2 2 2 3 2 2" xfId="26611" xr:uid="{1366F998-75F0-4D6A-B572-4C4467CED96E}"/>
    <cellStyle name="Comma 25 2 2 2 3 3" xfId="15872" xr:uid="{1A672A92-5F58-4408-AA89-8E4515D9AB44}"/>
    <cellStyle name="Comma 25 2 2 2 3 4" xfId="21770" xr:uid="{CA9FFFBE-071C-47E0-B0A5-BE5E28E4A7D4}"/>
    <cellStyle name="Comma 25 2 2 2 3 5" xfId="18813" xr:uid="{CC7EDF3A-F70D-48B6-8CBC-A3EB827AD242}"/>
    <cellStyle name="Comma 25 2 2 2 4" xfId="7106" xr:uid="{FD7F74FD-1287-43A0-A457-A7F14EF2DFF3}"/>
    <cellStyle name="Comma 25 2 2 2 4 2" xfId="11961" xr:uid="{58DF73F8-A32E-486B-992C-1C8D8C972E49}"/>
    <cellStyle name="Comma 25 2 2 2 4 2 2" xfId="28223" xr:uid="{841E8086-A656-4286-8EC1-65527290F1A1}"/>
    <cellStyle name="Comma 25 2 2 2 4 3" xfId="17556" xr:uid="{FB29846A-5F07-47BE-98EA-2A112EEC836B}"/>
    <cellStyle name="Comma 25 2 2 2 4 4" xfId="23382" xr:uid="{49DFE36E-4C34-42D3-BB7B-83CBBA08E46E}"/>
    <cellStyle name="Comma 25 2 2 2 4 5" xfId="18822" xr:uid="{C5393676-97AE-43EA-852D-3E0E92A228DF}"/>
    <cellStyle name="Comma 25 2 2 2 5" xfId="8733" xr:uid="{27CF051A-ACA3-4CFF-8631-0A55C6A41175}"/>
    <cellStyle name="Comma 25 2 2 2 5 2" xfId="25002" xr:uid="{D2182494-4E3D-428B-A75A-49416C2B47F9}"/>
    <cellStyle name="Comma 25 2 2 2 6" xfId="14261" xr:uid="{E5FEABE3-8EEB-4CA9-994C-CB21C5CAA62D}"/>
    <cellStyle name="Comma 25 2 2 2 7" xfId="20161" xr:uid="{7618B2DC-C26D-4DD8-A598-97D5617007B2}"/>
    <cellStyle name="Comma 25 2 2 2 8" xfId="19320" xr:uid="{967F4F6E-AC89-4C53-B30C-FA830937CD20}"/>
    <cellStyle name="Comma 25 2 2 2 9" xfId="33206" xr:uid="{DCCF2E15-583F-44A5-9A2B-23A1DE8EE2EB}"/>
    <cellStyle name="Comma 25 2 2 3" xfId="3911" xr:uid="{AA61E334-4E5C-4EEA-B80C-17D37BE14414}"/>
    <cellStyle name="Comma 25 2 2 3 10" xfId="36556" xr:uid="{8A565104-80FC-4138-871F-F0B9659AB0F1}"/>
    <cellStyle name="Comma 25 2 2 3 11" xfId="37968" xr:uid="{56AE639B-3191-4609-A6B1-E7AF834C6E7B}"/>
    <cellStyle name="Comma 25 2 2 3 12" xfId="39373" xr:uid="{E7D665DE-81E7-4E6C-8885-B481EEBA9095}"/>
    <cellStyle name="Comma 25 2 2 3 13" xfId="40105" xr:uid="{D7FD7924-4C4B-4DC6-84F5-F1D4995B9E43}"/>
    <cellStyle name="Comma 25 2 2 3 14" xfId="42422" xr:uid="{EEBC5D7E-151D-49D8-BAEB-64BBD17D5617}"/>
    <cellStyle name="Comma 25 2 2 3 15" xfId="43825" xr:uid="{17C355F7-F3FE-4A8C-82C2-A7A29FA405E8}"/>
    <cellStyle name="Comma 25 2 2 3 2" xfId="5520" xr:uid="{C251470B-D03F-4908-8902-3B93EB1384D9}"/>
    <cellStyle name="Comma 25 2 2 3 2 2" xfId="10769" xr:uid="{0129C961-1C4B-4651-865B-794B2C357B8E}"/>
    <cellStyle name="Comma 25 2 2 3 2 2 2" xfId="27031" xr:uid="{414CAEE3-FC80-4527-B08F-AD15F2289890}"/>
    <cellStyle name="Comma 25 2 2 3 2 3" xfId="16292" xr:uid="{A1BF1193-01E4-4FAF-9D08-225EA7548D82}"/>
    <cellStyle name="Comma 25 2 2 3 2 4" xfId="22190" xr:uid="{D5E8D095-92AA-4F96-8BB2-DB3F256CF0E4}"/>
    <cellStyle name="Comma 25 2 2 3 2 5" xfId="32168" xr:uid="{C359498C-7015-4503-9389-29AEA953EF19}"/>
    <cellStyle name="Comma 25 2 2 3 3" xfId="7526" xr:uid="{196A6146-090A-435A-8C25-1F2025AF1D93}"/>
    <cellStyle name="Comma 25 2 2 3 3 2" xfId="12381" xr:uid="{2A3F20FD-FB74-436B-BC1D-D19EEDEEEF25}"/>
    <cellStyle name="Comma 25 2 2 3 3 2 2" xfId="28643" xr:uid="{79AB2D80-7545-4089-A836-E3BD08470144}"/>
    <cellStyle name="Comma 25 2 2 3 3 3" xfId="17976" xr:uid="{3A98D320-3BCE-46FC-8130-BA21648D8EDC}"/>
    <cellStyle name="Comma 25 2 2 3 3 4" xfId="23802" xr:uid="{6820171B-20F6-465C-81FC-76DFBF218061}"/>
    <cellStyle name="Comma 25 2 2 3 3 5" xfId="31215" xr:uid="{EC472142-4504-4FB9-ABE9-F1CB931317E3}"/>
    <cellStyle name="Comma 25 2 2 3 4" xfId="9153" xr:uid="{5A4A255C-5277-473C-9654-EE4CA4DF3D6C}"/>
    <cellStyle name="Comma 25 2 2 3 4 2" xfId="25422" xr:uid="{3477027C-7C2F-465A-8C59-F3EF1FFC1A1A}"/>
    <cellStyle name="Comma 25 2 2 3 5" xfId="14683" xr:uid="{82CE5078-197A-4F54-A00F-227397D2592E}"/>
    <cellStyle name="Comma 25 2 2 3 6" xfId="20581" xr:uid="{5F0244AC-C356-4531-876A-CC531A9DB914}"/>
    <cellStyle name="Comma 25 2 2 3 7" xfId="31367" xr:uid="{9A50AF17-9144-4F52-84FE-442FF2E69596}"/>
    <cellStyle name="Comma 25 2 2 3 8" xfId="33626" xr:uid="{A896AE34-04D3-4876-8406-7237AC9084D9}"/>
    <cellStyle name="Comma 25 2 2 3 9" xfId="34430" xr:uid="{C142289C-2C19-4C74-A27A-4EFC98432447}"/>
    <cellStyle name="Comma 25 2 2 4" xfId="4661" xr:uid="{0D35A312-A242-4B67-BC2B-89F20D12EF39}"/>
    <cellStyle name="Comma 25 2 2 4 2" xfId="9910" xr:uid="{BAD5BD29-7FC5-4CF1-9AE8-5BC1BD923B54}"/>
    <cellStyle name="Comma 25 2 2 4 2 2" xfId="26172" xr:uid="{4907CEDE-DF06-4DC5-A972-C39FC4B86CF6}"/>
    <cellStyle name="Comma 25 2 2 4 3" xfId="15433" xr:uid="{D9DD4A87-E2D5-44E2-89EA-8B14D2BD66CF}"/>
    <cellStyle name="Comma 25 2 2 4 4" xfId="21331" xr:uid="{FE5637CA-5303-451E-8776-B6CE6030298A}"/>
    <cellStyle name="Comma 25 2 2 4 5" xfId="30779" xr:uid="{3AA7C4E2-1818-4A06-85DE-D2EFB9D8112E}"/>
    <cellStyle name="Comma 25 2 2 5" xfId="6667" xr:uid="{DE2E5D20-2C7A-4D81-B223-97D5D0D86153}"/>
    <cellStyle name="Comma 25 2 2 5 2" xfId="11522" xr:uid="{D28FF5AF-62F9-4885-A32D-A5BB1736CCF4}"/>
    <cellStyle name="Comma 25 2 2 5 2 2" xfId="27784" xr:uid="{5CE7FD10-80FD-4998-B07E-442FDD362CD6}"/>
    <cellStyle name="Comma 25 2 2 5 3" xfId="17117" xr:uid="{31B0DF99-BBF7-4DFB-9AAA-D4FFC3548B09}"/>
    <cellStyle name="Comma 25 2 2 5 4" xfId="22943" xr:uid="{52F797B2-98C7-4EC0-91B4-3D4A4CD9F1EE}"/>
    <cellStyle name="Comma 25 2 2 5 5" xfId="13029" xr:uid="{3061BF09-91E5-4391-9CF7-6F42F99C04F7}"/>
    <cellStyle name="Comma 25 2 2 6" xfId="8294" xr:uid="{05E53066-E15B-4B58-8410-D115AC980445}"/>
    <cellStyle name="Comma 25 2 2 6 2" xfId="24563" xr:uid="{E99A7609-5F27-4BAC-8C4B-CD73FB2168B7}"/>
    <cellStyle name="Comma 25 2 2 7" xfId="13819" xr:uid="{6BF55D72-B256-4E8B-9F20-B4EA6E8CA59B}"/>
    <cellStyle name="Comma 25 2 2 8" xfId="19722" xr:uid="{4EA866E3-74F0-467C-87DB-A49FF3C8D28B}"/>
    <cellStyle name="Comma 25 2 2 9" xfId="31281" xr:uid="{5B2B4940-1154-4457-B66D-25783729CCC9}"/>
    <cellStyle name="Comma 25 2 3" xfId="3218" xr:uid="{8CA945E2-F7DA-4A49-A187-11DCAE8A803A}"/>
    <cellStyle name="Comma 25 2 3 10" xfId="34431" xr:uid="{76683103-5655-43AA-A36E-97AD8605CC3F}"/>
    <cellStyle name="Comma 25 2 3 11" xfId="35995" xr:uid="{CC74832D-1AB4-41BD-B257-74635A67CDFE}"/>
    <cellStyle name="Comma 25 2 3 12" xfId="37407" xr:uid="{EA3AEEFF-00DC-4C07-AFD7-775BDAA37CD6}"/>
    <cellStyle name="Comma 25 2 3 13" xfId="38812" xr:uid="{9FCD83FE-8439-4F0A-AD9B-986F3DD5248D}"/>
    <cellStyle name="Comma 25 2 3 14" xfId="40106" xr:uid="{C70754A9-8248-4D46-A8AD-852A9A47A97B}"/>
    <cellStyle name="Comma 25 2 3 15" xfId="41861" xr:uid="{25637BB6-4162-4381-9583-017AC5593D69}"/>
    <cellStyle name="Comma 25 2 3 16" xfId="43264" xr:uid="{12A8868C-3511-4387-AF46-293D964DE5FE}"/>
    <cellStyle name="Comma 25 2 3 2" xfId="4148" xr:uid="{01FEF9E4-97A2-4336-9451-70C46848DDC5}"/>
    <cellStyle name="Comma 25 2 3 2 10" xfId="36747" xr:uid="{A40FA392-BFC3-4735-9347-861BCDB8561D}"/>
    <cellStyle name="Comma 25 2 3 2 11" xfId="38159" xr:uid="{91F56FD7-EB02-4738-BDBE-E68398BA5C1A}"/>
    <cellStyle name="Comma 25 2 3 2 12" xfId="39564" xr:uid="{B4B05C61-824D-4BBF-8CDF-689F3B2E57CA}"/>
    <cellStyle name="Comma 25 2 3 2 13" xfId="40107" xr:uid="{8FBBECB9-D095-4030-98BB-E60D9EA58945}"/>
    <cellStyle name="Comma 25 2 3 2 14" xfId="42613" xr:uid="{801968F2-A9F1-4263-AF95-89248D9FCF8D}"/>
    <cellStyle name="Comma 25 2 3 2 15" xfId="44016" xr:uid="{D5CD7C1D-5E57-4B26-AE7E-F057B83532BC}"/>
    <cellStyle name="Comma 25 2 3 2 2" xfId="5757" xr:uid="{4EF28D54-C932-41C3-BF33-9C19294543FE}"/>
    <cellStyle name="Comma 25 2 3 2 2 2" xfId="11006" xr:uid="{131045CC-33DC-4B57-8BCB-490F97162ED4}"/>
    <cellStyle name="Comma 25 2 3 2 2 2 2" xfId="27268" xr:uid="{6DC0C6AC-AF15-44C9-B73B-E13F5893559F}"/>
    <cellStyle name="Comma 25 2 3 2 2 3" xfId="16529" xr:uid="{F90A1182-AA83-4DDA-9ADA-D8952874EF3B}"/>
    <cellStyle name="Comma 25 2 3 2 2 4" xfId="22427" xr:uid="{6B000AE2-E267-4116-AA4F-FD125D84E29A}"/>
    <cellStyle name="Comma 25 2 3 2 2 5" xfId="13460" xr:uid="{5F12CCA4-2546-400B-B941-A7B581CE7532}"/>
    <cellStyle name="Comma 25 2 3 2 3" xfId="7763" xr:uid="{90864BFE-9F2F-4A95-90D4-2C46B1C6A6AA}"/>
    <cellStyle name="Comma 25 2 3 2 3 2" xfId="12618" xr:uid="{D72459D7-94D4-4D19-9564-0CEF06A1A5DE}"/>
    <cellStyle name="Comma 25 2 3 2 3 2 2" xfId="28880" xr:uid="{43323B59-6AD5-40D6-B94E-346EDBE49995}"/>
    <cellStyle name="Comma 25 2 3 2 3 3" xfId="18213" xr:uid="{C244487B-30E6-4421-9731-E222B3BC3426}"/>
    <cellStyle name="Comma 25 2 3 2 3 4" xfId="24039" xr:uid="{306884DF-A40F-4AA3-BF32-E541CD688C93}"/>
    <cellStyle name="Comma 25 2 3 2 3 5" xfId="18969" xr:uid="{906603BB-D35C-4223-A73F-F5CFCA2DA971}"/>
    <cellStyle name="Comma 25 2 3 2 4" xfId="9390" xr:uid="{B9215672-175A-47BB-A4C9-B08E4C380B8A}"/>
    <cellStyle name="Comma 25 2 3 2 4 2" xfId="25659" xr:uid="{95D7C7E6-1CE5-4756-B91A-C64D1E030EC0}"/>
    <cellStyle name="Comma 25 2 3 2 5" xfId="14920" xr:uid="{05FA1A37-3B18-4B2B-9D5A-E8D5B76D53AB}"/>
    <cellStyle name="Comma 25 2 3 2 6" xfId="20818" xr:uid="{74044D2C-FFF5-4328-A140-645EC4D0F4BC}"/>
    <cellStyle name="Comma 25 2 3 2 7" xfId="31824" xr:uid="{4BC0C606-6867-4801-A275-117E41D36826}"/>
    <cellStyle name="Comma 25 2 3 2 8" xfId="33863" xr:uid="{547F36FA-CE5A-4173-B95E-3A85B6BD77AA}"/>
    <cellStyle name="Comma 25 2 3 2 9" xfId="34432" xr:uid="{28E6B2BE-9A99-4E6D-9982-63399585D0F7}"/>
    <cellStyle name="Comma 25 2 3 3" xfId="4859" xr:uid="{12937D86-55F3-4FE2-BA2D-AEFCBAEC7F6B}"/>
    <cellStyle name="Comma 25 2 3 3 2" xfId="10108" xr:uid="{82EEC2C3-7689-4AB7-987D-FFA9EA592FB0}"/>
    <cellStyle name="Comma 25 2 3 3 2 2" xfId="26370" xr:uid="{C412E1A9-191A-49AD-9EF4-E0CD925B4CB2}"/>
    <cellStyle name="Comma 25 2 3 3 3" xfId="15631" xr:uid="{46C84FF5-B729-4A3D-8406-95D1C4ED3E25}"/>
    <cellStyle name="Comma 25 2 3 3 4" xfId="21529" xr:uid="{DA434F32-8D4C-4F28-91D2-978A515197CF}"/>
    <cellStyle name="Comma 25 2 3 3 5" xfId="19551" xr:uid="{5BAE6CE9-D598-4F71-BD09-73EDD5D0129E}"/>
    <cellStyle name="Comma 25 2 3 4" xfId="6865" xr:uid="{A0D3B6B3-69AE-4BBF-A13E-0180FD4A48C0}"/>
    <cellStyle name="Comma 25 2 3 4 2" xfId="11720" xr:uid="{632D3034-63EE-4B5E-A156-0B2CFB054147}"/>
    <cellStyle name="Comma 25 2 3 4 2 2" xfId="27982" xr:uid="{05AE8864-9702-42C5-AC58-9DF27F7994E7}"/>
    <cellStyle name="Comma 25 2 3 4 3" xfId="17315" xr:uid="{A884A30D-5C90-4878-80C4-851957992D7A}"/>
    <cellStyle name="Comma 25 2 3 4 4" xfId="23141" xr:uid="{76E5E7B1-5F9E-46E4-A366-10D649E07D76}"/>
    <cellStyle name="Comma 25 2 3 4 5" xfId="13620" xr:uid="{52D2EE23-8B57-46CB-93C9-9F616C96463F}"/>
    <cellStyle name="Comma 25 2 3 5" xfId="8492" xr:uid="{9A57A2CD-ABA0-44FF-B690-431FF3B7399E}"/>
    <cellStyle name="Comma 25 2 3 5 2" xfId="24761" xr:uid="{8BD85937-7FFA-4423-9510-B890376161C6}"/>
    <cellStyle name="Comma 25 2 3 6" xfId="14017" xr:uid="{239106AE-D8A8-47A1-94E4-E8FC7B4FC1B3}"/>
    <cellStyle name="Comma 25 2 3 7" xfId="19920" xr:uid="{48A549AD-3A47-4550-BC75-CB8910E72072}"/>
    <cellStyle name="Comma 25 2 3 8" xfId="32537" xr:uid="{B0B0B3B4-D600-4630-B0E1-DCCF10267269}"/>
    <cellStyle name="Comma 25 2 3 9" xfId="32965" xr:uid="{8DFBCE42-F9C6-45CF-B71C-E790926025FA}"/>
    <cellStyle name="Comma 25 2 4" xfId="3710" xr:uid="{8A711525-1D01-4484-B76D-769887B0BDDB}"/>
    <cellStyle name="Comma 25 2 4 10" xfId="36380" xr:uid="{8A6DF93A-9C17-4DA6-8D7B-10AB34EFCA31}"/>
    <cellStyle name="Comma 25 2 4 11" xfId="37792" xr:uid="{B15F6D62-529A-49A3-8AEF-A2F129E411EE}"/>
    <cellStyle name="Comma 25 2 4 12" xfId="39197" xr:uid="{90849707-C7C7-4B3C-B31F-8C6900186550}"/>
    <cellStyle name="Comma 25 2 4 13" xfId="40108" xr:uid="{9F8EBE11-A808-4A87-837E-5BDB79903783}"/>
    <cellStyle name="Comma 25 2 4 14" xfId="42246" xr:uid="{C913F7F7-FF43-4F03-AA65-B7DAEB841EC4}"/>
    <cellStyle name="Comma 25 2 4 15" xfId="43649" xr:uid="{D906AC76-4E5D-4B82-AD97-0D40909DB383}"/>
    <cellStyle name="Comma 25 2 4 2" xfId="5319" xr:uid="{7486634F-5D54-4486-B4CC-B4D26CFE064E}"/>
    <cellStyle name="Comma 25 2 4 2 2" xfId="10568" xr:uid="{A79C9D6C-AD2D-4322-86DD-B1ABF6D34D93}"/>
    <cellStyle name="Comma 25 2 4 2 2 2" xfId="26830" xr:uid="{87AD47EE-2291-45FC-9F7D-2956FFA2B9BA}"/>
    <cellStyle name="Comma 25 2 4 2 3" xfId="16091" xr:uid="{6E755D1B-AF4A-4F6C-A0AE-47452AEDE84C}"/>
    <cellStyle name="Comma 25 2 4 2 4" xfId="21989" xr:uid="{29A38047-4A95-4C6B-9343-CF9E1FB98574}"/>
    <cellStyle name="Comma 25 2 4 2 5" xfId="18936" xr:uid="{22A1EC3F-C443-45B7-99BA-C45C1207C9CA}"/>
    <cellStyle name="Comma 25 2 4 3" xfId="7325" xr:uid="{F9408BAF-09C9-48AB-A4DF-A0B750F248C2}"/>
    <cellStyle name="Comma 25 2 4 3 2" xfId="12180" xr:uid="{A88F3BEB-218A-4858-B922-D86EEBFF67F4}"/>
    <cellStyle name="Comma 25 2 4 3 2 2" xfId="28442" xr:uid="{4F3512E1-A761-4788-81B6-A7B037FE6EF5}"/>
    <cellStyle name="Comma 25 2 4 3 3" xfId="17775" xr:uid="{5DC163F0-48ED-4BF5-BA48-E506B9D32BA4}"/>
    <cellStyle name="Comma 25 2 4 3 4" xfId="23601" xr:uid="{716002C8-C476-42DC-94E1-3FB9D9E0A6FC}"/>
    <cellStyle name="Comma 25 2 4 3 5" xfId="31565" xr:uid="{8FD46C5E-CEDE-49E0-BC3C-AB0849A66FCE}"/>
    <cellStyle name="Comma 25 2 4 4" xfId="8952" xr:uid="{D92FAC17-D9B4-479B-8744-7D336016B021}"/>
    <cellStyle name="Comma 25 2 4 4 2" xfId="25221" xr:uid="{038B0D51-4D9D-4C58-AD46-5AE3F1897ABC}"/>
    <cellStyle name="Comma 25 2 4 5" xfId="14482" xr:uid="{117464EB-96A5-4AFC-A2F0-CD5DF970301E}"/>
    <cellStyle name="Comma 25 2 4 6" xfId="20380" xr:uid="{EEB5AEB2-514F-4C37-A213-074890E820E8}"/>
    <cellStyle name="Comma 25 2 4 7" xfId="19093" xr:uid="{7E36787F-0708-4F52-BC82-9AE63758794B}"/>
    <cellStyle name="Comma 25 2 4 8" xfId="33425" xr:uid="{292381A1-453C-42C1-9436-814B87272388}"/>
    <cellStyle name="Comma 25 2 4 9" xfId="34433" xr:uid="{6B57AE66-8F14-408A-AD9D-6B8DC6006BD7}"/>
    <cellStyle name="Comma 25 2 5" xfId="13212" xr:uid="{1809B65B-FA2E-4A76-9EF1-721A4D390421}"/>
    <cellStyle name="Comma 25 2 6" xfId="29431" xr:uid="{4B545815-7759-4B85-9DD2-0F2FA39C6EA6}"/>
    <cellStyle name="Comma 25 3" xfId="3019" xr:uid="{D5F9863B-4E3C-4847-B333-1450FA8FA55D}"/>
    <cellStyle name="Comma 25 3 10" xfId="32766" xr:uid="{E659B580-D13F-4394-81CF-3037D05E2AD0}"/>
    <cellStyle name="Comma 25 3 11" xfId="34434" xr:uid="{72CA7438-9DE1-41E6-AFB7-700AB186A1DF}"/>
    <cellStyle name="Comma 25 3 12" xfId="35805" xr:uid="{179A40EB-F003-4010-AA04-141134D45509}"/>
    <cellStyle name="Comma 25 3 13" xfId="37217" xr:uid="{1752F8FB-AEB5-41FC-858E-9EF9B619F46B}"/>
    <cellStyle name="Comma 25 3 14" xfId="38622" xr:uid="{5D43886F-D47D-449B-8DC4-0265449835EE}"/>
    <cellStyle name="Comma 25 3 15" xfId="40109" xr:uid="{E8CE5782-DC79-4B66-949E-435E6C431073}"/>
    <cellStyle name="Comma 25 3 16" xfId="41671" xr:uid="{BED2AC83-4F31-44B6-859A-A2DEE6764F1C}"/>
    <cellStyle name="Comma 25 3 17" xfId="43074" xr:uid="{B19F7FD5-08D2-4B15-AAB3-89491FCB9E16}"/>
    <cellStyle name="Comma 25 3 2" xfId="3484" xr:uid="{4C7BC013-3CBE-430D-A89E-DCB6568494E1}"/>
    <cellStyle name="Comma 25 3 2 10" xfId="34435" xr:uid="{C84B2F06-58FB-476B-9557-8B2CE2EE8DC4}"/>
    <cellStyle name="Comma 25 3 2 11" xfId="36170" xr:uid="{E25F06FE-3019-4ED5-9FE4-B7D54F393720}"/>
    <cellStyle name="Comma 25 3 2 12" xfId="37582" xr:uid="{3BC2208E-25C1-4D41-9C4E-77B97A5EE057}"/>
    <cellStyle name="Comma 25 3 2 13" xfId="38987" xr:uid="{09295F54-9556-4F39-B45B-BF5479A69D26}"/>
    <cellStyle name="Comma 25 3 2 14" xfId="40110" xr:uid="{7AD2EBB4-D032-4DAE-89A7-7A08BB3248B1}"/>
    <cellStyle name="Comma 25 3 2 15" xfId="42036" xr:uid="{FB10A96C-E194-42EE-9EF0-767ED5C3AADB}"/>
    <cellStyle name="Comma 25 3 2 16" xfId="43439" xr:uid="{E2088CEF-BE67-4DF6-9DE9-F8C1BFCCBC1E}"/>
    <cellStyle name="Comma 25 3 2 2" xfId="4345" xr:uid="{FDA2603B-061D-4702-A7AB-DE5DE97DE3D2}"/>
    <cellStyle name="Comma 25 3 2 2 10" xfId="36922" xr:uid="{E38AFABA-33A3-4ECF-8B1A-4C28E7DFEDFA}"/>
    <cellStyle name="Comma 25 3 2 2 11" xfId="38334" xr:uid="{1F5C95BF-42D3-4BAA-A8FB-115457008096}"/>
    <cellStyle name="Comma 25 3 2 2 12" xfId="39739" xr:uid="{60D581C6-BD74-44D8-9D85-15CD82D2E32A}"/>
    <cellStyle name="Comma 25 3 2 2 13" xfId="40111" xr:uid="{38F8FCA5-BDA2-4204-991B-221D8020B922}"/>
    <cellStyle name="Comma 25 3 2 2 14" xfId="42788" xr:uid="{4A8C01A2-AD41-481B-AE9F-DE2C214ED5DF}"/>
    <cellStyle name="Comma 25 3 2 2 15" xfId="44191" xr:uid="{85F95F6B-8FF4-496E-B706-EF1250EE9CAA}"/>
    <cellStyle name="Comma 25 3 2 2 2" xfId="5954" xr:uid="{0E553D00-8B2A-4863-9F9A-26D687EB2D78}"/>
    <cellStyle name="Comma 25 3 2 2 2 2" xfId="11203" xr:uid="{7D4465C0-3182-4934-A121-0B356ECD7983}"/>
    <cellStyle name="Comma 25 3 2 2 2 2 2" xfId="27465" xr:uid="{EAC084A4-FADD-465F-8785-E0E62CA00267}"/>
    <cellStyle name="Comma 25 3 2 2 2 3" xfId="16726" xr:uid="{59068B42-6346-4F39-9773-C58660B39C9A}"/>
    <cellStyle name="Comma 25 3 2 2 2 4" xfId="22624" xr:uid="{6A188581-14CF-42CD-8AD8-E81E03874F95}"/>
    <cellStyle name="Comma 25 3 2 2 2 5" xfId="31084" xr:uid="{498327E0-FB72-4FC2-8F36-9242BC18DB53}"/>
    <cellStyle name="Comma 25 3 2 2 3" xfId="7960" xr:uid="{37AE966F-1C56-40B5-8912-454F98D6CF31}"/>
    <cellStyle name="Comma 25 3 2 2 3 2" xfId="12815" xr:uid="{1A8EFCDE-F356-4350-8955-C42DA55B45BA}"/>
    <cellStyle name="Comma 25 3 2 2 3 2 2" xfId="29077" xr:uid="{E3F58A03-854B-4B63-903C-FE6A2B566352}"/>
    <cellStyle name="Comma 25 3 2 2 3 3" xfId="18410" xr:uid="{BD37DDE4-B0DA-4CBC-BABD-B5D03228B9C1}"/>
    <cellStyle name="Comma 25 3 2 2 3 4" xfId="24236" xr:uid="{9E44D0FA-24B5-4DD6-A3D5-939F04435D24}"/>
    <cellStyle name="Comma 25 3 2 2 3 5" xfId="29914" xr:uid="{33759EEF-BA4B-4FF2-836F-86FCCFDB59F0}"/>
    <cellStyle name="Comma 25 3 2 2 4" xfId="9587" xr:uid="{AB24D6C1-0B74-4410-9406-98A9CFB4FDA5}"/>
    <cellStyle name="Comma 25 3 2 2 4 2" xfId="25856" xr:uid="{F1B5DA49-DC28-4F7C-8805-2F453529B422}"/>
    <cellStyle name="Comma 25 3 2 2 5" xfId="15117" xr:uid="{ABB90B7A-2ECE-49E3-902B-477BE6E7A766}"/>
    <cellStyle name="Comma 25 3 2 2 6" xfId="21015" xr:uid="{8DB7294B-9AFA-42D3-8904-81EECEC7414D}"/>
    <cellStyle name="Comma 25 3 2 2 7" xfId="18972" xr:uid="{750A4224-E2D4-4CB9-88ED-1E451A2F1CE1}"/>
    <cellStyle name="Comma 25 3 2 2 8" xfId="34060" xr:uid="{EA5B5083-9601-4E4F-BCD7-F00F383C3E62}"/>
    <cellStyle name="Comma 25 3 2 2 9" xfId="34436" xr:uid="{B54957EB-E8F5-40A6-922A-1EF1AD142CDE}"/>
    <cellStyle name="Comma 25 3 2 3" xfId="5099" xr:uid="{4D22E0A9-6713-4627-A8C0-37149FFB15E5}"/>
    <cellStyle name="Comma 25 3 2 3 2" xfId="10348" xr:uid="{867105D4-90E6-40C0-B9EA-2712F9EB0131}"/>
    <cellStyle name="Comma 25 3 2 3 2 2" xfId="26610" xr:uid="{AF967313-3802-4A48-9CA9-D224D978E898}"/>
    <cellStyle name="Comma 25 3 2 3 3" xfId="15871" xr:uid="{4A60E5B5-EB33-42C7-8FEE-8B52D87775D2}"/>
    <cellStyle name="Comma 25 3 2 3 4" xfId="21769" xr:uid="{F0325F80-5FAE-4D19-8D09-F35F85198F01}"/>
    <cellStyle name="Comma 25 3 2 3 5" xfId="13570" xr:uid="{B8227A61-E385-432C-B788-DD45B2AAB905}"/>
    <cellStyle name="Comma 25 3 2 4" xfId="7105" xr:uid="{E73738F4-519D-4CBC-9BA6-2ECFA766B03F}"/>
    <cellStyle name="Comma 25 3 2 4 2" xfId="11960" xr:uid="{B2D3BFB0-9493-4768-A36E-65226DA84060}"/>
    <cellStyle name="Comma 25 3 2 4 2 2" xfId="28222" xr:uid="{07889010-4702-42BE-9057-10878059A465}"/>
    <cellStyle name="Comma 25 3 2 4 3" xfId="17555" xr:uid="{FED09D42-DF1E-4B6C-A1D5-B10E41900BBD}"/>
    <cellStyle name="Comma 25 3 2 4 4" xfId="23381" xr:uid="{8D8E1696-468E-4318-96DF-03108AD58223}"/>
    <cellStyle name="Comma 25 3 2 4 5" xfId="30794" xr:uid="{EA5DBC7E-9F26-41C7-8731-D1E12D9C1A82}"/>
    <cellStyle name="Comma 25 3 2 5" xfId="8732" xr:uid="{322C6B67-BBCC-4661-A0EF-E736174B1C7A}"/>
    <cellStyle name="Comma 25 3 2 5 2" xfId="25001" xr:uid="{8E97BA22-4F36-4B78-8185-4339A48528F0}"/>
    <cellStyle name="Comma 25 3 2 6" xfId="14260" xr:uid="{7ACD870E-4C76-45F8-BDA6-F46F00ED7CA3}"/>
    <cellStyle name="Comma 25 3 2 7" xfId="20160" xr:uid="{27EEC6AD-8B73-4E15-B308-03CE7F222DB0}"/>
    <cellStyle name="Comma 25 3 2 8" xfId="30155" xr:uid="{D533D667-F7C2-4137-86F8-0E5C5DD8D68A}"/>
    <cellStyle name="Comma 25 3 2 9" xfId="33205" xr:uid="{364F3FC2-2745-4986-9E8F-CF37AAB3C346}"/>
    <cellStyle name="Comma 25 3 3" xfId="3910" xr:uid="{F1150160-9856-45D3-B057-C2BD2AA856BC}"/>
    <cellStyle name="Comma 25 3 3 10" xfId="36555" xr:uid="{BCBC0AEB-C58D-407A-AFC2-53FAD4395421}"/>
    <cellStyle name="Comma 25 3 3 11" xfId="37967" xr:uid="{0160C7D7-ED53-450E-A63D-2B8801AF9190}"/>
    <cellStyle name="Comma 25 3 3 12" xfId="39372" xr:uid="{4AFF3869-C832-4E55-A242-2A812EEBF15C}"/>
    <cellStyle name="Comma 25 3 3 13" xfId="40112" xr:uid="{CAF939F2-DB5B-49CF-8CFF-35CC49853754}"/>
    <cellStyle name="Comma 25 3 3 14" xfId="42421" xr:uid="{18B3B200-34BE-4CED-882A-8AFE2AA46A57}"/>
    <cellStyle name="Comma 25 3 3 15" xfId="43824" xr:uid="{67A69799-EFF0-42A4-9C24-729C03B61124}"/>
    <cellStyle name="Comma 25 3 3 2" xfId="5519" xr:uid="{BA103CBA-A099-4E8E-A8AF-15D8F59E4F42}"/>
    <cellStyle name="Comma 25 3 3 2 2" xfId="10768" xr:uid="{60B83E06-0A4D-45BF-A2A9-8419F364D643}"/>
    <cellStyle name="Comma 25 3 3 2 2 2" xfId="27030" xr:uid="{37B3FB73-44BA-4B7C-84EC-08BE5B40E429}"/>
    <cellStyle name="Comma 25 3 3 2 3" xfId="16291" xr:uid="{FE87CFE3-62F9-40F4-B720-E878677B5CDA}"/>
    <cellStyle name="Comma 25 3 3 2 4" xfId="22189" xr:uid="{9DC75B20-2225-48F1-BCD4-25421D6A772F}"/>
    <cellStyle name="Comma 25 3 3 2 5" xfId="30234" xr:uid="{46626A5F-ADF1-48B4-AC91-46041BB4899E}"/>
    <cellStyle name="Comma 25 3 3 3" xfId="7525" xr:uid="{143003B6-C7B6-494C-B8EE-DEC0185CC622}"/>
    <cellStyle name="Comma 25 3 3 3 2" xfId="12380" xr:uid="{4C112072-F947-409F-8968-633D70137031}"/>
    <cellStyle name="Comma 25 3 3 3 2 2" xfId="28642" xr:uid="{13376154-21D6-4EA0-BB73-098C79335A27}"/>
    <cellStyle name="Comma 25 3 3 3 3" xfId="17975" xr:uid="{C660C220-FCBB-4F72-811E-81160B3B016F}"/>
    <cellStyle name="Comma 25 3 3 3 4" xfId="23801" xr:uid="{D39C4ECF-D339-4A37-BE1E-0502A0FDBB13}"/>
    <cellStyle name="Comma 25 3 3 3 5" xfId="32307" xr:uid="{213F2681-C9F5-46D1-BC82-7F70D9BC2B95}"/>
    <cellStyle name="Comma 25 3 3 4" xfId="9152" xr:uid="{AEBF1A79-5E4B-4357-A697-58639022BB72}"/>
    <cellStyle name="Comma 25 3 3 4 2" xfId="25421" xr:uid="{7939FCEA-6E27-431F-9D8F-6126BD16D906}"/>
    <cellStyle name="Comma 25 3 3 5" xfId="14682" xr:uid="{292A05A2-EB79-4B20-A67E-61473DDA16BE}"/>
    <cellStyle name="Comma 25 3 3 6" xfId="20580" xr:uid="{CCB29F01-8CD3-40E3-9602-0F739298A14C}"/>
    <cellStyle name="Comma 25 3 3 7" xfId="29379" xr:uid="{B5018AD5-84FB-49E3-97EF-FD5E0EBA254B}"/>
    <cellStyle name="Comma 25 3 3 8" xfId="33625" xr:uid="{58C9D3CF-40E8-49E7-BC8F-D44D0A120AD0}"/>
    <cellStyle name="Comma 25 3 3 9" xfId="34437" xr:uid="{57CDDD0D-3EFD-4801-8DDA-CBC192D64D3C}"/>
    <cellStyle name="Comma 25 3 4" xfId="4660" xr:uid="{F4E12D41-CA00-4C7F-A4CD-03BE7AF89CBA}"/>
    <cellStyle name="Comma 25 3 4 2" xfId="9909" xr:uid="{AEB162A0-CC21-4093-A251-CA027E388F91}"/>
    <cellStyle name="Comma 25 3 4 2 2" xfId="26171" xr:uid="{EB3F488C-05A3-418C-9657-709DC63E2AB7}"/>
    <cellStyle name="Comma 25 3 4 3" xfId="15432" xr:uid="{3F25CF25-D53D-4132-B6CA-AA37AEB95667}"/>
    <cellStyle name="Comma 25 3 4 4" xfId="21330" xr:uid="{6677221D-47D4-421D-B24F-253CD627A266}"/>
    <cellStyle name="Comma 25 3 4 5" xfId="31038" xr:uid="{9D3341CC-D0AB-441E-84E7-C426D2A87CEA}"/>
    <cellStyle name="Comma 25 3 5" xfId="6666" xr:uid="{530FB2E7-D3F1-47F2-ABBD-16EA972D0D8B}"/>
    <cellStyle name="Comma 25 3 5 2" xfId="11521" xr:uid="{C823C56C-8ED3-48BD-9F46-C75DD6E06F52}"/>
    <cellStyle name="Comma 25 3 5 2 2" xfId="27783" xr:uid="{387408F7-8688-47C2-B13D-C466E184FE05}"/>
    <cellStyle name="Comma 25 3 5 3" xfId="17116" xr:uid="{CB79001C-4F1A-4ABB-95BA-71BDC35212D4}"/>
    <cellStyle name="Comma 25 3 5 4" xfId="22942" xr:uid="{A9E66616-F78D-4AAF-9895-DDB71436CA63}"/>
    <cellStyle name="Comma 25 3 5 5" xfId="13157" xr:uid="{548212CE-02E3-460E-A020-CC2477E5BA12}"/>
    <cellStyle name="Comma 25 3 6" xfId="8293" xr:uid="{96FA3328-ADCE-4C5F-BBFD-E54B6561F0D1}"/>
    <cellStyle name="Comma 25 3 6 2" xfId="24562" xr:uid="{1D634ACF-B6CB-44CE-82D6-550399CCBC29}"/>
    <cellStyle name="Comma 25 3 7" xfId="13818" xr:uid="{BB96BBCF-DE0C-4D6E-94B9-4042871C76FD}"/>
    <cellStyle name="Comma 25 3 8" xfId="19721" xr:uid="{88DD5407-9533-48A5-AA7D-CD3413304163}"/>
    <cellStyle name="Comma 25 3 9" xfId="30664" xr:uid="{C239294B-FA52-43E4-B094-A5EC0B7D922E}"/>
    <cellStyle name="Comma 25 4" xfId="3217" xr:uid="{4ACBF5EC-DB94-4CF3-99A7-28E3F9FA23E9}"/>
    <cellStyle name="Comma 25 4 10" xfId="34438" xr:uid="{E698421A-9DF1-40A5-ACEF-DF356DDD25FF}"/>
    <cellStyle name="Comma 25 4 11" xfId="35994" xr:uid="{06FCB36E-9C6D-4A03-8EB1-7EEC4DA01DB1}"/>
    <cellStyle name="Comma 25 4 12" xfId="37406" xr:uid="{11B2A786-93DE-4C13-85D5-DC1360899D9A}"/>
    <cellStyle name="Comma 25 4 13" xfId="38811" xr:uid="{926F2B83-8E2F-472E-ACDC-41512FB3FA9D}"/>
    <cellStyle name="Comma 25 4 14" xfId="40113" xr:uid="{01AE11DD-5C87-443B-BE5E-C675CB49EB4C}"/>
    <cellStyle name="Comma 25 4 15" xfId="41860" xr:uid="{B3944283-957C-4268-AC79-A0804520AC89}"/>
    <cellStyle name="Comma 25 4 16" xfId="43263" xr:uid="{D1F49522-8571-49B6-A98F-A6A3AE2CB4F1}"/>
    <cellStyle name="Comma 25 4 2" xfId="4147" xr:uid="{02F10A5C-58DA-46F9-960A-5E013EDC7DF2}"/>
    <cellStyle name="Comma 25 4 2 10" xfId="36746" xr:uid="{3AD830B0-9EB5-427C-B6E1-6720ED65281C}"/>
    <cellStyle name="Comma 25 4 2 11" xfId="38158" xr:uid="{EA247F5F-8F53-4721-8D09-5706F51DFAD3}"/>
    <cellStyle name="Comma 25 4 2 12" xfId="39563" xr:uid="{2AFB6621-17E6-4440-A601-D7AE9D55D060}"/>
    <cellStyle name="Comma 25 4 2 13" xfId="40114" xr:uid="{3432E3D1-49BE-44D0-B62C-AD14BF0A9CF0}"/>
    <cellStyle name="Comma 25 4 2 14" xfId="42612" xr:uid="{861DCF1C-3E4A-4747-9487-F7D90946AD26}"/>
    <cellStyle name="Comma 25 4 2 15" xfId="44015" xr:uid="{21B2E476-002E-4D89-BE46-D78FA8BA3BEB}"/>
    <cellStyle name="Comma 25 4 2 2" xfId="5756" xr:uid="{0FF48970-E7C2-43D5-AAF1-98108C1311AD}"/>
    <cellStyle name="Comma 25 4 2 2 2" xfId="11005" xr:uid="{B9F86B60-A802-494F-85EE-B3A7C1C1E6EF}"/>
    <cellStyle name="Comma 25 4 2 2 2 2" xfId="27267" xr:uid="{4BD99B06-4D05-45CC-9E5E-92D60234CE99}"/>
    <cellStyle name="Comma 25 4 2 2 3" xfId="16528" xr:uid="{9072DED3-75C0-49E0-84FC-3D9717DCBD20}"/>
    <cellStyle name="Comma 25 4 2 2 4" xfId="22426" xr:uid="{08EF5A45-55FE-4EC1-95A1-DC4D03FD4326}"/>
    <cellStyle name="Comma 25 4 2 2 5" xfId="32015" xr:uid="{B728D45C-F717-4C96-907C-54BF88D5F2F4}"/>
    <cellStyle name="Comma 25 4 2 3" xfId="7762" xr:uid="{5A06E054-5A96-495D-A39E-46C4072642C9}"/>
    <cellStyle name="Comma 25 4 2 3 2" xfId="12617" xr:uid="{EFC3DCF9-019B-4B2B-8D1D-FC6916531739}"/>
    <cellStyle name="Comma 25 4 2 3 2 2" xfId="28879" xr:uid="{34A126D5-9379-4E81-96AB-118C958C6A79}"/>
    <cellStyle name="Comma 25 4 2 3 3" xfId="18212" xr:uid="{34B1B010-9687-4C6A-B788-79EAE8B19164}"/>
    <cellStyle name="Comma 25 4 2 3 4" xfId="24038" xr:uid="{86217610-1FA2-4D19-9A47-0FBEB1AF61C4}"/>
    <cellStyle name="Comma 25 4 2 3 5" xfId="13354" xr:uid="{9FCEFB07-474B-4770-8734-6F293744B251}"/>
    <cellStyle name="Comma 25 4 2 4" xfId="9389" xr:uid="{936EC15E-78E6-480B-8B99-4314BF4980B8}"/>
    <cellStyle name="Comma 25 4 2 4 2" xfId="25658" xr:uid="{65A8A153-BE9D-45E9-9F2B-C745B2BA587F}"/>
    <cellStyle name="Comma 25 4 2 5" xfId="14919" xr:uid="{BCFB46B8-0B59-4E59-9B8E-780F44ADCEC6}"/>
    <cellStyle name="Comma 25 4 2 6" xfId="20817" xr:uid="{0D347C67-D4D7-4D56-9FDA-434A68A194D5}"/>
    <cellStyle name="Comma 25 4 2 7" xfId="13563" xr:uid="{29952798-DAC8-4FAA-A20C-A629B025A46A}"/>
    <cellStyle name="Comma 25 4 2 8" xfId="33862" xr:uid="{08202A59-D1AC-49F4-807F-8C7A6E2EFFA6}"/>
    <cellStyle name="Comma 25 4 2 9" xfId="34439" xr:uid="{E93B6290-7C78-4668-9ADA-C31A8ED46D0A}"/>
    <cellStyle name="Comma 25 4 3" xfId="4858" xr:uid="{A5DEED0B-7F98-438E-B6F8-02839CB79AE7}"/>
    <cellStyle name="Comma 25 4 3 2" xfId="10107" xr:uid="{3E6EF01A-BF47-4611-A7C1-7A41C62DE417}"/>
    <cellStyle name="Comma 25 4 3 2 2" xfId="26369" xr:uid="{726F53E4-2E82-41C1-86CE-AADD159B3441}"/>
    <cellStyle name="Comma 25 4 3 3" xfId="15630" xr:uid="{33FEAAF3-FE94-4AD0-AD27-33E5B0E4C590}"/>
    <cellStyle name="Comma 25 4 3 4" xfId="21528" xr:uid="{2CC7CBC9-B728-46DD-9FEF-13871411D4E2}"/>
    <cellStyle name="Comma 25 4 3 5" xfId="13291" xr:uid="{FA7DC3FA-BDA3-4BA7-B92D-593B2D9AC138}"/>
    <cellStyle name="Comma 25 4 4" xfId="6864" xr:uid="{92277713-9B00-47C3-981E-6425B759EF8C}"/>
    <cellStyle name="Comma 25 4 4 2" xfId="11719" xr:uid="{68D03D43-4ED1-4E23-B7C5-8886ECCFCB0D}"/>
    <cellStyle name="Comma 25 4 4 2 2" xfId="27981" xr:uid="{01359077-2B4D-494F-AFD9-5DF7F027BA1E}"/>
    <cellStyle name="Comma 25 4 4 3" xfId="17314" xr:uid="{C58BE77D-6B4A-4E7E-88E4-E28195080D5F}"/>
    <cellStyle name="Comma 25 4 4 4" xfId="23140" xr:uid="{37FFCC39-2FCA-470A-9CFF-A9F43E7AFC5A}"/>
    <cellStyle name="Comma 25 4 4 5" xfId="31617" xr:uid="{E0EE4E46-1A9F-459A-892B-74C6174BAF57}"/>
    <cellStyle name="Comma 25 4 5" xfId="8491" xr:uid="{852B302D-F7DF-4DB9-A237-4DB837FE27F3}"/>
    <cellStyle name="Comma 25 4 5 2" xfId="24760" xr:uid="{46FB03D8-19FD-4E5B-B0D4-2A5337F4E147}"/>
    <cellStyle name="Comma 25 4 6" xfId="14016" xr:uid="{7ACD8413-62D8-4485-B3C9-9E14A52DB193}"/>
    <cellStyle name="Comma 25 4 7" xfId="19919" xr:uid="{A0D09DC1-0177-496B-AA83-08BF109B99E9}"/>
    <cellStyle name="Comma 25 4 8" xfId="29678" xr:uid="{7D3C24D7-4B71-41E9-AACB-A7BA144291D7}"/>
    <cellStyle name="Comma 25 4 9" xfId="32964" xr:uid="{FC05D5C4-CBE9-4D1C-BD94-B24CCB405EBA}"/>
    <cellStyle name="Comma 25 5" xfId="3709" xr:uid="{D0DBA760-DDE8-4311-92A3-65319F245156}"/>
    <cellStyle name="Comma 25 5 10" xfId="36379" xr:uid="{549548E1-020A-468C-91F5-1333F04022A5}"/>
    <cellStyle name="Comma 25 5 11" xfId="37791" xr:uid="{446B7B97-6F8E-41D7-BA59-DD4ADDDF5CF1}"/>
    <cellStyle name="Comma 25 5 12" xfId="39196" xr:uid="{F6541356-0684-4549-9D13-FB142646D32B}"/>
    <cellStyle name="Comma 25 5 13" xfId="40115" xr:uid="{520A5D0A-3D8B-40E0-9E61-BCC4AABB4E32}"/>
    <cellStyle name="Comma 25 5 14" xfId="42245" xr:uid="{4DA6F76C-5F73-42A6-AE44-7732F49C2E2D}"/>
    <cellStyle name="Comma 25 5 15" xfId="43648" xr:uid="{88C4CBF1-5C61-4D1F-B7BD-4B437FA7765D}"/>
    <cellStyle name="Comma 25 5 2" xfId="5318" xr:uid="{6CF91674-D7B3-4947-98DC-F2448FDF5886}"/>
    <cellStyle name="Comma 25 5 2 2" xfId="10567" xr:uid="{6A6D34B4-3BAE-4001-8233-D7217B8B99AF}"/>
    <cellStyle name="Comma 25 5 2 2 2" xfId="26829" xr:uid="{C84F99AA-2CDF-49F4-BBE4-20B71FA679E3}"/>
    <cellStyle name="Comma 25 5 2 3" xfId="16090" xr:uid="{6627031D-B776-403C-8129-0B7E47776481}"/>
    <cellStyle name="Comma 25 5 2 4" xfId="21988" xr:uid="{10B024CC-5628-4AEB-8A78-934B07FCB3EA}"/>
    <cellStyle name="Comma 25 5 2 5" xfId="31614" xr:uid="{DCD0308F-B54E-4BAA-9344-32B164E0B1A7}"/>
    <cellStyle name="Comma 25 5 3" xfId="7324" xr:uid="{4A19F48B-EB7C-4319-A300-BBB5CB8F8C67}"/>
    <cellStyle name="Comma 25 5 3 2" xfId="12179" xr:uid="{A8227E12-944B-42DC-8520-944944200F22}"/>
    <cellStyle name="Comma 25 5 3 2 2" xfId="28441" xr:uid="{ADAF1700-5EBC-47E1-AC8C-55D807D7A0F2}"/>
    <cellStyle name="Comma 25 5 3 3" xfId="17774" xr:uid="{988D5E8B-886A-41D4-90C2-90A5FC5DB62E}"/>
    <cellStyle name="Comma 25 5 3 4" xfId="23600" xr:uid="{D36DEC48-883C-46AA-8A1D-FF30FEA1299A}"/>
    <cellStyle name="Comma 25 5 3 5" xfId="30326" xr:uid="{88DFCD59-5096-453C-9E82-2FBA7DC9FECA}"/>
    <cellStyle name="Comma 25 5 4" xfId="8951" xr:uid="{F86FFF6B-F6C8-472E-A121-F072A37460CC}"/>
    <cellStyle name="Comma 25 5 4 2" xfId="25220" xr:uid="{DFD7ABF3-B3BD-4735-BCF2-0A14D7698541}"/>
    <cellStyle name="Comma 25 5 5" xfId="14481" xr:uid="{7969EBCA-7161-41EE-8FDD-D937FE74D066}"/>
    <cellStyle name="Comma 25 5 6" xfId="20379" xr:uid="{B7FEF1E6-96E5-4DA6-9031-CF8A54E3EDE4}"/>
    <cellStyle name="Comma 25 5 7" xfId="31877" xr:uid="{F4C0796F-0B5C-4DC7-BAF0-5FC6C29DF564}"/>
    <cellStyle name="Comma 25 5 8" xfId="33424" xr:uid="{4A41E946-0D74-4EE1-A14F-72E5C6445A76}"/>
    <cellStyle name="Comma 25 5 9" xfId="34440" xr:uid="{6D537639-C433-4C2C-8E14-93511A3BD6D1}"/>
    <cellStyle name="Comma 25 6" xfId="13211" xr:uid="{90AF08DB-DB7A-45E4-89E5-DB2CBC98B193}"/>
    <cellStyle name="Comma 25 7" xfId="13331" xr:uid="{206EA8DD-E49F-4DE9-9BE0-DFDEEBEAA9F4}"/>
    <cellStyle name="Comma 26" xfId="843" xr:uid="{DFB5244D-49EA-4CF0-BB8F-E01284560CDE}"/>
    <cellStyle name="Comma 26 2" xfId="844" xr:uid="{F8D13B60-5175-41BD-98EE-92C372B95C13}"/>
    <cellStyle name="Comma 26 2 2" xfId="3022" xr:uid="{A879F1EC-441D-4608-9327-E6FCC84830D3}"/>
    <cellStyle name="Comma 26 2 2 10" xfId="32769" xr:uid="{CED320D0-913A-4927-872C-ABE38E4D6392}"/>
    <cellStyle name="Comma 26 2 2 11" xfId="34441" xr:uid="{B0EEF9FB-2A10-484B-B0E5-CBFDA082FEAC}"/>
    <cellStyle name="Comma 26 2 2 12" xfId="35808" xr:uid="{DFC8AA42-2312-467B-9371-99A14DB938A5}"/>
    <cellStyle name="Comma 26 2 2 13" xfId="37220" xr:uid="{B6889724-9BAC-42F7-B99F-11E50D663E41}"/>
    <cellStyle name="Comma 26 2 2 14" xfId="38625" xr:uid="{823EC1D0-19B3-4391-9E9A-ED2ED4EAD917}"/>
    <cellStyle name="Comma 26 2 2 15" xfId="40116" xr:uid="{CE1A243B-2176-415E-B16C-7DFAB10DFB3A}"/>
    <cellStyle name="Comma 26 2 2 16" xfId="41674" xr:uid="{DC62EEE4-95DB-46B2-BC0A-8F15465456E7}"/>
    <cellStyle name="Comma 26 2 2 17" xfId="43077" xr:uid="{E36BD90C-0194-4373-8D21-52E4B38A3F6A}"/>
    <cellStyle name="Comma 26 2 2 2" xfId="3487" xr:uid="{789BFCA3-E80E-4E87-91E0-EC1E4AFFA5AC}"/>
    <cellStyle name="Comma 26 2 2 2 10" xfId="34442" xr:uid="{80730CDB-3388-4896-B9D6-4722DFD26C23}"/>
    <cellStyle name="Comma 26 2 2 2 11" xfId="36173" xr:uid="{CB4D71C9-FE04-428B-90B7-4944826BF94E}"/>
    <cellStyle name="Comma 26 2 2 2 12" xfId="37585" xr:uid="{F6DF17BD-BB31-4B3F-8035-1CE1F40CD46F}"/>
    <cellStyle name="Comma 26 2 2 2 13" xfId="38990" xr:uid="{1F90105E-8FD1-4256-9480-1B76A5FF65C1}"/>
    <cellStyle name="Comma 26 2 2 2 14" xfId="40117" xr:uid="{2BF9F023-6C47-40EA-BA2E-2EB853D0DEE8}"/>
    <cellStyle name="Comma 26 2 2 2 15" xfId="42039" xr:uid="{F0CED82F-B3DD-4B20-A7C7-994DFCD64363}"/>
    <cellStyle name="Comma 26 2 2 2 16" xfId="43442" xr:uid="{B3031CCC-6F7A-47B1-A6D0-3AA716CB16AC}"/>
    <cellStyle name="Comma 26 2 2 2 2" xfId="4348" xr:uid="{4B6073E1-0244-4112-9213-E57C8F885D6D}"/>
    <cellStyle name="Comma 26 2 2 2 2 10" xfId="36925" xr:uid="{73C7FCD3-470A-41A5-9B2E-FF760034C6BE}"/>
    <cellStyle name="Comma 26 2 2 2 2 11" xfId="38337" xr:uid="{549CBD0A-993F-4A04-ABB5-074F7AF21DD4}"/>
    <cellStyle name="Comma 26 2 2 2 2 12" xfId="39742" xr:uid="{501C461F-A957-4ED3-A274-BF7E3221AF23}"/>
    <cellStyle name="Comma 26 2 2 2 2 13" xfId="40118" xr:uid="{BB1F9441-E365-414D-8F3C-D608147DBEA4}"/>
    <cellStyle name="Comma 26 2 2 2 2 14" xfId="42791" xr:uid="{DBA73D8D-D56F-4BC0-B4EF-903D79508407}"/>
    <cellStyle name="Comma 26 2 2 2 2 15" xfId="44194" xr:uid="{D8C2B1A0-6886-4F42-82B4-D154899D53C3}"/>
    <cellStyle name="Comma 26 2 2 2 2 2" xfId="5957" xr:uid="{69C0C8AA-92DE-4A66-ACF4-29C5D889587E}"/>
    <cellStyle name="Comma 26 2 2 2 2 2 2" xfId="11206" xr:uid="{6F273AE7-5839-400C-BE1B-B68EE04EF176}"/>
    <cellStyle name="Comma 26 2 2 2 2 2 2 2" xfId="27468" xr:uid="{A18BBC56-B9F6-49CA-A47D-4B077D0096D5}"/>
    <cellStyle name="Comma 26 2 2 2 2 2 3" xfId="16729" xr:uid="{6CD4AE57-0633-4B0F-9901-FB123A9AEEB0}"/>
    <cellStyle name="Comma 26 2 2 2 2 2 4" xfId="22627" xr:uid="{B3901482-9D1A-484A-A034-5CC9E498B732}"/>
    <cellStyle name="Comma 26 2 2 2 2 2 5" xfId="32040" xr:uid="{8C1F8257-2B6B-4D2B-A852-695FA15A9031}"/>
    <cellStyle name="Comma 26 2 2 2 2 3" xfId="7963" xr:uid="{BFFF0D80-EF21-4FEB-99B9-C4262835D723}"/>
    <cellStyle name="Comma 26 2 2 2 2 3 2" xfId="12818" xr:uid="{D2520E36-0493-45EF-B432-FBA61B06D614}"/>
    <cellStyle name="Comma 26 2 2 2 2 3 2 2" xfId="29080" xr:uid="{23515DB3-3559-46AB-9CF0-89BEE7D1F270}"/>
    <cellStyle name="Comma 26 2 2 2 2 3 3" xfId="18413" xr:uid="{FDE1DB56-897D-4432-80CF-CAD04E8B8491}"/>
    <cellStyle name="Comma 26 2 2 2 2 3 4" xfId="24239" xr:uid="{18266106-F2CF-4F96-8105-B768C98C709C}"/>
    <cellStyle name="Comma 26 2 2 2 2 3 5" xfId="13439" xr:uid="{3261E9DA-E77A-40E6-A764-1266AE06E2FF}"/>
    <cellStyle name="Comma 26 2 2 2 2 4" xfId="9590" xr:uid="{B70A7C84-C799-47A8-8113-CFAEB88F89CE}"/>
    <cellStyle name="Comma 26 2 2 2 2 4 2" xfId="25859" xr:uid="{46FB64A8-0678-4674-96EB-EBDFB01A6B47}"/>
    <cellStyle name="Comma 26 2 2 2 2 5" xfId="15120" xr:uid="{A4BC36F5-A86F-4796-8B22-DAF5F870BDD2}"/>
    <cellStyle name="Comma 26 2 2 2 2 6" xfId="21018" xr:uid="{234C281E-78C1-4F05-A2F9-57064DD610E6}"/>
    <cellStyle name="Comma 26 2 2 2 2 7" xfId="19340" xr:uid="{743FAC7B-8A33-422F-94E1-EABD24A8CA30}"/>
    <cellStyle name="Comma 26 2 2 2 2 8" xfId="34063" xr:uid="{11BB33A2-37F6-4828-8D24-24A35FB48DCA}"/>
    <cellStyle name="Comma 26 2 2 2 2 9" xfId="34443" xr:uid="{E84C6B89-71E6-4342-AC80-40932F7DA798}"/>
    <cellStyle name="Comma 26 2 2 2 3" xfId="5102" xr:uid="{A5100206-8533-415D-A384-1D99B0BAF2DF}"/>
    <cellStyle name="Comma 26 2 2 2 3 2" xfId="10351" xr:uid="{0C7E9769-CF23-42D0-869D-5E224A291FF0}"/>
    <cellStyle name="Comma 26 2 2 2 3 2 2" xfId="26613" xr:uid="{9D343EED-84C3-4AA5-943A-0E1140136134}"/>
    <cellStyle name="Comma 26 2 2 2 3 3" xfId="15874" xr:uid="{D9496D78-8DC5-4016-ACA7-71B80B8382CC}"/>
    <cellStyle name="Comma 26 2 2 2 3 4" xfId="21772" xr:uid="{3499A29D-DE4E-4FCC-85DE-5AE7A4428DBF}"/>
    <cellStyle name="Comma 26 2 2 2 3 5" xfId="13404" xr:uid="{0B40C462-775D-4DA3-88DF-6867FD419ADE}"/>
    <cellStyle name="Comma 26 2 2 2 4" xfId="7108" xr:uid="{20639FB9-6FDF-4F2D-9FBC-32C81E857EAC}"/>
    <cellStyle name="Comma 26 2 2 2 4 2" xfId="11963" xr:uid="{4F5D5044-8484-471C-BB15-AB1C62020B6B}"/>
    <cellStyle name="Comma 26 2 2 2 4 2 2" xfId="28225" xr:uid="{11551ECE-C063-4EED-9B3B-99C2289DEB2C}"/>
    <cellStyle name="Comma 26 2 2 2 4 3" xfId="17558" xr:uid="{691FE877-07B7-4A4E-9E58-7D31FA45400A}"/>
    <cellStyle name="Comma 26 2 2 2 4 4" xfId="23384" xr:uid="{76B3AD4C-EC2E-4A61-A5FE-B4DF1E21A752}"/>
    <cellStyle name="Comma 26 2 2 2 4 5" xfId="18769" xr:uid="{2F2589CE-87CC-4FDB-AB74-AEB85A66239A}"/>
    <cellStyle name="Comma 26 2 2 2 5" xfId="8735" xr:uid="{E3D0D296-B4C3-42DA-8108-7D25142FF710}"/>
    <cellStyle name="Comma 26 2 2 2 5 2" xfId="25004" xr:uid="{7E0C6B02-73FE-47DC-AA66-7A77EA2F3535}"/>
    <cellStyle name="Comma 26 2 2 2 6" xfId="14263" xr:uid="{85B24036-286B-42E7-A6EF-ADF6C08477E3}"/>
    <cellStyle name="Comma 26 2 2 2 7" xfId="20163" xr:uid="{A9403760-D185-4BD8-B2B6-D8798D8EB02E}"/>
    <cellStyle name="Comma 26 2 2 2 8" xfId="19479" xr:uid="{EC43E824-F237-4181-864A-81C0F7426C48}"/>
    <cellStyle name="Comma 26 2 2 2 9" xfId="33208" xr:uid="{77622129-1D10-431E-B443-97856646C5B8}"/>
    <cellStyle name="Comma 26 2 2 3" xfId="3913" xr:uid="{FDB6C8F1-CB37-45AB-AF0C-54D5CEAF20AE}"/>
    <cellStyle name="Comma 26 2 2 3 10" xfId="36558" xr:uid="{37EDA68A-ED1D-487F-8E39-EC76E41EE4C4}"/>
    <cellStyle name="Comma 26 2 2 3 11" xfId="37970" xr:uid="{5DF472A4-E81D-4B39-8E36-6D628595A77B}"/>
    <cellStyle name="Comma 26 2 2 3 12" xfId="39375" xr:uid="{5C5CB61C-8FC4-4352-9665-87A551304844}"/>
    <cellStyle name="Comma 26 2 2 3 13" xfId="40119" xr:uid="{2236E012-C1DB-47D1-B2E6-9F62AA916CF2}"/>
    <cellStyle name="Comma 26 2 2 3 14" xfId="42424" xr:uid="{E15A992C-6F73-42DA-9BD1-CFE37886CBFD}"/>
    <cellStyle name="Comma 26 2 2 3 15" xfId="43827" xr:uid="{9C70ADBA-6D84-49AA-BB8A-5FDD1FB5FF94}"/>
    <cellStyle name="Comma 26 2 2 3 2" xfId="5522" xr:uid="{8536940E-10EE-46D1-B3D7-AC3BE9D53333}"/>
    <cellStyle name="Comma 26 2 2 3 2 2" xfId="10771" xr:uid="{D36495B3-FC76-4335-9FDC-F9C9F67B719F}"/>
    <cellStyle name="Comma 26 2 2 3 2 2 2" xfId="27033" xr:uid="{E8669116-9CC0-49A9-9A33-066FCAD1AAE8}"/>
    <cellStyle name="Comma 26 2 2 3 2 3" xfId="16294" xr:uid="{A89649A0-1846-478C-89B5-3A1D16C52EBD}"/>
    <cellStyle name="Comma 26 2 2 3 2 4" xfId="22192" xr:uid="{C89E7C21-701F-445C-81D9-78ABC90BB023}"/>
    <cellStyle name="Comma 26 2 2 3 2 5" xfId="19077" xr:uid="{9971B053-9676-456B-9A57-6EBBC02DFA98}"/>
    <cellStyle name="Comma 26 2 2 3 3" xfId="7528" xr:uid="{748BBA6B-5C56-4228-92CC-2C3F77008BCE}"/>
    <cellStyle name="Comma 26 2 2 3 3 2" xfId="12383" xr:uid="{BF922AA7-D476-4F97-B58D-C0E086C599DF}"/>
    <cellStyle name="Comma 26 2 2 3 3 2 2" xfId="28645" xr:uid="{70541D51-5F59-4464-A688-753FAC15E98C}"/>
    <cellStyle name="Comma 26 2 2 3 3 3" xfId="17978" xr:uid="{CDF35B2C-B652-417B-8F6A-CBC3F28D2BFF}"/>
    <cellStyle name="Comma 26 2 2 3 3 4" xfId="23804" xr:uid="{48BB7D99-1B6F-4B47-8B23-FB2FFD58A247}"/>
    <cellStyle name="Comma 26 2 2 3 3 5" xfId="18609" xr:uid="{E786B1E1-294E-4D98-AFEA-7E833AF4D31D}"/>
    <cellStyle name="Comma 26 2 2 3 4" xfId="9155" xr:uid="{F15C956B-6117-462A-A37A-763CA4A03593}"/>
    <cellStyle name="Comma 26 2 2 3 4 2" xfId="25424" xr:uid="{8211EB75-2562-4A32-8876-1E7A0471FCB9}"/>
    <cellStyle name="Comma 26 2 2 3 5" xfId="14685" xr:uid="{A5A0BB49-2CD1-4A54-943F-081D1ADE2039}"/>
    <cellStyle name="Comma 26 2 2 3 6" xfId="20583" xr:uid="{18167C00-CD07-45A8-A2AD-132C187264F0}"/>
    <cellStyle name="Comma 26 2 2 3 7" xfId="30592" xr:uid="{DA828F5B-C46C-463A-AD47-ECC4C19DECEB}"/>
    <cellStyle name="Comma 26 2 2 3 8" xfId="33628" xr:uid="{9A90E5E8-E69D-4470-82D9-9073B71B4E73}"/>
    <cellStyle name="Comma 26 2 2 3 9" xfId="34444" xr:uid="{785E8321-CE27-4241-8000-8FFE10D710BA}"/>
    <cellStyle name="Comma 26 2 2 4" xfId="4663" xr:uid="{D5D9AA2B-F6CC-432D-AEE5-19267122114B}"/>
    <cellStyle name="Comma 26 2 2 4 2" xfId="9912" xr:uid="{10FF4B4C-648F-4275-813A-1285D662C854}"/>
    <cellStyle name="Comma 26 2 2 4 2 2" xfId="26174" xr:uid="{9ADCF676-083E-4314-B842-C458DEF09658}"/>
    <cellStyle name="Comma 26 2 2 4 3" xfId="15435" xr:uid="{94A2B11C-6CF9-452D-88EC-C2319BAD9201}"/>
    <cellStyle name="Comma 26 2 2 4 4" xfId="21333" xr:uid="{BDCECD3D-C2BE-41E6-9194-8083CA3A69CD}"/>
    <cellStyle name="Comma 26 2 2 4 5" xfId="29803" xr:uid="{9B05CBAF-985E-4C3F-AA2B-71FB1EBC884D}"/>
    <cellStyle name="Comma 26 2 2 5" xfId="6669" xr:uid="{875B2728-863A-4809-9A81-8F9B533A92B6}"/>
    <cellStyle name="Comma 26 2 2 5 2" xfId="11524" xr:uid="{B4C4D22A-A978-4A56-BE47-D81E67980E58}"/>
    <cellStyle name="Comma 26 2 2 5 2 2" xfId="27786" xr:uid="{C49358A3-365B-4482-B757-3395F2D7CB20}"/>
    <cellStyle name="Comma 26 2 2 5 3" xfId="17119" xr:uid="{577C6A84-83F4-4EF6-9AA4-22E6116975CA}"/>
    <cellStyle name="Comma 26 2 2 5 4" xfId="22945" xr:uid="{31C8F4AE-E86E-4A41-8756-36CCE1EBCB28}"/>
    <cellStyle name="Comma 26 2 2 5 5" xfId="13459" xr:uid="{BD74341A-8896-442E-9094-F613CBB995D2}"/>
    <cellStyle name="Comma 26 2 2 6" xfId="8296" xr:uid="{B7672280-A8F6-40FA-A098-48ADB909D485}"/>
    <cellStyle name="Comma 26 2 2 6 2" xfId="24565" xr:uid="{A337B536-CB23-4160-9C28-2293A54CD17D}"/>
    <cellStyle name="Comma 26 2 2 7" xfId="13821" xr:uid="{CDAA0296-A6B1-44B0-8C5C-DDE50B6F0FC2}"/>
    <cellStyle name="Comma 26 2 2 8" xfId="19724" xr:uid="{C94ECD2E-F2BC-4460-B1B0-DD71654421CB}"/>
    <cellStyle name="Comma 26 2 2 9" xfId="31891" xr:uid="{D1D6B608-4AE4-43BB-B4E0-52D790530E1A}"/>
    <cellStyle name="Comma 26 2 3" xfId="3220" xr:uid="{05233868-FA7C-4221-BC04-0C605B89F34C}"/>
    <cellStyle name="Comma 26 2 3 10" xfId="34445" xr:uid="{13A61010-38C1-4807-8C6A-33D24D23D9F4}"/>
    <cellStyle name="Comma 26 2 3 11" xfId="35997" xr:uid="{87943C93-9B71-471B-B753-4638840C3D33}"/>
    <cellStyle name="Comma 26 2 3 12" xfId="37409" xr:uid="{5397644A-EE14-4E44-8C6C-0D5DE13ABCF3}"/>
    <cellStyle name="Comma 26 2 3 13" xfId="38814" xr:uid="{BDDBF3C3-E67C-4611-B19E-CCB91F2ECF55}"/>
    <cellStyle name="Comma 26 2 3 14" xfId="40120" xr:uid="{3516F210-EAA4-42B0-894B-601AC5753322}"/>
    <cellStyle name="Comma 26 2 3 15" xfId="41863" xr:uid="{FDE33866-3E93-4552-B273-3281DB0D7574}"/>
    <cellStyle name="Comma 26 2 3 16" xfId="43266" xr:uid="{077BF35D-DD2D-4D3F-A0D1-515DEC2AC3CD}"/>
    <cellStyle name="Comma 26 2 3 2" xfId="4150" xr:uid="{202092F3-17AB-41D3-BA4C-96E9AF679C3F}"/>
    <cellStyle name="Comma 26 2 3 2 10" xfId="36749" xr:uid="{46ED02FF-A639-47DB-9FA8-E1D080BEAFFB}"/>
    <cellStyle name="Comma 26 2 3 2 11" xfId="38161" xr:uid="{CDE997B1-0BF5-4E1F-98C4-1B72EEE0389C}"/>
    <cellStyle name="Comma 26 2 3 2 12" xfId="39566" xr:uid="{E66A8044-23E5-4895-94A2-3D18DD527C28}"/>
    <cellStyle name="Comma 26 2 3 2 13" xfId="40121" xr:uid="{26DAF5F3-0CD0-43A0-83C2-01BEA53E76F4}"/>
    <cellStyle name="Comma 26 2 3 2 14" xfId="42615" xr:uid="{B2AFCF24-53DB-4A15-9579-B0C5FDED5733}"/>
    <cellStyle name="Comma 26 2 3 2 15" xfId="44018" xr:uid="{F6D0CEC8-0D1B-4703-A941-DBB55245597D}"/>
    <cellStyle name="Comma 26 2 3 2 2" xfId="5759" xr:uid="{AAFB1571-BCF5-417F-9ED4-0FD0D0D192C5}"/>
    <cellStyle name="Comma 26 2 3 2 2 2" xfId="11008" xr:uid="{FC8A0C8B-EC9A-4ED0-BFEC-44467FB3905C}"/>
    <cellStyle name="Comma 26 2 3 2 2 2 2" xfId="27270" xr:uid="{14900B76-8594-43F1-A8A4-77F86768DE1D}"/>
    <cellStyle name="Comma 26 2 3 2 2 3" xfId="16531" xr:uid="{4A3FBCE5-252A-4ED5-92C9-5E89F4B3C1EB}"/>
    <cellStyle name="Comma 26 2 3 2 2 4" xfId="22429" xr:uid="{9906835F-20F6-42F1-AE9D-5120BEDB41BA}"/>
    <cellStyle name="Comma 26 2 3 2 2 5" xfId="31744" xr:uid="{BC7A1A3B-1809-440F-8864-FBFE06E7930D}"/>
    <cellStyle name="Comma 26 2 3 2 3" xfId="7765" xr:uid="{48BDA12E-1CE5-4C82-8E0B-BDE8BC32AC19}"/>
    <cellStyle name="Comma 26 2 3 2 3 2" xfId="12620" xr:uid="{54381F88-AED6-4585-A6AD-CE681FAEF45E}"/>
    <cellStyle name="Comma 26 2 3 2 3 2 2" xfId="28882" xr:uid="{F570FCDE-D990-4B53-99E9-575159126005}"/>
    <cellStyle name="Comma 26 2 3 2 3 3" xfId="18215" xr:uid="{46997AC1-F3A1-4F26-8AF1-E540A5E8F89F}"/>
    <cellStyle name="Comma 26 2 3 2 3 4" xfId="24041" xr:uid="{FFE8A78A-2C06-41A9-B6BF-324853F0B452}"/>
    <cellStyle name="Comma 26 2 3 2 3 5" xfId="19262" xr:uid="{23359EB1-3234-4D27-BCA3-138E09C0C55B}"/>
    <cellStyle name="Comma 26 2 3 2 4" xfId="9392" xr:uid="{353FD3F3-5293-4160-8C5D-E8F7CBB10C4D}"/>
    <cellStyle name="Comma 26 2 3 2 4 2" xfId="25661" xr:uid="{A692BF4A-EB30-40C1-A352-5F536D183001}"/>
    <cellStyle name="Comma 26 2 3 2 5" xfId="14922" xr:uid="{A4178267-3A78-4466-83B6-59591801ED02}"/>
    <cellStyle name="Comma 26 2 3 2 6" xfId="20820" xr:uid="{9EAA4B23-292D-431F-B7A7-4D78BF2E200B}"/>
    <cellStyle name="Comma 26 2 3 2 7" xfId="18650" xr:uid="{15FAC284-6B78-471D-B704-B62B2C444A26}"/>
    <cellStyle name="Comma 26 2 3 2 8" xfId="33865" xr:uid="{8CB2F7D4-2668-4F5B-8753-E1674BBCE444}"/>
    <cellStyle name="Comma 26 2 3 2 9" xfId="34446" xr:uid="{9E33D2A9-F496-4645-AF31-3DBF87C29BE8}"/>
    <cellStyle name="Comma 26 2 3 3" xfId="4861" xr:uid="{A0D23199-5D52-49E0-84F0-586EB720ED13}"/>
    <cellStyle name="Comma 26 2 3 3 2" xfId="10110" xr:uid="{D66DCE35-ED45-4E5E-94A1-94FA5AEEED23}"/>
    <cellStyle name="Comma 26 2 3 3 2 2" xfId="26372" xr:uid="{AC25B600-B85A-4E3A-A1CD-881AD1CE5B6E}"/>
    <cellStyle name="Comma 26 2 3 3 3" xfId="15633" xr:uid="{C5C13D00-4742-47A4-A41A-7BCA831D69BB}"/>
    <cellStyle name="Comma 26 2 3 3 4" xfId="21531" xr:uid="{A04946E8-96C2-4829-A7F2-ADE2C98D0FC5}"/>
    <cellStyle name="Comma 26 2 3 3 5" xfId="30217" xr:uid="{FA8F66DD-F611-4BE8-A1A2-E3FAD75DB6F5}"/>
    <cellStyle name="Comma 26 2 3 4" xfId="6867" xr:uid="{BBDA413C-5704-4641-8D07-09E8F766D514}"/>
    <cellStyle name="Comma 26 2 3 4 2" xfId="11722" xr:uid="{FAE34873-C3E4-415D-894D-22C151D61086}"/>
    <cellStyle name="Comma 26 2 3 4 2 2" xfId="27984" xr:uid="{93291E4D-439C-4346-B382-56116444BE95}"/>
    <cellStyle name="Comma 26 2 3 4 3" xfId="17317" xr:uid="{27DE5452-0BFA-4F44-BED0-1894B54F00A7}"/>
    <cellStyle name="Comma 26 2 3 4 4" xfId="23143" xr:uid="{73E4CAC7-CBFC-4F2D-944B-6BDC8CFDE523}"/>
    <cellStyle name="Comma 26 2 3 4 5" xfId="13500" xr:uid="{1C03E74A-BD5C-4AE2-A2B9-9E9B490C9C34}"/>
    <cellStyle name="Comma 26 2 3 5" xfId="8494" xr:uid="{C07717A6-6E93-4CC9-94E4-F123071EFDD8}"/>
    <cellStyle name="Comma 26 2 3 5 2" xfId="24763" xr:uid="{49997BFC-0AF4-4812-A829-93AD24FAD329}"/>
    <cellStyle name="Comma 26 2 3 6" xfId="14019" xr:uid="{D2655A21-5AA8-4FD8-B3D0-1AAB416705FF}"/>
    <cellStyle name="Comma 26 2 3 7" xfId="19922" xr:uid="{315652D7-25B0-4EB9-851B-FC7694A8C91D}"/>
    <cellStyle name="Comma 26 2 3 8" xfId="30871" xr:uid="{A2B2EA67-6E4F-4AB6-8F08-A4B254742E58}"/>
    <cellStyle name="Comma 26 2 3 9" xfId="32967" xr:uid="{5588093E-19E6-49AB-9AF8-6AF162320B39}"/>
    <cellStyle name="Comma 26 2 4" xfId="3712" xr:uid="{366BD936-7BA2-4AA2-82EB-62E199801CB7}"/>
    <cellStyle name="Comma 26 2 4 10" xfId="36382" xr:uid="{05FB01F1-9D9F-4DA1-AD3F-5D3A6CBCCF74}"/>
    <cellStyle name="Comma 26 2 4 11" xfId="37794" xr:uid="{3864F98D-E6CE-40DB-8A5B-29A5E1167948}"/>
    <cellStyle name="Comma 26 2 4 12" xfId="39199" xr:uid="{9E452A85-BBBB-4A8A-AE00-00C496393311}"/>
    <cellStyle name="Comma 26 2 4 13" xfId="40122" xr:uid="{55507762-AE58-488C-B70B-7889D89E775D}"/>
    <cellStyle name="Comma 26 2 4 14" xfId="42248" xr:uid="{0F230AAC-A0AB-4366-AF30-772A30967C4E}"/>
    <cellStyle name="Comma 26 2 4 15" xfId="43651" xr:uid="{A571A919-F745-4D50-A88D-A0CD24AF8EAD}"/>
    <cellStyle name="Comma 26 2 4 2" xfId="5321" xr:uid="{2FB8F3DC-ECD7-41E1-BBB4-770BE1B21747}"/>
    <cellStyle name="Comma 26 2 4 2 2" xfId="10570" xr:uid="{B6C3625C-1E05-4AB8-B871-5D60031F29E0}"/>
    <cellStyle name="Comma 26 2 4 2 2 2" xfId="26832" xr:uid="{6B3753A8-E746-489C-B4F5-6616E88069C9}"/>
    <cellStyle name="Comma 26 2 4 2 3" xfId="16093" xr:uid="{E17E15C8-C94A-4BDD-B6A8-79830660823B}"/>
    <cellStyle name="Comma 26 2 4 2 4" xfId="21991" xr:uid="{FB33C620-2520-4E91-9AB5-4E5181DA44E3}"/>
    <cellStyle name="Comma 26 2 4 2 5" xfId="30788" xr:uid="{0195873C-B06B-4CDA-8530-C9D0EDF8D7C6}"/>
    <cellStyle name="Comma 26 2 4 3" xfId="7327" xr:uid="{77C422B9-3DFB-4281-9B38-90FD0E05E2DD}"/>
    <cellStyle name="Comma 26 2 4 3 2" xfId="12182" xr:uid="{FC513183-264A-4A29-96E7-7A52C8888390}"/>
    <cellStyle name="Comma 26 2 4 3 2 2" xfId="28444" xr:uid="{6C9A59EE-1027-4030-BAE3-2A67B0B616D0}"/>
    <cellStyle name="Comma 26 2 4 3 3" xfId="17777" xr:uid="{A644C0EE-FB1E-4580-BE7D-0DC4F5DCE4C2}"/>
    <cellStyle name="Comma 26 2 4 3 4" xfId="23603" xr:uid="{078B9133-28DA-4FCF-B865-B8A88544F6F2}"/>
    <cellStyle name="Comma 26 2 4 3 5" xfId="13165" xr:uid="{68EF749E-E4A9-444A-81A6-C97392EF381A}"/>
    <cellStyle name="Comma 26 2 4 4" xfId="8954" xr:uid="{BD1AEF00-8C2E-4119-ADC0-707A0D34EAD4}"/>
    <cellStyle name="Comma 26 2 4 4 2" xfId="25223" xr:uid="{DD377189-B4CE-4CA8-8778-F2ECECCC0630}"/>
    <cellStyle name="Comma 26 2 4 5" xfId="14484" xr:uid="{B259CA10-E882-455B-89E2-842C23DE9819}"/>
    <cellStyle name="Comma 26 2 4 6" xfId="20382" xr:uid="{8A340A70-30E1-4575-A901-95362AEFAE7D}"/>
    <cellStyle name="Comma 26 2 4 7" xfId="31001" xr:uid="{B3CF3793-FB65-4903-ACE5-5FC3BD18593D}"/>
    <cellStyle name="Comma 26 2 4 8" xfId="33427" xr:uid="{8B379AE7-7033-4EE3-894B-9DEC2D85C698}"/>
    <cellStyle name="Comma 26 2 4 9" xfId="34447" xr:uid="{F045F325-9E7A-4CAA-805C-5681D1AA1DFC}"/>
    <cellStyle name="Comma 26 2 5" xfId="13214" xr:uid="{EFC69BF9-BB79-4CEB-98B9-D77D890DABAA}"/>
    <cellStyle name="Comma 26 2 6" xfId="29570" xr:uid="{61660068-7F07-4388-A88D-B8E8BDEA4887}"/>
    <cellStyle name="Comma 26 3" xfId="3021" xr:uid="{E6A4E376-8CEC-460D-B19A-26425C0249F5}"/>
    <cellStyle name="Comma 26 3 10" xfId="32768" xr:uid="{D1A2F249-C515-4508-A22D-D1448257765F}"/>
    <cellStyle name="Comma 26 3 11" xfId="34448" xr:uid="{7F13F9E1-B88D-494D-888B-5BEAC0983D7E}"/>
    <cellStyle name="Comma 26 3 12" xfId="35807" xr:uid="{09106829-AA74-449D-AEFD-239E64E21917}"/>
    <cellStyle name="Comma 26 3 13" xfId="37219" xr:uid="{9197A8D4-A0AB-486C-959D-D82BDB193904}"/>
    <cellStyle name="Comma 26 3 14" xfId="38624" xr:uid="{408471AF-10C8-41A7-B775-04924C1ED91F}"/>
    <cellStyle name="Comma 26 3 15" xfId="40123" xr:uid="{AEEA062E-5894-43E5-978B-65E24C911B07}"/>
    <cellStyle name="Comma 26 3 16" xfId="41673" xr:uid="{77BEEADA-F122-4A45-B412-11852E1914E7}"/>
    <cellStyle name="Comma 26 3 17" xfId="43076" xr:uid="{CDDD11F7-7C11-4D2B-9CA5-5100AB558F01}"/>
    <cellStyle name="Comma 26 3 2" xfId="3486" xr:uid="{77BB9C97-A12A-4B82-92F8-97AE57CF63C5}"/>
    <cellStyle name="Comma 26 3 2 10" xfId="34449" xr:uid="{89F4FA3C-5782-43FF-AAE5-19374CBBEF28}"/>
    <cellStyle name="Comma 26 3 2 11" xfId="36172" xr:uid="{239C0D14-C8C0-4CB2-AA1D-9176C8C986F3}"/>
    <cellStyle name="Comma 26 3 2 12" xfId="37584" xr:uid="{4DF39501-E826-4E77-8D71-5935B99C53E5}"/>
    <cellStyle name="Comma 26 3 2 13" xfId="38989" xr:uid="{01522BF0-6F70-4973-AC0F-AACC0A2D19A1}"/>
    <cellStyle name="Comma 26 3 2 14" xfId="40124" xr:uid="{E38B5FDD-80BE-405A-9788-344240C43C9B}"/>
    <cellStyle name="Comma 26 3 2 15" xfId="42038" xr:uid="{8D9C8795-2F93-4FA4-951D-8BE3C262193C}"/>
    <cellStyle name="Comma 26 3 2 16" xfId="43441" xr:uid="{83262350-2379-40DF-89DE-B9840FE0A1CB}"/>
    <cellStyle name="Comma 26 3 2 2" xfId="4347" xr:uid="{18B5287B-9F2B-440F-A487-8611DC6A5686}"/>
    <cellStyle name="Comma 26 3 2 2 10" xfId="36924" xr:uid="{8E1C1857-13A6-49E8-AA9F-B18D7E0CE9E3}"/>
    <cellStyle name="Comma 26 3 2 2 11" xfId="38336" xr:uid="{98FFD66E-C7E8-4C13-9414-62E153E6FE35}"/>
    <cellStyle name="Comma 26 3 2 2 12" xfId="39741" xr:uid="{8A7BA2DF-5897-46DD-9872-1925B6B690D1}"/>
    <cellStyle name="Comma 26 3 2 2 13" xfId="40125" xr:uid="{2C19BA83-688C-4940-807B-6A6DF56EE983}"/>
    <cellStyle name="Comma 26 3 2 2 14" xfId="42790" xr:uid="{1BB9DC44-2C56-4D0E-AA73-925B6DA1CC06}"/>
    <cellStyle name="Comma 26 3 2 2 15" xfId="44193" xr:uid="{E019E2D2-432E-4FEC-829E-F22496F415AA}"/>
    <cellStyle name="Comma 26 3 2 2 2" xfId="5956" xr:uid="{8F97FBC0-6F8C-4A3C-B8D0-E446FC687BA7}"/>
    <cellStyle name="Comma 26 3 2 2 2 2" xfId="11205" xr:uid="{D62C439A-C57B-4C56-9CF9-29F23FD76433}"/>
    <cellStyle name="Comma 26 3 2 2 2 2 2" xfId="27467" xr:uid="{A47331EE-8AC3-48D9-92E5-AC0F37B333E4}"/>
    <cellStyle name="Comma 26 3 2 2 2 3" xfId="16728" xr:uid="{08440347-EE34-4C26-A435-22DC51591ED5}"/>
    <cellStyle name="Comma 26 3 2 2 2 4" xfId="22626" xr:uid="{F242ACF0-6684-4AF7-A5EC-B703B03CF848}"/>
    <cellStyle name="Comma 26 3 2 2 2 5" xfId="13457" xr:uid="{5E60BEE8-A253-4A22-A8E1-D18DA73E2340}"/>
    <cellStyle name="Comma 26 3 2 2 3" xfId="7962" xr:uid="{A29E7F6E-7016-48A6-AB3E-5C700378E515}"/>
    <cellStyle name="Comma 26 3 2 2 3 2" xfId="12817" xr:uid="{515C6A7F-1D71-4CFF-AD1B-751256975B29}"/>
    <cellStyle name="Comma 26 3 2 2 3 2 2" xfId="29079" xr:uid="{72D523B4-B5C2-4A79-AA6E-8D4C74869CC4}"/>
    <cellStyle name="Comma 26 3 2 2 3 3" xfId="18412" xr:uid="{47F02A3C-78D2-42ED-981F-8121113481AB}"/>
    <cellStyle name="Comma 26 3 2 2 3 4" xfId="24238" xr:uid="{F5744417-5B9F-4CBB-91A7-A83654B0EB35}"/>
    <cellStyle name="Comma 26 3 2 2 3 5" xfId="30971" xr:uid="{7A223CC5-5D22-4A2C-89C9-044607AD3A32}"/>
    <cellStyle name="Comma 26 3 2 2 4" xfId="9589" xr:uid="{05FA2A88-5CDD-4145-8E0F-6A5739F0F22A}"/>
    <cellStyle name="Comma 26 3 2 2 4 2" xfId="25858" xr:uid="{BE5EB341-837D-4DC0-832D-A318B2EC9217}"/>
    <cellStyle name="Comma 26 3 2 2 5" xfId="15119" xr:uid="{534FCAD6-831F-4CC0-9501-3D660F7730BC}"/>
    <cellStyle name="Comma 26 3 2 2 6" xfId="21017" xr:uid="{40A08B4E-8E46-46B8-B57E-7E710C62B9A6}"/>
    <cellStyle name="Comma 26 3 2 2 7" xfId="30477" xr:uid="{418E642C-641D-4AE9-B644-E854BF4FAB70}"/>
    <cellStyle name="Comma 26 3 2 2 8" xfId="34062" xr:uid="{C9975F4F-FFD6-4C99-B1E2-F308345533A2}"/>
    <cellStyle name="Comma 26 3 2 2 9" xfId="34450" xr:uid="{8B99BCF3-2E44-442E-BEB8-6D2F30216161}"/>
    <cellStyle name="Comma 26 3 2 3" xfId="5101" xr:uid="{0352F305-798F-4EA9-8CBE-ABBE7B3DFA1F}"/>
    <cellStyle name="Comma 26 3 2 3 2" xfId="10350" xr:uid="{8B8A7CCC-0100-4F72-91E4-79040487CF24}"/>
    <cellStyle name="Comma 26 3 2 3 2 2" xfId="26612" xr:uid="{702456EE-10D9-43EF-961A-4646B22FBD35}"/>
    <cellStyle name="Comma 26 3 2 3 3" xfId="15873" xr:uid="{0A41294F-EF8B-420E-A45F-A8DA918A3879}"/>
    <cellStyle name="Comma 26 3 2 3 4" xfId="21771" xr:uid="{423F6BD9-62B7-47A0-9140-66629EF26740}"/>
    <cellStyle name="Comma 26 3 2 3 5" xfId="29838" xr:uid="{29877A26-9CA9-4379-8D79-7DE965903614}"/>
    <cellStyle name="Comma 26 3 2 4" xfId="7107" xr:uid="{A135E93F-FEBD-4D88-9466-7F6964BC68AC}"/>
    <cellStyle name="Comma 26 3 2 4 2" xfId="11962" xr:uid="{C1967C68-307D-46C2-B3E4-C3005BF8FE8A}"/>
    <cellStyle name="Comma 26 3 2 4 2 2" xfId="28224" xr:uid="{0C33E726-2235-49F9-9928-ABA2C0E5777B}"/>
    <cellStyle name="Comma 26 3 2 4 3" xfId="17557" xr:uid="{FE704177-0011-4B85-9BBD-D0CD778B1E63}"/>
    <cellStyle name="Comma 26 3 2 4 4" xfId="23383" xr:uid="{A4211621-5F86-4E97-89FF-ADD4F01565C7}"/>
    <cellStyle name="Comma 26 3 2 4 5" xfId="30852" xr:uid="{A506D827-6A19-4FB8-9083-0E1FD84BF0D6}"/>
    <cellStyle name="Comma 26 3 2 5" xfId="8734" xr:uid="{6CD7F061-B9AC-424C-BE08-5B6F78FA29E3}"/>
    <cellStyle name="Comma 26 3 2 5 2" xfId="25003" xr:uid="{F798D768-8ECE-4BDE-A639-F5036E10A9B7}"/>
    <cellStyle name="Comma 26 3 2 6" xfId="14262" xr:uid="{ED16D9CB-21C1-490D-AAB0-D190C0481FCB}"/>
    <cellStyle name="Comma 26 3 2 7" xfId="20162" xr:uid="{DE90E0F9-8B39-41D6-BBF5-3CB430575A9A}"/>
    <cellStyle name="Comma 26 3 2 8" xfId="13427" xr:uid="{D35129E8-62D2-49F2-9041-59F1516C8C4E}"/>
    <cellStyle name="Comma 26 3 2 9" xfId="33207" xr:uid="{B8F579EC-6BDB-4ED8-81D8-673CA92C2A7E}"/>
    <cellStyle name="Comma 26 3 3" xfId="3912" xr:uid="{FDFC88B8-7020-4202-8605-C42295EA9037}"/>
    <cellStyle name="Comma 26 3 3 10" xfId="36557" xr:uid="{1E2EAD46-A186-4EC8-9346-62370F36E4A5}"/>
    <cellStyle name="Comma 26 3 3 11" xfId="37969" xr:uid="{A9D97429-51B5-4313-AD63-15F36CD20E59}"/>
    <cellStyle name="Comma 26 3 3 12" xfId="39374" xr:uid="{1807F165-3DC7-492B-A6C9-B07294E58EAF}"/>
    <cellStyle name="Comma 26 3 3 13" xfId="40126" xr:uid="{23B3F5C2-CEA9-4C43-B400-1080BB996121}"/>
    <cellStyle name="Comma 26 3 3 14" xfId="42423" xr:uid="{98C685D8-4BA1-4D3C-A25E-C743CDD7633D}"/>
    <cellStyle name="Comma 26 3 3 15" xfId="43826" xr:uid="{0BAE0EFF-21F1-4D02-9318-30F85BF8A8B3}"/>
    <cellStyle name="Comma 26 3 3 2" xfId="5521" xr:uid="{82E8830A-1794-4837-B41B-1096638F1E51}"/>
    <cellStyle name="Comma 26 3 3 2 2" xfId="10770" xr:uid="{DE7442F7-0BD9-4B9B-90F0-873846EE9C8A}"/>
    <cellStyle name="Comma 26 3 3 2 2 2" xfId="27032" xr:uid="{23336B8E-BA93-4CA3-BE4C-4A104B5AB049}"/>
    <cellStyle name="Comma 26 3 3 2 3" xfId="16293" xr:uid="{57317955-E813-4EA7-99EB-218337D0FF9A}"/>
    <cellStyle name="Comma 26 3 3 2 4" xfId="22191" xr:uid="{65B24F3C-E375-4A1B-BF6C-14FA56D7F110}"/>
    <cellStyle name="Comma 26 3 3 2 5" xfId="30643" xr:uid="{28622D43-F661-4625-B809-D2F461D7F0DC}"/>
    <cellStyle name="Comma 26 3 3 3" xfId="7527" xr:uid="{0F64D8DE-08E2-4868-B428-72C45247C931}"/>
    <cellStyle name="Comma 26 3 3 3 2" xfId="12382" xr:uid="{544F2EE7-2705-4FEF-B0BF-2FF6F19732E2}"/>
    <cellStyle name="Comma 26 3 3 3 2 2" xfId="28644" xr:uid="{A57E232D-1007-439C-9358-1C1EDB8FDD5B}"/>
    <cellStyle name="Comma 26 3 3 3 3" xfId="17977" xr:uid="{5326C316-3A43-40B0-897F-548D309C6652}"/>
    <cellStyle name="Comma 26 3 3 3 4" xfId="23803" xr:uid="{60995927-B42C-453F-B411-662557A99FA1}"/>
    <cellStyle name="Comma 26 3 3 3 5" xfId="13066" xr:uid="{D919840D-FD60-4D8F-9159-12509D7336D2}"/>
    <cellStyle name="Comma 26 3 3 4" xfId="9154" xr:uid="{081AEC9B-495A-4769-9065-A367D4FEA7F8}"/>
    <cellStyle name="Comma 26 3 3 4 2" xfId="25423" xr:uid="{F2B74410-A9E9-407B-9403-960DB465E5E1}"/>
    <cellStyle name="Comma 26 3 3 5" xfId="14684" xr:uid="{0479C6FD-6FD8-4B10-846C-BC8900EE0526}"/>
    <cellStyle name="Comma 26 3 3 6" xfId="20582" xr:uid="{E464555D-0C2B-4E66-A81F-0A033741176F}"/>
    <cellStyle name="Comma 26 3 3 7" xfId="31420" xr:uid="{AE5C761D-F954-4C5E-B7E9-8AF287E88AAA}"/>
    <cellStyle name="Comma 26 3 3 8" xfId="33627" xr:uid="{17EE3A59-BE7E-4163-936B-18D00E971C27}"/>
    <cellStyle name="Comma 26 3 3 9" xfId="34451" xr:uid="{2B28CD6D-91BD-4154-AD52-440E17376D58}"/>
    <cellStyle name="Comma 26 3 4" xfId="4662" xr:uid="{E0568F87-14E4-4556-A8E7-79FF2D594D96}"/>
    <cellStyle name="Comma 26 3 4 2" xfId="9911" xr:uid="{B17C683F-B800-47BF-B061-FEA7D396E555}"/>
    <cellStyle name="Comma 26 3 4 2 2" xfId="26173" xr:uid="{8C04F921-9C7C-4C43-B002-40684864BC47}"/>
    <cellStyle name="Comma 26 3 4 3" xfId="15434" xr:uid="{318D881A-9937-475A-B606-B8FD8E015BA5}"/>
    <cellStyle name="Comma 26 3 4 4" xfId="21332" xr:uid="{85747E1A-4FD9-444A-BB6F-605130AC990A}"/>
    <cellStyle name="Comma 26 3 4 5" xfId="30949" xr:uid="{55D75089-3A1E-4E48-98B0-B7B0E6307E7D}"/>
    <cellStyle name="Comma 26 3 5" xfId="6668" xr:uid="{B8EA4A4B-E981-4864-B55B-1D23252A4BF2}"/>
    <cellStyle name="Comma 26 3 5 2" xfId="11523" xr:uid="{8CB1D702-31E2-466E-9DC1-EB74A3BCA150}"/>
    <cellStyle name="Comma 26 3 5 2 2" xfId="27785" xr:uid="{8E92281B-688C-4109-B2E9-0EEA27634623}"/>
    <cellStyle name="Comma 26 3 5 3" xfId="17118" xr:uid="{29C3FEA1-93E8-4C96-86A1-B56C051E4EDD}"/>
    <cellStyle name="Comma 26 3 5 4" xfId="22944" xr:uid="{17A23EC1-5BC8-4229-9B5E-159ADA128BC2}"/>
    <cellStyle name="Comma 26 3 5 5" xfId="13044" xr:uid="{A092BA15-7C9D-4D69-B538-338DFD84B9AE}"/>
    <cellStyle name="Comma 26 3 6" xfId="8295" xr:uid="{C8B064DB-D4C1-4F3F-9E56-D6E0DE6FC814}"/>
    <cellStyle name="Comma 26 3 6 2" xfId="24564" xr:uid="{29390186-B83E-4110-9552-9CABBC7A2DEF}"/>
    <cellStyle name="Comma 26 3 7" xfId="13820" xr:uid="{4561BBB9-0DE2-460A-8811-0159C2BE4AD4}"/>
    <cellStyle name="Comma 26 3 8" xfId="19723" xr:uid="{E6C6C56E-EDF3-4513-A415-3FBF0C6440D1}"/>
    <cellStyle name="Comma 26 3 9" xfId="31619" xr:uid="{7F34A4FD-F097-4FBF-BBF7-382B314402F2}"/>
    <cellStyle name="Comma 26 4" xfId="3219" xr:uid="{042B5676-5921-4B8D-B949-86AFF1BFEF88}"/>
    <cellStyle name="Comma 26 4 10" xfId="34452" xr:uid="{EF3BB49B-6219-41D3-A0F9-5B8EC640FEA5}"/>
    <cellStyle name="Comma 26 4 11" xfId="35996" xr:uid="{86D71CE2-2505-4BB1-B3F6-44D6CFF26797}"/>
    <cellStyle name="Comma 26 4 12" xfId="37408" xr:uid="{F39C7D68-7C29-47CC-9A62-B96179CF9165}"/>
    <cellStyle name="Comma 26 4 13" xfId="38813" xr:uid="{E7B2C86C-D29D-44DE-8959-6FC3330AC024}"/>
    <cellStyle name="Comma 26 4 14" xfId="40127" xr:uid="{386F5F15-32F9-4584-9A10-CD61B7164771}"/>
    <cellStyle name="Comma 26 4 15" xfId="41862" xr:uid="{6180F225-7476-4DB4-91BF-2127637D9101}"/>
    <cellStyle name="Comma 26 4 16" xfId="43265" xr:uid="{AE828B27-3EF8-47EE-8868-18BAF341F484}"/>
    <cellStyle name="Comma 26 4 2" xfId="4149" xr:uid="{2F5BC7EB-B49D-4AB8-ABA3-EAC7983B470E}"/>
    <cellStyle name="Comma 26 4 2 10" xfId="36748" xr:uid="{BF7AED39-9EC4-4498-81C0-80F25D44C703}"/>
    <cellStyle name="Comma 26 4 2 11" xfId="38160" xr:uid="{09ADC44B-9CD8-4495-9A12-E1600FC3DDC9}"/>
    <cellStyle name="Comma 26 4 2 12" xfId="39565" xr:uid="{5FC3225A-0545-421E-8242-22705A7417AB}"/>
    <cellStyle name="Comma 26 4 2 13" xfId="40128" xr:uid="{6D52E8C6-7EE9-4EF1-BDD5-9C7B1A2BA70F}"/>
    <cellStyle name="Comma 26 4 2 14" xfId="42614" xr:uid="{BD8F2500-97D7-4834-A6F2-60FDB801F80E}"/>
    <cellStyle name="Comma 26 4 2 15" xfId="44017" xr:uid="{08723B20-2ADF-469F-BC3C-5620E50D5E50}"/>
    <cellStyle name="Comma 26 4 2 2" xfId="5758" xr:uid="{16ADAE49-2334-48E6-BBEB-90B4CFFFCB2C}"/>
    <cellStyle name="Comma 26 4 2 2 2" xfId="11007" xr:uid="{DA70F1CC-37E7-473E-96FE-FF1FF114F966}"/>
    <cellStyle name="Comma 26 4 2 2 2 2" xfId="27269" xr:uid="{BC63ABA1-B173-4278-8C7A-68FED668748C}"/>
    <cellStyle name="Comma 26 4 2 2 3" xfId="16530" xr:uid="{32725D1A-A9E7-4899-BEDA-C1BDB3ADBDCD}"/>
    <cellStyle name="Comma 26 4 2 2 4" xfId="22428" xr:uid="{C17F3C6F-746C-4F5D-A94F-990CBD7F4105}"/>
    <cellStyle name="Comma 26 4 2 2 5" xfId="30642" xr:uid="{44E73E6A-1CE1-4552-B9EC-CE5AD82AFCAC}"/>
    <cellStyle name="Comma 26 4 2 3" xfId="7764" xr:uid="{0D1DB289-45B6-4ADC-A440-5F58207F6675}"/>
    <cellStyle name="Comma 26 4 2 3 2" xfId="12619" xr:uid="{631FA076-7273-452D-A40F-FF620183B044}"/>
    <cellStyle name="Comma 26 4 2 3 2 2" xfId="28881" xr:uid="{37E864D1-8995-4D05-9F51-925B4F8F85F3}"/>
    <cellStyle name="Comma 26 4 2 3 3" xfId="18214" xr:uid="{35C6E722-BD35-4929-8D30-E918744F0FF1}"/>
    <cellStyle name="Comma 26 4 2 3 4" xfId="24040" xr:uid="{FC877FA6-D45B-42C1-8F40-76859CE76CDB}"/>
    <cellStyle name="Comma 26 4 2 3 5" xfId="19109" xr:uid="{1696A821-8B7D-43A4-B317-DEFC4B589651}"/>
    <cellStyle name="Comma 26 4 2 4" xfId="9391" xr:uid="{0CA2DD24-6D36-47D6-B722-0879B590CA93}"/>
    <cellStyle name="Comma 26 4 2 4 2" xfId="25660" xr:uid="{0ED08FD8-3B80-4C8C-93DE-007C5496F00E}"/>
    <cellStyle name="Comma 26 4 2 5" xfId="14921" xr:uid="{BB848A17-6324-461D-8E40-9F6FF5E73C95}"/>
    <cellStyle name="Comma 26 4 2 6" xfId="20819" xr:uid="{5BA43200-EF94-45C7-B77F-89886B47A89A}"/>
    <cellStyle name="Comma 26 4 2 7" xfId="13137" xr:uid="{C03E00FB-95CA-4865-8961-AAB723B0E06A}"/>
    <cellStyle name="Comma 26 4 2 8" xfId="33864" xr:uid="{3D407949-6DC7-4AEB-8E2B-BF650FEB0F6C}"/>
    <cellStyle name="Comma 26 4 2 9" xfId="34453" xr:uid="{A87A322E-028B-4007-B1A7-64F63D32B52C}"/>
    <cellStyle name="Comma 26 4 3" xfId="4860" xr:uid="{5D924BF8-4D1B-4EA3-8A6C-E743999F38A1}"/>
    <cellStyle name="Comma 26 4 3 2" xfId="10109" xr:uid="{ABB49431-EE5D-4484-B837-09D05B176C74}"/>
    <cellStyle name="Comma 26 4 3 2 2" xfId="26371" xr:uid="{554C6C4D-6AFA-4F58-85AA-E4EA6DBB4B17}"/>
    <cellStyle name="Comma 26 4 3 3" xfId="15632" xr:uid="{317D4400-A933-499E-8376-1D35BDE22379}"/>
    <cellStyle name="Comma 26 4 3 4" xfId="21530" xr:uid="{26E4A969-E582-426A-95D6-FC9E753BAE2B}"/>
    <cellStyle name="Comma 26 4 3 5" xfId="30580" xr:uid="{C35BA460-CBF8-4242-833E-5B42525577DA}"/>
    <cellStyle name="Comma 26 4 4" xfId="6866" xr:uid="{7F0FA6B2-2345-4B23-A628-5CC064B1F886}"/>
    <cellStyle name="Comma 26 4 4 2" xfId="11721" xr:uid="{C89E9B38-E9FF-4818-9432-0F72602CBFC8}"/>
    <cellStyle name="Comma 26 4 4 2 2" xfId="27983" xr:uid="{D623686E-09AA-498D-BE0E-6A3BF7138C84}"/>
    <cellStyle name="Comma 26 4 4 3" xfId="17316" xr:uid="{4C60076B-DC1B-44CA-A1FB-CDF9A78C166A}"/>
    <cellStyle name="Comma 26 4 4 4" xfId="23142" xr:uid="{0703B6F6-2228-4CCD-A354-CE10EE9F9883}"/>
    <cellStyle name="Comma 26 4 4 5" xfId="13169" xr:uid="{FCEC2DF4-B97C-424C-B785-3E15B57EC1A0}"/>
    <cellStyle name="Comma 26 4 5" xfId="8493" xr:uid="{59B8EEE7-4211-4722-8D68-E9C00E0E9B84}"/>
    <cellStyle name="Comma 26 4 5 2" xfId="24762" xr:uid="{BA63F040-B9F6-484D-B77F-50F6A505AA76}"/>
    <cellStyle name="Comma 26 4 6" xfId="14018" xr:uid="{5A4D1F37-2EED-459E-839B-BBE41C444E45}"/>
    <cellStyle name="Comma 26 4 7" xfId="19921" xr:uid="{2120B791-4F52-4560-808D-458F65DCC973}"/>
    <cellStyle name="Comma 26 4 8" xfId="30892" xr:uid="{D4E87AFD-16D5-44D9-B357-68F2FE93D424}"/>
    <cellStyle name="Comma 26 4 9" xfId="32966" xr:uid="{9A9997B6-A645-44F0-89DB-6DD58DECCFED}"/>
    <cellStyle name="Comma 26 5" xfId="3711" xr:uid="{06957E5D-8BCA-4947-AAF8-9C60471B4B9E}"/>
    <cellStyle name="Comma 26 5 10" xfId="36381" xr:uid="{E4E268E4-14DD-48C1-A1EE-925BB1CDA2C6}"/>
    <cellStyle name="Comma 26 5 11" xfId="37793" xr:uid="{A4AEDF0B-5BB8-4CEE-8DF1-18E119B57EF7}"/>
    <cellStyle name="Comma 26 5 12" xfId="39198" xr:uid="{EE2CF6B1-881F-48C5-AE12-3B74079413F3}"/>
    <cellStyle name="Comma 26 5 13" xfId="40129" xr:uid="{A92CDD9D-089D-4D70-B2F6-76283F48B436}"/>
    <cellStyle name="Comma 26 5 14" xfId="42247" xr:uid="{D98398A7-CE16-453C-B051-B47A12D0F611}"/>
    <cellStyle name="Comma 26 5 15" xfId="43650" xr:uid="{9CA4B5AB-6A90-4C8D-A67F-0BD6D869E583}"/>
    <cellStyle name="Comma 26 5 2" xfId="5320" xr:uid="{2F3601A7-E607-488E-8B9E-99AD86EBECB4}"/>
    <cellStyle name="Comma 26 5 2 2" xfId="10569" xr:uid="{9F389D48-D96D-4BD7-AED3-6A052D896B33}"/>
    <cellStyle name="Comma 26 5 2 2 2" xfId="26831" xr:uid="{B5B92FE3-3A06-4471-AFC4-2235CFDA4048}"/>
    <cellStyle name="Comma 26 5 2 3" xfId="16092" xr:uid="{DE6EA771-7E2D-4B6D-8801-8D1F81F43823}"/>
    <cellStyle name="Comma 26 5 2 4" xfId="21990" xr:uid="{4B7B80D1-D506-4B0D-865E-579406754AC5}"/>
    <cellStyle name="Comma 26 5 2 5" xfId="19171" xr:uid="{3486E819-F4A5-4DF0-A5B1-3AEBD62C92AD}"/>
    <cellStyle name="Comma 26 5 3" xfId="7326" xr:uid="{A8583AA7-DC3D-4C99-955E-D5603DFAEA4F}"/>
    <cellStyle name="Comma 26 5 3 2" xfId="12181" xr:uid="{249DF6E6-A0F7-430E-8645-B8F297A4D367}"/>
    <cellStyle name="Comma 26 5 3 2 2" xfId="28443" xr:uid="{186DC89C-3CE9-4CAC-B076-6E3137726CEE}"/>
    <cellStyle name="Comma 26 5 3 3" xfId="17776" xr:uid="{9550F0E4-5085-4E8D-AE68-9F44874BFA0F}"/>
    <cellStyle name="Comma 26 5 3 4" xfId="23602" xr:uid="{6E1B1F18-C34E-46EB-A6F5-E1A60D25CB30}"/>
    <cellStyle name="Comma 26 5 3 5" xfId="30165" xr:uid="{5B20FFBA-36E5-4B27-A2E1-E526484FB32F}"/>
    <cellStyle name="Comma 26 5 4" xfId="8953" xr:uid="{13F06786-AE28-4D22-A6EE-1BFD336F7709}"/>
    <cellStyle name="Comma 26 5 4 2" xfId="25222" xr:uid="{D35A1A2A-7A79-4F65-8B72-97D0A1D14719}"/>
    <cellStyle name="Comma 26 5 5" xfId="14483" xr:uid="{BA6F27F2-F434-4AA4-A9DB-A2D018C044E5}"/>
    <cellStyle name="Comma 26 5 6" xfId="20381" xr:uid="{0C7638E9-8535-4EEE-AA84-2A9B8ECDAA07}"/>
    <cellStyle name="Comma 26 5 7" xfId="31876" xr:uid="{284F1723-ED0B-4FC0-BFAD-076AAF026367}"/>
    <cellStyle name="Comma 26 5 8" xfId="33426" xr:uid="{ADE380A7-4C88-40A2-BD16-8719BCD0EF02}"/>
    <cellStyle name="Comma 26 5 9" xfId="34454" xr:uid="{F7034073-3844-442D-8E8F-73F9B461F304}"/>
    <cellStyle name="Comma 26 6" xfId="13213" xr:uid="{047DD5DB-C30B-421C-BBAB-0527E2AD2B4B}"/>
    <cellStyle name="Comma 26 7" xfId="19218" xr:uid="{04F41769-273E-424D-B6FD-464E2C9736F2}"/>
    <cellStyle name="Comma 27" xfId="845" xr:uid="{DB2A3193-E9AE-4EF1-A6B5-879FF0188BCB}"/>
    <cellStyle name="Comma 27 2" xfId="846" xr:uid="{4A9EDCD1-9A96-4DE4-859F-19BBC77CC351}"/>
    <cellStyle name="Comma 27 2 2" xfId="3024" xr:uid="{640D10C4-30D2-4886-B82B-E6849E5D57D9}"/>
    <cellStyle name="Comma 27 2 2 10" xfId="32771" xr:uid="{6E67C16D-B494-4183-AEB6-A86A88CC8708}"/>
    <cellStyle name="Comma 27 2 2 11" xfId="34455" xr:uid="{91C4355F-129F-4BFE-900C-55F51AF3780E}"/>
    <cellStyle name="Comma 27 2 2 12" xfId="35810" xr:uid="{E608860B-3F0C-4C02-89E8-7E72769E6307}"/>
    <cellStyle name="Comma 27 2 2 13" xfId="37222" xr:uid="{BC805868-84DB-4C8E-821D-4279FEAE6B23}"/>
    <cellStyle name="Comma 27 2 2 14" xfId="38627" xr:uid="{951DD0E5-9D7F-42E7-BA74-2D7A03AC069F}"/>
    <cellStyle name="Comma 27 2 2 15" xfId="40130" xr:uid="{31FEF73E-F3C6-41A1-9C48-D9896AD5D187}"/>
    <cellStyle name="Comma 27 2 2 16" xfId="41676" xr:uid="{FF682989-720F-4255-8451-16C44DD14BD3}"/>
    <cellStyle name="Comma 27 2 2 17" xfId="43079" xr:uid="{BC21B385-8823-479A-8507-C8C18812B0E7}"/>
    <cellStyle name="Comma 27 2 2 2" xfId="3489" xr:uid="{7125737D-8DCF-4B81-8DE7-2898D6764594}"/>
    <cellStyle name="Comma 27 2 2 2 10" xfId="34456" xr:uid="{4B651998-5D8C-4636-9337-0A56F97175E6}"/>
    <cellStyle name="Comma 27 2 2 2 11" xfId="36175" xr:uid="{A3AAFE9A-1A44-46F9-9B2C-6EEB5CA1E81E}"/>
    <cellStyle name="Comma 27 2 2 2 12" xfId="37587" xr:uid="{1E86BCF2-BF24-4E81-B63F-9F4E88F6F32B}"/>
    <cellStyle name="Comma 27 2 2 2 13" xfId="38992" xr:uid="{0D7F4BCC-5861-43F1-8B7E-77456743BCA4}"/>
    <cellStyle name="Comma 27 2 2 2 14" xfId="40131" xr:uid="{73A7D40F-C5E9-4AA3-89CA-1008D5267CD1}"/>
    <cellStyle name="Comma 27 2 2 2 15" xfId="42041" xr:uid="{2227BABB-6E5F-48D9-8E97-F494AAB531F6}"/>
    <cellStyle name="Comma 27 2 2 2 16" xfId="43444" xr:uid="{5132FD50-3063-4CE0-8F82-919081464E84}"/>
    <cellStyle name="Comma 27 2 2 2 2" xfId="4350" xr:uid="{0EBD04EB-5BDC-4105-A064-9AD671D6CFB5}"/>
    <cellStyle name="Comma 27 2 2 2 2 10" xfId="36927" xr:uid="{EB0934A8-6AED-4EA2-84AF-CFCD93B241FF}"/>
    <cellStyle name="Comma 27 2 2 2 2 11" xfId="38339" xr:uid="{77C25D3D-5E36-4AA6-AA1D-B4E42BFB2E0E}"/>
    <cellStyle name="Comma 27 2 2 2 2 12" xfId="39744" xr:uid="{4DF18048-B8B3-45F7-8356-0E8F3A7D6D6D}"/>
    <cellStyle name="Comma 27 2 2 2 2 13" xfId="40132" xr:uid="{84DA4C90-BCCA-4B55-BF72-AE2F7F342EE1}"/>
    <cellStyle name="Comma 27 2 2 2 2 14" xfId="42793" xr:uid="{55F2FBBD-91CC-4E80-B09B-CFD1CA786E4B}"/>
    <cellStyle name="Comma 27 2 2 2 2 15" xfId="44196" xr:uid="{75D9AADE-4529-4B3E-AD17-6D2F6AEDCD6D}"/>
    <cellStyle name="Comma 27 2 2 2 2 2" xfId="5959" xr:uid="{C55164DE-4D7D-42F3-A12E-1B5BA2DBD910}"/>
    <cellStyle name="Comma 27 2 2 2 2 2 2" xfId="11208" xr:uid="{385248C9-FDE1-43D4-85EE-E2F1BD47CDF6}"/>
    <cellStyle name="Comma 27 2 2 2 2 2 2 2" xfId="27470" xr:uid="{D0ACABC2-2FC2-426D-8D75-79C35B5CFE5B}"/>
    <cellStyle name="Comma 27 2 2 2 2 2 3" xfId="16731" xr:uid="{41AA46E2-43E7-462F-948F-2A2EC2E88F4A}"/>
    <cellStyle name="Comma 27 2 2 2 2 2 4" xfId="22629" xr:uid="{F902818A-4F1F-4F79-B668-9BA00076E19E}"/>
    <cellStyle name="Comma 27 2 2 2 2 2 5" xfId="18657" xr:uid="{3A22D517-4872-4620-B1FB-1A269AC43476}"/>
    <cellStyle name="Comma 27 2 2 2 2 3" xfId="7965" xr:uid="{79E7C642-AC3E-4073-97A8-68E28A374F10}"/>
    <cellStyle name="Comma 27 2 2 2 2 3 2" xfId="12820" xr:uid="{0D24FCF5-6EAF-40CE-991E-5D5ACEF5F482}"/>
    <cellStyle name="Comma 27 2 2 2 2 3 2 2" xfId="29082" xr:uid="{7C56905B-544E-4CDF-8433-8518AA851BBB}"/>
    <cellStyle name="Comma 27 2 2 2 2 3 3" xfId="18415" xr:uid="{3BE0BE64-B65C-47B5-BC5A-71438CCD872D}"/>
    <cellStyle name="Comma 27 2 2 2 2 3 4" xfId="24241" xr:uid="{ECAC3BC6-660C-4191-BA1B-2B2734787469}"/>
    <cellStyle name="Comma 27 2 2 2 2 3 5" xfId="18909" xr:uid="{0C865D5F-AA3C-4CA8-8515-6C7841DA7F9E}"/>
    <cellStyle name="Comma 27 2 2 2 2 4" xfId="9592" xr:uid="{3DE7772B-8579-4ACE-8A51-5824269C61AE}"/>
    <cellStyle name="Comma 27 2 2 2 2 4 2" xfId="25861" xr:uid="{E1F12792-31D0-465E-B4CC-AFB04C87790A}"/>
    <cellStyle name="Comma 27 2 2 2 2 5" xfId="15122" xr:uid="{91C068AD-DBAC-407C-988B-0F6496384CBE}"/>
    <cellStyle name="Comma 27 2 2 2 2 6" xfId="21020" xr:uid="{8150CEC6-7B6E-4343-820D-9F5D7AEEE54C}"/>
    <cellStyle name="Comma 27 2 2 2 2 7" xfId="30658" xr:uid="{54621C92-C773-4121-844C-D820C5FBCD17}"/>
    <cellStyle name="Comma 27 2 2 2 2 8" xfId="34065" xr:uid="{E1924AB4-49B9-4198-9DDD-AB21F65E9905}"/>
    <cellStyle name="Comma 27 2 2 2 2 9" xfId="34457" xr:uid="{DCD2A7BC-A544-4D1F-9A6F-2C2111D068C1}"/>
    <cellStyle name="Comma 27 2 2 2 3" xfId="5104" xr:uid="{C550B53C-50E3-4692-9901-F1890C089C86}"/>
    <cellStyle name="Comma 27 2 2 2 3 2" xfId="10353" xr:uid="{348AFE28-DBA3-4E41-ABA6-4E9B453C966B}"/>
    <cellStyle name="Comma 27 2 2 2 3 2 2" xfId="26615" xr:uid="{DAF33401-4935-4217-9A78-D76ED50747A8}"/>
    <cellStyle name="Comma 27 2 2 2 3 3" xfId="15876" xr:uid="{172458DD-6775-46D8-991A-71EF499C4ED9}"/>
    <cellStyle name="Comma 27 2 2 2 3 4" xfId="21774" xr:uid="{97929B8A-133B-4A1F-BBAD-2AC25C6D4BB7}"/>
    <cellStyle name="Comma 27 2 2 2 3 5" xfId="19383" xr:uid="{999B93E3-A0FE-437A-A6F5-2932FDAE3CD1}"/>
    <cellStyle name="Comma 27 2 2 2 4" xfId="7110" xr:uid="{7ADD6375-A849-4004-98C3-874878812A23}"/>
    <cellStyle name="Comma 27 2 2 2 4 2" xfId="11965" xr:uid="{9F233789-9995-432D-9446-9E302FF59DD8}"/>
    <cellStyle name="Comma 27 2 2 2 4 2 2" xfId="28227" xr:uid="{CC70D401-C087-4FFE-BA25-9A233431B7DF}"/>
    <cellStyle name="Comma 27 2 2 2 4 3" xfId="17560" xr:uid="{6A58E3E9-2D25-4350-A33B-B144257E4F32}"/>
    <cellStyle name="Comma 27 2 2 2 4 4" xfId="23386" xr:uid="{9A04F03A-F6AD-4CBB-865E-BF77F6E9F6E4}"/>
    <cellStyle name="Comma 27 2 2 2 4 5" xfId="31631" xr:uid="{97C567CD-7445-4FF4-9D97-0895001C4312}"/>
    <cellStyle name="Comma 27 2 2 2 5" xfId="8737" xr:uid="{C3372515-0933-4C17-911A-B505A0375522}"/>
    <cellStyle name="Comma 27 2 2 2 5 2" xfId="25006" xr:uid="{D92F81BF-2ED5-4EA9-ACA3-14245787108A}"/>
    <cellStyle name="Comma 27 2 2 2 6" xfId="14265" xr:uid="{DF5D1ABF-DECB-46BA-BAAB-E741501A91A5}"/>
    <cellStyle name="Comma 27 2 2 2 7" xfId="20165" xr:uid="{A19D84EC-75C4-4014-BE96-7F17D0F2031F}"/>
    <cellStyle name="Comma 27 2 2 2 8" xfId="18766" xr:uid="{778C3F91-A70C-4F5A-8FF5-3CCE62D07BD9}"/>
    <cellStyle name="Comma 27 2 2 2 9" xfId="33210" xr:uid="{ABA54DF1-01A7-4E48-A7FF-CD24B4C01FB3}"/>
    <cellStyle name="Comma 27 2 2 3" xfId="3915" xr:uid="{6DB4461A-5220-49FF-8D30-33C403C828C3}"/>
    <cellStyle name="Comma 27 2 2 3 10" xfId="36560" xr:uid="{801AABBB-D11E-4F62-BADA-8F6F3B8E07D6}"/>
    <cellStyle name="Comma 27 2 2 3 11" xfId="37972" xr:uid="{D173109B-F4C4-4506-874A-AC839F416040}"/>
    <cellStyle name="Comma 27 2 2 3 12" xfId="39377" xr:uid="{8BD048B8-1CBA-4220-947D-EC18298CCAFE}"/>
    <cellStyle name="Comma 27 2 2 3 13" xfId="40133" xr:uid="{DDE80B7C-9BF9-442D-B131-BE433AD367B7}"/>
    <cellStyle name="Comma 27 2 2 3 14" xfId="42426" xr:uid="{679AD733-66E7-4198-AE91-A6CC16C97CB3}"/>
    <cellStyle name="Comma 27 2 2 3 15" xfId="43829" xr:uid="{9BF23CCB-FC9F-4995-82B8-6BFCB842A1AD}"/>
    <cellStyle name="Comma 27 2 2 3 2" xfId="5524" xr:uid="{A3E7ED1F-EC72-4072-97B3-DFFDA7A4FD89}"/>
    <cellStyle name="Comma 27 2 2 3 2 2" xfId="10773" xr:uid="{DEC82BD5-BBC2-458A-B6D7-20CA6DD81BA0}"/>
    <cellStyle name="Comma 27 2 2 3 2 2 2" xfId="27035" xr:uid="{87D8BE6F-9893-4F75-A00B-F044DB1CFD14}"/>
    <cellStyle name="Comma 27 2 2 3 2 3" xfId="16296" xr:uid="{1CBCC991-B3D0-41A0-94F4-5B640B5EDC07}"/>
    <cellStyle name="Comma 27 2 2 3 2 4" xfId="22194" xr:uid="{C6ACFB2F-322B-4CB5-8A5A-A82CD995EA24}"/>
    <cellStyle name="Comma 27 2 2 3 2 5" xfId="19364" xr:uid="{BBCB5DF4-60CF-460A-9CDF-A892D21FBA41}"/>
    <cellStyle name="Comma 27 2 2 3 3" xfId="7530" xr:uid="{F997D8CF-B3DE-478D-A0A8-F85080319D5D}"/>
    <cellStyle name="Comma 27 2 2 3 3 2" xfId="12385" xr:uid="{488DE9A6-0EAF-42B2-AFB8-492C6917E2E9}"/>
    <cellStyle name="Comma 27 2 2 3 3 2 2" xfId="28647" xr:uid="{EBDB4795-08A8-42C1-BEAB-98C5916CDE2A}"/>
    <cellStyle name="Comma 27 2 2 3 3 3" xfId="17980" xr:uid="{DE73D4A9-63A2-4BC0-8CA8-75A26AEF1C3A}"/>
    <cellStyle name="Comma 27 2 2 3 3 4" xfId="23806" xr:uid="{D4D913FC-6D73-410B-9A95-E0F50108BAF0}"/>
    <cellStyle name="Comma 27 2 2 3 3 5" xfId="18826" xr:uid="{D9DB7226-8409-4378-8C43-226E23173088}"/>
    <cellStyle name="Comma 27 2 2 3 4" xfId="9157" xr:uid="{8507AA51-E4B1-473F-941D-DC830F6F24C0}"/>
    <cellStyle name="Comma 27 2 2 3 4 2" xfId="25426" xr:uid="{EEA6D91F-A355-40AE-A1BE-0AABA501E0B2}"/>
    <cellStyle name="Comma 27 2 2 3 5" xfId="14687" xr:uid="{036EBF96-9E13-41A7-A006-F8E738F1743F}"/>
    <cellStyle name="Comma 27 2 2 3 6" xfId="20585" xr:uid="{02E8EC18-111E-4602-A41B-5BFAB1E815B1}"/>
    <cellStyle name="Comma 27 2 2 3 7" xfId="31361" xr:uid="{FA589A39-E88F-494C-8FF1-D7CA9A5AE53A}"/>
    <cellStyle name="Comma 27 2 2 3 8" xfId="33630" xr:uid="{7A5A6377-00B8-4C3E-A0AD-57AE714201CA}"/>
    <cellStyle name="Comma 27 2 2 3 9" xfId="34458" xr:uid="{446232F7-34C8-4665-B22B-8AFA07E50A42}"/>
    <cellStyle name="Comma 27 2 2 4" xfId="4665" xr:uid="{0B5C158E-FAAB-493E-8DCE-8153EB48CD66}"/>
    <cellStyle name="Comma 27 2 2 4 2" xfId="9914" xr:uid="{CBE31AA8-746A-40A8-B36A-F83DE09DA836}"/>
    <cellStyle name="Comma 27 2 2 4 2 2" xfId="26176" xr:uid="{68AA94A7-B345-4F6C-8860-DEA624B4F6F0}"/>
    <cellStyle name="Comma 27 2 2 4 3" xfId="15437" xr:uid="{63D05FE3-A9F6-413A-BB1A-8490221C8FD9}"/>
    <cellStyle name="Comma 27 2 2 4 4" xfId="21335" xr:uid="{D046484F-8C7A-4999-9252-2DAC96E482C6}"/>
    <cellStyle name="Comma 27 2 2 4 5" xfId="19409" xr:uid="{A4B9C9F1-A677-4683-A524-02DB203D543B}"/>
    <cellStyle name="Comma 27 2 2 5" xfId="6671" xr:uid="{DE189A94-C8E6-4316-9164-CBFE0D5FDD16}"/>
    <cellStyle name="Comma 27 2 2 5 2" xfId="11526" xr:uid="{D5631EC4-5E0E-42F5-92B1-3CF3FCE638E6}"/>
    <cellStyle name="Comma 27 2 2 5 2 2" xfId="27788" xr:uid="{2DD67DB1-4E19-4AF0-B49A-A5CA36E836AD}"/>
    <cellStyle name="Comma 27 2 2 5 3" xfId="17121" xr:uid="{41F3633E-97D8-4761-B59F-E321E0E88747}"/>
    <cellStyle name="Comma 27 2 2 5 4" xfId="22947" xr:uid="{70E879DC-75D8-4341-B540-5C85D2B8A321}"/>
    <cellStyle name="Comma 27 2 2 5 5" xfId="13046" xr:uid="{6C973057-46B2-49C9-825F-B40BB29409A5}"/>
    <cellStyle name="Comma 27 2 2 6" xfId="8298" xr:uid="{49B8A0F9-B715-4EF1-AEAF-C35EE17C0530}"/>
    <cellStyle name="Comma 27 2 2 6 2" xfId="24567" xr:uid="{91721764-66C2-48D5-A9EB-F74527BBF592}"/>
    <cellStyle name="Comma 27 2 2 7" xfId="13823" xr:uid="{A16A5044-43ED-4411-9103-214CF7E7A042}"/>
    <cellStyle name="Comma 27 2 2 8" xfId="19726" xr:uid="{FF26F8D7-3A33-4F41-945C-D5A8D7E8D873}"/>
    <cellStyle name="Comma 27 2 2 9" xfId="29883" xr:uid="{189E8A20-B290-48DA-A573-4BB24BCF718F}"/>
    <cellStyle name="Comma 27 2 3" xfId="3222" xr:uid="{CB4A9F2C-B43B-416F-8646-45406E0938E9}"/>
    <cellStyle name="Comma 27 2 3 10" xfId="34459" xr:uid="{506B278A-AE62-4905-BEF8-C2A90693C582}"/>
    <cellStyle name="Comma 27 2 3 11" xfId="35999" xr:uid="{1427C694-AFA6-4723-A8C3-4CA74A10FF43}"/>
    <cellStyle name="Comma 27 2 3 12" xfId="37411" xr:uid="{1D1A9363-8841-444D-9233-D464B879559A}"/>
    <cellStyle name="Comma 27 2 3 13" xfId="38816" xr:uid="{FCDBD41F-5CE2-4024-B274-B3BF2916C7CC}"/>
    <cellStyle name="Comma 27 2 3 14" xfId="40134" xr:uid="{D9580D75-F49B-4B8D-9025-FA196DD4C8C6}"/>
    <cellStyle name="Comma 27 2 3 15" xfId="41865" xr:uid="{5D88676A-C980-46D5-98BE-11487AC7F379}"/>
    <cellStyle name="Comma 27 2 3 16" xfId="43268" xr:uid="{78CD3387-2886-439E-AA2B-132BF6C5420A}"/>
    <cellStyle name="Comma 27 2 3 2" xfId="4152" xr:uid="{69F3A8CD-8C78-4FD3-B892-E3A399D2DF40}"/>
    <cellStyle name="Comma 27 2 3 2 10" xfId="36751" xr:uid="{369D5AEE-747C-4728-B397-E5D7A86A8827}"/>
    <cellStyle name="Comma 27 2 3 2 11" xfId="38163" xr:uid="{B63D4D98-6987-4360-965E-ACB28C5A4270}"/>
    <cellStyle name="Comma 27 2 3 2 12" xfId="39568" xr:uid="{C1CA2204-D243-497A-901D-0E2B12A14E4F}"/>
    <cellStyle name="Comma 27 2 3 2 13" xfId="40135" xr:uid="{FD6F5587-882C-4ED3-9D2D-220A236E7BFA}"/>
    <cellStyle name="Comma 27 2 3 2 14" xfId="42617" xr:uid="{D18D8073-B3C1-4D65-B43F-926B1082F5F7}"/>
    <cellStyle name="Comma 27 2 3 2 15" xfId="44020" xr:uid="{4C34F30A-2F2A-4AE8-B146-262C3A473A48}"/>
    <cellStyle name="Comma 27 2 3 2 2" xfId="5761" xr:uid="{D0CF02ED-D169-41ED-A6ED-A94688A2F0C2}"/>
    <cellStyle name="Comma 27 2 3 2 2 2" xfId="11010" xr:uid="{CDD71664-9343-4508-991F-692A467500E7}"/>
    <cellStyle name="Comma 27 2 3 2 2 2 2" xfId="27272" xr:uid="{595BD5BC-44B6-48FC-9FF3-DF9D1176ADF6}"/>
    <cellStyle name="Comma 27 2 3 2 2 3" xfId="16533" xr:uid="{A10E5FC0-5462-45DB-A6F1-840B04392B8D}"/>
    <cellStyle name="Comma 27 2 3 2 2 4" xfId="22431" xr:uid="{8CB86AFA-8875-4022-BA12-00977536250C}"/>
    <cellStyle name="Comma 27 2 3 2 2 5" xfId="32120" xr:uid="{6F729559-9CA1-49DB-A218-1013FD891DFF}"/>
    <cellStyle name="Comma 27 2 3 2 3" xfId="7767" xr:uid="{09DF0F1D-4C26-45B9-9AF6-01B5AE1D499A}"/>
    <cellStyle name="Comma 27 2 3 2 3 2" xfId="12622" xr:uid="{E1408978-9065-47D8-9466-598F3D655F75}"/>
    <cellStyle name="Comma 27 2 3 2 3 2 2" xfId="28884" xr:uid="{0988A475-A5EB-4377-8AAB-2C967CBF542F}"/>
    <cellStyle name="Comma 27 2 3 2 3 3" xfId="18217" xr:uid="{677CA18D-C609-48EA-BDBB-647077C867C1}"/>
    <cellStyle name="Comma 27 2 3 2 3 4" xfId="24043" xr:uid="{6E7D3298-2F54-458C-9B4C-AE9DE7D9174D}"/>
    <cellStyle name="Comma 27 2 3 2 3 5" xfId="32197" xr:uid="{4D3873E3-2000-43C4-BE32-CE71D73065E2}"/>
    <cellStyle name="Comma 27 2 3 2 4" xfId="9394" xr:uid="{7B26D700-BF97-44DA-A105-D976F67C1021}"/>
    <cellStyle name="Comma 27 2 3 2 4 2" xfId="25663" xr:uid="{6D4B9D03-6560-4678-88A3-1E5754CFC8FE}"/>
    <cellStyle name="Comma 27 2 3 2 5" xfId="14924" xr:uid="{CCB5D6FE-83E4-4533-BEA2-57C229DCDDB8}"/>
    <cellStyle name="Comma 27 2 3 2 6" xfId="20822" xr:uid="{F8F755B8-2BE1-46B7-AB23-EB232236E6A2}"/>
    <cellStyle name="Comma 27 2 3 2 7" xfId="31678" xr:uid="{4137C58A-A081-4122-8249-61B79EDFFE72}"/>
    <cellStyle name="Comma 27 2 3 2 8" xfId="33867" xr:uid="{22B7A340-F1B3-4956-AC6C-D54FC496001F}"/>
    <cellStyle name="Comma 27 2 3 2 9" xfId="34460" xr:uid="{52DAF3A1-45E7-4457-851A-B15EF868EC56}"/>
    <cellStyle name="Comma 27 2 3 3" xfId="4863" xr:uid="{1E0CE4D5-5DB6-4FC9-AD49-6F9858A2BDAB}"/>
    <cellStyle name="Comma 27 2 3 3 2" xfId="10112" xr:uid="{BEDF8C4B-4568-48C2-A390-F0D6057B4805}"/>
    <cellStyle name="Comma 27 2 3 3 2 2" xfId="26374" xr:uid="{F6A25025-A96D-490C-9F2D-5DB5342AD7C0}"/>
    <cellStyle name="Comma 27 2 3 3 3" xfId="15635" xr:uid="{6EF9FE2E-2194-482F-98A0-5323A7FFBF78}"/>
    <cellStyle name="Comma 27 2 3 3 4" xfId="21533" xr:uid="{EEA2DF04-E5DF-4F7A-9BE5-647BF5FF9C57}"/>
    <cellStyle name="Comma 27 2 3 3 5" xfId="18729" xr:uid="{92CBF28B-BD7D-47AA-9212-F049DB2F5F0D}"/>
    <cellStyle name="Comma 27 2 3 4" xfId="6869" xr:uid="{99944BC6-1865-4BD7-A8BE-80D2BC7F087C}"/>
    <cellStyle name="Comma 27 2 3 4 2" xfId="11724" xr:uid="{092E785F-4E1B-4D5B-983C-08E49E5811C6}"/>
    <cellStyle name="Comma 27 2 3 4 2 2" xfId="27986" xr:uid="{942E87F4-AF04-4577-951C-0E6B92737967}"/>
    <cellStyle name="Comma 27 2 3 4 3" xfId="17319" xr:uid="{AE672E6A-7C2D-4E7F-A9E8-1F7B6F7FF1A3}"/>
    <cellStyle name="Comma 27 2 3 4 4" xfId="23145" xr:uid="{63E9B260-3BD4-427D-B554-077F788155C8}"/>
    <cellStyle name="Comma 27 2 3 4 5" xfId="13257" xr:uid="{86C84F52-39EE-48F9-B3F8-2E88DA816E29}"/>
    <cellStyle name="Comma 27 2 3 5" xfId="8496" xr:uid="{AEA1CCC7-3DE8-46EE-AB27-8F2A6B1C21BC}"/>
    <cellStyle name="Comma 27 2 3 5 2" xfId="24765" xr:uid="{1CBA783C-D242-4CA0-B388-9D58F94C567C}"/>
    <cellStyle name="Comma 27 2 3 6" xfId="14021" xr:uid="{29874C51-900D-4037-9D3F-0C83B138ECBB}"/>
    <cellStyle name="Comma 27 2 3 7" xfId="19924" xr:uid="{9ACF9B65-D103-42E8-8C13-D7DAA195FCAD}"/>
    <cellStyle name="Comma 27 2 3 8" xfId="31882" xr:uid="{12B3EF64-0E3D-4070-BA7E-6F2B91063EFF}"/>
    <cellStyle name="Comma 27 2 3 9" xfId="32969" xr:uid="{164DC9C2-384B-4F8F-884B-890B722B2453}"/>
    <cellStyle name="Comma 27 2 4" xfId="3714" xr:uid="{90EC3F74-392E-4909-AB26-2946B5781B63}"/>
    <cellStyle name="Comma 27 2 4 10" xfId="36384" xr:uid="{9606475D-587A-426F-8D4D-3AB2BE1DFA4C}"/>
    <cellStyle name="Comma 27 2 4 11" xfId="37796" xr:uid="{97253653-5EB4-4AF5-AB17-B257B2521561}"/>
    <cellStyle name="Comma 27 2 4 12" xfId="39201" xr:uid="{19A80996-68B9-45C1-8F59-3B0928264E14}"/>
    <cellStyle name="Comma 27 2 4 13" xfId="40136" xr:uid="{99626972-00DD-4085-B126-805543CC8941}"/>
    <cellStyle name="Comma 27 2 4 14" xfId="42250" xr:uid="{9962D10D-DCC5-43F8-AE05-F39F523F1A5D}"/>
    <cellStyle name="Comma 27 2 4 15" xfId="43653" xr:uid="{286426FD-E118-4A18-9E36-DFF4543FCDAB}"/>
    <cellStyle name="Comma 27 2 4 2" xfId="5323" xr:uid="{EDDB73B4-4142-4D95-8A52-614BF6D50F69}"/>
    <cellStyle name="Comma 27 2 4 2 2" xfId="10572" xr:uid="{42EA5983-DB31-4FAD-BDCD-2EEEE83FB497}"/>
    <cellStyle name="Comma 27 2 4 2 2 2" xfId="26834" xr:uid="{0C035698-4FBB-4D75-A8D3-3CFAA07A97DA}"/>
    <cellStyle name="Comma 27 2 4 2 3" xfId="16095" xr:uid="{F204A30E-E607-41D0-BD02-FC4E0440E8DB}"/>
    <cellStyle name="Comma 27 2 4 2 4" xfId="21993" xr:uid="{E1D4958C-8D1F-40F7-AD24-A66BBEAC5F36}"/>
    <cellStyle name="Comma 27 2 4 2 5" xfId="32466" xr:uid="{FB92F601-F850-47DF-BE7F-B66E3DE49813}"/>
    <cellStyle name="Comma 27 2 4 3" xfId="7329" xr:uid="{4E40AB40-7267-4ED7-908E-F2BDB7C222FA}"/>
    <cellStyle name="Comma 27 2 4 3 2" xfId="12184" xr:uid="{A4D10AA8-95D2-4D4C-A9EF-50E09964712F}"/>
    <cellStyle name="Comma 27 2 4 3 2 2" xfId="28446" xr:uid="{4159C030-9737-4965-B931-91082AC7C81E}"/>
    <cellStyle name="Comma 27 2 4 3 3" xfId="17779" xr:uid="{89C3A8B0-E6F5-4C8B-B4B2-AC704C3B2783}"/>
    <cellStyle name="Comma 27 2 4 3 4" xfId="23605" xr:uid="{51698E42-5222-4B90-AD1E-F5F19D0CEBFF}"/>
    <cellStyle name="Comma 27 2 4 3 5" xfId="13461" xr:uid="{80A99D5A-E35A-4BEF-A9E3-45F3E53CD1A3}"/>
    <cellStyle name="Comma 27 2 4 4" xfId="8956" xr:uid="{286F2008-57D7-4925-91A8-34B9885F3FDD}"/>
    <cellStyle name="Comma 27 2 4 4 2" xfId="25225" xr:uid="{E5A6AA93-A76B-4B01-8A86-45D9CDC50C25}"/>
    <cellStyle name="Comma 27 2 4 5" xfId="14486" xr:uid="{56021041-D1EA-4BC3-94F2-3C2BC0016772}"/>
    <cellStyle name="Comma 27 2 4 6" xfId="20384" xr:uid="{0B811B3A-DE1E-4AD8-95ED-9B2BF816A658}"/>
    <cellStyle name="Comma 27 2 4 7" xfId="32475" xr:uid="{BF6B0AD7-4D32-4AD6-B74B-DF49A1D7BC02}"/>
    <cellStyle name="Comma 27 2 4 8" xfId="33429" xr:uid="{BC2A92E8-1A72-4065-BC6D-A4572B28FAC8}"/>
    <cellStyle name="Comma 27 2 4 9" xfId="34461" xr:uid="{E63D37D8-F542-4493-8A27-98873D50A046}"/>
    <cellStyle name="Comma 27 2 5" xfId="13216" xr:uid="{987F4DFC-BEE4-4861-883D-EE4A1D8FAF5A}"/>
    <cellStyle name="Comma 27 2 6" xfId="29643" xr:uid="{DE43B07B-7CCB-4593-88F5-5C9C9E1CB5E3}"/>
    <cellStyle name="Comma 27 3" xfId="3023" xr:uid="{F58BE367-2D12-48ED-AFB6-54F35F4907C3}"/>
    <cellStyle name="Comma 27 3 10" xfId="32770" xr:uid="{1CC3E652-55CD-40A6-ADD5-EB84A276575B}"/>
    <cellStyle name="Comma 27 3 11" xfId="34462" xr:uid="{1712AAE2-6CA8-450D-8D88-D9FE7099E3E4}"/>
    <cellStyle name="Comma 27 3 12" xfId="35809" xr:uid="{4D23A483-ADC0-474F-A62F-1C32F3DC4A82}"/>
    <cellStyle name="Comma 27 3 13" xfId="37221" xr:uid="{26A9A4A8-A0AD-423D-BC4A-9445A11FF199}"/>
    <cellStyle name="Comma 27 3 14" xfId="38626" xr:uid="{C4DA6CD5-90C4-40F8-B1E2-FFC83EE46090}"/>
    <cellStyle name="Comma 27 3 15" xfId="40137" xr:uid="{3C1355D5-28F3-4F5C-A71D-6553CEA26181}"/>
    <cellStyle name="Comma 27 3 16" xfId="41675" xr:uid="{635B9BFA-8657-43B3-A209-5ABFB71E5CC8}"/>
    <cellStyle name="Comma 27 3 17" xfId="43078" xr:uid="{1FBC40C6-1A5B-4047-AADC-10C65BF47011}"/>
    <cellStyle name="Comma 27 3 2" xfId="3488" xr:uid="{5EB2F4B4-57CA-41A6-A275-35B4F179720B}"/>
    <cellStyle name="Comma 27 3 2 10" xfId="34463" xr:uid="{C8EFADC5-FE59-4E84-A2EF-722347D21E71}"/>
    <cellStyle name="Comma 27 3 2 11" xfId="36174" xr:uid="{AF4C9E3D-FE8A-4829-ADA2-DF075FEC0AD6}"/>
    <cellStyle name="Comma 27 3 2 12" xfId="37586" xr:uid="{8ECBE009-323D-46FF-BBBD-43FEACBB9DF3}"/>
    <cellStyle name="Comma 27 3 2 13" xfId="38991" xr:uid="{5397C7BB-28DC-40BF-A6FD-A0D8CDA2194E}"/>
    <cellStyle name="Comma 27 3 2 14" xfId="40138" xr:uid="{218939DD-68B6-4091-9B43-29B50BBF0B71}"/>
    <cellStyle name="Comma 27 3 2 15" xfId="42040" xr:uid="{28514DF6-10B6-4EB7-B28D-4DC671AD6275}"/>
    <cellStyle name="Comma 27 3 2 16" xfId="43443" xr:uid="{6EE8187A-423C-4AEF-80A4-6AA3E1E481A7}"/>
    <cellStyle name="Comma 27 3 2 2" xfId="4349" xr:uid="{7266A41B-9CF4-40B4-8A0A-9BBE78133863}"/>
    <cellStyle name="Comma 27 3 2 2 10" xfId="36926" xr:uid="{A6F969B4-07D1-41F8-9D79-E65161E25AED}"/>
    <cellStyle name="Comma 27 3 2 2 11" xfId="38338" xr:uid="{54E4E9CA-6DF6-4A6D-959E-C9A4D6B5B684}"/>
    <cellStyle name="Comma 27 3 2 2 12" xfId="39743" xr:uid="{1D426616-312E-4EAD-8620-4CE883932C90}"/>
    <cellStyle name="Comma 27 3 2 2 13" xfId="40139" xr:uid="{6309E210-D68D-4D6F-A4FD-CED2BB804FCA}"/>
    <cellStyle name="Comma 27 3 2 2 14" xfId="42792" xr:uid="{46D36C77-6C56-45C4-A8D6-2B3496D3AE43}"/>
    <cellStyle name="Comma 27 3 2 2 15" xfId="44195" xr:uid="{1B551BDA-3EC5-4E7E-A465-090DFF3373A4}"/>
    <cellStyle name="Comma 27 3 2 2 2" xfId="5958" xr:uid="{5024F2F7-77CA-4039-A416-B8B9F5C3DF95}"/>
    <cellStyle name="Comma 27 3 2 2 2 2" xfId="11207" xr:uid="{BE103E74-16C8-4AAF-96AD-62BF9F121F90}"/>
    <cellStyle name="Comma 27 3 2 2 2 2 2" xfId="27469" xr:uid="{E9832EA9-1AD3-4224-8E82-97C78BA2E8B7}"/>
    <cellStyle name="Comma 27 3 2 2 2 3" xfId="16730" xr:uid="{5D561BA6-5B3E-4CDB-875F-8FB166F24321}"/>
    <cellStyle name="Comma 27 3 2 2 2 4" xfId="22628" xr:uid="{80CAA9E0-3F18-4879-B55F-AEC1EDC5D5E2}"/>
    <cellStyle name="Comma 27 3 2 2 2 5" xfId="19214" xr:uid="{89DD6090-E19A-47F4-8F5D-EC0ABFA867A0}"/>
    <cellStyle name="Comma 27 3 2 2 3" xfId="7964" xr:uid="{1AF5AE67-D080-49FB-9FD6-39B33BE8FC99}"/>
    <cellStyle name="Comma 27 3 2 2 3 2" xfId="12819" xr:uid="{DECA6353-7E7B-4785-83FE-58ED16BCF98A}"/>
    <cellStyle name="Comma 27 3 2 2 3 2 2" xfId="29081" xr:uid="{A59AADC1-58D2-41F9-B9C5-BA420AB63C1D}"/>
    <cellStyle name="Comma 27 3 2 2 3 3" xfId="18414" xr:uid="{839FAB5F-4F74-4C95-A830-834A1169F479}"/>
    <cellStyle name="Comma 27 3 2 2 3 4" xfId="24240" xr:uid="{23EB250B-87D1-4363-800C-3350CFEA0013}"/>
    <cellStyle name="Comma 27 3 2 2 3 5" xfId="31249" xr:uid="{79C69026-A036-4D41-ADB9-74CDDC359E4E}"/>
    <cellStyle name="Comma 27 3 2 2 4" xfId="9591" xr:uid="{8D6CD260-F64D-4AD2-AF8F-7CFDD26F7EEB}"/>
    <cellStyle name="Comma 27 3 2 2 4 2" xfId="25860" xr:uid="{8436F92D-7294-4A74-BC33-87EC11EF7E8F}"/>
    <cellStyle name="Comma 27 3 2 2 5" xfId="15121" xr:uid="{3B255EB0-D62D-47BF-95D0-F61385E30F88}"/>
    <cellStyle name="Comma 27 3 2 2 6" xfId="21019" xr:uid="{3E92B5B9-746D-4351-BBD8-CCC1FDE0C17A}"/>
    <cellStyle name="Comma 27 3 2 2 7" xfId="13052" xr:uid="{F3B35B2E-7DE3-4245-8EC1-2D4C744414AF}"/>
    <cellStyle name="Comma 27 3 2 2 8" xfId="34064" xr:uid="{01687C10-05F8-4A51-8180-C50E0F20D087}"/>
    <cellStyle name="Comma 27 3 2 2 9" xfId="34464" xr:uid="{F17B2F6E-9808-4ABA-8CB8-6BAC76A9F0A3}"/>
    <cellStyle name="Comma 27 3 2 3" xfId="5103" xr:uid="{568A5D3C-8A94-4F2A-A474-BEACF44F1ECC}"/>
    <cellStyle name="Comma 27 3 2 3 2" xfId="10352" xr:uid="{0273ED63-D4C0-4BC9-AC3A-EF217F0807F3}"/>
    <cellStyle name="Comma 27 3 2 3 2 2" xfId="26614" xr:uid="{0FECA972-4B2D-4B3A-BFC0-3893D7C5CBFF}"/>
    <cellStyle name="Comma 27 3 2 3 3" xfId="15875" xr:uid="{57CF4E0F-0949-4B28-839A-17DEF18B422F}"/>
    <cellStyle name="Comma 27 3 2 3 4" xfId="21773" xr:uid="{9907600A-B7D0-48C8-B7C3-2FD2674616E3}"/>
    <cellStyle name="Comma 27 3 2 3 5" xfId="16988" xr:uid="{C0E992A0-0E9E-4174-BFCA-EABECCD91F01}"/>
    <cellStyle name="Comma 27 3 2 4" xfId="7109" xr:uid="{D05B5AA5-AC57-44DF-889C-144AEC663D09}"/>
    <cellStyle name="Comma 27 3 2 4 2" xfId="11964" xr:uid="{D25F4D6E-47FE-4255-AB7D-19D714CE2B87}"/>
    <cellStyle name="Comma 27 3 2 4 2 2" xfId="28226" xr:uid="{DA221D6D-6D70-40C2-8873-4E76D8E49922}"/>
    <cellStyle name="Comma 27 3 2 4 3" xfId="17559" xr:uid="{F3A5F146-063A-4C87-BA95-040E1F5641CC}"/>
    <cellStyle name="Comma 27 3 2 4 4" xfId="23385" xr:uid="{ECE256E4-2F6F-4278-A21E-B99B3CB33224}"/>
    <cellStyle name="Comma 27 3 2 4 5" xfId="13120" xr:uid="{12DE168D-FB43-42B8-B59A-C8A9158FB4E7}"/>
    <cellStyle name="Comma 27 3 2 5" xfId="8736" xr:uid="{F3F0DA2C-D329-4A1B-83A4-085C015EEA22}"/>
    <cellStyle name="Comma 27 3 2 5 2" xfId="25005" xr:uid="{C72A1BDB-88C9-4817-8133-A99C0D832E44}"/>
    <cellStyle name="Comma 27 3 2 6" xfId="14264" xr:uid="{366EFD6B-4BA7-419C-8035-7EA3123C48DD}"/>
    <cellStyle name="Comma 27 3 2 7" xfId="20164" xr:uid="{65D47B54-438B-422B-B8A7-470B78D0C1BC}"/>
    <cellStyle name="Comma 27 3 2 8" xfId="29857" xr:uid="{BF45C20F-001D-4EB4-8C70-FFF03E0C77B8}"/>
    <cellStyle name="Comma 27 3 2 9" xfId="33209" xr:uid="{5CF5D67C-25E3-4800-BD15-CA8F8BE9CA7F}"/>
    <cellStyle name="Comma 27 3 3" xfId="3914" xr:uid="{648D1A4C-5531-4CFD-A80A-2E7150A8D340}"/>
    <cellStyle name="Comma 27 3 3 10" xfId="36559" xr:uid="{9C7B0A36-F7EE-4916-AE92-812137735610}"/>
    <cellStyle name="Comma 27 3 3 11" xfId="37971" xr:uid="{0FFDA07D-6852-4D1A-A018-6AED0DFCD6F7}"/>
    <cellStyle name="Comma 27 3 3 12" xfId="39376" xr:uid="{0ADF863D-1C05-4F40-BAC6-E843BDC8C97B}"/>
    <cellStyle name="Comma 27 3 3 13" xfId="40140" xr:uid="{A1841804-1CF8-4E65-B86F-D60C131095E0}"/>
    <cellStyle name="Comma 27 3 3 14" xfId="42425" xr:uid="{70192E2B-7CBC-4EAC-A8EF-5CB848794C26}"/>
    <cellStyle name="Comma 27 3 3 15" xfId="43828" xr:uid="{95C8DCD4-7D84-43D4-83BE-AA5194393616}"/>
    <cellStyle name="Comma 27 3 3 2" xfId="5523" xr:uid="{B8574E98-2D65-4B05-A402-11C898FB86EA}"/>
    <cellStyle name="Comma 27 3 3 2 2" xfId="10772" xr:uid="{D1933A49-F760-40F0-9FB3-C9F8AAE089C8}"/>
    <cellStyle name="Comma 27 3 3 2 2 2" xfId="27034" xr:uid="{4F623814-92D9-48E1-B1F2-FA20FBC58173}"/>
    <cellStyle name="Comma 27 3 3 2 3" xfId="16295" xr:uid="{06C6B54C-749C-4B1B-A31B-F19F5FDACAA0}"/>
    <cellStyle name="Comma 27 3 3 2 4" xfId="22193" xr:uid="{9E78FF94-F0E6-491F-8FB9-FE8D1BBAF82C}"/>
    <cellStyle name="Comma 27 3 3 2 5" xfId="31890" xr:uid="{8834E00B-7E75-4458-ADF7-89B9A211F26E}"/>
    <cellStyle name="Comma 27 3 3 3" xfId="7529" xr:uid="{6D08C2AE-659D-4174-B073-707BFE9FB889}"/>
    <cellStyle name="Comma 27 3 3 3 2" xfId="12384" xr:uid="{C0CB1325-B792-41AF-8CFA-584422D677D8}"/>
    <cellStyle name="Comma 27 3 3 3 2 2" xfId="28646" xr:uid="{A249A66C-8657-44F6-B205-CE670A3CAEE9}"/>
    <cellStyle name="Comma 27 3 3 3 3" xfId="17979" xr:uid="{E57BEDCE-CBE9-42B5-907A-93E5F75E04FC}"/>
    <cellStyle name="Comma 27 3 3 3 4" xfId="23805" xr:uid="{9150856C-2E10-412C-9B99-D2D059F06AA2}"/>
    <cellStyle name="Comma 27 3 3 3 5" xfId="30888" xr:uid="{27D6AA95-B180-426C-BE56-AC401C1CFC69}"/>
    <cellStyle name="Comma 27 3 3 4" xfId="9156" xr:uid="{8F0DDF4D-85BB-42A9-B6AC-16A3BCCD22F1}"/>
    <cellStyle name="Comma 27 3 3 4 2" xfId="25425" xr:uid="{DC6EA518-B83E-4925-A595-346A8A7B2C73}"/>
    <cellStyle name="Comma 27 3 3 5" xfId="14686" xr:uid="{9F1217CA-0277-4BD0-BD18-B04B20203697}"/>
    <cellStyle name="Comma 27 3 3 6" xfId="20584" xr:uid="{34B21B48-64D8-4383-A0C9-5CF014277FC0}"/>
    <cellStyle name="Comma 27 3 3 7" xfId="31269" xr:uid="{BBF9F7FC-CE2F-4BCA-8F4F-210BDBA88074}"/>
    <cellStyle name="Comma 27 3 3 8" xfId="33629" xr:uid="{188CDE6A-2B32-4BF8-ABD3-C8D9E510BE21}"/>
    <cellStyle name="Comma 27 3 3 9" xfId="34465" xr:uid="{025E2314-5E14-46DD-A836-5D6D800CC107}"/>
    <cellStyle name="Comma 27 3 4" xfId="4664" xr:uid="{CCFEC06F-D903-4579-BE67-4A42FEDDE045}"/>
    <cellStyle name="Comma 27 3 4 2" xfId="9913" xr:uid="{36A65285-338E-4058-BCD9-15D4D771648A}"/>
    <cellStyle name="Comma 27 3 4 2 2" xfId="26175" xr:uid="{EB1E7553-1BDF-4C35-B37B-31083659839C}"/>
    <cellStyle name="Comma 27 3 4 3" xfId="15436" xr:uid="{CD115194-1E6A-4F36-B9A7-19DFCD0EC8FC}"/>
    <cellStyle name="Comma 27 3 4 4" xfId="21334" xr:uid="{D20B51CC-36C8-46DA-8943-C1F9DC04CA8E}"/>
    <cellStyle name="Comma 27 3 4 5" xfId="30473" xr:uid="{792843B8-886C-4E95-9D90-C94914F7B1CC}"/>
    <cellStyle name="Comma 27 3 5" xfId="6670" xr:uid="{F3C99656-BF43-452E-A178-FEE213F489DC}"/>
    <cellStyle name="Comma 27 3 5 2" xfId="11525" xr:uid="{47432DC3-33CB-4ADF-AA47-39DD3230783E}"/>
    <cellStyle name="Comma 27 3 5 2 2" xfId="27787" xr:uid="{B394082F-E274-4238-B907-D265D9668DF5}"/>
    <cellStyle name="Comma 27 3 5 3" xfId="17120" xr:uid="{8A3FFB31-3D5F-4657-916B-3F632CC29379}"/>
    <cellStyle name="Comma 27 3 5 4" xfId="22946" xr:uid="{4C256F65-D8C9-4FAE-8D90-74C9A251FE0E}"/>
    <cellStyle name="Comma 27 3 5 5" xfId="32409" xr:uid="{7D6AD9D4-8C08-48D7-A527-7FF38A064132}"/>
    <cellStyle name="Comma 27 3 6" xfId="8297" xr:uid="{1D85781E-C7E8-4267-ABA7-F287233BF26B}"/>
    <cellStyle name="Comma 27 3 6 2" xfId="24566" xr:uid="{28508605-0ACE-4930-8C3C-E476C7EB277E}"/>
    <cellStyle name="Comma 27 3 7" xfId="13822" xr:uid="{2A2335B6-5D73-4953-9A48-6064EB1EFA83}"/>
    <cellStyle name="Comma 27 3 8" xfId="19725" xr:uid="{536EAAD1-07C9-4C32-A181-52545BC28AFB}"/>
    <cellStyle name="Comma 27 3 9" xfId="31908" xr:uid="{77390C44-5944-4882-9E64-6348F958F6B1}"/>
    <cellStyle name="Comma 27 4" xfId="3221" xr:uid="{D315EAA7-FC71-4D5F-8490-19953EFA0E01}"/>
    <cellStyle name="Comma 27 4 10" xfId="34466" xr:uid="{FA65D630-885C-4592-85A8-582B31A45BD5}"/>
    <cellStyle name="Comma 27 4 11" xfId="35998" xr:uid="{422E061A-BE30-4E1C-846A-31713BA7D09B}"/>
    <cellStyle name="Comma 27 4 12" xfId="37410" xr:uid="{77D78798-35BE-4ED6-B17E-127C32470F6A}"/>
    <cellStyle name="Comma 27 4 13" xfId="38815" xr:uid="{72E77BEA-C46C-4BE3-96B3-1EF6E879E196}"/>
    <cellStyle name="Comma 27 4 14" xfId="40141" xr:uid="{BC864A32-4A0D-4224-8059-AA211C18163C}"/>
    <cellStyle name="Comma 27 4 15" xfId="41864" xr:uid="{4CCBB39A-4BD2-4F0D-AE18-75AC6F928818}"/>
    <cellStyle name="Comma 27 4 16" xfId="43267" xr:uid="{2D7A1A6D-99AE-47B1-BFDA-D48B42B6BDBD}"/>
    <cellStyle name="Comma 27 4 2" xfId="4151" xr:uid="{3B035D4A-68D6-405C-A8CD-B146907B3D3F}"/>
    <cellStyle name="Comma 27 4 2 10" xfId="36750" xr:uid="{F12F470C-70B9-4720-9D25-69635C43A2CF}"/>
    <cellStyle name="Comma 27 4 2 11" xfId="38162" xr:uid="{3A78E41C-DAD3-4871-94FA-BBE13FD8E4A7}"/>
    <cellStyle name="Comma 27 4 2 12" xfId="39567" xr:uid="{84C51B59-F783-4269-AA89-920A437BB8B0}"/>
    <cellStyle name="Comma 27 4 2 13" xfId="40142" xr:uid="{15FAFB96-BF78-416D-B4C8-10A1F6E250DE}"/>
    <cellStyle name="Comma 27 4 2 14" xfId="42616" xr:uid="{55702103-54FB-484E-870B-16B2B2631C60}"/>
    <cellStyle name="Comma 27 4 2 15" xfId="44019" xr:uid="{3C2A8A69-C7EB-4AE1-A093-E303F6F6C300}"/>
    <cellStyle name="Comma 27 4 2 2" xfId="5760" xr:uid="{7F6B6844-4AEB-49C8-ADC9-23D77DFED6C8}"/>
    <cellStyle name="Comma 27 4 2 2 2" xfId="11009" xr:uid="{A263A31F-F94F-422D-B4EE-BD2915A8B713}"/>
    <cellStyle name="Comma 27 4 2 2 2 2" xfId="27271" xr:uid="{C73B5F7C-2453-4FCA-B02D-743873C37F02}"/>
    <cellStyle name="Comma 27 4 2 2 3" xfId="16532" xr:uid="{B341E1F0-7159-4F2B-85BA-3285D2C5EB83}"/>
    <cellStyle name="Comma 27 4 2 2 4" xfId="22430" xr:uid="{240061E5-A5F4-4D1E-9B0F-FE4674A5E947}"/>
    <cellStyle name="Comma 27 4 2 2 5" xfId="29791" xr:uid="{FD78C064-6E75-4601-9EE3-4EC87AD8AD8C}"/>
    <cellStyle name="Comma 27 4 2 3" xfId="7766" xr:uid="{92289A92-0662-4FCE-9336-6E3894CEEDE9}"/>
    <cellStyle name="Comma 27 4 2 3 2" xfId="12621" xr:uid="{7561D1F2-EE79-472E-B775-82E8EDBE914B}"/>
    <cellStyle name="Comma 27 4 2 3 2 2" xfId="28883" xr:uid="{77AD8ED8-12F5-40CC-9F76-ED3A12F52C89}"/>
    <cellStyle name="Comma 27 4 2 3 3" xfId="18216" xr:uid="{8229FC91-E700-4EDD-B162-9F42B61146B3}"/>
    <cellStyle name="Comma 27 4 2 3 4" xfId="24042" xr:uid="{E88D6D6B-8C28-4232-895B-26CADCDEE486}"/>
    <cellStyle name="Comma 27 4 2 3 5" xfId="31785" xr:uid="{157C3D44-7570-4F25-9B6A-005DDD57857A}"/>
    <cellStyle name="Comma 27 4 2 4" xfId="9393" xr:uid="{5906753A-2354-4FC7-8251-F16EE1F3B136}"/>
    <cellStyle name="Comma 27 4 2 4 2" xfId="25662" xr:uid="{7759747C-B335-4DF3-9B98-F4A0A935D255}"/>
    <cellStyle name="Comma 27 4 2 5" xfId="14923" xr:uid="{324E850B-E501-4A85-923A-1A3593A3712E}"/>
    <cellStyle name="Comma 27 4 2 6" xfId="20821" xr:uid="{AFA4EE47-DA31-4790-B96F-2FDB2C06761A}"/>
    <cellStyle name="Comma 27 4 2 7" xfId="19587" xr:uid="{4D48AEE9-3205-4D0C-9571-D136E209281C}"/>
    <cellStyle name="Comma 27 4 2 8" xfId="33866" xr:uid="{21CBA37F-94D3-4B50-8DB1-ED0FCDD56C8F}"/>
    <cellStyle name="Comma 27 4 2 9" xfId="34467" xr:uid="{B70D4492-9F35-4DCB-886C-04566A2A2DBA}"/>
    <cellStyle name="Comma 27 4 3" xfId="4862" xr:uid="{6EA598BC-51EF-4241-B0DC-BA25B8641CD4}"/>
    <cellStyle name="Comma 27 4 3 2" xfId="10111" xr:uid="{211E2297-4029-45EA-A64C-73FD6C56B7BE}"/>
    <cellStyle name="Comma 27 4 3 2 2" xfId="26373" xr:uid="{68B4D69A-D50F-4B6E-91AC-6798EB2457B4}"/>
    <cellStyle name="Comma 27 4 3 3" xfId="15634" xr:uid="{60AB8398-F176-4999-AD20-D48429E0F5E6}"/>
    <cellStyle name="Comma 27 4 3 4" xfId="21532" xr:uid="{E1409249-178E-4511-B6E9-5F6D4EE7159B}"/>
    <cellStyle name="Comma 27 4 3 5" xfId="29536" xr:uid="{74BF5DE4-D997-4551-84BF-009CDBFC5C22}"/>
    <cellStyle name="Comma 27 4 4" xfId="6868" xr:uid="{6F7F8683-1EE0-46D4-A984-6F6024933144}"/>
    <cellStyle name="Comma 27 4 4 2" xfId="11723" xr:uid="{57D6E6F2-0CBC-4E6B-AB69-F0C9067DDF79}"/>
    <cellStyle name="Comma 27 4 4 2 2" xfId="27985" xr:uid="{AF56D5CD-35D4-4260-AE26-76B056A1111C}"/>
    <cellStyle name="Comma 27 4 4 3" xfId="17318" xr:uid="{6249CC79-89CB-4164-837D-BA11AAD3A6A4}"/>
    <cellStyle name="Comma 27 4 4 4" xfId="23144" xr:uid="{2AB650B1-A46C-44E8-B1DF-5B3CCA008E50}"/>
    <cellStyle name="Comma 27 4 4 5" xfId="30480" xr:uid="{ECB666B3-FB68-494E-9828-BD3120D29ABF}"/>
    <cellStyle name="Comma 27 4 5" xfId="8495" xr:uid="{2D8E11CA-5780-48D7-9DBD-ECBBBA2ABC47}"/>
    <cellStyle name="Comma 27 4 5 2" xfId="24764" xr:uid="{B0F0DE23-E4B4-4E5C-B8EB-5B3E2F9BE66E}"/>
    <cellStyle name="Comma 27 4 6" xfId="14020" xr:uid="{C1277B4F-6200-4275-A4E5-233D8FF6FDFD}"/>
    <cellStyle name="Comma 27 4 7" xfId="19923" xr:uid="{3987BE60-D09A-494F-823C-393264FB0531}"/>
    <cellStyle name="Comma 27 4 8" xfId="30725" xr:uid="{C5335292-38D3-4E9E-9C63-B02F400DA8B4}"/>
    <cellStyle name="Comma 27 4 9" xfId="32968" xr:uid="{890BB4B5-1D7E-4373-8320-0F2C45D8D90F}"/>
    <cellStyle name="Comma 27 5" xfId="3713" xr:uid="{794982C9-4FFC-46FB-90FF-39F590452FDB}"/>
    <cellStyle name="Comma 27 5 10" xfId="36383" xr:uid="{146E697F-0EE1-4190-8C3C-4067E8EAF05C}"/>
    <cellStyle name="Comma 27 5 11" xfId="37795" xr:uid="{66979893-D6DB-4207-A06C-4C6232CA8ADC}"/>
    <cellStyle name="Comma 27 5 12" xfId="39200" xr:uid="{7418D0E3-2BF8-4F6A-9364-15C6CAE1496F}"/>
    <cellStyle name="Comma 27 5 13" xfId="40143" xr:uid="{2D22B487-B476-4518-969C-8993AF48A0E4}"/>
    <cellStyle name="Comma 27 5 14" xfId="42249" xr:uid="{6AC6D7B5-3E1E-4B75-BE9F-D430669B4FDC}"/>
    <cellStyle name="Comma 27 5 15" xfId="43652" xr:uid="{20E3B587-E770-493B-AE48-C80373E28AA1}"/>
    <cellStyle name="Comma 27 5 2" xfId="5322" xr:uid="{81524B52-B776-4CF1-AF4C-20B0D1781293}"/>
    <cellStyle name="Comma 27 5 2 2" xfId="10571" xr:uid="{C23838B4-C858-49C9-88D2-3D58BE6FBA5C}"/>
    <cellStyle name="Comma 27 5 2 2 2" xfId="26833" xr:uid="{80E7ACBC-080D-4404-A3F3-5513175EC079}"/>
    <cellStyle name="Comma 27 5 2 3" xfId="16094" xr:uid="{1DD91832-9903-4109-8DB9-6B10E832B582}"/>
    <cellStyle name="Comma 27 5 2 4" xfId="21992" xr:uid="{14ED922C-9178-40F5-BF18-61DC05E008B1}"/>
    <cellStyle name="Comma 27 5 2 5" xfId="29540" xr:uid="{B6B5662D-A90B-465B-A062-357C2EADC17E}"/>
    <cellStyle name="Comma 27 5 3" xfId="7328" xr:uid="{EC6B7684-9908-473C-931A-23758969C9D7}"/>
    <cellStyle name="Comma 27 5 3 2" xfId="12183" xr:uid="{047C7D43-4FC7-4A9D-831E-CFCB0756C8AA}"/>
    <cellStyle name="Comma 27 5 3 2 2" xfId="28445" xr:uid="{A36FB4B9-3F43-4D8A-BB17-258E480BAD48}"/>
    <cellStyle name="Comma 27 5 3 3" xfId="17778" xr:uid="{B6D01ED1-7F27-4719-886A-CCF49219C353}"/>
    <cellStyle name="Comma 27 5 3 4" xfId="23604" xr:uid="{7ED582A9-15E1-4A89-805A-43E4AB672513}"/>
    <cellStyle name="Comma 27 5 3 5" xfId="29672" xr:uid="{CC5DE121-63BD-4D46-AF1F-313E34A01560}"/>
    <cellStyle name="Comma 27 5 4" xfId="8955" xr:uid="{8A5824E9-070D-4A30-9449-9F87D94C92EC}"/>
    <cellStyle name="Comma 27 5 4 2" xfId="25224" xr:uid="{5043D279-0821-4FDF-B49D-2FA706EBD5EC}"/>
    <cellStyle name="Comma 27 5 5" xfId="14485" xr:uid="{2B73B36E-0CCE-42A8-B760-3961981D3325}"/>
    <cellStyle name="Comma 27 5 6" xfId="20383" xr:uid="{B823B223-48DD-4351-878D-BB53F44C1C1A}"/>
    <cellStyle name="Comma 27 5 7" xfId="19301" xr:uid="{6FFB2976-6CD5-45A6-83F3-2182DA010CDC}"/>
    <cellStyle name="Comma 27 5 8" xfId="33428" xr:uid="{5BFF4D59-5EAC-47F7-945E-C2CD85ED3ADF}"/>
    <cellStyle name="Comma 27 5 9" xfId="34468" xr:uid="{8631AE37-D01D-4B59-AFC8-6306A80C2AE6}"/>
    <cellStyle name="Comma 27 6" xfId="13215" xr:uid="{DA3578F5-61D3-4627-A601-3E794DDB6903}"/>
    <cellStyle name="Comma 27 7" xfId="29778" xr:uid="{42502535-AAD9-4DBA-9446-6EBFB0CF574C}"/>
    <cellStyle name="Comma 28" xfId="847" xr:uid="{8799C9A1-1B1A-4480-A4ED-5B794F5BC421}"/>
    <cellStyle name="Comma 28 2" xfId="848" xr:uid="{FC14702A-3ECE-4E52-B003-B98A0C38336A}"/>
    <cellStyle name="Comma 28 2 2" xfId="3026" xr:uid="{1CED9B23-E356-48AD-A07E-1A605C821537}"/>
    <cellStyle name="Comma 28 2 2 10" xfId="32773" xr:uid="{3B267D5E-E6FA-4584-AD39-F96EC8B8F72F}"/>
    <cellStyle name="Comma 28 2 2 11" xfId="34469" xr:uid="{2D6C8C8A-CA27-4676-86E2-3DFC5D6AFDD4}"/>
    <cellStyle name="Comma 28 2 2 12" xfId="35812" xr:uid="{379BCAAF-977B-4604-B093-DD9333C849F9}"/>
    <cellStyle name="Comma 28 2 2 13" xfId="37224" xr:uid="{7CBB9462-ABE1-460C-875C-CB0BAFB29575}"/>
    <cellStyle name="Comma 28 2 2 14" xfId="38629" xr:uid="{F274B6B3-EAB6-41FD-A4FA-F6F26DD9BD86}"/>
    <cellStyle name="Comma 28 2 2 15" xfId="40144" xr:uid="{85CCD4A1-817A-48B7-9457-444D3C474007}"/>
    <cellStyle name="Comma 28 2 2 16" xfId="41678" xr:uid="{B59ED11D-DF59-4F4D-870A-D278D2F2D6D9}"/>
    <cellStyle name="Comma 28 2 2 17" xfId="43081" xr:uid="{C07131D1-50FF-4BF2-95EB-B0C5E17403D1}"/>
    <cellStyle name="Comma 28 2 2 2" xfId="3491" xr:uid="{53F52255-2BB5-4475-8DD3-2357DFCF6FED}"/>
    <cellStyle name="Comma 28 2 2 2 10" xfId="34470" xr:uid="{20CECDF0-4C19-477B-874B-8D7E6413E9A0}"/>
    <cellStyle name="Comma 28 2 2 2 11" xfId="36177" xr:uid="{71C8B813-38F3-4313-9527-F1B22B5FE2D0}"/>
    <cellStyle name="Comma 28 2 2 2 12" xfId="37589" xr:uid="{A0E4EF4E-8C67-47B8-A518-874EB2DEE1F3}"/>
    <cellStyle name="Comma 28 2 2 2 13" xfId="38994" xr:uid="{50EDBEB8-F2D2-41CF-8E2B-2C2C449E15EC}"/>
    <cellStyle name="Comma 28 2 2 2 14" xfId="40145" xr:uid="{7D8EDEF1-07F0-4CDD-B76B-32FABD26E922}"/>
    <cellStyle name="Comma 28 2 2 2 15" xfId="42043" xr:uid="{C4372860-19D0-4053-885C-A18DF5A4B0A9}"/>
    <cellStyle name="Comma 28 2 2 2 16" xfId="43446" xr:uid="{3AAABE79-A752-414F-8F1B-9F684458C4D1}"/>
    <cellStyle name="Comma 28 2 2 2 2" xfId="4352" xr:uid="{AD736514-7EFF-4BA6-AD6B-2A655A12645E}"/>
    <cellStyle name="Comma 28 2 2 2 2 10" xfId="36929" xr:uid="{1FADC27C-439C-4500-9E68-A5CBAD561990}"/>
    <cellStyle name="Comma 28 2 2 2 2 11" xfId="38341" xr:uid="{555E85F8-45C8-499F-A3C0-4352AE79A00B}"/>
    <cellStyle name="Comma 28 2 2 2 2 12" xfId="39746" xr:uid="{B600DD17-D518-4218-9F6E-87D0DF7CFA35}"/>
    <cellStyle name="Comma 28 2 2 2 2 13" xfId="40146" xr:uid="{0E90BAC4-0411-4BD7-9720-42700ADECA4D}"/>
    <cellStyle name="Comma 28 2 2 2 2 14" xfId="42795" xr:uid="{A84B44DE-AF54-4B53-A34F-120D623C5458}"/>
    <cellStyle name="Comma 28 2 2 2 2 15" xfId="44198" xr:uid="{85DF2A16-86DD-42B7-8D7D-2FD1448FA46E}"/>
    <cellStyle name="Comma 28 2 2 2 2 2" xfId="5961" xr:uid="{450DA82F-1E7C-4FC6-916D-B0BFC98CA005}"/>
    <cellStyle name="Comma 28 2 2 2 2 2 2" xfId="11210" xr:uid="{3080AD44-B9A8-4242-992A-CEBA443632E2}"/>
    <cellStyle name="Comma 28 2 2 2 2 2 2 2" xfId="27472" xr:uid="{6413DF44-67D6-42C6-93A9-F498CE0827F8}"/>
    <cellStyle name="Comma 28 2 2 2 2 2 3" xfId="16733" xr:uid="{4C584540-A269-4640-BB4D-184F6506F972}"/>
    <cellStyle name="Comma 28 2 2 2 2 2 4" xfId="22631" xr:uid="{5F1003D7-C448-409C-99BA-0CF7ED628C11}"/>
    <cellStyle name="Comma 28 2 2 2 2 2 5" xfId="19590" xr:uid="{EE03410F-BF2D-4F66-B211-732B857366FD}"/>
    <cellStyle name="Comma 28 2 2 2 2 3" xfId="7967" xr:uid="{4644AA43-9307-4F73-B6E4-07AD8405A443}"/>
    <cellStyle name="Comma 28 2 2 2 2 3 2" xfId="12822" xr:uid="{A796DBDB-6B05-4B83-ABCB-CE23D384A006}"/>
    <cellStyle name="Comma 28 2 2 2 2 3 2 2" xfId="29084" xr:uid="{A40F1C45-FD2F-4DD4-91BD-4FD4D77871B7}"/>
    <cellStyle name="Comma 28 2 2 2 2 3 3" xfId="18417" xr:uid="{D18A8352-B90F-49FD-B0F7-A308E8261397}"/>
    <cellStyle name="Comma 28 2 2 2 2 3 4" xfId="24243" xr:uid="{C477AC32-F8C6-4E82-BE3C-3E5F811EB352}"/>
    <cellStyle name="Comma 28 2 2 2 2 3 5" xfId="19011" xr:uid="{037ADD5A-8D15-4AA0-A228-A50E6938E5F4}"/>
    <cellStyle name="Comma 28 2 2 2 2 4" xfId="9594" xr:uid="{F3AF65C1-D705-4D2F-A240-7BE6EB25BDAD}"/>
    <cellStyle name="Comma 28 2 2 2 2 4 2" xfId="25863" xr:uid="{908DDC16-2593-43FB-B8A7-4AB9A5B7C060}"/>
    <cellStyle name="Comma 28 2 2 2 2 5" xfId="15124" xr:uid="{7B221C81-4C04-4BAC-BB91-1FE90D6BB657}"/>
    <cellStyle name="Comma 28 2 2 2 2 6" xfId="21022" xr:uid="{C1B98272-57F6-4F2F-BE2F-0A385A28836A}"/>
    <cellStyle name="Comma 28 2 2 2 2 7" xfId="32422" xr:uid="{E8E762C7-F996-4D57-BA70-E99F7F1DA8F0}"/>
    <cellStyle name="Comma 28 2 2 2 2 8" xfId="34067" xr:uid="{F535E3A1-DB79-4F98-B298-F67595255054}"/>
    <cellStyle name="Comma 28 2 2 2 2 9" xfId="34471" xr:uid="{11DB001B-E1EE-41AA-9D5C-E1DE3E72430C}"/>
    <cellStyle name="Comma 28 2 2 2 3" xfId="5106" xr:uid="{C49E3A25-A87C-4C81-98DF-00F4DBD4B9C5}"/>
    <cellStyle name="Comma 28 2 2 2 3 2" xfId="10355" xr:uid="{C460E59A-F835-47EB-B280-7FA197D987F1}"/>
    <cellStyle name="Comma 28 2 2 2 3 2 2" xfId="26617" xr:uid="{5BF1DCD9-A5D9-4121-AFFC-66DA7CB17CC5}"/>
    <cellStyle name="Comma 28 2 2 2 3 3" xfId="15878" xr:uid="{80F776EC-403F-4180-BC28-9E546020C95B}"/>
    <cellStyle name="Comma 28 2 2 2 3 4" xfId="21776" xr:uid="{4E30FFDD-54FA-4CFC-A882-F98AAE6A0C62}"/>
    <cellStyle name="Comma 28 2 2 2 3 5" xfId="31248" xr:uid="{1BB100D4-68EF-409E-8B8E-86B7FC7D0C1F}"/>
    <cellStyle name="Comma 28 2 2 2 4" xfId="7112" xr:uid="{ABF832D3-C3D5-4771-830F-73F336C58BE6}"/>
    <cellStyle name="Comma 28 2 2 2 4 2" xfId="11967" xr:uid="{0CD6083E-0B23-4E66-8B27-E80B46353525}"/>
    <cellStyle name="Comma 28 2 2 2 4 2 2" xfId="28229" xr:uid="{933611CF-213E-4FE5-A5CA-53D539482ED5}"/>
    <cellStyle name="Comma 28 2 2 2 4 3" xfId="17562" xr:uid="{F85EB9A9-370C-4EB3-962E-0469C9514120}"/>
    <cellStyle name="Comma 28 2 2 2 4 4" xfId="23388" xr:uid="{684D4234-4B6E-4DC2-88CD-18E1A04FEDE8}"/>
    <cellStyle name="Comma 28 2 2 2 4 5" xfId="13469" xr:uid="{FC6B7AF9-18C1-4CE2-BC4E-D85068A42DED}"/>
    <cellStyle name="Comma 28 2 2 2 5" xfId="8739" xr:uid="{7D1C300F-B95A-42A2-8BDD-2D10547A0E78}"/>
    <cellStyle name="Comma 28 2 2 2 5 2" xfId="25008" xr:uid="{991CC242-7648-4A4F-B4D6-E349B9BBF0E9}"/>
    <cellStyle name="Comma 28 2 2 2 6" xfId="14267" xr:uid="{176BCB26-BD84-426F-9548-8EF46CBFC6C8}"/>
    <cellStyle name="Comma 28 2 2 2 7" xfId="20167" xr:uid="{F9A12255-9FBA-40E8-A4CA-A988DDB0FA0F}"/>
    <cellStyle name="Comma 28 2 2 2 8" xfId="32222" xr:uid="{73E305BB-1EEB-42A9-B9E4-1860094DD81F}"/>
    <cellStyle name="Comma 28 2 2 2 9" xfId="33212" xr:uid="{69A7FE7A-69B5-4C84-8006-2FD505334A63}"/>
    <cellStyle name="Comma 28 2 2 3" xfId="3917" xr:uid="{24D8E317-0C23-45AE-95FB-757E85BA4674}"/>
    <cellStyle name="Comma 28 2 2 3 10" xfId="36562" xr:uid="{E9CCF83E-B192-4BBB-AD01-4FD2529F77A4}"/>
    <cellStyle name="Comma 28 2 2 3 11" xfId="37974" xr:uid="{3AB429D9-C86D-46D6-94B4-40AAF24068D7}"/>
    <cellStyle name="Comma 28 2 2 3 12" xfId="39379" xr:uid="{12BCAABA-E4B9-4433-A51C-1E650583C234}"/>
    <cellStyle name="Comma 28 2 2 3 13" xfId="40147" xr:uid="{D5FAF559-A898-46B4-BDD5-E42FA86BA1FB}"/>
    <cellStyle name="Comma 28 2 2 3 14" xfId="42428" xr:uid="{EC47F1A7-09A8-4DC8-9A03-B12A4FF10A74}"/>
    <cellStyle name="Comma 28 2 2 3 15" xfId="43831" xr:uid="{5D939EA3-8800-429F-9F70-F3D10D1E5AD9}"/>
    <cellStyle name="Comma 28 2 2 3 2" xfId="5526" xr:uid="{39355F47-A275-4B33-8608-0CEADB94419B}"/>
    <cellStyle name="Comma 28 2 2 3 2 2" xfId="10775" xr:uid="{C6880982-621F-4F93-9BF1-FF47FFB6AE44}"/>
    <cellStyle name="Comma 28 2 2 3 2 2 2" xfId="27037" xr:uid="{187545D4-730A-4706-96DE-9C578F848997}"/>
    <cellStyle name="Comma 28 2 2 3 2 3" xfId="16298" xr:uid="{2C53DD2D-D3D0-4964-8DFB-5AF4C73B0B76}"/>
    <cellStyle name="Comma 28 2 2 3 2 4" xfId="22196" xr:uid="{381CDDE6-51DD-49E2-BF9F-AD4FE6DB69F1}"/>
    <cellStyle name="Comma 28 2 2 3 2 5" xfId="31197" xr:uid="{45431B83-76DD-4944-B30D-4842E82C3589}"/>
    <cellStyle name="Comma 28 2 2 3 3" xfId="7532" xr:uid="{2343CAB5-4E24-4923-9008-9A6F557BDA5D}"/>
    <cellStyle name="Comma 28 2 2 3 3 2" xfId="12387" xr:uid="{8AEDA859-7D31-428E-B6B5-2584D6F61061}"/>
    <cellStyle name="Comma 28 2 2 3 3 2 2" xfId="28649" xr:uid="{FB502AFE-29F8-4640-AE12-658F69EA6865}"/>
    <cellStyle name="Comma 28 2 2 3 3 3" xfId="17982" xr:uid="{0CE831F4-C930-40CE-87E2-84A2515BE393}"/>
    <cellStyle name="Comma 28 2 2 3 3 4" xfId="23808" xr:uid="{EE9B31F9-0EEE-4464-9995-DE6BA0F2204A}"/>
    <cellStyle name="Comma 28 2 2 3 3 5" xfId="19198" xr:uid="{C0138C70-2C77-4823-92DF-D0DB40432299}"/>
    <cellStyle name="Comma 28 2 2 3 4" xfId="9159" xr:uid="{AB3C4DE9-9A4C-423D-8259-1489FA3B8AB5}"/>
    <cellStyle name="Comma 28 2 2 3 4 2" xfId="25428" xr:uid="{708E87B2-7120-49DC-814C-A380774784A4}"/>
    <cellStyle name="Comma 28 2 2 3 5" xfId="14689" xr:uid="{F305F41A-6BC8-4444-86AA-A879B52D08A2}"/>
    <cellStyle name="Comma 28 2 2 3 6" xfId="20587" xr:uid="{6FD5747A-5F9E-48F3-BC15-D152668C2526}"/>
    <cellStyle name="Comma 28 2 2 3 7" xfId="31226" xr:uid="{C652E01E-ADCE-42F0-8086-46B19CDB2880}"/>
    <cellStyle name="Comma 28 2 2 3 8" xfId="33632" xr:uid="{D86E3DD6-B071-451B-835F-E33FA9BCB462}"/>
    <cellStyle name="Comma 28 2 2 3 9" xfId="34472" xr:uid="{960D59AA-3531-434C-94D2-080D445A84FD}"/>
    <cellStyle name="Comma 28 2 2 4" xfId="4667" xr:uid="{90FF5EB9-8A0D-40E0-83E0-450CBA96995C}"/>
    <cellStyle name="Comma 28 2 2 4 2" xfId="9916" xr:uid="{576BF7E4-FE28-4FDF-8B40-2AFD2C4919EF}"/>
    <cellStyle name="Comma 28 2 2 4 2 2" xfId="26178" xr:uid="{12239F9A-7D0A-4789-94E7-E2C607AAD4B1}"/>
    <cellStyle name="Comma 28 2 2 4 3" xfId="15439" xr:uid="{8803308D-0829-4EB7-9968-E906E15A858B}"/>
    <cellStyle name="Comma 28 2 2 4 4" xfId="21337" xr:uid="{D003B5AD-169C-4BBF-B226-226011B44BC6}"/>
    <cellStyle name="Comma 28 2 2 4 5" xfId="13080" xr:uid="{D927E4CC-DF7E-4097-8E32-65D52E5FFB45}"/>
    <cellStyle name="Comma 28 2 2 5" xfId="6673" xr:uid="{BBA46CE8-9BE1-48B1-AFA4-4D57507B97AA}"/>
    <cellStyle name="Comma 28 2 2 5 2" xfId="11528" xr:uid="{DFA17DB1-9614-4662-9C3F-C991A1EC43A8}"/>
    <cellStyle name="Comma 28 2 2 5 2 2" xfId="27790" xr:uid="{4634D5BD-70C1-4E9D-A3E5-D56C77174F05}"/>
    <cellStyle name="Comma 28 2 2 5 3" xfId="17123" xr:uid="{E4A238DC-A52B-4843-A80A-51CA66425D70}"/>
    <cellStyle name="Comma 28 2 2 5 4" xfId="22949" xr:uid="{F3C03647-4152-4D24-A791-B8A3DA1E9CE8}"/>
    <cellStyle name="Comma 28 2 2 5 5" xfId="29585" xr:uid="{654D3A9A-955C-4411-A99D-B17737C2DABD}"/>
    <cellStyle name="Comma 28 2 2 6" xfId="8300" xr:uid="{3467C152-8C87-44D4-BE39-376905A80763}"/>
    <cellStyle name="Comma 28 2 2 6 2" xfId="24569" xr:uid="{E1C49F5F-8A76-49CB-84D9-A099A6F9190B}"/>
    <cellStyle name="Comma 28 2 2 7" xfId="13825" xr:uid="{6A0DA458-75FE-4FA7-945B-7A4617C5866E}"/>
    <cellStyle name="Comma 28 2 2 8" xfId="19728" xr:uid="{0DC8769E-1338-4F61-AEA2-3BAAF7173C56}"/>
    <cellStyle name="Comma 28 2 2 9" xfId="30513" xr:uid="{81FD2915-7EEA-4335-BD2D-418400785C8F}"/>
    <cellStyle name="Comma 28 2 3" xfId="3224" xr:uid="{489BF7F1-7355-4441-BDF4-517761F914D6}"/>
    <cellStyle name="Comma 28 2 3 10" xfId="34473" xr:uid="{6781EF6B-B4F1-430C-B47C-D2D7A72C2860}"/>
    <cellStyle name="Comma 28 2 3 11" xfId="36001" xr:uid="{A4D4B494-91A6-41BE-9E21-198BFD95D323}"/>
    <cellStyle name="Comma 28 2 3 12" xfId="37413" xr:uid="{347BE31A-E80D-41B0-ACDA-2A6FA0ACE298}"/>
    <cellStyle name="Comma 28 2 3 13" xfId="38818" xr:uid="{9EAD90B7-3E92-4722-B90D-979A5C17CFA0}"/>
    <cellStyle name="Comma 28 2 3 14" xfId="40148" xr:uid="{9D893069-8A80-48BE-BB42-3719E1762D65}"/>
    <cellStyle name="Comma 28 2 3 15" xfId="41867" xr:uid="{57DB396E-5066-4904-A6C2-3AB869DA2E97}"/>
    <cellStyle name="Comma 28 2 3 16" xfId="43270" xr:uid="{4103E0E5-B6CC-41EA-80C2-C01C066DF8CD}"/>
    <cellStyle name="Comma 28 2 3 2" xfId="4154" xr:uid="{1D122474-F0B3-4FBC-BD09-5FAC673286E0}"/>
    <cellStyle name="Comma 28 2 3 2 10" xfId="36753" xr:uid="{A4A8D738-C2D8-4FD5-9285-07F0D4BE5BF2}"/>
    <cellStyle name="Comma 28 2 3 2 11" xfId="38165" xr:uid="{8068D0F8-25A5-49B0-A3C4-B6BD4C8FF289}"/>
    <cellStyle name="Comma 28 2 3 2 12" xfId="39570" xr:uid="{1861328E-86B4-4DC1-8A43-05D7EDBFFCD9}"/>
    <cellStyle name="Comma 28 2 3 2 13" xfId="40149" xr:uid="{7BD6E544-5E9C-4812-9EDE-20DEE0303788}"/>
    <cellStyle name="Comma 28 2 3 2 14" xfId="42619" xr:uid="{508C1B5C-A6EA-4AAD-BCC4-4147A553B7E4}"/>
    <cellStyle name="Comma 28 2 3 2 15" xfId="44022" xr:uid="{14DBB855-6451-428F-BAFD-30474D268B4F}"/>
    <cellStyle name="Comma 28 2 3 2 2" xfId="5763" xr:uid="{CC9CEC7C-B8CF-49CB-A62D-1C88F3012A44}"/>
    <cellStyle name="Comma 28 2 3 2 2 2" xfId="11012" xr:uid="{8B64F1AF-B107-459B-9019-B2D9F7BAB178}"/>
    <cellStyle name="Comma 28 2 3 2 2 2 2" xfId="27274" xr:uid="{D69933BC-FBE7-4975-8FAF-F0341AA65405}"/>
    <cellStyle name="Comma 28 2 3 2 2 3" xfId="16535" xr:uid="{D38F76E0-6736-4AE8-ADAA-3EA1F175B405}"/>
    <cellStyle name="Comma 28 2 3 2 2 4" xfId="22433" xr:uid="{D5FD3E78-A1FF-4C32-9EDD-49E872E45FCF}"/>
    <cellStyle name="Comma 28 2 3 2 2 5" xfId="31714" xr:uid="{B3FF851A-7A40-4164-A2F3-273A0FCDAAF5}"/>
    <cellStyle name="Comma 28 2 3 2 3" xfId="7769" xr:uid="{7290E08C-D464-4D80-B914-7ED4BA48CC99}"/>
    <cellStyle name="Comma 28 2 3 2 3 2" xfId="12624" xr:uid="{AC16D5A2-EECF-4945-A05F-74F7D5176341}"/>
    <cellStyle name="Comma 28 2 3 2 3 2 2" xfId="28886" xr:uid="{E75C972F-4086-4A93-9D10-0C5BD61C9C31}"/>
    <cellStyle name="Comma 28 2 3 2 3 3" xfId="18219" xr:uid="{5DC96039-AABC-49F1-8258-C7B1EAEDC400}"/>
    <cellStyle name="Comma 28 2 3 2 3 4" xfId="24045" xr:uid="{66F6045A-E18C-4AA1-AC87-2962B2B01D72}"/>
    <cellStyle name="Comma 28 2 3 2 3 5" xfId="32355" xr:uid="{16867FBA-DCB6-4A32-83AC-5B6E99992D96}"/>
    <cellStyle name="Comma 28 2 3 2 4" xfId="9396" xr:uid="{3C5B8483-F06A-43BF-BD69-8986522333B2}"/>
    <cellStyle name="Comma 28 2 3 2 4 2" xfId="25665" xr:uid="{5AFBEF87-9944-4DD3-B0E1-F1B6F6F7501E}"/>
    <cellStyle name="Comma 28 2 3 2 5" xfId="14926" xr:uid="{06F12600-B2E6-4513-A043-D8040B1E4E4F}"/>
    <cellStyle name="Comma 28 2 3 2 6" xfId="20824" xr:uid="{2F5F31F2-3EB1-474A-8F79-A38B71D31428}"/>
    <cellStyle name="Comma 28 2 3 2 7" xfId="31417" xr:uid="{BE37436C-BA74-4176-9B0E-5C2174884E5F}"/>
    <cellStyle name="Comma 28 2 3 2 8" xfId="33869" xr:uid="{74EC95D8-C37E-4809-937A-430E602A3415}"/>
    <cellStyle name="Comma 28 2 3 2 9" xfId="34474" xr:uid="{83FA439B-4F53-4A5F-B738-37547E9F3A20}"/>
    <cellStyle name="Comma 28 2 3 3" xfId="4865" xr:uid="{48704A97-E6B3-44EF-8C18-E07C3D2C69D7}"/>
    <cellStyle name="Comma 28 2 3 3 2" xfId="10114" xr:uid="{FD0B0073-931E-4139-AA9B-F8E2D332836E}"/>
    <cellStyle name="Comma 28 2 3 3 2 2" xfId="26376" xr:uid="{6815493A-4ADD-42E5-A0DD-3C7D7FA5A7B8}"/>
    <cellStyle name="Comma 28 2 3 3 3" xfId="15637" xr:uid="{38201900-DD46-4457-B26A-FC015A5B786B}"/>
    <cellStyle name="Comma 28 2 3 3 4" xfId="21535" xr:uid="{E1471E71-E7B7-4EA6-8646-4DBD80384FCB}"/>
    <cellStyle name="Comma 28 2 3 3 5" xfId="29365" xr:uid="{5CF18348-C869-4093-9080-474D65A9BAB8}"/>
    <cellStyle name="Comma 28 2 3 4" xfId="6871" xr:uid="{67612551-D380-4DE1-886F-B3FCF7E137C1}"/>
    <cellStyle name="Comma 28 2 3 4 2" xfId="11726" xr:uid="{F517D8C5-DCB3-4598-BFF8-6E56AE1195EF}"/>
    <cellStyle name="Comma 28 2 3 4 2 2" xfId="27988" xr:uid="{613D4D1E-B3F6-40BB-A33D-66376F63043A}"/>
    <cellStyle name="Comma 28 2 3 4 3" xfId="17321" xr:uid="{7F7E5C3C-365E-456B-8390-6F4008ABBE0B}"/>
    <cellStyle name="Comma 28 2 3 4 4" xfId="23147" xr:uid="{D1F9F5CD-9F2A-4391-A01A-C0E3D21BC654}"/>
    <cellStyle name="Comma 28 2 3 4 5" xfId="32272" xr:uid="{23CC0997-B51D-4942-A13C-C8C7CD64B5B8}"/>
    <cellStyle name="Comma 28 2 3 5" xfId="8498" xr:uid="{616935F7-C682-4FC2-B927-7F93F9E7E5D9}"/>
    <cellStyle name="Comma 28 2 3 5 2" xfId="24767" xr:uid="{F02AA0A3-F2BA-48E0-805F-75B74D4EBB8B}"/>
    <cellStyle name="Comma 28 2 3 6" xfId="14023" xr:uid="{E576A6D4-F39E-45FC-8B01-7D88863F0751}"/>
    <cellStyle name="Comma 28 2 3 7" xfId="19926" xr:uid="{D6E737DE-C549-4BEF-9D28-F9A6E1536394}"/>
    <cellStyle name="Comma 28 2 3 8" xfId="19519" xr:uid="{8EEEF35B-B1D6-42F3-849B-569457DDA03F}"/>
    <cellStyle name="Comma 28 2 3 9" xfId="32971" xr:uid="{5AB17F90-2BC9-4461-816A-D4A2C01DB7C6}"/>
    <cellStyle name="Comma 28 2 4" xfId="3716" xr:uid="{F17E7ED2-00BC-4B00-B582-33B8CB36785E}"/>
    <cellStyle name="Comma 28 2 4 10" xfId="36386" xr:uid="{147F2D4D-29FD-451F-8771-5E6D3205E2B1}"/>
    <cellStyle name="Comma 28 2 4 11" xfId="37798" xr:uid="{A2F4795E-1724-4584-8F22-6008FB119F3C}"/>
    <cellStyle name="Comma 28 2 4 12" xfId="39203" xr:uid="{6C65D444-1E00-445D-8238-6D612D3C4962}"/>
    <cellStyle name="Comma 28 2 4 13" xfId="40150" xr:uid="{2E240DA2-55BF-4BA4-8EBA-4D5BEFD4AD06}"/>
    <cellStyle name="Comma 28 2 4 14" xfId="42252" xr:uid="{5C9836E7-E677-48BB-84AD-72F7208D5925}"/>
    <cellStyle name="Comma 28 2 4 15" xfId="43655" xr:uid="{EB3E91DE-E8D8-497E-BA90-6A0B1AFEE1DA}"/>
    <cellStyle name="Comma 28 2 4 2" xfId="5325" xr:uid="{3AC6BA68-355C-4807-9AEA-BD445BD7190B}"/>
    <cellStyle name="Comma 28 2 4 2 2" xfId="10574" xr:uid="{9D47576E-72BC-4E4A-8CFB-71FE44031207}"/>
    <cellStyle name="Comma 28 2 4 2 2 2" xfId="26836" xr:uid="{AAE9B9EC-5B71-4873-9F35-803EEC76C9B3}"/>
    <cellStyle name="Comma 28 2 4 2 3" xfId="16097" xr:uid="{965698F2-EF34-400C-8430-2AA6B6DF5B5F}"/>
    <cellStyle name="Comma 28 2 4 2 4" xfId="21995" xr:uid="{7EEB612D-BE3C-4D38-B0C3-B90E76DA1A1D}"/>
    <cellStyle name="Comma 28 2 4 2 5" xfId="31698" xr:uid="{FED02AB5-5458-40B5-965C-86FBA94AA9AA}"/>
    <cellStyle name="Comma 28 2 4 3" xfId="7331" xr:uid="{4E9D9DE9-D0EC-4A51-A0C5-CA7FEC57B275}"/>
    <cellStyle name="Comma 28 2 4 3 2" xfId="12186" xr:uid="{E641FFFB-B930-41C9-A81A-EF6B9E6CBE41}"/>
    <cellStyle name="Comma 28 2 4 3 2 2" xfId="28448" xr:uid="{19F39028-3551-43E2-BAD9-DD7121AB885D}"/>
    <cellStyle name="Comma 28 2 4 3 3" xfId="17781" xr:uid="{FBFF9560-BB0B-4ADF-BB2A-BF31C8CE17D8}"/>
    <cellStyle name="Comma 28 2 4 3 4" xfId="23607" xr:uid="{6436FA9B-C46A-48A1-BF75-9A613BB96F42}"/>
    <cellStyle name="Comma 28 2 4 3 5" xfId="13406" xr:uid="{7A40DA50-F396-40D9-AD41-ADF4BA482460}"/>
    <cellStyle name="Comma 28 2 4 4" xfId="8958" xr:uid="{60C07A40-B2DD-43BF-8690-AFB1F1112A08}"/>
    <cellStyle name="Comma 28 2 4 4 2" xfId="25227" xr:uid="{42643018-2270-4411-8BCD-34E549808C60}"/>
    <cellStyle name="Comma 28 2 4 5" xfId="14488" xr:uid="{569D0DEA-3B94-4017-A7EF-74D1FB8A02C2}"/>
    <cellStyle name="Comma 28 2 4 6" xfId="20386" xr:uid="{14F21947-D499-4A8D-8F59-F05DB7D023A5}"/>
    <cellStyle name="Comma 28 2 4 7" xfId="13437" xr:uid="{D06B0E44-F09D-4BBB-B86C-689E81C93A84}"/>
    <cellStyle name="Comma 28 2 4 8" xfId="33431" xr:uid="{6F82CCCD-B834-4610-9314-018FCF93E4F7}"/>
    <cellStyle name="Comma 28 2 4 9" xfId="34475" xr:uid="{F7A06265-087D-454F-B182-6F25F43B8CB6}"/>
    <cellStyle name="Comma 28 2 5" xfId="13218" xr:uid="{AAB679F8-4813-4109-A216-993ACD8AF540}"/>
    <cellStyle name="Comma 28 2 6" xfId="31981" xr:uid="{4D074BC3-A1F4-43C8-B0FC-CE9C12FCE869}"/>
    <cellStyle name="Comma 28 3" xfId="3025" xr:uid="{DA98A9B4-351B-4872-A8F3-476F30C0B4CD}"/>
    <cellStyle name="Comma 28 3 10" xfId="32772" xr:uid="{874B2352-EA1D-4AD5-B8F3-2C9B034657A6}"/>
    <cellStyle name="Comma 28 3 11" xfId="34476" xr:uid="{91617BB9-8907-422B-A06D-0E360309D335}"/>
    <cellStyle name="Comma 28 3 12" xfId="35811" xr:uid="{60F85290-ECD4-44E7-B5C9-C0225623F68F}"/>
    <cellStyle name="Comma 28 3 13" xfId="37223" xr:uid="{22808BF7-BD61-4F5B-915A-32508EB5B02C}"/>
    <cellStyle name="Comma 28 3 14" xfId="38628" xr:uid="{5D23C747-F936-4E93-BB54-B025B8D18E67}"/>
    <cellStyle name="Comma 28 3 15" xfId="40151" xr:uid="{6600916D-37D6-4E77-8F4E-C7A81238D1C5}"/>
    <cellStyle name="Comma 28 3 16" xfId="41677" xr:uid="{3546566C-617B-4433-BEE3-D3FD6162D9C1}"/>
    <cellStyle name="Comma 28 3 17" xfId="43080" xr:uid="{5F5AE9D0-2378-4069-8DD7-D7490F01C554}"/>
    <cellStyle name="Comma 28 3 2" xfId="3490" xr:uid="{F51F6F40-9376-4F48-92BB-70B452B4B915}"/>
    <cellStyle name="Comma 28 3 2 10" xfId="34477" xr:uid="{0950D726-5ABD-4D37-9A20-94B67FF630B2}"/>
    <cellStyle name="Comma 28 3 2 11" xfId="36176" xr:uid="{3E4F6321-9A5D-4087-84E9-1BAD64FFEDEC}"/>
    <cellStyle name="Comma 28 3 2 12" xfId="37588" xr:uid="{DCA51281-67C9-441D-99DF-442E54FFA478}"/>
    <cellStyle name="Comma 28 3 2 13" xfId="38993" xr:uid="{487FD970-55E3-4681-BEE5-5A5F738068DF}"/>
    <cellStyle name="Comma 28 3 2 14" xfId="40152" xr:uid="{51FFCB43-F5F7-410A-B4BA-42FB941DB6C6}"/>
    <cellStyle name="Comma 28 3 2 15" xfId="42042" xr:uid="{1D9AF754-0AA9-4D27-94FC-6669F0A023B6}"/>
    <cellStyle name="Comma 28 3 2 16" xfId="43445" xr:uid="{0A774682-B409-4A16-AFED-5BA98AAB8D85}"/>
    <cellStyle name="Comma 28 3 2 2" xfId="4351" xr:uid="{DB7BB406-F926-4B14-ADF9-51040453C6BE}"/>
    <cellStyle name="Comma 28 3 2 2 10" xfId="36928" xr:uid="{00421378-8874-4D14-90DE-CADED1EF25C4}"/>
    <cellStyle name="Comma 28 3 2 2 11" xfId="38340" xr:uid="{AA1CCC35-2EEE-41A5-8E07-AEF03C481597}"/>
    <cellStyle name="Comma 28 3 2 2 12" xfId="39745" xr:uid="{5F6A5458-19DE-4EEE-83E3-F2BA2767EC9C}"/>
    <cellStyle name="Comma 28 3 2 2 13" xfId="40153" xr:uid="{7FFFFB4E-BBBD-4364-AA84-BD38A887C854}"/>
    <cellStyle name="Comma 28 3 2 2 14" xfId="42794" xr:uid="{DB637B57-3112-418F-B98D-EDD9BB60C873}"/>
    <cellStyle name="Comma 28 3 2 2 15" xfId="44197" xr:uid="{A768E9AA-56B5-4E4C-9B12-4799084101CA}"/>
    <cellStyle name="Comma 28 3 2 2 2" xfId="5960" xr:uid="{1D4504D4-0ABF-47F5-90BA-98ED18CFCB17}"/>
    <cellStyle name="Comma 28 3 2 2 2 2" xfId="11209" xr:uid="{B557DFC2-1D0A-464A-A88A-2FFB36B1DD0B}"/>
    <cellStyle name="Comma 28 3 2 2 2 2 2" xfId="27471" xr:uid="{25BB5BDF-C9E2-4CB3-BE19-08D04E3F4DB3}"/>
    <cellStyle name="Comma 28 3 2 2 2 3" xfId="16732" xr:uid="{4618048A-3C80-4030-A364-1D2745E23D57}"/>
    <cellStyle name="Comma 28 3 2 2 2 4" xfId="22630" xr:uid="{A8B39339-F86E-409E-8F81-0DBBFD5C1074}"/>
    <cellStyle name="Comma 28 3 2 2 2 5" xfId="13050" xr:uid="{A3D05723-7185-47BF-B455-12EBFCA3A733}"/>
    <cellStyle name="Comma 28 3 2 2 3" xfId="7966" xr:uid="{6A42969A-B375-46FF-AB95-59066D7C5537}"/>
    <cellStyle name="Comma 28 3 2 2 3 2" xfId="12821" xr:uid="{421DAA8B-6B0C-4495-8501-9745C469DDB7}"/>
    <cellStyle name="Comma 28 3 2 2 3 2 2" xfId="29083" xr:uid="{A5ED8CDC-F225-4505-8A35-85B2C50844CF}"/>
    <cellStyle name="Comma 28 3 2 2 3 3" xfId="18416" xr:uid="{2921F945-57F2-4D14-ABC9-0EB5D6D2E8FC}"/>
    <cellStyle name="Comma 28 3 2 2 3 4" xfId="24242" xr:uid="{89C6700E-F45D-42C4-A0F5-A6D9AB65AE7D}"/>
    <cellStyle name="Comma 28 3 2 2 3 5" xfId="31805" xr:uid="{14BDAAFA-28BB-4AB1-8836-46729A2B8790}"/>
    <cellStyle name="Comma 28 3 2 2 4" xfId="9593" xr:uid="{1C3F5A70-A797-46F2-812A-C4BEB15FA4DB}"/>
    <cellStyle name="Comma 28 3 2 2 4 2" xfId="25862" xr:uid="{519FFE70-AB17-4533-A81B-4C6748C9161A}"/>
    <cellStyle name="Comma 28 3 2 2 5" xfId="15123" xr:uid="{8B0A0434-DC21-4380-96CC-BBCA09F3EA64}"/>
    <cellStyle name="Comma 28 3 2 2 6" xfId="21021" xr:uid="{64C36880-15AA-4ECF-B26F-B33BC08B455A}"/>
    <cellStyle name="Comma 28 3 2 2 7" xfId="13092" xr:uid="{503766CE-9EAF-4B04-AF60-B1FA99DA7198}"/>
    <cellStyle name="Comma 28 3 2 2 8" xfId="34066" xr:uid="{7A55F009-00CE-468E-AEDA-C57523DB2571}"/>
    <cellStyle name="Comma 28 3 2 2 9" xfId="34478" xr:uid="{1C280475-7103-4FCC-A78C-7A58DC18ADE1}"/>
    <cellStyle name="Comma 28 3 2 3" xfId="5105" xr:uid="{142D874E-391C-4BBB-B5A7-339BE6B7040D}"/>
    <cellStyle name="Comma 28 3 2 3 2" xfId="10354" xr:uid="{4A7DA917-DDCD-420C-B3AB-E1DD80415EDB}"/>
    <cellStyle name="Comma 28 3 2 3 2 2" xfId="26616" xr:uid="{488A59D7-760B-404B-8C76-325687A86D3E}"/>
    <cellStyle name="Comma 28 3 2 3 3" xfId="15877" xr:uid="{E4BFED8B-3B0C-4E62-AFB3-FA1BD0C9E8E4}"/>
    <cellStyle name="Comma 28 3 2 3 4" xfId="21775" xr:uid="{E16454C4-518E-4A62-BD62-31EFABD82B39}"/>
    <cellStyle name="Comma 28 3 2 3 5" xfId="19368" xr:uid="{F9AD9653-B00C-45B5-866E-E4C6E66E6ECE}"/>
    <cellStyle name="Comma 28 3 2 4" xfId="7111" xr:uid="{412B3FD7-D41C-44CD-BAF7-FCE1A773DFFF}"/>
    <cellStyle name="Comma 28 3 2 4 2" xfId="11966" xr:uid="{CF8B52E6-783C-41BA-9584-60DAB2BF438A}"/>
    <cellStyle name="Comma 28 3 2 4 2 2" xfId="28228" xr:uid="{058BDAEE-96C6-4E05-A919-FB3456932802}"/>
    <cellStyle name="Comma 28 3 2 4 3" xfId="17561" xr:uid="{193DBC21-760B-47DA-AFF5-5521DF1A3207}"/>
    <cellStyle name="Comma 28 3 2 4 4" xfId="23387" xr:uid="{57134C1E-39C3-4A49-901E-22487BE4BCA9}"/>
    <cellStyle name="Comma 28 3 2 4 5" xfId="30758" xr:uid="{EE8C89F1-47B9-4A48-8805-1CEB7AC120A0}"/>
    <cellStyle name="Comma 28 3 2 5" xfId="8738" xr:uid="{D99769AA-3F55-409B-9828-A9D2084177CA}"/>
    <cellStyle name="Comma 28 3 2 5 2" xfId="25007" xr:uid="{2E393569-B08C-4B72-8C90-E00CFD01B26A}"/>
    <cellStyle name="Comma 28 3 2 6" xfId="14266" xr:uid="{C0AD34D4-AFE3-4DA7-B5D9-5E50CF545F53}"/>
    <cellStyle name="Comma 28 3 2 7" xfId="20166" xr:uid="{27E92F10-44E5-405F-8953-114ACBA5E75D}"/>
    <cellStyle name="Comma 28 3 2 8" xfId="30109" xr:uid="{3A2602F5-B321-4A72-8BBC-D66A58E1BD59}"/>
    <cellStyle name="Comma 28 3 2 9" xfId="33211" xr:uid="{F4DFBEA5-0CED-4456-8C42-2D53F6E13679}"/>
    <cellStyle name="Comma 28 3 3" xfId="3916" xr:uid="{0BF96DAE-5393-480E-B7DA-5A6B419335B5}"/>
    <cellStyle name="Comma 28 3 3 10" xfId="36561" xr:uid="{9918AB38-89A1-46BA-B14A-4ADB0F15B466}"/>
    <cellStyle name="Comma 28 3 3 11" xfId="37973" xr:uid="{A512EA5D-FF1B-481D-8BB8-540FDEDB8281}"/>
    <cellStyle name="Comma 28 3 3 12" xfId="39378" xr:uid="{CE2B6639-0923-4C91-9154-36E8763A01A2}"/>
    <cellStyle name="Comma 28 3 3 13" xfId="40154" xr:uid="{55EA60E8-1C08-4D69-AE91-5CBFCA429DE9}"/>
    <cellStyle name="Comma 28 3 3 14" xfId="42427" xr:uid="{4F46F2BB-215F-4D68-BDBF-C14F8D73AC04}"/>
    <cellStyle name="Comma 28 3 3 15" xfId="43830" xr:uid="{3558A070-4954-4624-8F2D-B64C64CAE1E5}"/>
    <cellStyle name="Comma 28 3 3 2" xfId="5525" xr:uid="{362E532A-07C9-4254-8B48-3D97C44EF7FD}"/>
    <cellStyle name="Comma 28 3 3 2 2" xfId="10774" xr:uid="{BA627818-F8AD-4257-B2E0-EEFBE229824A}"/>
    <cellStyle name="Comma 28 3 3 2 2 2" xfId="27036" xr:uid="{D2A28E43-312F-48EE-855D-9A72B095B0AF}"/>
    <cellStyle name="Comma 28 3 3 2 3" xfId="16297" xr:uid="{BE8E361E-135C-483A-B3BA-8D0116FB6BD1}"/>
    <cellStyle name="Comma 28 3 3 2 4" xfId="22195" xr:uid="{93EB3E11-92CA-4AA4-ADAF-8CA9693AA724}"/>
    <cellStyle name="Comma 28 3 3 2 5" xfId="31781" xr:uid="{0EC76817-86A6-44FA-BC09-B2C77DAB4332}"/>
    <cellStyle name="Comma 28 3 3 3" xfId="7531" xr:uid="{9EB9F24E-3B63-4A39-8829-D7C71C8E1DF4}"/>
    <cellStyle name="Comma 28 3 3 3 2" xfId="12386" xr:uid="{BC594B28-180C-4533-BE0D-652B885E9077}"/>
    <cellStyle name="Comma 28 3 3 3 2 2" xfId="28648" xr:uid="{85F458AF-9094-4EBC-A200-BA20E7FDEB27}"/>
    <cellStyle name="Comma 28 3 3 3 3" xfId="17981" xr:uid="{A51687B8-B3CF-497D-BC41-D75D246765BE}"/>
    <cellStyle name="Comma 28 3 3 3 4" xfId="23807" xr:uid="{8086A311-8809-489B-9603-4704FD105ADF}"/>
    <cellStyle name="Comma 28 3 3 3 5" xfId="29633" xr:uid="{E540ECA4-4B76-4AA3-A09B-43D6B423A045}"/>
    <cellStyle name="Comma 28 3 3 4" xfId="9158" xr:uid="{D9110A4F-B24F-44AD-96A8-4715A6330670}"/>
    <cellStyle name="Comma 28 3 3 4 2" xfId="25427" xr:uid="{27713072-023E-4225-B970-90C874953FB6}"/>
    <cellStyle name="Comma 28 3 3 5" xfId="14688" xr:uid="{606B3952-C57B-4164-AC7D-71F7195C6F44}"/>
    <cellStyle name="Comma 28 3 3 6" xfId="20586" xr:uid="{A3507E64-65B0-40CA-9996-4C26A749F11F}"/>
    <cellStyle name="Comma 28 3 3 7" xfId="32513" xr:uid="{862B2032-F145-4761-AB0B-07EF56DCDBDC}"/>
    <cellStyle name="Comma 28 3 3 8" xfId="33631" xr:uid="{30D2A8CD-1CE7-4E6A-AD9B-A294E4AAC7D7}"/>
    <cellStyle name="Comma 28 3 3 9" xfId="34479" xr:uid="{A23BC7FE-6474-4DEC-88B2-CDE72F77A10E}"/>
    <cellStyle name="Comma 28 3 4" xfId="4666" xr:uid="{B509F8D5-FA2D-4858-96CD-A11E93EC35F2}"/>
    <cellStyle name="Comma 28 3 4 2" xfId="9915" xr:uid="{D14F4EE8-B7EC-46B5-A874-2C3298EA9B81}"/>
    <cellStyle name="Comma 28 3 4 2 2" xfId="26177" xr:uid="{268A55C8-E1E7-4EB1-AA31-D214012057CB}"/>
    <cellStyle name="Comma 28 3 4 3" xfId="15438" xr:uid="{605ADEDC-E912-4019-B5F5-3C52C3E2C1D5}"/>
    <cellStyle name="Comma 28 3 4 4" xfId="21336" xr:uid="{A1EE0F4A-5456-4274-9626-DE5C094255D2}"/>
    <cellStyle name="Comma 28 3 4 5" xfId="32499" xr:uid="{0F15FC35-217A-4B26-B9DB-84A65873032A}"/>
    <cellStyle name="Comma 28 3 5" xfId="6672" xr:uid="{39320214-56C5-4AEA-AF24-01FA567DC467}"/>
    <cellStyle name="Comma 28 3 5 2" xfId="11527" xr:uid="{A0A4E1EF-9939-404F-AC4F-10B16EE48B8A}"/>
    <cellStyle name="Comma 28 3 5 2 2" xfId="27789" xr:uid="{E2262E69-38B2-4A7A-8825-AE6E7FCA853E}"/>
    <cellStyle name="Comma 28 3 5 3" xfId="17122" xr:uid="{DD9B3D3F-C0B3-418C-9402-C953798E57B3}"/>
    <cellStyle name="Comma 28 3 5 4" xfId="22948" xr:uid="{17D513FB-72F8-4C99-8AFA-75103EE7222E}"/>
    <cellStyle name="Comma 28 3 5 5" xfId="29779" xr:uid="{849C4475-CCB7-4903-84DB-D40DE65B5A53}"/>
    <cellStyle name="Comma 28 3 6" xfId="8299" xr:uid="{C51A3EA3-7825-4D99-A953-904C2D0B06E8}"/>
    <cellStyle name="Comma 28 3 6 2" xfId="24568" xr:uid="{9AA99566-F5A9-416C-B00B-2DDA6CF87573}"/>
    <cellStyle name="Comma 28 3 7" xfId="13824" xr:uid="{1133668C-6157-4C8F-9D4D-82373A0546D2}"/>
    <cellStyle name="Comma 28 3 8" xfId="19727" xr:uid="{9055F51C-FB3B-4A0B-A435-421BEECB9E28}"/>
    <cellStyle name="Comma 28 3 9" xfId="19115" xr:uid="{A46A8F90-9C31-4CA2-AB0B-8FD6274BE45A}"/>
    <cellStyle name="Comma 28 4" xfId="3223" xr:uid="{E975A512-CD99-4FFC-91D2-91D9BED47BB3}"/>
    <cellStyle name="Comma 28 4 10" xfId="34480" xr:uid="{3A8E526E-E98F-44EC-8589-A5C05D0C7EA1}"/>
    <cellStyle name="Comma 28 4 11" xfId="36000" xr:uid="{62FA45E3-B99C-426D-BB00-91ABF55E9FA2}"/>
    <cellStyle name="Comma 28 4 12" xfId="37412" xr:uid="{D0F75EAC-E9E3-4BA6-AFB2-8A23F05118CC}"/>
    <cellStyle name="Comma 28 4 13" xfId="38817" xr:uid="{D8668559-630B-45C1-BE12-E785EF2DDFE1}"/>
    <cellStyle name="Comma 28 4 14" xfId="40155" xr:uid="{0ABC7789-F845-49D9-B19C-5C62374504DD}"/>
    <cellStyle name="Comma 28 4 15" xfId="41866" xr:uid="{295EE8F2-B12B-45AB-9A30-E0C1FB950347}"/>
    <cellStyle name="Comma 28 4 16" xfId="43269" xr:uid="{0EFFBC59-DE42-48ED-B220-ECFECFB19077}"/>
    <cellStyle name="Comma 28 4 2" xfId="4153" xr:uid="{007321DB-1AA5-4514-AFA7-06E0D0C37F76}"/>
    <cellStyle name="Comma 28 4 2 10" xfId="36752" xr:uid="{8772E5FC-3350-4F04-B20F-9F9D65E508D8}"/>
    <cellStyle name="Comma 28 4 2 11" xfId="38164" xr:uid="{6D56F3AA-B6C4-4AD9-98DD-90431391D956}"/>
    <cellStyle name="Comma 28 4 2 12" xfId="39569" xr:uid="{C9D99CBC-CDD2-4A1E-96E4-DA836E2FD7D8}"/>
    <cellStyle name="Comma 28 4 2 13" xfId="40156" xr:uid="{9EBF70EF-473B-498E-A7B5-AC696DA508DE}"/>
    <cellStyle name="Comma 28 4 2 14" xfId="42618" xr:uid="{A41D7BAD-80F1-4538-9F9A-DEA03D04AA61}"/>
    <cellStyle name="Comma 28 4 2 15" xfId="44021" xr:uid="{AF9062DC-9CAC-440D-9639-A0BC81CDD893}"/>
    <cellStyle name="Comma 28 4 2 2" xfId="5762" xr:uid="{B23062AC-0C82-413C-96C4-BBD729021D8E}"/>
    <cellStyle name="Comma 28 4 2 2 2" xfId="11011" xr:uid="{380E584A-14E8-4FC6-8D0F-82F87EE64CD0}"/>
    <cellStyle name="Comma 28 4 2 2 2 2" xfId="27273" xr:uid="{403C597B-C3EC-48FF-870E-23EB7F2BC745}"/>
    <cellStyle name="Comma 28 4 2 2 3" xfId="16534" xr:uid="{47EDD610-2712-410D-91CB-7FFDA7ABEFA8}"/>
    <cellStyle name="Comma 28 4 2 2 4" xfId="22432" xr:uid="{1AF54CED-C65E-475E-A1C9-7D145297907C}"/>
    <cellStyle name="Comma 28 4 2 2 5" xfId="32539" xr:uid="{6D166962-A5BF-44F7-B7F2-3AF89300AA3D}"/>
    <cellStyle name="Comma 28 4 2 3" xfId="7768" xr:uid="{C542D350-5FAC-4F66-975F-4C74DBA5C3DE}"/>
    <cellStyle name="Comma 28 4 2 3 2" xfId="12623" xr:uid="{7110F9DE-FFFB-4450-BF1B-C9014B20582E}"/>
    <cellStyle name="Comma 28 4 2 3 2 2" xfId="28885" xr:uid="{89B385C9-6EA1-4BD1-81B2-0052845B4452}"/>
    <cellStyle name="Comma 28 4 2 3 3" xfId="18218" xr:uid="{FF1D0778-8A33-4451-ACD1-E1FA15582413}"/>
    <cellStyle name="Comma 28 4 2 3 4" xfId="24044" xr:uid="{9B604C1A-7616-40E8-8C94-65D523BFE60F}"/>
    <cellStyle name="Comma 28 4 2 3 5" xfId="29411" xr:uid="{2AF7667B-58F9-4A95-9A69-A9A43A5F2E9C}"/>
    <cellStyle name="Comma 28 4 2 4" xfId="9395" xr:uid="{C9B57263-0355-4FCB-8169-7B74BAD865F4}"/>
    <cellStyle name="Comma 28 4 2 4 2" xfId="25664" xr:uid="{3CD2176E-8A7A-4252-820A-142476E61BB6}"/>
    <cellStyle name="Comma 28 4 2 5" xfId="14925" xr:uid="{DBA49B16-A342-4513-8BBA-55A2AEF37C23}"/>
    <cellStyle name="Comma 28 4 2 6" xfId="20823" xr:uid="{592B8D29-DB5A-4434-8EF0-25C61EA60A0A}"/>
    <cellStyle name="Comma 28 4 2 7" xfId="30118" xr:uid="{C86F9CE5-6BAD-4105-9835-983EE12EE051}"/>
    <cellStyle name="Comma 28 4 2 8" xfId="33868" xr:uid="{AB7155E5-E799-4F86-86B6-9EFC6FBFA45D}"/>
    <cellStyle name="Comma 28 4 2 9" xfId="34481" xr:uid="{CFF92461-F579-471A-B6F3-5F3C084983B1}"/>
    <cellStyle name="Comma 28 4 3" xfId="4864" xr:uid="{07E55181-D083-4606-8C12-E6CD785D2B54}"/>
    <cellStyle name="Comma 28 4 3 2" xfId="10113" xr:uid="{D9560C1E-61B5-4094-A047-E2F7F52BBF15}"/>
    <cellStyle name="Comma 28 4 3 2 2" xfId="26375" xr:uid="{0AB15193-84F4-4481-AB8D-799DA5E31EA2}"/>
    <cellStyle name="Comma 28 4 3 3" xfId="15636" xr:uid="{59A70486-211E-41FF-A74E-C0978B7C4090}"/>
    <cellStyle name="Comma 28 4 3 4" xfId="21534" xr:uid="{971E497A-ACCF-437D-9D18-F6856F136AB9}"/>
    <cellStyle name="Comma 28 4 3 5" xfId="13126" xr:uid="{21226071-AC63-4134-8AC3-4A5DAF899738}"/>
    <cellStyle name="Comma 28 4 4" xfId="6870" xr:uid="{B84882D9-E856-411F-A9E7-9164C77DB23E}"/>
    <cellStyle name="Comma 28 4 4 2" xfId="11725" xr:uid="{37D27A91-7DE8-4BAC-A87D-8D4308ADAA6D}"/>
    <cellStyle name="Comma 28 4 4 2 2" xfId="27987" xr:uid="{BD961E89-D155-4DDA-819B-BE54431F288F}"/>
    <cellStyle name="Comma 28 4 4 3" xfId="17320" xr:uid="{BA2E810A-B0DB-47AC-8AFE-0CD5334819F2}"/>
    <cellStyle name="Comma 28 4 4 4" xfId="23146" xr:uid="{402BCC92-0FA3-47C2-B292-1A9A8D4D549A}"/>
    <cellStyle name="Comma 28 4 4 5" xfId="31045" xr:uid="{3499DE8E-4EAA-42C0-9C3A-08014C1AABFD}"/>
    <cellStyle name="Comma 28 4 5" xfId="8497" xr:uid="{BDF811BF-2031-4A26-A144-B07E5BB7046D}"/>
    <cellStyle name="Comma 28 4 5 2" xfId="24766" xr:uid="{50708245-305C-4560-A395-6BD2CA1F2C7C}"/>
    <cellStyle name="Comma 28 4 6" xfId="14022" xr:uid="{95A5E375-08D5-4FCD-B961-FACBFB5FB249}"/>
    <cellStyle name="Comma 28 4 7" xfId="19925" xr:uid="{9863B75F-8129-4F44-B7CD-11ADD8B06D4B}"/>
    <cellStyle name="Comma 28 4 8" xfId="30369" xr:uid="{D41D3563-8EB4-49DA-867F-016F36A59D6B}"/>
    <cellStyle name="Comma 28 4 9" xfId="32970" xr:uid="{5DC15EE3-253E-464B-BC6C-B7C48620B93B}"/>
    <cellStyle name="Comma 28 5" xfId="3715" xr:uid="{B0B2433C-6CE8-4A49-A9DC-15E0315C8A31}"/>
    <cellStyle name="Comma 28 5 10" xfId="36385" xr:uid="{D070BB38-6C74-4B64-8FE4-734BC0106016}"/>
    <cellStyle name="Comma 28 5 11" xfId="37797" xr:uid="{3CEB0B57-1A86-430E-8905-73EF396BD9BD}"/>
    <cellStyle name="Comma 28 5 12" xfId="39202" xr:uid="{3D78FF77-DD83-4F78-9876-AC81521AC9B3}"/>
    <cellStyle name="Comma 28 5 13" xfId="40157" xr:uid="{CAA823D8-8098-4D28-935F-210AE836D817}"/>
    <cellStyle name="Comma 28 5 14" xfId="42251" xr:uid="{BD3929D4-E74E-409B-9E47-AAB4D5B1A828}"/>
    <cellStyle name="Comma 28 5 15" xfId="43654" xr:uid="{C82BAE9B-5204-4663-930A-9BCF4622B851}"/>
    <cellStyle name="Comma 28 5 2" xfId="5324" xr:uid="{2EA84A89-50E0-4027-814A-57DE347BB027}"/>
    <cellStyle name="Comma 28 5 2 2" xfId="10573" xr:uid="{567CA688-7051-4FFA-8599-8B82B531FE61}"/>
    <cellStyle name="Comma 28 5 2 2 2" xfId="26835" xr:uid="{A4F84856-DB59-414E-AD04-A378B4D725F8}"/>
    <cellStyle name="Comma 28 5 2 3" xfId="16096" xr:uid="{2E006396-1F54-49F1-AFED-6F8E99D52175}"/>
    <cellStyle name="Comma 28 5 2 4" xfId="21994" xr:uid="{349BA013-4217-4178-93DB-214ED524EAA3}"/>
    <cellStyle name="Comma 28 5 2 5" xfId="31874" xr:uid="{D5837E51-96B9-4D14-91E0-3BD91EABCF50}"/>
    <cellStyle name="Comma 28 5 3" xfId="7330" xr:uid="{EB8403D9-287E-4818-9624-987913A01B68}"/>
    <cellStyle name="Comma 28 5 3 2" xfId="12185" xr:uid="{57C649E4-A61B-4E00-A1D9-6EB585BE5AF8}"/>
    <cellStyle name="Comma 28 5 3 2 2" xfId="28447" xr:uid="{DE06ADA2-A304-4A1C-AEC4-6636ED55CFAB}"/>
    <cellStyle name="Comma 28 5 3 3" xfId="17780" xr:uid="{26B5FC6A-2650-495C-BEDD-BC77EE015ED8}"/>
    <cellStyle name="Comma 28 5 3 4" xfId="23606" xr:uid="{08095E07-8020-456E-99AB-958AE5453DFC}"/>
    <cellStyle name="Comma 28 5 3 5" xfId="30262" xr:uid="{7F7BABE8-3185-4418-9096-413AA537C7D4}"/>
    <cellStyle name="Comma 28 5 4" xfId="8957" xr:uid="{BC80497B-82C4-4171-98E8-1424D06098B6}"/>
    <cellStyle name="Comma 28 5 4 2" xfId="25226" xr:uid="{1933ED00-1D7D-43C0-A1B1-AAD210FBF432}"/>
    <cellStyle name="Comma 28 5 5" xfId="14487" xr:uid="{B214D253-74D3-4CF4-BFE0-09910222368B}"/>
    <cellStyle name="Comma 28 5 6" xfId="20385" xr:uid="{038C32A3-59B1-4BEC-B5B9-DB1D2426E112}"/>
    <cellStyle name="Comma 28 5 7" xfId="31786" xr:uid="{22816A66-DD49-4E73-A898-5708480D2621}"/>
    <cellStyle name="Comma 28 5 8" xfId="33430" xr:uid="{EFEE637A-C749-4E84-80D4-EF0A049F5AB9}"/>
    <cellStyle name="Comma 28 5 9" xfId="34482" xr:uid="{5E96FD33-0C95-45F5-B77E-9825AD07156F}"/>
    <cellStyle name="Comma 28 6" xfId="13217" xr:uid="{35563BFB-5E5A-4EC2-928B-F7F8553AF4CE}"/>
    <cellStyle name="Comma 28 7" xfId="32541" xr:uid="{D0465805-8554-4B1A-B08D-53A0DA5B2B60}"/>
    <cellStyle name="Comma 29" xfId="849" xr:uid="{964E4B25-2672-40E6-90B6-92323C32061F}"/>
    <cellStyle name="Comma 29 10" xfId="19533" xr:uid="{A5F0EBD7-C495-4E39-8637-1042DC6FFF1F}"/>
    <cellStyle name="Comma 29 11" xfId="30927" xr:uid="{767523DD-F1E9-4E20-A774-3B77054D4E54}"/>
    <cellStyle name="Comma 29 12" xfId="32638" xr:uid="{22F4AE71-A1DE-4BDD-9D05-649F08E2FAEE}"/>
    <cellStyle name="Comma 29 13" xfId="34483" xr:uid="{0A736505-4ACE-4FE7-B2EA-E27272D5C870}"/>
    <cellStyle name="Comma 29 14" xfId="35692" xr:uid="{148FD0E5-25D3-4710-8EE5-D2EC79F95D9E}"/>
    <cellStyle name="Comma 29 15" xfId="37118" xr:uid="{87B4712F-9F03-4504-BEFE-78810EA5243B}"/>
    <cellStyle name="Comma 29 16" xfId="38523" xr:uid="{33A3F41D-BB35-49D7-BA8F-C1D757BD5EAB}"/>
    <cellStyle name="Comma 29 17" xfId="40158" xr:uid="{F0C9FBF0-B0C4-4CBE-94A1-41AC29816227}"/>
    <cellStyle name="Comma 29 18" xfId="41572" xr:uid="{8C78B223-34EE-48CA-A247-820EF977A558}"/>
    <cellStyle name="Comma 29 19" xfId="42975" xr:uid="{33300AA7-21FD-45AE-83F6-58F0111EC79F}"/>
    <cellStyle name="Comma 29 2" xfId="850" xr:uid="{BCEFD769-F3D9-410D-A8A7-23A035AAA6EB}"/>
    <cellStyle name="Comma 29 2 10" xfId="30739" xr:uid="{C9E84078-31BB-4585-B168-C9DDA5F0B34D}"/>
    <cellStyle name="Comma 29 2 11" xfId="32639" xr:uid="{4E5BAF64-E9C6-4FF3-A69A-947D672C9E14}"/>
    <cellStyle name="Comma 29 2 12" xfId="34484" xr:uid="{0C27DC61-B36C-4378-B17C-79881C82F96A}"/>
    <cellStyle name="Comma 29 2 13" xfId="35693" xr:uid="{EBFE5E72-3943-4799-98ED-6936E6E0CDB0}"/>
    <cellStyle name="Comma 29 2 14" xfId="37119" xr:uid="{8EC04924-22A6-4E1E-B665-0EFBF41BBFA4}"/>
    <cellStyle name="Comma 29 2 15" xfId="38524" xr:uid="{1F9698FD-12C4-4D02-BADB-5C6A655C5F50}"/>
    <cellStyle name="Comma 29 2 16" xfId="40159" xr:uid="{00D5EADC-01A8-4D57-AAF0-E1762F784CD2}"/>
    <cellStyle name="Comma 29 2 17" xfId="41573" xr:uid="{50AEEAEE-B280-42AB-99C0-71B336CF0900}"/>
    <cellStyle name="Comma 29 2 18" xfId="42976" xr:uid="{E2D02E0B-C8A2-4D8F-B89D-F9F544F544B3}"/>
    <cellStyle name="Comma 29 2 2" xfId="3028" xr:uid="{C3F513B8-E00E-4A72-8143-E3E5D63FF4FF}"/>
    <cellStyle name="Comma 29 2 2 10" xfId="32775" xr:uid="{41CAA71C-AD43-4777-841E-41DDE6C3096C}"/>
    <cellStyle name="Comma 29 2 2 11" xfId="34485" xr:uid="{CAC79B09-0685-40B7-84A0-C48B50E91DFE}"/>
    <cellStyle name="Comma 29 2 2 12" xfId="35814" xr:uid="{AE621E66-A5F5-4181-B63B-D767D8FF6FDA}"/>
    <cellStyle name="Comma 29 2 2 13" xfId="37226" xr:uid="{821D5CF0-1192-49C3-A20C-46D109D9908C}"/>
    <cellStyle name="Comma 29 2 2 14" xfId="38631" xr:uid="{DCBBE244-EC53-4D71-B1E4-0A21FFE8F928}"/>
    <cellStyle name="Comma 29 2 2 15" xfId="40160" xr:uid="{25BDB028-0E66-4498-9391-9D44D625F37C}"/>
    <cellStyle name="Comma 29 2 2 16" xfId="41680" xr:uid="{E21AC3EE-1CCF-4712-BEE2-BC5FA423DC60}"/>
    <cellStyle name="Comma 29 2 2 17" xfId="43083" xr:uid="{235FD19D-F4CB-4221-A97E-287B8070EC8C}"/>
    <cellStyle name="Comma 29 2 2 2" xfId="3493" xr:uid="{812D6D76-8CDE-4A84-A2C0-818F2E4D6298}"/>
    <cellStyle name="Comma 29 2 2 2 10" xfId="34486" xr:uid="{6E5AE0C4-71D6-4CD1-B557-32292D47307E}"/>
    <cellStyle name="Comma 29 2 2 2 11" xfId="36179" xr:uid="{81128637-8095-4899-B514-79CCBA5582E4}"/>
    <cellStyle name="Comma 29 2 2 2 12" xfId="37591" xr:uid="{71F3F1BD-D45D-4F33-9499-505046A763F4}"/>
    <cellStyle name="Comma 29 2 2 2 13" xfId="38996" xr:uid="{16227C3C-62B0-49B4-805A-A07F26BBA671}"/>
    <cellStyle name="Comma 29 2 2 2 14" xfId="40161" xr:uid="{5A3A566F-6818-465E-B6CF-942DC71B09B8}"/>
    <cellStyle name="Comma 29 2 2 2 15" xfId="42045" xr:uid="{0F1FACBF-28FD-411F-A32E-A7D7C651ED01}"/>
    <cellStyle name="Comma 29 2 2 2 16" xfId="43448" xr:uid="{1277B41F-45C4-409E-B10F-549B675C6A61}"/>
    <cellStyle name="Comma 29 2 2 2 2" xfId="4354" xr:uid="{B11F5EE9-875B-4C55-8B1E-51DD20241560}"/>
    <cellStyle name="Comma 29 2 2 2 2 10" xfId="36931" xr:uid="{8775A695-302F-4A45-9399-09184DFC56F3}"/>
    <cellStyle name="Comma 29 2 2 2 2 11" xfId="38343" xr:uid="{4874F85A-2E32-49B1-B7E5-CBC2E1647213}"/>
    <cellStyle name="Comma 29 2 2 2 2 12" xfId="39748" xr:uid="{3AC49B04-EC8B-470F-B7F3-B56115EECCBB}"/>
    <cellStyle name="Comma 29 2 2 2 2 13" xfId="40162" xr:uid="{991E728F-CB01-434A-B659-1B870A886568}"/>
    <cellStyle name="Comma 29 2 2 2 2 14" xfId="42797" xr:uid="{AEA729D4-BD0E-4D61-A440-F31531B8CED5}"/>
    <cellStyle name="Comma 29 2 2 2 2 15" xfId="44200" xr:uid="{8FAFFE8E-7C7A-4949-BF62-184D2550FCF1}"/>
    <cellStyle name="Comma 29 2 2 2 2 2" xfId="5963" xr:uid="{C214B4E8-4838-43BF-A38A-580F407C456D}"/>
    <cellStyle name="Comma 29 2 2 2 2 2 2" xfId="11212" xr:uid="{FCCCC9BC-C146-4575-9E60-43EA527A720F}"/>
    <cellStyle name="Comma 29 2 2 2 2 2 2 2" xfId="27474" xr:uid="{9C87AA09-EAAA-4D3A-BBD6-125A7A01E1FB}"/>
    <cellStyle name="Comma 29 2 2 2 2 2 3" xfId="16735" xr:uid="{9746B0DD-97A2-44ED-9F09-07102E5CD5E3}"/>
    <cellStyle name="Comma 29 2 2 2 2 2 4" xfId="22633" xr:uid="{0D7CBBD4-2E10-4CD8-9335-1F7B99B3734E}"/>
    <cellStyle name="Comma 29 2 2 2 2 2 5" xfId="13503" xr:uid="{65FE4ADB-F91F-4029-95A1-C81B84B58735}"/>
    <cellStyle name="Comma 29 2 2 2 2 3" xfId="7969" xr:uid="{950F44DB-4E38-468E-B4EC-E5A7BC11E061}"/>
    <cellStyle name="Comma 29 2 2 2 2 3 2" xfId="12824" xr:uid="{3057B1E0-A79A-485A-A508-AE99A2C29485}"/>
    <cellStyle name="Comma 29 2 2 2 2 3 2 2" xfId="29086" xr:uid="{0BFCE195-A536-438F-A508-B53E3D24215D}"/>
    <cellStyle name="Comma 29 2 2 2 2 3 3" xfId="18419" xr:uid="{5BEAA8E4-F74E-4D22-A91B-57AFF2BEEFBA}"/>
    <cellStyle name="Comma 29 2 2 2 2 3 4" xfId="24245" xr:uid="{648A4C8F-36CC-4396-A3A4-82E4972244FF}"/>
    <cellStyle name="Comma 29 2 2 2 2 3 5" xfId="32233" xr:uid="{DC2B510F-DB06-4FA6-A53A-B5D9BEB6B4DF}"/>
    <cellStyle name="Comma 29 2 2 2 2 4" xfId="9596" xr:uid="{769B632A-3577-446E-8E03-7A2A130887E1}"/>
    <cellStyle name="Comma 29 2 2 2 2 4 2" xfId="25865" xr:uid="{52D98B40-710D-4C7C-B579-A5B36A7F87D1}"/>
    <cellStyle name="Comma 29 2 2 2 2 5" xfId="15126" xr:uid="{1A383EA2-72B3-4BDC-9B65-E2EE969135AA}"/>
    <cellStyle name="Comma 29 2 2 2 2 6" xfId="21024" xr:uid="{5D43B18B-8442-47CC-AA2C-AF14C5416568}"/>
    <cellStyle name="Comma 29 2 2 2 2 7" xfId="13533" xr:uid="{D8F95AC3-08B8-4529-9639-FF7E2F00C6E4}"/>
    <cellStyle name="Comma 29 2 2 2 2 8" xfId="34069" xr:uid="{19553D16-AF1A-4366-8211-A761E09FBDA8}"/>
    <cellStyle name="Comma 29 2 2 2 2 9" xfId="34487" xr:uid="{A68EED35-4769-481E-A07A-8BB74BEE6E84}"/>
    <cellStyle name="Comma 29 2 2 2 3" xfId="5108" xr:uid="{DEAFCF4C-FEF4-42CB-80AA-738CF6BC94BB}"/>
    <cellStyle name="Comma 29 2 2 2 3 2" xfId="10357" xr:uid="{A11D9A0B-4133-4CB6-86BA-F72EC73BAA70}"/>
    <cellStyle name="Comma 29 2 2 2 3 2 2" xfId="26619" xr:uid="{E9647969-3B94-47FE-8146-58AB21C1E371}"/>
    <cellStyle name="Comma 29 2 2 2 3 3" xfId="15880" xr:uid="{8394405E-D3C4-481A-85CA-6217FB56AC13}"/>
    <cellStyle name="Comma 29 2 2 2 3 4" xfId="21778" xr:uid="{A0E0150A-068D-4A6B-B084-5A51DE93D212}"/>
    <cellStyle name="Comma 29 2 2 2 3 5" xfId="31558" xr:uid="{E37E2206-2267-406E-89A2-1F19CD9294D1}"/>
    <cellStyle name="Comma 29 2 2 2 4" xfId="7114" xr:uid="{9C8E0B9A-FE3E-4820-B8A7-70288FB02136}"/>
    <cellStyle name="Comma 29 2 2 2 4 2" xfId="11969" xr:uid="{B6E80EEF-2C5D-4680-B407-0BDC274D2B5F}"/>
    <cellStyle name="Comma 29 2 2 2 4 2 2" xfId="28231" xr:uid="{037BE949-56D6-49B6-BF6B-935E40D0DEA5}"/>
    <cellStyle name="Comma 29 2 2 2 4 3" xfId="17564" xr:uid="{9B1F01C7-7E5A-49DB-989C-99738CFF708A}"/>
    <cellStyle name="Comma 29 2 2 2 4 4" xfId="23390" xr:uid="{A736EA5D-F2C2-4744-BA79-FD697ACECE0B}"/>
    <cellStyle name="Comma 29 2 2 2 4 5" xfId="29508" xr:uid="{7C80964C-FA41-4FD1-9D43-99B3B19A3974}"/>
    <cellStyle name="Comma 29 2 2 2 5" xfId="8741" xr:uid="{21EC11F0-75C7-4F34-9D3A-533EB28C65D7}"/>
    <cellStyle name="Comma 29 2 2 2 5 2" xfId="25010" xr:uid="{4E1F11AC-5674-4F84-9198-03B03963DB6A}"/>
    <cellStyle name="Comma 29 2 2 2 6" xfId="14269" xr:uid="{6D01E660-29A4-4444-B555-1ECF7420F90C}"/>
    <cellStyle name="Comma 29 2 2 2 7" xfId="20169" xr:uid="{20523BA6-D91C-4DF1-A62C-EC7B0017200D}"/>
    <cellStyle name="Comma 29 2 2 2 8" xfId="30130" xr:uid="{D82F13CE-CC09-40F0-A0B5-AFD48E0A4C3F}"/>
    <cellStyle name="Comma 29 2 2 2 9" xfId="33214" xr:uid="{16ADE30C-3271-4757-BE2C-936E83A2D8E4}"/>
    <cellStyle name="Comma 29 2 2 3" xfId="3919" xr:uid="{E80B7E28-CCA4-4016-9DF1-C16CF43A2D5F}"/>
    <cellStyle name="Comma 29 2 2 3 10" xfId="36564" xr:uid="{FFE0F686-A00A-46BC-9766-8EFF0D09D00F}"/>
    <cellStyle name="Comma 29 2 2 3 11" xfId="37976" xr:uid="{7BAAB35D-AEFC-4D79-B44F-856F9A03840B}"/>
    <cellStyle name="Comma 29 2 2 3 12" xfId="39381" xr:uid="{AA494750-6879-439D-8F9A-A8C6D948285D}"/>
    <cellStyle name="Comma 29 2 2 3 13" xfId="40163" xr:uid="{2E904AAA-4222-4AFF-9F1C-2C405EEFD466}"/>
    <cellStyle name="Comma 29 2 2 3 14" xfId="42430" xr:uid="{FF50BDCF-FB87-4708-8E7F-93FDDB3AE3D4}"/>
    <cellStyle name="Comma 29 2 2 3 15" xfId="43833" xr:uid="{A0363F6C-0A76-4FED-BCBE-5C5FB2DE119E}"/>
    <cellStyle name="Comma 29 2 2 3 2" xfId="5528" xr:uid="{F6B03079-ED7E-413A-A49B-06FC3134220B}"/>
    <cellStyle name="Comma 29 2 2 3 2 2" xfId="10777" xr:uid="{4A628FC2-CF73-4257-A786-7BAA8F1EB9A2}"/>
    <cellStyle name="Comma 29 2 2 3 2 2 2" xfId="27039" xr:uid="{C518968D-2582-4B5B-B590-070F22E7CB72}"/>
    <cellStyle name="Comma 29 2 2 3 2 3" xfId="16300" xr:uid="{D175A8CE-C709-40C8-BFF8-5B1920787BE6}"/>
    <cellStyle name="Comma 29 2 2 3 2 4" xfId="22198" xr:uid="{DDFDE5F8-2625-4650-9E51-B0666F5AE52B}"/>
    <cellStyle name="Comma 29 2 2 3 2 5" xfId="31717" xr:uid="{9E9F4D2D-A1F1-41C4-A871-807759DD61DF}"/>
    <cellStyle name="Comma 29 2 2 3 3" xfId="7534" xr:uid="{CFAB9647-ADCC-49AE-A0D2-119A6C13076F}"/>
    <cellStyle name="Comma 29 2 2 3 3 2" xfId="12389" xr:uid="{C71DE151-8744-4D57-BC99-D3C90065EB61}"/>
    <cellStyle name="Comma 29 2 2 3 3 2 2" xfId="28651" xr:uid="{CA5D5CD1-BF73-4E2D-BE74-17545132A749}"/>
    <cellStyle name="Comma 29 2 2 3 3 3" xfId="17984" xr:uid="{8DF4B368-0789-4612-BF07-85A18CEED383}"/>
    <cellStyle name="Comma 29 2 2 3 3 4" xfId="23810" xr:uid="{BE45DC3F-77DE-4F36-A5EE-8670AAED6F47}"/>
    <cellStyle name="Comma 29 2 2 3 3 5" xfId="31031" xr:uid="{ECAE9F0A-7731-4276-9311-B470F6510113}"/>
    <cellStyle name="Comma 29 2 2 3 4" xfId="9161" xr:uid="{598D2F0C-2FD6-4879-AA19-264D05C0113E}"/>
    <cellStyle name="Comma 29 2 2 3 4 2" xfId="25430" xr:uid="{B472E615-1877-4041-AB01-F679398E3F83}"/>
    <cellStyle name="Comma 29 2 2 3 5" xfId="14691" xr:uid="{29BB55A5-64F0-4DB3-B1FF-F5FDA8655E27}"/>
    <cellStyle name="Comma 29 2 2 3 6" xfId="20589" xr:uid="{2176E039-AE63-46D4-A70E-A56176623974}"/>
    <cellStyle name="Comma 29 2 2 3 7" xfId="29970" xr:uid="{17F17E46-8C9F-4C9E-B88E-154C336CE993}"/>
    <cellStyle name="Comma 29 2 2 3 8" xfId="33634" xr:uid="{4639D88C-94FD-4B36-B4C4-CF07C15635A0}"/>
    <cellStyle name="Comma 29 2 2 3 9" xfId="34488" xr:uid="{CD9395D2-8CBA-4A8B-9124-C3B636F09F3F}"/>
    <cellStyle name="Comma 29 2 2 4" xfId="4669" xr:uid="{E1DFFA15-F778-4E7D-A54E-2AD735266CCB}"/>
    <cellStyle name="Comma 29 2 2 4 2" xfId="9918" xr:uid="{2AD02D1B-35BD-4BA9-8F35-CE2004C7ECF3}"/>
    <cellStyle name="Comma 29 2 2 4 2 2" xfId="26180" xr:uid="{6F80C467-BC87-4650-BD42-51A9E9DEB98B}"/>
    <cellStyle name="Comma 29 2 2 4 3" xfId="15441" xr:uid="{66900E9F-0383-404D-960D-76011F9EECB2}"/>
    <cellStyle name="Comma 29 2 2 4 4" xfId="21339" xr:uid="{A342E94A-CD1E-4745-BD66-BC44FE035A34}"/>
    <cellStyle name="Comma 29 2 2 4 5" xfId="19420" xr:uid="{E6D170EE-656F-40E7-AEC1-B0F86CBBEC22}"/>
    <cellStyle name="Comma 29 2 2 5" xfId="6675" xr:uid="{7FEB72A1-CD2F-402B-A3BB-DF465BFF08E0}"/>
    <cellStyle name="Comma 29 2 2 5 2" xfId="11530" xr:uid="{8E76F451-F95F-455B-A592-DF47C747C7F1}"/>
    <cellStyle name="Comma 29 2 2 5 2 2" xfId="27792" xr:uid="{894E0C6E-04D6-40D6-B245-284716B9E7CF}"/>
    <cellStyle name="Comma 29 2 2 5 3" xfId="17125" xr:uid="{719C34CB-0BD8-40B3-95FD-3016717B21C4}"/>
    <cellStyle name="Comma 29 2 2 5 4" xfId="22951" xr:uid="{F1F32AE3-2183-4E86-A44D-AE454D29C818}"/>
    <cellStyle name="Comma 29 2 2 5 5" xfId="32575" xr:uid="{293AD5DB-97DC-4286-BADA-B191625EFC2A}"/>
    <cellStyle name="Comma 29 2 2 6" xfId="8302" xr:uid="{B2305FC0-518F-41CB-B15D-FFD3C663F479}"/>
    <cellStyle name="Comma 29 2 2 6 2" xfId="24571" xr:uid="{1DFDEE70-A03B-476F-A8C6-C8FA15216541}"/>
    <cellStyle name="Comma 29 2 2 7" xfId="13827" xr:uid="{B5426BB7-DC35-43B6-9BBC-3929975E28AC}"/>
    <cellStyle name="Comma 29 2 2 8" xfId="19730" xr:uid="{CAE374A4-830E-4194-8676-2EF3989102C6}"/>
    <cellStyle name="Comma 29 2 2 9" xfId="13179" xr:uid="{D3866A1E-232A-4DE5-91C7-B7CC78BAF668}"/>
    <cellStyle name="Comma 29 2 3" xfId="3226" xr:uid="{BDF7BC24-9B60-4510-932B-E120D17F59D2}"/>
    <cellStyle name="Comma 29 2 3 10" xfId="34489" xr:uid="{549DC998-9B83-46B9-9A43-315FDD996190}"/>
    <cellStyle name="Comma 29 2 3 11" xfId="36003" xr:uid="{2DBCB928-0C32-4A60-9DF9-3E1C4D066E47}"/>
    <cellStyle name="Comma 29 2 3 12" xfId="37415" xr:uid="{8C449E8C-B78D-4290-BBEC-211D64053FBF}"/>
    <cellStyle name="Comma 29 2 3 13" xfId="38820" xr:uid="{048A17E9-265A-4DA1-851D-3F66A3727BAC}"/>
    <cellStyle name="Comma 29 2 3 14" xfId="40164" xr:uid="{E7E5EE07-FC6A-4424-91B2-2F3086D77795}"/>
    <cellStyle name="Comma 29 2 3 15" xfId="41869" xr:uid="{EF7C9741-59AA-4E8D-ABC4-8EBE694221F5}"/>
    <cellStyle name="Comma 29 2 3 16" xfId="43272" xr:uid="{02318108-0823-428D-9B09-CEFC71038E7E}"/>
    <cellStyle name="Comma 29 2 3 2" xfId="4156" xr:uid="{B6896DEF-C5A5-4C18-8BC1-17DE6D775828}"/>
    <cellStyle name="Comma 29 2 3 2 10" xfId="36755" xr:uid="{91A68D1E-5C45-4131-AC3F-3D57FB2ED4CA}"/>
    <cellStyle name="Comma 29 2 3 2 11" xfId="38167" xr:uid="{4A896C7C-9828-463E-999D-27FED2A2D65D}"/>
    <cellStyle name="Comma 29 2 3 2 12" xfId="39572" xr:uid="{CA15C528-E22C-450F-8D9B-F8BAAB2FAC0A}"/>
    <cellStyle name="Comma 29 2 3 2 13" xfId="40165" xr:uid="{FEEC8E62-71FC-4B80-9779-D71D6606F707}"/>
    <cellStyle name="Comma 29 2 3 2 14" xfId="42621" xr:uid="{87EB21A8-CD4E-457D-A26D-DFEAEC0CCF4F}"/>
    <cellStyle name="Comma 29 2 3 2 15" xfId="44024" xr:uid="{23B4178F-FE30-4A13-8DC7-793D6464E3EE}"/>
    <cellStyle name="Comma 29 2 3 2 2" xfId="5765" xr:uid="{FDBEFED3-0B43-474D-9F2B-C60496B905FC}"/>
    <cellStyle name="Comma 29 2 3 2 2 2" xfId="11014" xr:uid="{F13C808D-6C45-45FB-A8CA-36C471F603B7}"/>
    <cellStyle name="Comma 29 2 3 2 2 2 2" xfId="27276" xr:uid="{8F951038-16FC-4341-B77E-6EFF0AA0482A}"/>
    <cellStyle name="Comma 29 2 3 2 2 3" xfId="16537" xr:uid="{DAD55023-D2DA-428F-B264-89E86EBAB291}"/>
    <cellStyle name="Comma 29 2 3 2 2 4" xfId="22435" xr:uid="{41DF6001-A11C-4E97-BF70-E62620256C48}"/>
    <cellStyle name="Comma 29 2 3 2 2 5" xfId="31313" xr:uid="{28A9401E-75C0-4CB2-B5A7-EADE9E5E9823}"/>
    <cellStyle name="Comma 29 2 3 2 3" xfId="7771" xr:uid="{6CBEEAD3-27C4-40C7-9391-6066F28DFC3D}"/>
    <cellStyle name="Comma 29 2 3 2 3 2" xfId="12626" xr:uid="{195E3E9C-D81A-4A76-AA58-1280D5DEF44D}"/>
    <cellStyle name="Comma 29 2 3 2 3 2 2" xfId="28888" xr:uid="{7AFBF9F2-04E1-421E-A353-6EA9E4042D8B}"/>
    <cellStyle name="Comma 29 2 3 2 3 3" xfId="18221" xr:uid="{6F1A041E-3456-41F1-983C-1D1EACFBB243}"/>
    <cellStyle name="Comma 29 2 3 2 3 4" xfId="24047" xr:uid="{3019E38C-E793-4D24-91E8-E5363CB694C7}"/>
    <cellStyle name="Comma 29 2 3 2 3 5" xfId="13124" xr:uid="{4FAF2AB0-600E-484C-B023-0392BACBF90B}"/>
    <cellStyle name="Comma 29 2 3 2 4" xfId="9398" xr:uid="{B5264C61-38EA-4F37-815D-6CE738857D5B}"/>
    <cellStyle name="Comma 29 2 3 2 4 2" xfId="25667" xr:uid="{F4F45AB3-B97C-492A-A3FF-01788299DA42}"/>
    <cellStyle name="Comma 29 2 3 2 5" xfId="14928" xr:uid="{333E7DBF-38C9-4F6F-875D-404D8496372C}"/>
    <cellStyle name="Comma 29 2 3 2 6" xfId="20826" xr:uid="{4FDC4AA2-36E4-4BDB-9C6E-C0FB25420DD0}"/>
    <cellStyle name="Comma 29 2 3 2 7" xfId="13084" xr:uid="{C05C54EA-B797-4F2C-85E0-3649ECBFAC6F}"/>
    <cellStyle name="Comma 29 2 3 2 8" xfId="33871" xr:uid="{75BC9401-99AD-4C4C-A270-3F8473E8D74F}"/>
    <cellStyle name="Comma 29 2 3 2 9" xfId="34490" xr:uid="{666ACF4D-617E-4947-BB49-2B8134B12C36}"/>
    <cellStyle name="Comma 29 2 3 3" xfId="4867" xr:uid="{78493168-2D4B-4D1C-8113-AD3F5964D24C}"/>
    <cellStyle name="Comma 29 2 3 3 2" xfId="10116" xr:uid="{31F54574-36E5-46C9-AC37-F7A84752B628}"/>
    <cellStyle name="Comma 29 2 3 3 2 2" xfId="26378" xr:uid="{54CF19AD-FAB8-46E2-AC33-8A7C6BCE2A59}"/>
    <cellStyle name="Comma 29 2 3 3 3" xfId="15639" xr:uid="{ED82B59B-0455-4AF8-B67D-D9880811B204}"/>
    <cellStyle name="Comma 29 2 3 3 4" xfId="21537" xr:uid="{E9052D2F-3D78-4110-9EB2-D4D595525B54}"/>
    <cellStyle name="Comma 29 2 3 3 5" xfId="30393" xr:uid="{D3148E01-8F24-41CD-AD8A-ED63AE2DD75F}"/>
    <cellStyle name="Comma 29 2 3 4" xfId="6873" xr:uid="{4CC35377-C034-405B-9AC8-528666349BDA}"/>
    <cellStyle name="Comma 29 2 3 4 2" xfId="11728" xr:uid="{1625B2FE-CBE7-4F25-83F1-860DE383764C}"/>
    <cellStyle name="Comma 29 2 3 4 2 2" xfId="27990" xr:uid="{BA1F3F85-6AD4-458B-9083-14A9B48866B4}"/>
    <cellStyle name="Comma 29 2 3 4 3" xfId="17323" xr:uid="{5C08AB52-5433-44AD-83B1-4CD8C14C5A19}"/>
    <cellStyle name="Comma 29 2 3 4 4" xfId="23149" xr:uid="{AAEE121A-0F41-41F0-8AA6-5484FA8998DA}"/>
    <cellStyle name="Comma 29 2 3 4 5" xfId="30693" xr:uid="{1B74225C-19F3-4074-8E47-D104F47C45AA}"/>
    <cellStyle name="Comma 29 2 3 5" xfId="8500" xr:uid="{88F18296-DF44-4628-A0C4-3ED18635EE2E}"/>
    <cellStyle name="Comma 29 2 3 5 2" xfId="24769" xr:uid="{6539E090-0F15-4B46-B9F4-FA4F5AA8B1E8}"/>
    <cellStyle name="Comma 29 2 3 6" xfId="14025" xr:uid="{08BD519A-E1DD-4AA8-99E8-77BEBB3B2E3F}"/>
    <cellStyle name="Comma 29 2 3 7" xfId="19928" xr:uid="{BEA7BD63-0FF5-45BD-B6DB-0FC114969AB6}"/>
    <cellStyle name="Comma 29 2 3 8" xfId="29443" xr:uid="{F4825BC8-AF92-4774-BD75-B209F44E58A1}"/>
    <cellStyle name="Comma 29 2 3 9" xfId="32973" xr:uid="{31A7A39E-CC4A-414B-A88B-841000C81501}"/>
    <cellStyle name="Comma 29 2 4" xfId="3718" xr:uid="{C62F3D1A-10EB-4911-A190-7D14596EF5BF}"/>
    <cellStyle name="Comma 29 2 4 10" xfId="36388" xr:uid="{DA6A80C8-D09D-4A94-ABDE-6D00A2D1CCCC}"/>
    <cellStyle name="Comma 29 2 4 11" xfId="37800" xr:uid="{56CC7C8E-01DF-4983-93A6-89B0C02BDFA7}"/>
    <cellStyle name="Comma 29 2 4 12" xfId="39205" xr:uid="{B2B73EC5-394E-482C-A576-EEA42FE76966}"/>
    <cellStyle name="Comma 29 2 4 13" xfId="40166" xr:uid="{0440CCDD-506C-4949-A901-17856AC3E593}"/>
    <cellStyle name="Comma 29 2 4 14" xfId="42254" xr:uid="{229A22A0-90AA-4BE7-95C1-1C24B7AAEE14}"/>
    <cellStyle name="Comma 29 2 4 15" xfId="43657" xr:uid="{DBF49739-B14C-4FD0-8BC4-E86FA911CDA1}"/>
    <cellStyle name="Comma 29 2 4 2" xfId="5327" xr:uid="{65608C1E-53F9-4E5D-BC4F-F68FA4E17D4A}"/>
    <cellStyle name="Comma 29 2 4 2 2" xfId="10576" xr:uid="{C39DB17E-98BA-4804-AB34-EBD22ADBE7C3}"/>
    <cellStyle name="Comma 29 2 4 2 2 2" xfId="26838" xr:uid="{1E7557A8-9591-4740-AF01-05E0D99FCFD9}"/>
    <cellStyle name="Comma 29 2 4 2 3" xfId="16099" xr:uid="{E855D3A3-B1E4-409C-84D5-A3BFC8FDE4D1}"/>
    <cellStyle name="Comma 29 2 4 2 4" xfId="21997" xr:uid="{C01DDAB5-21D5-43FA-BFB5-9553D3DD4026}"/>
    <cellStyle name="Comma 29 2 4 2 5" xfId="30174" xr:uid="{EE1784B3-19F7-4EB9-9A81-93F8E2B6E289}"/>
    <cellStyle name="Comma 29 2 4 3" xfId="7333" xr:uid="{8B4BBF09-A857-4A35-9DEF-89D7BA8FC9F8}"/>
    <cellStyle name="Comma 29 2 4 3 2" xfId="12188" xr:uid="{DE1E1295-AD7F-444D-9BA7-5C06381369E8}"/>
    <cellStyle name="Comma 29 2 4 3 2 2" xfId="28450" xr:uid="{E1D8C748-5601-4509-BD98-AC32B8AA9180}"/>
    <cellStyle name="Comma 29 2 4 3 3" xfId="17783" xr:uid="{2AFAB119-C7C9-492C-9609-CEBD8EDDFECB}"/>
    <cellStyle name="Comma 29 2 4 3 4" xfId="23609" xr:uid="{F8014045-A841-4CB6-836C-A6FB209FF641}"/>
    <cellStyle name="Comma 29 2 4 3 5" xfId="32147" xr:uid="{62EF2D87-04F8-41D9-A9C1-70FB4B85647D}"/>
    <cellStyle name="Comma 29 2 4 4" xfId="8960" xr:uid="{D279CF3F-F65E-44A7-B6AD-77C6AF035C9E}"/>
    <cellStyle name="Comma 29 2 4 4 2" xfId="25229" xr:uid="{E3D5FF4C-29F5-40CA-B4A7-569FEAC39D6E}"/>
    <cellStyle name="Comma 29 2 4 5" xfId="14490" xr:uid="{59E908EC-05D0-45A7-AA63-39D44A4A2312}"/>
    <cellStyle name="Comma 29 2 4 6" xfId="20388" xr:uid="{B2E3EF53-2E93-47EA-B37C-E42B018D7901}"/>
    <cellStyle name="Comma 29 2 4 7" xfId="32545" xr:uid="{1156E07F-BC9D-4BCD-A453-F35413A77209}"/>
    <cellStyle name="Comma 29 2 4 8" xfId="33433" xr:uid="{79F9704E-9207-4AFA-9572-D229B11AAD83}"/>
    <cellStyle name="Comma 29 2 4 9" xfId="34491" xr:uid="{0FC9D034-8685-44F1-BDB6-D6DFD8855F07}"/>
    <cellStyle name="Comma 29 2 5" xfId="4539" xr:uid="{5EA60BD2-C0B1-4404-878D-646B54BCB4B5}"/>
    <cellStyle name="Comma 29 2 5 2" xfId="9788" xr:uid="{5CFF1336-2AD2-4DB7-BA2A-4CEB40C50F59}"/>
    <cellStyle name="Comma 29 2 5 2 2" xfId="26050" xr:uid="{D5073BD1-CFA3-4CC2-BABD-368F8754F098}"/>
    <cellStyle name="Comma 29 2 5 3" xfId="15311" xr:uid="{10C037B5-1105-4F06-8323-4E998533A9D2}"/>
    <cellStyle name="Comma 29 2 5 4" xfId="21209" xr:uid="{4CC9ADB0-EF86-4DA0-87A9-73EFD5D7C73F}"/>
    <cellStyle name="Comma 29 2 5 5" xfId="31955" xr:uid="{20597001-2B82-4646-A92F-9FAE604A6246}"/>
    <cellStyle name="Comma 29 2 6" xfId="6545" xr:uid="{890EE91A-8277-4FF3-B7EA-F1F656CB889F}"/>
    <cellStyle name="Comma 29 2 6 2" xfId="11400" xr:uid="{3CAF2869-E6D2-4EB6-8D86-51FD778707F8}"/>
    <cellStyle name="Comma 29 2 6 2 2" xfId="27662" xr:uid="{F05F2722-1F54-4AF5-ABED-02C7EF45DBB3}"/>
    <cellStyle name="Comma 29 2 6 3" xfId="16995" xr:uid="{D8432AC8-8295-4509-AC8B-15F02A28EB77}"/>
    <cellStyle name="Comma 29 2 6 4" xfId="22821" xr:uid="{B827F08C-C027-435E-92C4-94BF7BA25288}"/>
    <cellStyle name="Comma 29 2 6 5" xfId="30746" xr:uid="{EE42FF17-B1CD-4869-B8A6-E6CD5E819366}"/>
    <cellStyle name="Comma 29 2 7" xfId="8170" xr:uid="{1800EAFD-B561-49AF-BA53-AB8C028B7AF1}"/>
    <cellStyle name="Comma 29 2 7 2" xfId="24442" xr:uid="{5F0A4363-AD19-44F5-ABAD-156FAC2ABC2A}"/>
    <cellStyle name="Comma 29 2 8" xfId="13220" xr:uid="{13C1A300-49D7-42AC-B3D7-3B369B3CF1A9}"/>
    <cellStyle name="Comma 29 2 9" xfId="19600" xr:uid="{F1B28E0C-5BDD-4373-A4C4-AD673DA058F7}"/>
    <cellStyle name="Comma 29 3" xfId="3027" xr:uid="{B8D06C20-4081-4520-8926-D8A9065C7DC3}"/>
    <cellStyle name="Comma 29 3 10" xfId="32774" xr:uid="{AEA53D1D-848D-4152-823F-A9DF920AA1BB}"/>
    <cellStyle name="Comma 29 3 11" xfId="34492" xr:uid="{9CE0E48E-27DB-43C8-9F35-D6B1CFD8EA62}"/>
    <cellStyle name="Comma 29 3 12" xfId="35813" xr:uid="{F19BC0F6-9110-4AEF-9F65-D5FEC3F0E26E}"/>
    <cellStyle name="Comma 29 3 13" xfId="37225" xr:uid="{6EE55E13-1FCE-4497-B64D-156F2A0A21E9}"/>
    <cellStyle name="Comma 29 3 14" xfId="38630" xr:uid="{8A56E53F-62F1-4A3D-A1F2-1E702C45E4F8}"/>
    <cellStyle name="Comma 29 3 15" xfId="40167" xr:uid="{031DD6F7-09EF-4B76-8668-C841C073866B}"/>
    <cellStyle name="Comma 29 3 16" xfId="41679" xr:uid="{45F39205-DA4C-477D-80FE-96075D9819E7}"/>
    <cellStyle name="Comma 29 3 17" xfId="43082" xr:uid="{067F47CF-0843-4245-AA9D-26B9F2D46190}"/>
    <cellStyle name="Comma 29 3 2" xfId="3492" xr:uid="{22A9CEFB-B981-48F3-A52B-0D122564DB60}"/>
    <cellStyle name="Comma 29 3 2 10" xfId="34493" xr:uid="{94C64162-409C-45C1-82E1-DA296E4E1B07}"/>
    <cellStyle name="Comma 29 3 2 11" xfId="36178" xr:uid="{487897FF-4575-42FA-B459-2F1DDF0888D3}"/>
    <cellStyle name="Comma 29 3 2 12" xfId="37590" xr:uid="{427FE868-2537-4F15-8870-975AE1B7BCB2}"/>
    <cellStyle name="Comma 29 3 2 13" xfId="38995" xr:uid="{5E95282E-F461-408F-A986-7C9F539210BF}"/>
    <cellStyle name="Comma 29 3 2 14" xfId="40168" xr:uid="{64C20F82-EFD9-483F-ACFA-CB5CE3211F34}"/>
    <cellStyle name="Comma 29 3 2 15" xfId="42044" xr:uid="{8E86CD5B-A880-40F3-8C57-31A364631102}"/>
    <cellStyle name="Comma 29 3 2 16" xfId="43447" xr:uid="{B6E34360-9E5C-4DAB-9921-FE2C623FC366}"/>
    <cellStyle name="Comma 29 3 2 2" xfId="4353" xr:uid="{0C873143-021C-48A5-B71D-F3A7BD800124}"/>
    <cellStyle name="Comma 29 3 2 2 10" xfId="36930" xr:uid="{4CC404BB-2D95-46AE-AD6E-F6EDCD7C7754}"/>
    <cellStyle name="Comma 29 3 2 2 11" xfId="38342" xr:uid="{1A5FEECC-5362-419B-92E7-0F84775247E6}"/>
    <cellStyle name="Comma 29 3 2 2 12" xfId="39747" xr:uid="{62154123-B330-473D-BB3F-E57AE8961F7E}"/>
    <cellStyle name="Comma 29 3 2 2 13" xfId="40169" xr:uid="{DD246D23-CDE5-488C-AEC4-F9FFFD039091}"/>
    <cellStyle name="Comma 29 3 2 2 14" xfId="42796" xr:uid="{C18E329F-E507-4090-BFDC-BAEB016252B2}"/>
    <cellStyle name="Comma 29 3 2 2 15" xfId="44199" xr:uid="{B0165D4D-3BE6-44C1-84C6-C40200521C2F}"/>
    <cellStyle name="Comma 29 3 2 2 2" xfId="5962" xr:uid="{E1C8962C-A0B6-4287-B2D4-FF475C5E8A68}"/>
    <cellStyle name="Comma 29 3 2 2 2 2" xfId="11211" xr:uid="{9FE35F08-D346-40BE-A680-ED0E36005053}"/>
    <cellStyle name="Comma 29 3 2 2 2 2 2" xfId="27473" xr:uid="{1F71EEE9-8D13-4E8C-8BD4-3BA83DB46B42}"/>
    <cellStyle name="Comma 29 3 2 2 2 3" xfId="16734" xr:uid="{526DEF2C-A4E3-43A5-8875-8F9355EC00A0}"/>
    <cellStyle name="Comma 29 3 2 2 2 4" xfId="22632" xr:uid="{951B32D5-56A6-4184-8115-5410A6F9CEF3}"/>
    <cellStyle name="Comma 29 3 2 2 2 5" xfId="31416" xr:uid="{FD34EAC8-04FA-4418-964D-C8AB29A71C14}"/>
    <cellStyle name="Comma 29 3 2 2 3" xfId="7968" xr:uid="{C2A5EAC5-5F80-46FD-8248-A1E46453FE73}"/>
    <cellStyle name="Comma 29 3 2 2 3 2" xfId="12823" xr:uid="{DF3CD8F3-D559-4CB7-8544-FC3B08739BEF}"/>
    <cellStyle name="Comma 29 3 2 2 3 2 2" xfId="29085" xr:uid="{F0E1A0C9-BACC-4410-92B7-ED1C7298C35C}"/>
    <cellStyle name="Comma 29 3 2 2 3 3" xfId="18418" xr:uid="{AFD0BF93-1CE0-49D9-9811-D55BD818BD12}"/>
    <cellStyle name="Comma 29 3 2 2 3 4" xfId="24244" xr:uid="{7C0A84E7-E920-4E8E-B5B8-69E545826586}"/>
    <cellStyle name="Comma 29 3 2 2 3 5" xfId="29294" xr:uid="{4E098599-917B-49A1-B537-921C5663F352}"/>
    <cellStyle name="Comma 29 3 2 2 4" xfId="9595" xr:uid="{E32521F2-8DEF-4A03-B807-FDB6B336B453}"/>
    <cellStyle name="Comma 29 3 2 2 4 2" xfId="25864" xr:uid="{C6A87778-FAC2-4BD0-BD47-0C6D48C2BBAA}"/>
    <cellStyle name="Comma 29 3 2 2 5" xfId="15125" xr:uid="{831E0CBF-8454-4E0B-A43B-19DE1C987B16}"/>
    <cellStyle name="Comma 29 3 2 2 6" xfId="21023" xr:uid="{9F0CA28C-84BF-4A07-97D0-9B0B84C3621B}"/>
    <cellStyle name="Comma 29 3 2 2 7" xfId="29983" xr:uid="{546B2C5D-A1C4-4D72-8003-BCD7037DC500}"/>
    <cellStyle name="Comma 29 3 2 2 8" xfId="34068" xr:uid="{E2D88FEA-30E3-4876-9F18-1706B92933F3}"/>
    <cellStyle name="Comma 29 3 2 2 9" xfId="34494" xr:uid="{74099159-E8F4-41ED-88B3-54CB257F6443}"/>
    <cellStyle name="Comma 29 3 2 3" xfId="5107" xr:uid="{9610AE16-6C8A-4216-A03E-B77522557304}"/>
    <cellStyle name="Comma 29 3 2 3 2" xfId="10356" xr:uid="{EFC76C33-8E50-4151-8CAB-6FA22DBDC506}"/>
    <cellStyle name="Comma 29 3 2 3 2 2" xfId="26618" xr:uid="{2A8C0363-B1FD-4167-AC1C-BF06855E754B}"/>
    <cellStyle name="Comma 29 3 2 3 3" xfId="15879" xr:uid="{B0E9D063-07FF-4F1B-8007-E7D4DCB81860}"/>
    <cellStyle name="Comma 29 3 2 3 4" xfId="21777" xr:uid="{7E638391-F7C6-492E-BBC6-27ADAFB4A14D}"/>
    <cellStyle name="Comma 29 3 2 3 5" xfId="32023" xr:uid="{EE62B4CB-8BB2-4140-B3E1-D40883A5394B}"/>
    <cellStyle name="Comma 29 3 2 4" xfId="7113" xr:uid="{9E70916E-4A80-4F43-AACD-91D89736E41E}"/>
    <cellStyle name="Comma 29 3 2 4 2" xfId="11968" xr:uid="{A786A522-A4B1-4ECC-B10F-66EFFC39F7A4}"/>
    <cellStyle name="Comma 29 3 2 4 2 2" xfId="28230" xr:uid="{8ECB4E82-C043-4DD4-B7D5-470C9FD71DA4}"/>
    <cellStyle name="Comma 29 3 2 4 3" xfId="17563" xr:uid="{A1322345-152E-4B77-8513-CE053FEBC08E}"/>
    <cellStyle name="Comma 29 3 2 4 4" xfId="23389" xr:uid="{F84C8C93-9474-4D9D-A063-29839AA00FE8}"/>
    <cellStyle name="Comma 29 3 2 4 5" xfId="31390" xr:uid="{AD1A561C-B45C-4FD5-BD57-979BE9B63CF5}"/>
    <cellStyle name="Comma 29 3 2 5" xfId="8740" xr:uid="{648D6F52-A726-42A4-B7D0-D4343FFC20AA}"/>
    <cellStyle name="Comma 29 3 2 5 2" xfId="25009" xr:uid="{8A5CA8AF-751E-4EB2-B2E8-0DD30CB8D8A8}"/>
    <cellStyle name="Comma 29 3 2 6" xfId="14268" xr:uid="{9160CAA9-D140-4075-8D40-C4EB270A7D36}"/>
    <cellStyle name="Comma 29 3 2 7" xfId="20168" xr:uid="{95F2D220-07E3-47E5-A862-F5F209887BB4}"/>
    <cellStyle name="Comma 29 3 2 8" xfId="31180" xr:uid="{ACBBF168-B9DA-4C87-9262-29A509557FBD}"/>
    <cellStyle name="Comma 29 3 2 9" xfId="33213" xr:uid="{343F7EC2-3A43-4ECF-8876-968A54D74E70}"/>
    <cellStyle name="Comma 29 3 3" xfId="3918" xr:uid="{E1CC0AE7-9DB0-4249-9197-EF3EC9B0BD0C}"/>
    <cellStyle name="Comma 29 3 3 10" xfId="36563" xr:uid="{103D6444-6744-4CA1-BF11-92A3B3869D62}"/>
    <cellStyle name="Comma 29 3 3 11" xfId="37975" xr:uid="{02A0713B-43C9-4D74-87D8-5BD8D2FAF6F1}"/>
    <cellStyle name="Comma 29 3 3 12" xfId="39380" xr:uid="{81EE70AD-45DB-4D4A-A057-D382BA46893F}"/>
    <cellStyle name="Comma 29 3 3 13" xfId="40170" xr:uid="{9E7E0DED-2FA1-464E-AA61-F88413D37553}"/>
    <cellStyle name="Comma 29 3 3 14" xfId="42429" xr:uid="{84CBF767-50F5-4EA0-9EBB-6FDCAB05053C}"/>
    <cellStyle name="Comma 29 3 3 15" xfId="43832" xr:uid="{E021F840-D03C-46D7-ADF9-572EFF7172D7}"/>
    <cellStyle name="Comma 29 3 3 2" xfId="5527" xr:uid="{6DFC9F09-1852-4425-8A05-EE5F5DEE6C70}"/>
    <cellStyle name="Comma 29 3 3 2 2" xfId="10776" xr:uid="{6EAB151B-F2F8-4C71-819F-669DFDFFD5AE}"/>
    <cellStyle name="Comma 29 3 3 2 2 2" xfId="27038" xr:uid="{58561204-555C-421E-8822-60F7BBA12DD3}"/>
    <cellStyle name="Comma 29 3 3 2 3" xfId="16299" xr:uid="{7E52E7DF-911B-4DE5-9AF5-49B91AD48A1E}"/>
    <cellStyle name="Comma 29 3 3 2 4" xfId="22197" xr:uid="{B992C84D-0601-4921-A5B5-1B69B9E3610B}"/>
    <cellStyle name="Comma 29 3 3 2 5" xfId="30751" xr:uid="{13A3E659-5D17-422E-85A3-865DE05FA12B}"/>
    <cellStyle name="Comma 29 3 3 3" xfId="7533" xr:uid="{CB44DEA8-4AE5-4382-880F-39536805C9D8}"/>
    <cellStyle name="Comma 29 3 3 3 2" xfId="12388" xr:uid="{6D10310D-EFF1-46D9-A531-7DC6383D8D99}"/>
    <cellStyle name="Comma 29 3 3 3 2 2" xfId="28650" xr:uid="{A39E1E9B-7B55-4CFD-BDA8-47A1AB785445}"/>
    <cellStyle name="Comma 29 3 3 3 3" xfId="17983" xr:uid="{28CD21D2-353A-4997-A9F8-9D6EC7880E22}"/>
    <cellStyle name="Comma 29 3 3 3 4" xfId="23809" xr:uid="{338E79A0-43BA-4506-A88C-20ACD48F8894}"/>
    <cellStyle name="Comma 29 3 3 3 5" xfId="30233" xr:uid="{03D59BDA-3651-4512-91DE-E7C6A1418A13}"/>
    <cellStyle name="Comma 29 3 3 4" xfId="9160" xr:uid="{0A208938-A2A0-4901-9C34-9770B4424E42}"/>
    <cellStyle name="Comma 29 3 3 4 2" xfId="25429" xr:uid="{0217C901-2AF0-4E20-B9A7-29513774EDDA}"/>
    <cellStyle name="Comma 29 3 3 5" xfId="14690" xr:uid="{26D7D6EE-C3E2-44C3-94B0-36092DB5DB8E}"/>
    <cellStyle name="Comma 29 3 3 6" xfId="20588" xr:uid="{B9BCE55F-EEA5-41FE-9E49-B0021976DAD9}"/>
    <cellStyle name="Comma 29 3 3 7" xfId="31075" xr:uid="{BD0AC528-D984-4639-A389-294B1E69254C}"/>
    <cellStyle name="Comma 29 3 3 8" xfId="33633" xr:uid="{BD8F59A5-A989-4BD5-8B65-858D1198D665}"/>
    <cellStyle name="Comma 29 3 3 9" xfId="34495" xr:uid="{27EE48E7-152E-449D-A6A8-18B6A3511E3B}"/>
    <cellStyle name="Comma 29 3 4" xfId="4668" xr:uid="{F0578619-09E2-47EE-83BB-0EAA67DCF06A}"/>
    <cellStyle name="Comma 29 3 4 2" xfId="9917" xr:uid="{FC9E2F28-1FC4-417F-BDB7-F0A3ADAB5549}"/>
    <cellStyle name="Comma 29 3 4 2 2" xfId="26179" xr:uid="{FBA9388C-05A9-4630-882B-1A182906B6E8}"/>
    <cellStyle name="Comma 29 3 4 3" xfId="15440" xr:uid="{ED7DCE55-383B-4158-ACD2-35188B8F69ED}"/>
    <cellStyle name="Comma 29 3 4 4" xfId="21338" xr:uid="{0D6B5848-BCA9-40B2-8F17-CE19906AA9AD}"/>
    <cellStyle name="Comma 29 3 4 5" xfId="29734" xr:uid="{3EC2A7B7-E51F-4D89-A0FD-4A1FE16912A2}"/>
    <cellStyle name="Comma 29 3 5" xfId="6674" xr:uid="{1109B926-48CA-4143-AC60-2F699B77B362}"/>
    <cellStyle name="Comma 29 3 5 2" xfId="11529" xr:uid="{6A9C4939-1130-4028-AE8E-8B06B7DCCC5D}"/>
    <cellStyle name="Comma 29 3 5 2 2" xfId="27791" xr:uid="{3818907C-009A-4508-9AC2-F24655F0F912}"/>
    <cellStyle name="Comma 29 3 5 3" xfId="17124" xr:uid="{3060F2A2-169E-40CF-B11D-87993BB9040D}"/>
    <cellStyle name="Comma 29 3 5 4" xfId="22950" xr:uid="{E472357B-6AA1-4754-B8B6-3117DE6DF615}"/>
    <cellStyle name="Comma 29 3 5 5" xfId="30019" xr:uid="{B072FAFF-7D05-4AD0-BE54-18AFDC833A22}"/>
    <cellStyle name="Comma 29 3 6" xfId="8301" xr:uid="{BD46731A-57EE-451E-91BE-7A178A93D493}"/>
    <cellStyle name="Comma 29 3 6 2" xfId="24570" xr:uid="{5CBCD6FF-CC46-4902-BC42-F3AE8199D619}"/>
    <cellStyle name="Comma 29 3 7" xfId="13826" xr:uid="{0479FC3A-30F8-477D-8996-38A57456AC8C}"/>
    <cellStyle name="Comma 29 3 8" xfId="19729" xr:uid="{4FB2CEC3-7D90-46C1-B58E-9C3EB8C80FE3}"/>
    <cellStyle name="Comma 29 3 9" xfId="30686" xr:uid="{4C493121-EE5D-4B43-B083-249B853EDF6A}"/>
    <cellStyle name="Comma 29 4" xfId="3225" xr:uid="{4DA5B0DE-326C-4927-AFA8-286C8D24AC81}"/>
    <cellStyle name="Comma 29 4 10" xfId="34496" xr:uid="{AA2EF62B-23EF-4853-9A28-639D456B3B6F}"/>
    <cellStyle name="Comma 29 4 11" xfId="36002" xr:uid="{B074AC30-5EAE-476E-8F43-91FC56E83F01}"/>
    <cellStyle name="Comma 29 4 12" xfId="37414" xr:uid="{AB05E2BA-61F1-406E-B84D-F3C5267D3947}"/>
    <cellStyle name="Comma 29 4 13" xfId="38819" xr:uid="{B5B8E06C-043F-49CB-9E15-D642AD56AABC}"/>
    <cellStyle name="Comma 29 4 14" xfId="40171" xr:uid="{D1564F81-933D-41F5-8544-47C94AB44A16}"/>
    <cellStyle name="Comma 29 4 15" xfId="41868" xr:uid="{84D1DD45-853A-4A28-8F68-41293E0B58A7}"/>
    <cellStyle name="Comma 29 4 16" xfId="43271" xr:uid="{DADAF8F1-2FF3-4C3B-B44C-13B87047D1B8}"/>
    <cellStyle name="Comma 29 4 2" xfId="4155" xr:uid="{CF203AEB-6881-49D1-A5A8-36D92A4C16AF}"/>
    <cellStyle name="Comma 29 4 2 10" xfId="36754" xr:uid="{1991397E-C98B-4182-86A8-8A4B292B85F1}"/>
    <cellStyle name="Comma 29 4 2 11" xfId="38166" xr:uid="{A7A20407-648A-479F-9808-6FCEBD5ED258}"/>
    <cellStyle name="Comma 29 4 2 12" xfId="39571" xr:uid="{ECFF4E5F-A174-4AAF-91E5-41990B2F869E}"/>
    <cellStyle name="Comma 29 4 2 13" xfId="40172" xr:uid="{82F51192-D344-460B-836D-62E54180DB08}"/>
    <cellStyle name="Comma 29 4 2 14" xfId="42620" xr:uid="{E304D601-1B85-4860-90B1-AD293EF18BDE}"/>
    <cellStyle name="Comma 29 4 2 15" xfId="44023" xr:uid="{58EA020A-F733-4673-9425-4F372D155526}"/>
    <cellStyle name="Comma 29 4 2 2" xfId="5764" xr:uid="{ADD0373B-E0A2-459E-9B8B-AF2720239744}"/>
    <cellStyle name="Comma 29 4 2 2 2" xfId="11013" xr:uid="{6844159C-A809-41E2-B913-996EAA8A67C8}"/>
    <cellStyle name="Comma 29 4 2 2 2 2" xfId="27275" xr:uid="{E01CD890-0075-43B7-AF71-DF2423BDF0C4}"/>
    <cellStyle name="Comma 29 4 2 2 3" xfId="16536" xr:uid="{57D0E3C1-FD1D-49B0-88A6-FF0E32020FE9}"/>
    <cellStyle name="Comma 29 4 2 2 4" xfId="22434" xr:uid="{D078C4C2-663A-41C2-BE6A-22D74AD59D75}"/>
    <cellStyle name="Comma 29 4 2 2 5" xfId="32366" xr:uid="{2B37FC7C-B148-4AF6-A1BF-98F4D8952A9F}"/>
    <cellStyle name="Comma 29 4 2 3" xfId="7770" xr:uid="{D5B761A2-D515-46BC-A8FA-A7344B4BFEEE}"/>
    <cellStyle name="Comma 29 4 2 3 2" xfId="12625" xr:uid="{61EC746E-8DA8-4D8B-928D-80DF02B11120}"/>
    <cellStyle name="Comma 29 4 2 3 2 2" xfId="28887" xr:uid="{530FD573-19DC-45BE-B011-4EB433F9D379}"/>
    <cellStyle name="Comma 29 4 2 3 3" xfId="18220" xr:uid="{381CE1F2-1C06-4ECC-B292-F8718CAB3351}"/>
    <cellStyle name="Comma 29 4 2 3 4" xfId="24046" xr:uid="{0F419A52-2BFD-4219-80E8-763D8F4899EC}"/>
    <cellStyle name="Comma 29 4 2 3 5" xfId="32528" xr:uid="{EA2F13E1-9619-4A6B-A4EC-F6114506E7CA}"/>
    <cellStyle name="Comma 29 4 2 4" xfId="9397" xr:uid="{8DD1A971-301A-48E6-BC14-2F0814F48FDA}"/>
    <cellStyle name="Comma 29 4 2 4 2" xfId="25666" xr:uid="{448C322D-51CB-43A6-BB32-C016C6F03FC2}"/>
    <cellStyle name="Comma 29 4 2 5" xfId="14927" xr:uid="{ADBB2495-8129-43AF-AE27-AEE518720C64}"/>
    <cellStyle name="Comma 29 4 2 6" xfId="20825" xr:uid="{1C79570D-B060-451C-9ACB-6199B1372BDC}"/>
    <cellStyle name="Comma 29 4 2 7" xfId="32328" xr:uid="{1B0B5E04-3043-4FCE-878C-AE99B4E3A704}"/>
    <cellStyle name="Comma 29 4 2 8" xfId="33870" xr:uid="{812849A3-8EB1-4C85-AF7B-8B682B21400A}"/>
    <cellStyle name="Comma 29 4 2 9" xfId="34497" xr:uid="{EBD092CA-9739-42E0-BBBC-772975EC3FF4}"/>
    <cellStyle name="Comma 29 4 3" xfId="4866" xr:uid="{99E80DC4-1204-4845-9E1E-236A53038BC4}"/>
    <cellStyle name="Comma 29 4 3 2" xfId="10115" xr:uid="{58E38E24-529E-46E0-BE81-C4B4348D1386}"/>
    <cellStyle name="Comma 29 4 3 2 2" xfId="26377" xr:uid="{40639D35-2AA3-4C4B-9CA6-E5C77E82ABE9}"/>
    <cellStyle name="Comma 29 4 3 3" xfId="15638" xr:uid="{1794CBCF-8146-4809-ACDC-C5163B0D1772}"/>
    <cellStyle name="Comma 29 4 3 4" xfId="21536" xr:uid="{BAC49392-4DD9-4B2D-92F4-2C70DF5FF1D3}"/>
    <cellStyle name="Comma 29 4 3 5" xfId="31302" xr:uid="{7A106A47-4445-4634-96FB-2BDE85003810}"/>
    <cellStyle name="Comma 29 4 4" xfId="6872" xr:uid="{60892A38-5466-4C24-865E-4E9B265B5B71}"/>
    <cellStyle name="Comma 29 4 4 2" xfId="11727" xr:uid="{BBC9E72B-D99C-4F8B-B1B3-E539B416781C}"/>
    <cellStyle name="Comma 29 4 4 2 2" xfId="27989" xr:uid="{02C19619-011F-46C1-A870-D4C25A71CA8E}"/>
    <cellStyle name="Comma 29 4 4 3" xfId="17322" xr:uid="{8FEAACA5-98C5-454D-80D5-22EC107ECFF0}"/>
    <cellStyle name="Comma 29 4 4 4" xfId="23148" xr:uid="{CFE3915A-56F8-4141-AC5F-28831C7F150C}"/>
    <cellStyle name="Comma 29 4 4 5" xfId="29579" xr:uid="{F2D0D3C4-6557-4AC7-9A96-A0F608C63F6B}"/>
    <cellStyle name="Comma 29 4 5" xfId="8499" xr:uid="{B5834B38-5F4A-4417-9B24-E91F9AF40BDC}"/>
    <cellStyle name="Comma 29 4 5 2" xfId="24768" xr:uid="{B6104B45-D6DA-47A8-A28C-448EE5AAAFB0}"/>
    <cellStyle name="Comma 29 4 6" xfId="14024" xr:uid="{9440448E-83F4-4F85-B945-61F0CCB8070B}"/>
    <cellStyle name="Comma 29 4 7" xfId="19927" xr:uid="{1804EBFB-9A1B-4DD6-845B-DBBB8DBDE512}"/>
    <cellStyle name="Comma 29 4 8" xfId="31489" xr:uid="{8ADB8579-EE6C-40D4-BF56-185BAD3F944C}"/>
    <cellStyle name="Comma 29 4 9" xfId="32972" xr:uid="{BF974B26-D189-4CF8-B4A7-4497C3CC0EBF}"/>
    <cellStyle name="Comma 29 5" xfId="3717" xr:uid="{BAD32F00-AB3F-4637-B43B-625EFB03CA72}"/>
    <cellStyle name="Comma 29 5 10" xfId="36387" xr:uid="{9A87B538-9BB9-48C3-92D6-3FD334886B99}"/>
    <cellStyle name="Comma 29 5 11" xfId="37799" xr:uid="{F47018E6-E59E-4F19-A297-158799EEAFE5}"/>
    <cellStyle name="Comma 29 5 12" xfId="39204" xr:uid="{EB77BD5F-DB53-458E-985E-47229BB6B101}"/>
    <cellStyle name="Comma 29 5 13" xfId="40173" xr:uid="{2CCF8881-9E28-4134-B911-2DEC8F08220F}"/>
    <cellStyle name="Comma 29 5 14" xfId="42253" xr:uid="{01933BAA-7BD6-454C-B851-7F26834F4D4E}"/>
    <cellStyle name="Comma 29 5 15" xfId="43656" xr:uid="{4DF2EC52-A2E4-4DE2-8D50-290EF0AE6496}"/>
    <cellStyle name="Comma 29 5 2" xfId="5326" xr:uid="{3A03FCB7-A81A-4E93-80AF-FAB43A707304}"/>
    <cellStyle name="Comma 29 5 2 2" xfId="10575" xr:uid="{5785E0C7-EE40-4FD0-99ED-8A49EC51CA7E}"/>
    <cellStyle name="Comma 29 5 2 2 2" xfId="26837" xr:uid="{89BD4795-34A1-4177-8F15-1BB2E4312AF9}"/>
    <cellStyle name="Comma 29 5 2 3" xfId="16098" xr:uid="{BF4CB4FF-F716-43FF-B976-F1B2547C03BA}"/>
    <cellStyle name="Comma 29 5 2 4" xfId="21996" xr:uid="{D3974565-E2EC-46FD-812A-D9395B64DB61}"/>
    <cellStyle name="Comma 29 5 2 5" xfId="31270" xr:uid="{736418E0-28E6-417B-B9E5-664C193B3662}"/>
    <cellStyle name="Comma 29 5 3" xfId="7332" xr:uid="{EFE00F29-1F80-4A61-AEA9-E30657161F49}"/>
    <cellStyle name="Comma 29 5 3 2" xfId="12187" xr:uid="{EBF6F09E-477D-4252-91D7-CF4C45941C8B}"/>
    <cellStyle name="Comma 29 5 3 2 2" xfId="28449" xr:uid="{560A4F05-D1A6-4874-B32A-4815E6D7BD87}"/>
    <cellStyle name="Comma 29 5 3 3" xfId="17782" xr:uid="{4B5A1C58-7BFB-4326-A05C-30589C8243C6}"/>
    <cellStyle name="Comma 29 5 3 4" xfId="23608" xr:uid="{18101072-A9BA-4180-9FCA-240325CD81BD}"/>
    <cellStyle name="Comma 29 5 3 5" xfId="13295" xr:uid="{06605AC2-C5B8-4BA3-9322-973A95647572}"/>
    <cellStyle name="Comma 29 5 4" xfId="8959" xr:uid="{8EA0977D-1BC7-4BD4-BC55-9F38E8C2243C}"/>
    <cellStyle name="Comma 29 5 4 2" xfId="25228" xr:uid="{2889F88B-696F-49C5-9385-359C0F09AA46}"/>
    <cellStyle name="Comma 29 5 5" xfId="14489" xr:uid="{6452F305-F3C9-4FA7-A8AD-CCAFF872F0C9}"/>
    <cellStyle name="Comma 29 5 6" xfId="20387" xr:uid="{9E73CE7E-2E6E-43A3-AE8F-571C7098F773}"/>
    <cellStyle name="Comma 29 5 7" xfId="32505" xr:uid="{E6856D7C-4066-4E9A-AB61-5CC6E9C3B400}"/>
    <cellStyle name="Comma 29 5 8" xfId="33432" xr:uid="{AEF395C1-A3CE-4C7F-8009-DAB6D646A548}"/>
    <cellStyle name="Comma 29 5 9" xfId="34498" xr:uid="{C43F2EB3-1A54-431A-998E-ECDECAE6770F}"/>
    <cellStyle name="Comma 29 6" xfId="4538" xr:uid="{1F06EBA1-4AE3-49DD-81C4-1F6120D5D282}"/>
    <cellStyle name="Comma 29 6 2" xfId="9787" xr:uid="{0E856F89-CDCF-4C80-A909-051DD5C35225}"/>
    <cellStyle name="Comma 29 6 2 2" xfId="26049" xr:uid="{A5BEAAD8-A6CD-4121-8A9C-03B4A7095B12}"/>
    <cellStyle name="Comma 29 6 3" xfId="15310" xr:uid="{CAB2EDDE-138C-49CC-8022-09DA3DEE3CB0}"/>
    <cellStyle name="Comma 29 6 4" xfId="21208" xr:uid="{0F1EC030-BA80-41EA-B9E0-DD75C3587C5E}"/>
    <cellStyle name="Comma 29 6 5" xfId="29805" xr:uid="{CB3D05BE-052B-47F6-9AA5-EC13E05F4C17}"/>
    <cellStyle name="Comma 29 7" xfId="6544" xr:uid="{8611EDFB-ECBC-4CD4-9D5F-69BD23768302}"/>
    <cellStyle name="Comma 29 7 2" xfId="11399" xr:uid="{84999771-3535-4586-A630-4AAD8674194C}"/>
    <cellStyle name="Comma 29 7 2 2" xfId="27661" xr:uid="{038A8F82-3E29-4079-AE20-5FF8D21F2994}"/>
    <cellStyle name="Comma 29 7 3" xfId="16994" xr:uid="{BC052519-4EBF-4B36-AC1F-D0542D2AF6B4}"/>
    <cellStyle name="Comma 29 7 4" xfId="22820" xr:uid="{FDEF39A4-297B-4043-BE26-E558EEA67AD0}"/>
    <cellStyle name="Comma 29 7 5" xfId="18995" xr:uid="{94F41AC6-4CBA-44B8-A115-971FF2961556}"/>
    <cellStyle name="Comma 29 8" xfId="8169" xr:uid="{1B16D876-0ACF-48B0-9F40-E930D46B2E75}"/>
    <cellStyle name="Comma 29 8 2" xfId="24441" xr:uid="{4B17231E-CE44-4F2E-95B0-52C23FCCA1B3}"/>
    <cellStyle name="Comma 29 9" xfId="13219" xr:uid="{034E8975-E6D2-49A9-84AC-84D660626F75}"/>
    <cellStyle name="Comma 3" xfId="851" xr:uid="{6B3B37DC-69DF-421A-9952-005E43AC59D4}"/>
    <cellStyle name="Comma 3 10" xfId="13221" xr:uid="{081BEB6D-7AD5-425D-8042-7340B8C8F8E5}"/>
    <cellStyle name="Comma 3 11" xfId="19601" xr:uid="{716D62D2-2C39-4ED3-BA32-82F4EDBADC44}"/>
    <cellStyle name="Comma 3 12" xfId="30186" xr:uid="{E7792B6F-7323-4B8E-9318-33E6608C6B05}"/>
    <cellStyle name="Comma 3 13" xfId="32640" xr:uid="{D3D5A7F6-6E69-46F2-AFEA-C135DBBD4FB1}"/>
    <cellStyle name="Comma 3 14" xfId="34499" xr:uid="{6B32CB62-3006-428C-A8B9-73918090A351}"/>
    <cellStyle name="Comma 3 15" xfId="35694" xr:uid="{E590DF4B-2AEA-4F12-BA66-CF99495E0AC8}"/>
    <cellStyle name="Comma 3 16" xfId="37120" xr:uid="{A0E70987-3827-4EAF-93E3-EC2E68063103}"/>
    <cellStyle name="Comma 3 17" xfId="38525" xr:uid="{F9F053DD-78B3-496D-9C1A-6CE18863CFF0}"/>
    <cellStyle name="Comma 3 18" xfId="40174" xr:uid="{059C4AC3-6AF8-4EFD-8A2A-C6B79DE1592E}"/>
    <cellStyle name="Comma 3 19" xfId="41574" xr:uid="{40446D4D-DC8D-4900-822C-FCD1CA82BD2A}"/>
    <cellStyle name="Comma 3 2" xfId="852" xr:uid="{701A295E-2ADD-469D-B669-7657BB2E0AA0}"/>
    <cellStyle name="Comma 3 2 10" xfId="19602" xr:uid="{ABAF7AD4-EA0A-427B-9FA2-8D5E5E52E05A}"/>
    <cellStyle name="Comma 3 2 11" xfId="30730" xr:uid="{4BDA0232-A112-4C6A-8A41-5EF09A32B3D4}"/>
    <cellStyle name="Comma 3 2 12" xfId="32641" xr:uid="{80A20A87-0179-47E7-9790-E92E6549A134}"/>
    <cellStyle name="Comma 3 2 13" xfId="34500" xr:uid="{0FA87D23-E8D6-4B0C-B593-D684672B20ED}"/>
    <cellStyle name="Comma 3 2 14" xfId="35695" xr:uid="{9FF9C803-0237-40E4-BF79-1DB5E3F4347B}"/>
    <cellStyle name="Comma 3 2 15" xfId="37121" xr:uid="{CB3C414A-BA50-493C-87AC-AF61EE9903B5}"/>
    <cellStyle name="Comma 3 2 16" xfId="38526" xr:uid="{3C1C8BBB-0094-4FF3-94C3-5B415A53E706}"/>
    <cellStyle name="Comma 3 2 17" xfId="40175" xr:uid="{B1D364BA-E1F5-4CBA-B858-06156B61FDEE}"/>
    <cellStyle name="Comma 3 2 18" xfId="41575" xr:uid="{C5A16877-3030-4805-8E35-6851A51B8398}"/>
    <cellStyle name="Comma 3 2 19" xfId="42978" xr:uid="{A79F5BDC-71C7-415A-A284-04D0500BDB8F}"/>
    <cellStyle name="Comma 3 2 2" xfId="853" xr:uid="{E32241C3-9775-4517-83B4-7D566D1AC845}"/>
    <cellStyle name="Comma 3 2 2 10" xfId="31404" xr:uid="{80780468-FA6B-4E50-8D68-E44A90ABEAAD}"/>
    <cellStyle name="Comma 3 2 2 11" xfId="32642" xr:uid="{B40A044A-2473-429A-A1B5-83FC596F6E1D}"/>
    <cellStyle name="Comma 3 2 2 12" xfId="34501" xr:uid="{8EB97798-5B59-45AC-8AFE-F5B547B669E2}"/>
    <cellStyle name="Comma 3 2 2 13" xfId="35696" xr:uid="{305B94F1-B467-45B1-9DD0-560EEFAB687B}"/>
    <cellStyle name="Comma 3 2 2 14" xfId="37122" xr:uid="{270DD01F-E201-47B3-9754-B906896F6F63}"/>
    <cellStyle name="Comma 3 2 2 15" xfId="38527" xr:uid="{0CEB2404-EE37-4C1B-91D1-672574129F2E}"/>
    <cellStyle name="Comma 3 2 2 16" xfId="40176" xr:uid="{A9FCDA66-1882-4507-B041-56E1CD237D04}"/>
    <cellStyle name="Comma 3 2 2 17" xfId="41576" xr:uid="{410B02B1-E0A9-44D0-9E4F-EE775D258870}"/>
    <cellStyle name="Comma 3 2 2 18" xfId="42979" xr:uid="{ECE4C724-11F7-4B26-BD6C-90A14630A819}"/>
    <cellStyle name="Comma 3 2 2 2" xfId="3031" xr:uid="{C8F808CA-E943-4729-AF4E-04510891210B}"/>
    <cellStyle name="Comma 3 2 2 2 10" xfId="32778" xr:uid="{9FA42495-5E4C-4805-A32F-C145989975B8}"/>
    <cellStyle name="Comma 3 2 2 2 11" xfId="34502" xr:uid="{D01F7388-26FC-4CD2-A387-4F2A50FDB5A0}"/>
    <cellStyle name="Comma 3 2 2 2 12" xfId="35817" xr:uid="{807F81A2-9602-41AE-86B4-4C15849E1171}"/>
    <cellStyle name="Comma 3 2 2 2 13" xfId="37229" xr:uid="{DD94787F-3EA5-4E5C-B04F-C5EF7139020C}"/>
    <cellStyle name="Comma 3 2 2 2 14" xfId="38634" xr:uid="{C877AA51-F3E2-4694-A7C3-2D2610F9B57E}"/>
    <cellStyle name="Comma 3 2 2 2 15" xfId="40177" xr:uid="{EBF3EF9E-BA08-4321-B235-33DCC27F9820}"/>
    <cellStyle name="Comma 3 2 2 2 16" xfId="41683" xr:uid="{6EDE0A6B-16DE-4525-A7FA-6D33D6813DC5}"/>
    <cellStyle name="Comma 3 2 2 2 17" xfId="43086" xr:uid="{551E7166-D4AD-4554-9BD4-7EFD1C3855A5}"/>
    <cellStyle name="Comma 3 2 2 2 2" xfId="3496" xr:uid="{961C595E-EE4B-4FEC-8A90-F5D072F83BBE}"/>
    <cellStyle name="Comma 3 2 2 2 2 10" xfId="34503" xr:uid="{246BD98F-0E80-4B96-8527-6B9D2E92ED7F}"/>
    <cellStyle name="Comma 3 2 2 2 2 11" xfId="36182" xr:uid="{96DF2D66-7E53-4AD6-A5C5-B11182794915}"/>
    <cellStyle name="Comma 3 2 2 2 2 12" xfId="37594" xr:uid="{D920C587-DD91-42FE-92FD-CA686C592319}"/>
    <cellStyle name="Comma 3 2 2 2 2 13" xfId="38999" xr:uid="{8675A486-BDD2-425D-990C-A4F26DEACAF8}"/>
    <cellStyle name="Comma 3 2 2 2 2 14" xfId="40178" xr:uid="{6C900826-5B79-46B1-826F-836D25125916}"/>
    <cellStyle name="Comma 3 2 2 2 2 15" xfId="42048" xr:uid="{23572EFB-7CEF-495E-A593-723F54E496AB}"/>
    <cellStyle name="Comma 3 2 2 2 2 16" xfId="43451" xr:uid="{4355E16C-028A-442D-8725-5A91DB9C374F}"/>
    <cellStyle name="Comma 3 2 2 2 2 2" xfId="4357" xr:uid="{BD50D6C6-0903-4683-9DA9-9214FE877B84}"/>
    <cellStyle name="Comma 3 2 2 2 2 2 10" xfId="36934" xr:uid="{02D11B9E-D2FA-4F25-943F-3396EAE2D8ED}"/>
    <cellStyle name="Comma 3 2 2 2 2 2 11" xfId="38346" xr:uid="{2CDAC77D-B5D5-4425-913A-99020F5DF90A}"/>
    <cellStyle name="Comma 3 2 2 2 2 2 12" xfId="39751" xr:uid="{FBBF76E5-E620-452B-BC21-2D149E19EBB7}"/>
    <cellStyle name="Comma 3 2 2 2 2 2 13" xfId="40179" xr:uid="{73969101-D491-4E8B-9EAF-80D40F235186}"/>
    <cellStyle name="Comma 3 2 2 2 2 2 14" xfId="42800" xr:uid="{9532A35C-228B-4061-9079-9CB3480CE89D}"/>
    <cellStyle name="Comma 3 2 2 2 2 2 15" xfId="44203" xr:uid="{773E7DDF-1FBA-458A-8ED7-3BAD5B318215}"/>
    <cellStyle name="Comma 3 2 2 2 2 2 2" xfId="5966" xr:uid="{24D04886-E39D-474A-B80E-44FF06F4DD80}"/>
    <cellStyle name="Comma 3 2 2 2 2 2 2 2" xfId="11215" xr:uid="{6E97A7E6-3D6B-48B0-B4EA-4257DDAD3AC6}"/>
    <cellStyle name="Comma 3 2 2 2 2 2 2 2 2" xfId="27477" xr:uid="{215AB9B4-A2BD-474B-BA00-745B63369DBA}"/>
    <cellStyle name="Comma 3 2 2 2 2 2 2 3" xfId="16738" xr:uid="{2BB354CF-EAEC-4CE8-A89D-CD40F6AB96C3}"/>
    <cellStyle name="Comma 3 2 2 2 2 2 2 4" xfId="22636" xr:uid="{C43847D5-887A-417D-B3E7-2CEBFB1DD8A5}"/>
    <cellStyle name="Comma 3 2 2 2 2 2 2 5" xfId="29795" xr:uid="{F2765A57-E278-41D4-9C25-A6AF61B2C115}"/>
    <cellStyle name="Comma 3 2 2 2 2 2 3" xfId="7972" xr:uid="{BE293DFE-4D29-40E0-92D1-062B38C86D19}"/>
    <cellStyle name="Comma 3 2 2 2 2 2 3 2" xfId="12827" xr:uid="{19CB0689-71FF-4723-A70A-8702F3E50F9E}"/>
    <cellStyle name="Comma 3 2 2 2 2 2 3 2 2" xfId="29089" xr:uid="{0E62652F-3FB7-4AEB-BEFE-B1DA5591E222}"/>
    <cellStyle name="Comma 3 2 2 2 2 2 3 3" xfId="18422" xr:uid="{BCE775A3-3A21-4367-8F4C-1267205DAF88}"/>
    <cellStyle name="Comma 3 2 2 2 2 2 3 4" xfId="24248" xr:uid="{30400765-984A-4053-9E22-C5BD94985FEA}"/>
    <cellStyle name="Comma 3 2 2 2 2 2 3 5" xfId="29646" xr:uid="{3F2673DD-E1FB-4952-856E-C365BB4760CC}"/>
    <cellStyle name="Comma 3 2 2 2 2 2 4" xfId="9599" xr:uid="{C5C719A9-55C9-42B4-84F9-BDDB71A3DF23}"/>
    <cellStyle name="Comma 3 2 2 2 2 2 4 2" xfId="25868" xr:uid="{5579D25B-6AEC-47B6-9615-B96A21ABD0CA}"/>
    <cellStyle name="Comma 3 2 2 2 2 2 5" xfId="15129" xr:uid="{D4E1BFC0-4D1C-4216-AF7C-D5B93A90192A}"/>
    <cellStyle name="Comma 3 2 2 2 2 2 6" xfId="21027" xr:uid="{9119BB13-A994-4A46-92FE-29B1A295DA57}"/>
    <cellStyle name="Comma 3 2 2 2 2 2 7" xfId="29945" xr:uid="{B52F1B13-DC1D-48CF-B9F0-4D5BAD0291EA}"/>
    <cellStyle name="Comma 3 2 2 2 2 2 8" xfId="34072" xr:uid="{9A297AFB-B52B-4068-BE7E-F3335FEC3A74}"/>
    <cellStyle name="Comma 3 2 2 2 2 2 9" xfId="34504" xr:uid="{C3D8419D-93E6-494B-AE5D-85BB5E7BFCB8}"/>
    <cellStyle name="Comma 3 2 2 2 2 3" xfId="5111" xr:uid="{D4135B6A-6E03-466C-9BC7-3F39970BC670}"/>
    <cellStyle name="Comma 3 2 2 2 2 3 2" xfId="10360" xr:uid="{8B039827-6DE6-4CD7-A939-543BB9A8A655}"/>
    <cellStyle name="Comma 3 2 2 2 2 3 2 2" xfId="26622" xr:uid="{5F146E99-F749-4A90-8A44-E7F46F0BBE2F}"/>
    <cellStyle name="Comma 3 2 2 2 2 3 3" xfId="15883" xr:uid="{71D1973C-76FF-427E-AC94-58FF4C00D23E}"/>
    <cellStyle name="Comma 3 2 2 2 2 3 4" xfId="21781" xr:uid="{D061114F-761F-446A-859C-CE009BE29659}"/>
    <cellStyle name="Comma 3 2 2 2 2 3 5" xfId="18710" xr:uid="{0EC5F01E-A496-4DA1-A8BD-8967E0EC2E77}"/>
    <cellStyle name="Comma 3 2 2 2 2 4" xfId="7117" xr:uid="{98AB2ACA-661C-4D5C-A213-C7DD0D2C9AB4}"/>
    <cellStyle name="Comma 3 2 2 2 2 4 2" xfId="11972" xr:uid="{D2D9E92D-C41C-4667-9C22-2CD33BC4357B}"/>
    <cellStyle name="Comma 3 2 2 2 2 4 2 2" xfId="28234" xr:uid="{EF6CDE80-7017-44F1-99A0-B1D7BBEC62A5}"/>
    <cellStyle name="Comma 3 2 2 2 2 4 3" xfId="17567" xr:uid="{11DC8608-B1DF-489A-9B28-E0CEC7761D2C}"/>
    <cellStyle name="Comma 3 2 2 2 2 4 4" xfId="23393" xr:uid="{DD71A398-F217-49D1-BFA9-4591564DADE8}"/>
    <cellStyle name="Comma 3 2 2 2 2 4 5" xfId="32179" xr:uid="{18E96584-588C-4787-8F2A-02310B53E486}"/>
    <cellStyle name="Comma 3 2 2 2 2 5" xfId="8744" xr:uid="{4A58E390-2CF0-426B-A6E6-058C00E46D9F}"/>
    <cellStyle name="Comma 3 2 2 2 2 5 2" xfId="25013" xr:uid="{92C28FF7-35D5-4921-9093-FD8BC88D6332}"/>
    <cellStyle name="Comma 3 2 2 2 2 6" xfId="14272" xr:uid="{95AC7447-4F47-4DF7-83CB-6B04C5FC946D}"/>
    <cellStyle name="Comma 3 2 2 2 2 7" xfId="20172" xr:uid="{1CA6CC8E-596E-4372-A195-E9DB40D2D4AE}"/>
    <cellStyle name="Comma 3 2 2 2 2 8" xfId="13608" xr:uid="{E56D1366-BF24-4FA7-B6CD-D7AFED03FEA3}"/>
    <cellStyle name="Comma 3 2 2 2 2 9" xfId="33217" xr:uid="{91ADEBCE-92E0-4B81-9F2C-815BF150D912}"/>
    <cellStyle name="Comma 3 2 2 2 3" xfId="3922" xr:uid="{5280C56C-3E4E-4F07-8C78-00F690B90779}"/>
    <cellStyle name="Comma 3 2 2 2 3 10" xfId="36567" xr:uid="{F1ED882B-62F5-47FF-ADE5-114A2035032A}"/>
    <cellStyle name="Comma 3 2 2 2 3 11" xfId="37979" xr:uid="{47B2175A-F0A4-4725-98F4-235F1BA402BE}"/>
    <cellStyle name="Comma 3 2 2 2 3 12" xfId="39384" xr:uid="{58383B0A-CDCC-4067-9739-6C01C488629E}"/>
    <cellStyle name="Comma 3 2 2 2 3 13" xfId="40180" xr:uid="{727CD2E9-F0FA-46F5-8865-F9BD24A9F899}"/>
    <cellStyle name="Comma 3 2 2 2 3 14" xfId="42433" xr:uid="{0370A75B-3490-4C5E-BA39-77A39B136029}"/>
    <cellStyle name="Comma 3 2 2 2 3 15" xfId="43836" xr:uid="{75C0A259-4E95-4D23-A223-41517CF6E86F}"/>
    <cellStyle name="Comma 3 2 2 2 3 2" xfId="5531" xr:uid="{4A1159DD-6159-43F8-8B94-C32F91D58766}"/>
    <cellStyle name="Comma 3 2 2 2 3 2 2" xfId="10780" xr:uid="{7027FD62-595F-4A16-9A6B-43B60CFDDB91}"/>
    <cellStyle name="Comma 3 2 2 2 3 2 2 2" xfId="27042" xr:uid="{16F9456C-D35F-4D7E-BC06-2E79D491B0B0}"/>
    <cellStyle name="Comma 3 2 2 2 3 2 3" xfId="16303" xr:uid="{D4756E6E-1D35-45FD-A355-9079A199D621}"/>
    <cellStyle name="Comma 3 2 2 2 3 2 4" xfId="22201" xr:uid="{127B8E03-0A15-4A42-AF6E-E85241B2861D}"/>
    <cellStyle name="Comma 3 2 2 2 3 2 5" xfId="31850" xr:uid="{433BC807-8D13-43A0-B046-12C2C6EC7E80}"/>
    <cellStyle name="Comma 3 2 2 2 3 3" xfId="7537" xr:uid="{051C5831-EBA9-4096-A274-DA3A34B39B0D}"/>
    <cellStyle name="Comma 3 2 2 2 3 3 2" xfId="12392" xr:uid="{135CF63B-AE8D-447B-A7F5-ED5D646428E9}"/>
    <cellStyle name="Comma 3 2 2 2 3 3 2 2" xfId="28654" xr:uid="{CCACDBAD-4700-47C1-A852-63FD551AAA7D}"/>
    <cellStyle name="Comma 3 2 2 2 3 3 3" xfId="17987" xr:uid="{621EB5D6-EC90-4B4B-BC83-1C90E96AFD99}"/>
    <cellStyle name="Comma 3 2 2 2 3 3 4" xfId="23813" xr:uid="{03F0065A-CCC2-401A-A876-E78D706E19B8}"/>
    <cellStyle name="Comma 3 2 2 2 3 3 5" xfId="19399" xr:uid="{0355B31F-9D4E-40E7-B5C2-2DAC7056D507}"/>
    <cellStyle name="Comma 3 2 2 2 3 4" xfId="9164" xr:uid="{E0446DEF-9218-4038-92C7-49CCFA6766F4}"/>
    <cellStyle name="Comma 3 2 2 2 3 4 2" xfId="25433" xr:uid="{BFAA7C96-E33B-411F-A6C2-6D990422ABCE}"/>
    <cellStyle name="Comma 3 2 2 2 3 5" xfId="14694" xr:uid="{264C9CA2-2937-474F-A14F-82957CF26737}"/>
    <cellStyle name="Comma 3 2 2 2 3 6" xfId="20592" xr:uid="{F3FE49FC-2BBB-45C6-ACFC-3E924DA7F60F}"/>
    <cellStyle name="Comma 3 2 2 2 3 7" xfId="29714" xr:uid="{7BD8FF63-FA3A-4C10-9AC0-10F84817CE56}"/>
    <cellStyle name="Comma 3 2 2 2 3 8" xfId="33637" xr:uid="{878F5B9A-30D1-49B0-B0B1-C9E345F2AE09}"/>
    <cellStyle name="Comma 3 2 2 2 3 9" xfId="34505" xr:uid="{7554F9B0-7AE0-4D6A-8857-264729AADD0D}"/>
    <cellStyle name="Comma 3 2 2 2 4" xfId="4672" xr:uid="{FCA04D4F-7148-4383-8A55-B887963EC31F}"/>
    <cellStyle name="Comma 3 2 2 2 4 2" xfId="9921" xr:uid="{2C608742-6BD9-42FB-9310-3DF07E3059F5}"/>
    <cellStyle name="Comma 3 2 2 2 4 2 2" xfId="26183" xr:uid="{CAB218F6-6F01-4E9E-9B04-00EF79DAD472}"/>
    <cellStyle name="Comma 3 2 2 2 4 3" xfId="15444" xr:uid="{2FC3CCDC-D6CD-4607-B009-5724637882BF}"/>
    <cellStyle name="Comma 3 2 2 2 4 4" xfId="21342" xr:uid="{67063149-1722-44B3-A3D1-CF0544BF218E}"/>
    <cellStyle name="Comma 3 2 2 2 4 5" xfId="31036" xr:uid="{A88E9F16-11D6-4DBD-B0E6-B1A7FA171786}"/>
    <cellStyle name="Comma 3 2 2 2 5" xfId="6678" xr:uid="{D1BE9EA0-F330-4700-9BF6-33B55CC36B57}"/>
    <cellStyle name="Comma 3 2 2 2 5 2" xfId="11533" xr:uid="{D9B9DE75-A361-4AAF-84D4-526984D56F81}"/>
    <cellStyle name="Comma 3 2 2 2 5 2 2" xfId="27795" xr:uid="{337E7C9B-EE7D-4247-AA40-F5AA2A482D6D}"/>
    <cellStyle name="Comma 3 2 2 2 5 3" xfId="17128" xr:uid="{74069DD8-6087-4920-9446-4EEF8BA9D6C8}"/>
    <cellStyle name="Comma 3 2 2 2 5 4" xfId="22954" xr:uid="{17377585-21EC-4B00-93C5-F03BDC5F18D6}"/>
    <cellStyle name="Comma 3 2 2 2 5 5" xfId="29755" xr:uid="{FD4B2C4A-80B5-48FC-B10E-8224608BFBDF}"/>
    <cellStyle name="Comma 3 2 2 2 6" xfId="8305" xr:uid="{29CD3ECA-95FD-4BBD-AFF4-34C9999D9091}"/>
    <cellStyle name="Comma 3 2 2 2 6 2" xfId="24574" xr:uid="{56FAF29B-8792-4EF4-9874-6736491D9CDE}"/>
    <cellStyle name="Comma 3 2 2 2 7" xfId="13830" xr:uid="{73C48000-104D-4A99-A848-FEC97B5F4720}"/>
    <cellStyle name="Comma 3 2 2 2 8" xfId="19733" xr:uid="{15C0DE09-DAAD-4C49-AB1A-50191AF4172D}"/>
    <cellStyle name="Comma 3 2 2 2 9" xfId="30720" xr:uid="{5833D6E7-D48C-4781-B3ED-DBB9E265B892}"/>
    <cellStyle name="Comma 3 2 2 3" xfId="3229" xr:uid="{E1BB3454-5878-4350-99D9-DA94E8159EB6}"/>
    <cellStyle name="Comma 3 2 2 3 10" xfId="34506" xr:uid="{ED353D2C-6243-4C1B-9F37-D4DC2684A5E0}"/>
    <cellStyle name="Comma 3 2 2 3 11" xfId="36006" xr:uid="{58D6C623-3669-43E6-A69A-6794B3F220D3}"/>
    <cellStyle name="Comma 3 2 2 3 12" xfId="37418" xr:uid="{C9DDDFDA-9C80-4F78-A36C-D47A4FA1C24F}"/>
    <cellStyle name="Comma 3 2 2 3 13" xfId="38823" xr:uid="{B20B6B3A-16A8-4BC0-9BCA-5685E7EB7053}"/>
    <cellStyle name="Comma 3 2 2 3 14" xfId="40181" xr:uid="{8AF2146F-146C-4CFA-84EB-E00AC15A083A}"/>
    <cellStyle name="Comma 3 2 2 3 15" xfId="41872" xr:uid="{4F79B582-870E-45B4-B81C-9AF8C4788A29}"/>
    <cellStyle name="Comma 3 2 2 3 16" xfId="43275" xr:uid="{8CB3E4E1-5C40-4F17-A1E4-0741F622573F}"/>
    <cellStyle name="Comma 3 2 2 3 2" xfId="4159" xr:uid="{CAD83960-E03E-4DEB-B053-CAFCC2539B08}"/>
    <cellStyle name="Comma 3 2 2 3 2 10" xfId="36758" xr:uid="{59B72E66-7954-4036-9390-6F4376F90DD0}"/>
    <cellStyle name="Comma 3 2 2 3 2 11" xfId="38170" xr:uid="{BB18CFA8-FB07-4B29-824B-4C6AE74CDCC9}"/>
    <cellStyle name="Comma 3 2 2 3 2 12" xfId="39575" xr:uid="{8894BBB0-3BC6-42E5-BA57-F8955588CA34}"/>
    <cellStyle name="Comma 3 2 2 3 2 13" xfId="40182" xr:uid="{3DE05797-1058-4CB2-87A4-1B7CCD9CA39B}"/>
    <cellStyle name="Comma 3 2 2 3 2 14" xfId="42624" xr:uid="{883E58FB-D95C-4A28-B7A2-5C728ED8773B}"/>
    <cellStyle name="Comma 3 2 2 3 2 15" xfId="44027" xr:uid="{17D46C81-CB48-4F61-8401-4BAFA3D3A6D9}"/>
    <cellStyle name="Comma 3 2 2 3 2 2" xfId="5768" xr:uid="{B1E7E114-B890-4AEF-B04D-D5485D78688A}"/>
    <cellStyle name="Comma 3 2 2 3 2 2 2" xfId="11017" xr:uid="{97D0E7F0-B15B-44DA-A37B-A4E5154BCA38}"/>
    <cellStyle name="Comma 3 2 2 3 2 2 2 2" xfId="27279" xr:uid="{7AF008D0-4E7E-4383-BC56-F59EC0073AAD}"/>
    <cellStyle name="Comma 3 2 2 3 2 2 3" xfId="16540" xr:uid="{237D3F2E-DBBE-47AD-9885-813D0993C41C}"/>
    <cellStyle name="Comma 3 2 2 3 2 2 4" xfId="22438" xr:uid="{FEBF848E-3822-418B-B211-2416F934BEE0}"/>
    <cellStyle name="Comma 3 2 2 3 2 2 5" xfId="13275" xr:uid="{DA9D178F-3543-463C-8953-27FBF4FA8D7F}"/>
    <cellStyle name="Comma 3 2 2 3 2 3" xfId="7774" xr:uid="{C7CC5B29-DED5-4C8D-9D61-7BC06FAE2A9E}"/>
    <cellStyle name="Comma 3 2 2 3 2 3 2" xfId="12629" xr:uid="{A31D0670-1F9A-40E0-9B9C-A93D62B9A7B0}"/>
    <cellStyle name="Comma 3 2 2 3 2 3 2 2" xfId="28891" xr:uid="{930DF7F2-2D6D-4839-A4A2-B8BDC0379171}"/>
    <cellStyle name="Comma 3 2 2 3 2 3 3" xfId="18224" xr:uid="{379282E1-2B62-4A31-B24F-74796A79AE39}"/>
    <cellStyle name="Comma 3 2 2 3 2 3 4" xfId="24050" xr:uid="{7E0D0F17-E494-4B5B-BF56-EBC03122A997}"/>
    <cellStyle name="Comma 3 2 2 3 2 3 5" xfId="31105" xr:uid="{75C525B3-6701-43A2-8A79-6889D09F2404}"/>
    <cellStyle name="Comma 3 2 2 3 2 4" xfId="9401" xr:uid="{5A57FB53-7849-439F-BF4F-896535D51E75}"/>
    <cellStyle name="Comma 3 2 2 3 2 4 2" xfId="25670" xr:uid="{9907043E-AF18-46EF-911C-0DE44805B3CF}"/>
    <cellStyle name="Comma 3 2 2 3 2 5" xfId="14931" xr:uid="{205939D0-5F87-4BF0-87C8-A031CC140BB0}"/>
    <cellStyle name="Comma 3 2 2 3 2 6" xfId="20829" xr:uid="{54B47682-AFA2-418B-98EB-FA8E4D629D3B}"/>
    <cellStyle name="Comma 3 2 2 3 2 7" xfId="31488" xr:uid="{AE401407-9BC2-4456-A922-8B20B170BDE5}"/>
    <cellStyle name="Comma 3 2 2 3 2 8" xfId="33874" xr:uid="{B7482A68-5469-4963-8D2A-0755B400DCCE}"/>
    <cellStyle name="Comma 3 2 2 3 2 9" xfId="34507" xr:uid="{4525C7E6-1681-4CF8-AEBC-69D8BEAEA443}"/>
    <cellStyle name="Comma 3 2 2 3 3" xfId="4870" xr:uid="{458AA260-ECC9-4171-AE29-0E33919334C1}"/>
    <cellStyle name="Comma 3 2 2 3 3 2" xfId="10119" xr:uid="{92539ECA-A910-4AAF-99A1-120269E2E8AA}"/>
    <cellStyle name="Comma 3 2 2 3 3 2 2" xfId="26381" xr:uid="{0E49D6D2-8775-41B2-9169-A2887C0A1ED4}"/>
    <cellStyle name="Comma 3 2 2 3 3 3" xfId="15642" xr:uid="{B63253D7-BE6F-4972-979D-98D1FE06FA3B}"/>
    <cellStyle name="Comma 3 2 2 3 3 4" xfId="21540" xr:uid="{1FB9FD6C-90B5-45B1-9494-5601C3A05284}"/>
    <cellStyle name="Comma 3 2 2 3 3 5" xfId="32540" xr:uid="{69304FC5-B423-450D-A2FF-AF09A3720990}"/>
    <cellStyle name="Comma 3 2 2 3 4" xfId="6876" xr:uid="{08C6FD60-0EAD-461A-A472-09BC6930A02C}"/>
    <cellStyle name="Comma 3 2 2 3 4 2" xfId="11731" xr:uid="{930676BA-91BA-4146-A449-682958D9E909}"/>
    <cellStyle name="Comma 3 2 2 3 4 2 2" xfId="27993" xr:uid="{DE89DF95-1DDD-426D-8A47-01C30A5C4539}"/>
    <cellStyle name="Comma 3 2 2 3 4 3" xfId="17326" xr:uid="{5A5A67B6-FEEB-4FCD-9391-E9457F4C7061}"/>
    <cellStyle name="Comma 3 2 2 3 4 4" xfId="23152" xr:uid="{446076B0-833D-417F-8127-C081FB2651EA}"/>
    <cellStyle name="Comma 3 2 2 3 4 5" xfId="19360" xr:uid="{D1D4D1D3-2EBD-4172-AA12-9EA8D7EF5DC5}"/>
    <cellStyle name="Comma 3 2 2 3 5" xfId="8503" xr:uid="{25BA0E93-E5E4-4E3C-9CF5-E037E218B50A}"/>
    <cellStyle name="Comma 3 2 2 3 5 2" xfId="24772" xr:uid="{9FB7B7D3-4BD0-4597-A27E-D66E4C8BDC07}"/>
    <cellStyle name="Comma 3 2 2 3 6" xfId="14028" xr:uid="{8061283E-4D05-4D54-8CF1-6C1D6C772575}"/>
    <cellStyle name="Comma 3 2 2 3 7" xfId="19931" xr:uid="{F3E19820-C65E-4A24-9846-9C309AC18496}"/>
    <cellStyle name="Comma 3 2 2 3 8" xfId="30770" xr:uid="{8415AD99-4EB5-4EF3-A8F9-597DD0D5AE1B}"/>
    <cellStyle name="Comma 3 2 2 3 9" xfId="32976" xr:uid="{3E6754F9-9601-445E-891A-E3E0096A74F2}"/>
    <cellStyle name="Comma 3 2 2 4" xfId="3721" xr:uid="{40D9E1C2-B64E-4018-9C41-DCA71437880B}"/>
    <cellStyle name="Comma 3 2 2 4 10" xfId="36391" xr:uid="{F0ED56BE-F744-4EE6-8902-14936B0F6DF8}"/>
    <cellStyle name="Comma 3 2 2 4 11" xfId="37803" xr:uid="{38C1BE4C-18E9-4EE5-BD93-E89878655C5E}"/>
    <cellStyle name="Comma 3 2 2 4 12" xfId="39208" xr:uid="{F787ED8A-A209-4672-8CF4-760557AB02BF}"/>
    <cellStyle name="Comma 3 2 2 4 13" xfId="40183" xr:uid="{5C7E4B4E-24B8-4F5D-942E-2050C58B56FD}"/>
    <cellStyle name="Comma 3 2 2 4 14" xfId="42257" xr:uid="{95A40E0E-C211-43F7-A837-4D0841184912}"/>
    <cellStyle name="Comma 3 2 2 4 15" xfId="43660" xr:uid="{BA048B93-7B1F-4A11-929B-29400CC5F51F}"/>
    <cellStyle name="Comma 3 2 2 4 2" xfId="5330" xr:uid="{93BB803B-3480-4D7C-B83F-5E52C1C78A4C}"/>
    <cellStyle name="Comma 3 2 2 4 2 2" xfId="10579" xr:uid="{126490DE-2082-4DF3-B4FE-F238E1442059}"/>
    <cellStyle name="Comma 3 2 2 4 2 2 2" xfId="26841" xr:uid="{662BF39E-05C8-46C5-AF4C-C850588B1024}"/>
    <cellStyle name="Comma 3 2 2 4 2 3" xfId="16102" xr:uid="{64311D90-5375-4D74-AF32-5B372FA73BCE}"/>
    <cellStyle name="Comma 3 2 2 4 2 4" xfId="22000" xr:uid="{5809DD6D-4188-4F2D-9963-C3F8D972F007}"/>
    <cellStyle name="Comma 3 2 2 4 2 5" xfId="31978" xr:uid="{7AFEDB50-09D6-4ABF-8058-C6C058402B68}"/>
    <cellStyle name="Comma 3 2 2 4 3" xfId="7336" xr:uid="{F2E5AE93-550F-4944-95CE-356212199B33}"/>
    <cellStyle name="Comma 3 2 2 4 3 2" xfId="12191" xr:uid="{652A4442-56CA-48A7-B935-08C38E89747F}"/>
    <cellStyle name="Comma 3 2 2 4 3 2 2" xfId="28453" xr:uid="{CB50137E-D869-4B08-A38E-F92A902F85F5}"/>
    <cellStyle name="Comma 3 2 2 4 3 3" xfId="17786" xr:uid="{CDDA8690-E063-4F07-A992-92DAC55551F0}"/>
    <cellStyle name="Comma 3 2 2 4 3 4" xfId="23612" xr:uid="{F597AAC2-F585-4AB3-A3F3-9B1FE16E6179}"/>
    <cellStyle name="Comma 3 2 2 4 3 5" xfId="16945" xr:uid="{69BD69F9-2690-459E-AEEC-B3D444208AE2}"/>
    <cellStyle name="Comma 3 2 2 4 4" xfId="8963" xr:uid="{FF85DC94-23B2-4900-A89D-4D6CBE19E471}"/>
    <cellStyle name="Comma 3 2 2 4 4 2" xfId="25232" xr:uid="{56218F2F-7CB3-49E0-9E89-F3921E398FD9}"/>
    <cellStyle name="Comma 3 2 2 4 5" xfId="14493" xr:uid="{B568BF79-EAEF-440A-8982-F4A021AAB84A}"/>
    <cellStyle name="Comma 3 2 2 4 6" xfId="20391" xr:uid="{C686734C-F300-4DB9-9A70-BE8E660AAB8A}"/>
    <cellStyle name="Comma 3 2 2 4 7" xfId="29738" xr:uid="{CF6AB7D5-8138-475F-A923-CEBE72B6D6BC}"/>
    <cellStyle name="Comma 3 2 2 4 8" xfId="33436" xr:uid="{24A938AB-6B8E-4EA2-B623-FD0B560652BF}"/>
    <cellStyle name="Comma 3 2 2 4 9" xfId="34508" xr:uid="{CB782D99-DDAD-4FE7-B285-A47C1D923E50}"/>
    <cellStyle name="Comma 3 2 2 5" xfId="4542" xr:uid="{207632F2-4274-4FED-B30F-B3D70DB3E950}"/>
    <cellStyle name="Comma 3 2 2 5 2" xfId="9791" xr:uid="{DB585788-3236-4E3A-B7FF-4928760D9E3A}"/>
    <cellStyle name="Comma 3 2 2 5 2 2" xfId="26053" xr:uid="{6A9E4C7D-9B93-4E72-A63F-ABBB5B9ECFD7}"/>
    <cellStyle name="Comma 3 2 2 5 3" xfId="15314" xr:uid="{FC9F5F7D-501D-4F46-96AD-2617D9B2DDCE}"/>
    <cellStyle name="Comma 3 2 2 5 4" xfId="21212" xr:uid="{8C41DBE8-D2FA-46A1-A1E2-F4EDF3E0A928}"/>
    <cellStyle name="Comma 3 2 2 5 5" xfId="29597" xr:uid="{5DC168A2-F457-48B2-87CC-7D48FE754FB2}"/>
    <cellStyle name="Comma 3 2 2 6" xfId="6548" xr:uid="{4B564BDD-BBA3-443C-ADC8-38498346C212}"/>
    <cellStyle name="Comma 3 2 2 6 2" xfId="11403" xr:uid="{C4362A4F-DBFA-4DAA-B94B-84EE2F987498}"/>
    <cellStyle name="Comma 3 2 2 6 2 2" xfId="27665" xr:uid="{D193BEB3-5C59-4469-ACED-3B6FE6B39CEE}"/>
    <cellStyle name="Comma 3 2 2 6 3" xfId="16998" xr:uid="{CDBA6C8D-DF9A-4AC9-94AA-C38B40E3F534}"/>
    <cellStyle name="Comma 3 2 2 6 4" xfId="22824" xr:uid="{FDDB0D02-A702-4F7F-8DF6-A6D947520505}"/>
    <cellStyle name="Comma 3 2 2 6 5" xfId="31712" xr:uid="{705D9079-1656-41EA-A3CB-5A9BC75BC46E}"/>
    <cellStyle name="Comma 3 2 2 7" xfId="8173" xr:uid="{199E2E79-BA02-4BDA-A781-EB9520E7E850}"/>
    <cellStyle name="Comma 3 2 2 7 2" xfId="24445" xr:uid="{BC264CE2-5946-4E86-B2F7-751D8FA8083E}"/>
    <cellStyle name="Comma 3 2 2 8" xfId="13223" xr:uid="{F52B6A9C-FF1A-4514-A1A8-F11612C20064}"/>
    <cellStyle name="Comma 3 2 2 9" xfId="19603" xr:uid="{0F5E3E34-46A2-4D70-BB34-AE3C2320A11F}"/>
    <cellStyle name="Comma 3 2 20" xfId="44401" xr:uid="{6E80BE2C-93E5-4780-9748-46B40F62C3C9}"/>
    <cellStyle name="Comma 3 2 3" xfId="3030" xr:uid="{F643187C-7FE8-4FC9-AD85-B487E8C42E67}"/>
    <cellStyle name="Comma 3 2 3 10" xfId="32777" xr:uid="{B4B07079-1CD2-4A53-8793-88F73CA0B23E}"/>
    <cellStyle name="Comma 3 2 3 11" xfId="34509" xr:uid="{2053FE09-C01A-4AFB-8DA9-3F7E39A91B9A}"/>
    <cellStyle name="Comma 3 2 3 12" xfId="35816" xr:uid="{88613F1C-8460-4EB2-A00B-B5D386ED0F43}"/>
    <cellStyle name="Comma 3 2 3 13" xfId="37228" xr:uid="{3795B4F2-7AA1-4820-9F0B-698E5857C223}"/>
    <cellStyle name="Comma 3 2 3 14" xfId="38633" xr:uid="{FCBB7722-F181-4359-8A81-D9613BF45E93}"/>
    <cellStyle name="Comma 3 2 3 15" xfId="40184" xr:uid="{B64355EE-EE00-4BDA-8FCF-1D83DF53B638}"/>
    <cellStyle name="Comma 3 2 3 16" xfId="41682" xr:uid="{E6647694-EAE6-4F0F-A916-6F3A4275659E}"/>
    <cellStyle name="Comma 3 2 3 17" xfId="43085" xr:uid="{35172C35-C645-4896-8939-C63CD50C4257}"/>
    <cellStyle name="Comma 3 2 3 2" xfId="3495" xr:uid="{3DFBB04D-F942-4DD7-A3D2-E55B0ED3356E}"/>
    <cellStyle name="Comma 3 2 3 2 10" xfId="34510" xr:uid="{F17181DE-6E7E-438D-89BF-50D4B5D4B8AE}"/>
    <cellStyle name="Comma 3 2 3 2 11" xfId="36181" xr:uid="{B43D6B6F-90F9-453A-92D6-22B533F64E2C}"/>
    <cellStyle name="Comma 3 2 3 2 12" xfId="37593" xr:uid="{08BDBF5B-EBA7-4F3C-B4F1-D62550EF3528}"/>
    <cellStyle name="Comma 3 2 3 2 13" xfId="38998" xr:uid="{503DDF69-0BDF-4262-9D6B-D987238B795C}"/>
    <cellStyle name="Comma 3 2 3 2 14" xfId="40185" xr:uid="{7C1767D7-7726-47AA-A3D4-B5328E0F9694}"/>
    <cellStyle name="Comma 3 2 3 2 15" xfId="42047" xr:uid="{74562DAC-DACD-4AD8-A7E9-A6365AF21192}"/>
    <cellStyle name="Comma 3 2 3 2 16" xfId="43450" xr:uid="{CAA709C7-0AC3-418D-A0FF-AD4A9C746DBC}"/>
    <cellStyle name="Comma 3 2 3 2 2" xfId="4356" xr:uid="{0EF48405-06AF-4F44-B4DF-AB6C9ED9B830}"/>
    <cellStyle name="Comma 3 2 3 2 2 10" xfId="36933" xr:uid="{FA6B2CF8-06A4-40A9-AA11-9CEE22244EB9}"/>
    <cellStyle name="Comma 3 2 3 2 2 11" xfId="38345" xr:uid="{50BA26C9-0B22-4C3F-8127-EDA8471088BF}"/>
    <cellStyle name="Comma 3 2 3 2 2 12" xfId="39750" xr:uid="{27642C43-A818-4271-95CD-CBAC1BF4FB42}"/>
    <cellStyle name="Comma 3 2 3 2 2 13" xfId="40186" xr:uid="{C66FCE6C-9BC0-4973-A519-89CDFD3CB21A}"/>
    <cellStyle name="Comma 3 2 3 2 2 14" xfId="42799" xr:uid="{456024F1-36DB-45CF-9772-9AD8D6998EEB}"/>
    <cellStyle name="Comma 3 2 3 2 2 15" xfId="44202" xr:uid="{2679F4A1-782B-4D44-9922-5D874957DDEF}"/>
    <cellStyle name="Comma 3 2 3 2 2 2" xfId="5965" xr:uid="{48141976-9040-4D2B-BA98-0464B59F8491}"/>
    <cellStyle name="Comma 3 2 3 2 2 2 2" xfId="11214" xr:uid="{5182B53C-360B-47F2-A9A2-E067525B7076}"/>
    <cellStyle name="Comma 3 2 3 2 2 2 2 2" xfId="27476" xr:uid="{C7DB7B75-4A42-4D4D-B531-B3ED8E1BB9B8}"/>
    <cellStyle name="Comma 3 2 3 2 2 2 3" xfId="16737" xr:uid="{6F49CBC1-3C41-4A9A-92F8-B97D9691A705}"/>
    <cellStyle name="Comma 3 2 3 2 2 2 4" xfId="22635" xr:uid="{AF9F82EC-0ACE-4E96-A259-78CEAFF8CE92}"/>
    <cellStyle name="Comma 3 2 3 2 2 2 5" xfId="31990" xr:uid="{9A8820F4-B5ED-4E0C-B63D-049134C1C17C}"/>
    <cellStyle name="Comma 3 2 3 2 2 3" xfId="7971" xr:uid="{E005D6B8-469F-4B76-9281-FA929E32C44C}"/>
    <cellStyle name="Comma 3 2 3 2 2 3 2" xfId="12826" xr:uid="{2FA128A3-F362-429A-BDC6-0CAAE0C99F8C}"/>
    <cellStyle name="Comma 3 2 3 2 2 3 2 2" xfId="29088" xr:uid="{C47A1920-8A0F-4C4A-A8C7-D5E5B760395A}"/>
    <cellStyle name="Comma 3 2 3 2 2 3 3" xfId="18421" xr:uid="{71F3E247-17B5-4FCC-8E26-1C1FB53EEF6A}"/>
    <cellStyle name="Comma 3 2 3 2 2 3 4" xfId="24247" xr:uid="{D6115680-B0C8-424A-8085-7D28914F5840}"/>
    <cellStyle name="Comma 3 2 3 2 2 3 5" xfId="32255" xr:uid="{AD595BA8-4C6F-4F1C-B795-77DC222007BB}"/>
    <cellStyle name="Comma 3 2 3 2 2 4" xfId="9598" xr:uid="{66ED396B-44EC-4B7E-8FB4-545E8AC962FD}"/>
    <cellStyle name="Comma 3 2 3 2 2 4 2" xfId="25867" xr:uid="{87F2C071-E01F-41CA-9856-13569A49EE88}"/>
    <cellStyle name="Comma 3 2 3 2 2 5" xfId="15128" xr:uid="{9EB6666D-0B72-4915-AB00-F1C84D606ADE}"/>
    <cellStyle name="Comma 3 2 3 2 2 6" xfId="21026" xr:uid="{F49EA16F-8B8B-41ED-9048-D4ED9D16E4C2}"/>
    <cellStyle name="Comma 3 2 3 2 2 7" xfId="29727" xr:uid="{565AB0A0-5ED6-4B75-9D52-4E48DDA85000}"/>
    <cellStyle name="Comma 3 2 3 2 2 8" xfId="34071" xr:uid="{04D62E01-FD48-45DA-B5C8-EF8875CCA42D}"/>
    <cellStyle name="Comma 3 2 3 2 2 9" xfId="34511" xr:uid="{491FE8D8-19A0-4F60-8F9A-30CF947F6228}"/>
    <cellStyle name="Comma 3 2 3 2 3" xfId="5110" xr:uid="{D103230D-5F59-439C-8F83-5B89D517ED20}"/>
    <cellStyle name="Comma 3 2 3 2 3 2" xfId="10359" xr:uid="{D5751E78-F860-4B78-85A1-04BE7C41B440}"/>
    <cellStyle name="Comma 3 2 3 2 3 2 2" xfId="26621" xr:uid="{A66875E4-021C-41B8-9CCE-59686B9692E5}"/>
    <cellStyle name="Comma 3 2 3 2 3 3" xfId="15882" xr:uid="{B9F5B28C-3067-480B-8EC2-527E6CBF6D47}"/>
    <cellStyle name="Comma 3 2 3 2 3 4" xfId="21780" xr:uid="{15CA12CC-1F9E-4AEA-8949-4902D4CB6496}"/>
    <cellStyle name="Comma 3 2 3 2 3 5" xfId="31708" xr:uid="{70452163-1D4B-4E21-BEA8-2A11E8F30AA8}"/>
    <cellStyle name="Comma 3 2 3 2 4" xfId="7116" xr:uid="{BC68E31F-B464-45DF-907B-974173196F6B}"/>
    <cellStyle name="Comma 3 2 3 2 4 2" xfId="11971" xr:uid="{631A4A37-2B7D-4B4D-9509-03AF0424325D}"/>
    <cellStyle name="Comma 3 2 3 2 4 2 2" xfId="28233" xr:uid="{9896E494-C1E9-4B6E-BEC8-71072D9E1A4B}"/>
    <cellStyle name="Comma 3 2 3 2 4 3" xfId="17566" xr:uid="{92660415-63CF-4501-8578-A7DCE6F2F16A}"/>
    <cellStyle name="Comma 3 2 3 2 4 4" xfId="23392" xr:uid="{B4CF6C63-EB97-4455-ADB8-32CBCCCF8541}"/>
    <cellStyle name="Comma 3 2 3 2 4 5" xfId="18874" xr:uid="{56741C3F-2FDD-48AB-8A3C-8ED3EE840713}"/>
    <cellStyle name="Comma 3 2 3 2 5" xfId="8743" xr:uid="{F1A1E464-961B-461C-A7A4-C605333F00A0}"/>
    <cellStyle name="Comma 3 2 3 2 5 2" xfId="25012" xr:uid="{5CDD749E-B807-4DC1-A081-6FBCA2A76CC3}"/>
    <cellStyle name="Comma 3 2 3 2 6" xfId="14271" xr:uid="{BF2E5CFD-F8F5-4148-A5A8-47AA88C8152E}"/>
    <cellStyle name="Comma 3 2 3 2 7" xfId="20171" xr:uid="{EF731EA6-8795-4B8A-9903-5EEC6354DC24}"/>
    <cellStyle name="Comma 3 2 3 2 8" xfId="32299" xr:uid="{B41916B5-B1A3-42D1-A60A-169C7E3EA5BC}"/>
    <cellStyle name="Comma 3 2 3 2 9" xfId="33216" xr:uid="{B7FEEB62-FFF6-4E65-B5EB-421CF12E073D}"/>
    <cellStyle name="Comma 3 2 3 3" xfId="3921" xr:uid="{7BE51656-0ECF-4F55-B9EF-8D12D51ACBDF}"/>
    <cellStyle name="Comma 3 2 3 3 10" xfId="36566" xr:uid="{BF8C65AB-D7E0-447D-9247-D34E81379325}"/>
    <cellStyle name="Comma 3 2 3 3 11" xfId="37978" xr:uid="{6DD76AA2-17B5-4BBE-9723-EA18508FAE96}"/>
    <cellStyle name="Comma 3 2 3 3 12" xfId="39383" xr:uid="{1CB3837B-9BD1-4395-9D31-56326317FE33}"/>
    <cellStyle name="Comma 3 2 3 3 13" xfId="40187" xr:uid="{F5A04ECE-188A-4B2C-83D2-18C4AE91795D}"/>
    <cellStyle name="Comma 3 2 3 3 14" xfId="42432" xr:uid="{41285ACC-B0A6-4287-8194-03596BAFC5D8}"/>
    <cellStyle name="Comma 3 2 3 3 15" xfId="43835" xr:uid="{FE581A63-5940-480F-8EE0-FED4DF31E900}"/>
    <cellStyle name="Comma 3 2 3 3 2" xfId="5530" xr:uid="{25CA2291-41B6-4C48-8B25-1D34E4D9B982}"/>
    <cellStyle name="Comma 3 2 3 3 2 2" xfId="10779" xr:uid="{2E37B267-4D29-43DB-A347-9EE99D24C1DC}"/>
    <cellStyle name="Comma 3 2 3 3 2 2 2" xfId="27041" xr:uid="{3F402E6B-4CF5-4BCF-B74A-FDB423C16ACF}"/>
    <cellStyle name="Comma 3 2 3 3 2 3" xfId="16302" xr:uid="{EDBD6D1B-F9AC-4927-8CF6-5066C5E27F4E}"/>
    <cellStyle name="Comma 3 2 3 3 2 4" xfId="22200" xr:uid="{EF123AC8-1DE7-4DC5-8057-3B1A0D8B19EA}"/>
    <cellStyle name="Comma 3 2 3 3 2 5" xfId="30259" xr:uid="{95202D1D-F283-4630-8846-F8CE2D8FE86E}"/>
    <cellStyle name="Comma 3 2 3 3 3" xfId="7536" xr:uid="{E0D744B6-560F-4C5F-B0A8-B2EA6DD58F7A}"/>
    <cellStyle name="Comma 3 2 3 3 3 2" xfId="12391" xr:uid="{C3218130-6C16-465D-8274-AF8A77A7D567}"/>
    <cellStyle name="Comma 3 2 3 3 3 2 2" xfId="28653" xr:uid="{D15D48D2-2104-4E7E-AC0B-7BCF9AEAB075}"/>
    <cellStyle name="Comma 3 2 3 3 3 3" xfId="17986" xr:uid="{2727696F-DD8B-4036-A775-665B34BBEF59}"/>
    <cellStyle name="Comma 3 2 3 3 3 4" xfId="23812" xr:uid="{BA56E5F1-6003-44E1-934F-137FA65BA330}"/>
    <cellStyle name="Comma 3 2 3 3 3 5" xfId="30944" xr:uid="{F9AB8C38-9858-4362-8C59-43A671686A57}"/>
    <cellStyle name="Comma 3 2 3 3 4" xfId="9163" xr:uid="{1C92E385-9910-4803-8120-6D34B4509FF0}"/>
    <cellStyle name="Comma 3 2 3 3 4 2" xfId="25432" xr:uid="{F19A63E5-A2FD-4D60-AE07-384101DBABD7}"/>
    <cellStyle name="Comma 3 2 3 3 5" xfId="14693" xr:uid="{953762F9-C639-4D07-86E3-A597EBDA8CC3}"/>
    <cellStyle name="Comma 3 2 3 3 6" xfId="20591" xr:uid="{BC607DA4-6873-49D9-B1AA-1A96AC0575DD}"/>
    <cellStyle name="Comma 3 2 3 3 7" xfId="30698" xr:uid="{D3A04ECB-2FB8-4BC1-9415-5D1587425009}"/>
    <cellStyle name="Comma 3 2 3 3 8" xfId="33636" xr:uid="{D8D6B397-6606-417C-BA74-13B94A60A1A5}"/>
    <cellStyle name="Comma 3 2 3 3 9" xfId="34512" xr:uid="{839A588C-EA7D-485B-9768-EB54D976CD7C}"/>
    <cellStyle name="Comma 3 2 3 4" xfId="4671" xr:uid="{7280A957-DF24-4463-8924-0BA6185A7118}"/>
    <cellStyle name="Comma 3 2 3 4 2" xfId="9920" xr:uid="{B6B08C37-F832-4C8D-9281-132553299C74}"/>
    <cellStyle name="Comma 3 2 3 4 2 2" xfId="26182" xr:uid="{22187B55-0900-493A-B703-2F3A9D067EA6}"/>
    <cellStyle name="Comma 3 2 3 4 3" xfId="15443" xr:uid="{36760A25-314D-40CB-9D7F-558305537DDB}"/>
    <cellStyle name="Comma 3 2 3 4 4" xfId="21341" xr:uid="{BC2FBEBD-BCF5-4231-81CB-1E36CCE20314}"/>
    <cellStyle name="Comma 3 2 3 4 5" xfId="29339" xr:uid="{E7F39582-3C12-4B93-8239-086D54B44D2F}"/>
    <cellStyle name="Comma 3 2 3 5" xfId="6677" xr:uid="{0242181D-FA93-43DC-A657-D94C11583BC5}"/>
    <cellStyle name="Comma 3 2 3 5 2" xfId="11532" xr:uid="{7AB330C9-4A39-4834-AC42-48E0F09308FE}"/>
    <cellStyle name="Comma 3 2 3 5 2 2" xfId="27794" xr:uid="{8C1A473A-4A26-4F4C-91E1-2885A7273662}"/>
    <cellStyle name="Comma 3 2 3 5 3" xfId="17127" xr:uid="{67E19B33-5751-4910-AD39-2C7870CB1CF6}"/>
    <cellStyle name="Comma 3 2 3 5 4" xfId="22953" xr:uid="{18875850-D4F5-47FB-82BB-A62FDEA92C3D}"/>
    <cellStyle name="Comma 3 2 3 5 5" xfId="32229" xr:uid="{FE3551F1-8EF6-4089-A0FA-6DFA66A23165}"/>
    <cellStyle name="Comma 3 2 3 6" xfId="8304" xr:uid="{D4583C55-6FFA-4E47-A500-647EE6F75B15}"/>
    <cellStyle name="Comma 3 2 3 6 2" xfId="24573" xr:uid="{C464253A-9C76-445B-874C-BA9A8D872F77}"/>
    <cellStyle name="Comma 3 2 3 7" xfId="13829" xr:uid="{38212E9E-869B-4572-B561-16D0DFC20457}"/>
    <cellStyle name="Comma 3 2 3 8" xfId="19732" xr:uid="{14C50C48-FB89-48F7-8D48-3695A644A01A}"/>
    <cellStyle name="Comma 3 2 3 9" xfId="19143" xr:uid="{36BCA58D-B52A-46EC-8C89-A9D41756AE36}"/>
    <cellStyle name="Comma 3 2 4" xfId="3228" xr:uid="{F86B94E7-FB05-4FF2-BC1E-F7611FA7EADD}"/>
    <cellStyle name="Comma 3 2 4 10" xfId="34513" xr:uid="{6E389EF9-E224-4C98-8775-F9BB8046A801}"/>
    <cellStyle name="Comma 3 2 4 11" xfId="36005" xr:uid="{09631C62-EDD5-406E-8D6D-31263076ACF2}"/>
    <cellStyle name="Comma 3 2 4 12" xfId="37417" xr:uid="{2D03E889-9EDC-4066-BC4F-7BC347A65EA2}"/>
    <cellStyle name="Comma 3 2 4 13" xfId="38822" xr:uid="{C4B0E585-1440-4C3E-ACFB-992C6137544D}"/>
    <cellStyle name="Comma 3 2 4 14" xfId="40188" xr:uid="{56CC8493-87BF-43A8-AAF2-B5FAD1B78974}"/>
    <cellStyle name="Comma 3 2 4 15" xfId="41871" xr:uid="{5A1933E3-D9DC-411B-B1EB-D0983CA39846}"/>
    <cellStyle name="Comma 3 2 4 16" xfId="43274" xr:uid="{D06144F1-8B61-40E9-BB5C-AC4E5D90B610}"/>
    <cellStyle name="Comma 3 2 4 2" xfId="4158" xr:uid="{108F3C53-C688-4550-BB73-5590C2AD51F6}"/>
    <cellStyle name="Comma 3 2 4 2 10" xfId="36757" xr:uid="{12124593-D8B6-489D-BC41-7D66C3BCD7AE}"/>
    <cellStyle name="Comma 3 2 4 2 11" xfId="38169" xr:uid="{F1AA942B-4256-41EA-A29B-60566AFCCD99}"/>
    <cellStyle name="Comma 3 2 4 2 12" xfId="39574" xr:uid="{EB4BA8B4-3EBB-4922-8C8B-C097FA41528E}"/>
    <cellStyle name="Comma 3 2 4 2 13" xfId="40189" xr:uid="{242BE32A-DA33-4715-9498-8FF069E41151}"/>
    <cellStyle name="Comma 3 2 4 2 14" xfId="42623" xr:uid="{3783BA90-3394-411A-9824-A7C17DA0399D}"/>
    <cellStyle name="Comma 3 2 4 2 15" xfId="44026" xr:uid="{CC8792C7-EE0D-41C5-AFFA-65F470D38495}"/>
    <cellStyle name="Comma 3 2 4 2 2" xfId="5767" xr:uid="{001FA0CA-1FC5-414B-BAB4-F3F9BB3FD6AA}"/>
    <cellStyle name="Comma 3 2 4 2 2 2" xfId="11016" xr:uid="{CBE60746-AE96-4477-A54C-508A81A249B9}"/>
    <cellStyle name="Comma 3 2 4 2 2 2 2" xfId="27278" xr:uid="{0688D30E-441C-4F81-8800-2A9931FB9601}"/>
    <cellStyle name="Comma 3 2 4 2 2 3" xfId="16539" xr:uid="{DD67EE48-6AD4-492C-9EAD-037B4E04C91D}"/>
    <cellStyle name="Comma 3 2 4 2 2 4" xfId="22437" xr:uid="{9F0759C5-02C6-41C6-8D34-87E00BEBB83A}"/>
    <cellStyle name="Comma 3 2 4 2 2 5" xfId="13429" xr:uid="{407144B2-1E96-46F2-8B37-8E28110985C5}"/>
    <cellStyle name="Comma 3 2 4 2 3" xfId="7773" xr:uid="{4CC10865-EC64-400D-8CE8-73FF2486CAB0}"/>
    <cellStyle name="Comma 3 2 4 2 3 2" xfId="12628" xr:uid="{03644A2B-AFA7-4BCA-A592-356A5D666630}"/>
    <cellStyle name="Comma 3 2 4 2 3 2 2" xfId="28890" xr:uid="{74E3868A-EB46-466F-A608-C3547DAC204E}"/>
    <cellStyle name="Comma 3 2 4 2 3 3" xfId="18223" xr:uid="{166C7769-17B1-45AE-BDCA-4C57907D463D}"/>
    <cellStyle name="Comma 3 2 4 2 3 4" xfId="24049" xr:uid="{31F0CB3E-85D0-4CC4-B7C1-6A5CA9C39839}"/>
    <cellStyle name="Comma 3 2 4 2 3 5" xfId="31445" xr:uid="{F9561215-2C7C-469B-8411-1E3D1B0CE4C4}"/>
    <cellStyle name="Comma 3 2 4 2 4" xfId="9400" xr:uid="{2F40E757-0458-4412-B7C7-B3A5F0C2B782}"/>
    <cellStyle name="Comma 3 2 4 2 4 2" xfId="25669" xr:uid="{32B22A32-F6E0-48F0-B330-85BCBAD440CC}"/>
    <cellStyle name="Comma 3 2 4 2 5" xfId="14930" xr:uid="{80E0089E-6778-4B0F-80DE-19B7A380EE15}"/>
    <cellStyle name="Comma 3 2 4 2 6" xfId="20828" xr:uid="{37DAC77E-7620-49C3-841A-BA38D7797CCA}"/>
    <cellStyle name="Comma 3 2 4 2 7" xfId="32257" xr:uid="{1F114671-06F7-4B6E-9F04-16AAD5B4B166}"/>
    <cellStyle name="Comma 3 2 4 2 8" xfId="33873" xr:uid="{9F475CD1-4BE6-44A4-BC67-FE525F08D1A6}"/>
    <cellStyle name="Comma 3 2 4 2 9" xfId="34514" xr:uid="{B21A164F-557A-4042-A44B-BFD3326BCC84}"/>
    <cellStyle name="Comma 3 2 4 3" xfId="4869" xr:uid="{25690AA6-CC2A-4F32-8D7C-7DB39BE92464}"/>
    <cellStyle name="Comma 3 2 4 3 2" xfId="10118" xr:uid="{6FF68663-0461-4311-9127-9D9E0F901C30}"/>
    <cellStyle name="Comma 3 2 4 3 2 2" xfId="26380" xr:uid="{3B9306E4-F7BA-4434-A709-F33742FE3613}"/>
    <cellStyle name="Comma 3 2 4 3 3" xfId="15641" xr:uid="{29B8F5F4-68C4-4DDC-84FA-3C6B1113F69D}"/>
    <cellStyle name="Comma 3 2 4 3 4" xfId="21539" xr:uid="{2283D291-E721-47F8-912B-2DE9506FC3CC}"/>
    <cellStyle name="Comma 3 2 4 3 5" xfId="30683" xr:uid="{485F350A-3C89-4EDF-918E-BE55F2E9F8A0}"/>
    <cellStyle name="Comma 3 2 4 4" xfId="6875" xr:uid="{CB996AF1-9262-42F9-8A07-44A084985E6C}"/>
    <cellStyle name="Comma 3 2 4 4 2" xfId="11730" xr:uid="{7FEB3F6D-A70B-4883-9828-12C2E8B1895F}"/>
    <cellStyle name="Comma 3 2 4 4 2 2" xfId="27992" xr:uid="{2A8AC47A-F848-4083-BDAF-49E0A19186FA}"/>
    <cellStyle name="Comma 3 2 4 4 3" xfId="17325" xr:uid="{B23C869F-03B9-4968-800C-06B479B8817C}"/>
    <cellStyle name="Comma 3 2 4 4 4" xfId="23151" xr:uid="{6D96387D-D1F1-4FD7-92DF-49895226CCB7}"/>
    <cellStyle name="Comma 3 2 4 4 5" xfId="30246" xr:uid="{DB1DC357-79A1-4712-8436-7F3B070A1CD1}"/>
    <cellStyle name="Comma 3 2 4 5" xfId="8502" xr:uid="{F70D4631-E5E8-4C02-92F0-094F9BF86B7C}"/>
    <cellStyle name="Comma 3 2 4 5 2" xfId="24771" xr:uid="{4715B4A4-1DD2-4F73-A9FD-CDDCC7CC5C2D}"/>
    <cellStyle name="Comma 3 2 4 6" xfId="14027" xr:uid="{710FFF71-2D14-45A1-990E-DD1B0D57B57C}"/>
    <cellStyle name="Comma 3 2 4 7" xfId="19930" xr:uid="{D5D52E37-EFB4-4BCC-8C9B-6640C099C000}"/>
    <cellStyle name="Comma 3 2 4 8" xfId="30623" xr:uid="{A995A457-797E-4560-944F-2265791ADECF}"/>
    <cellStyle name="Comma 3 2 4 9" xfId="32975" xr:uid="{F88E2D81-F018-465B-AF79-9E9F043C1D65}"/>
    <cellStyle name="Comma 3 2 5" xfId="3720" xr:uid="{9105C026-D392-4C76-B6B4-C8C1AC996BF3}"/>
    <cellStyle name="Comma 3 2 5 10" xfId="36390" xr:uid="{57BC09E1-AD87-4EA7-9032-CFBCEE4708EC}"/>
    <cellStyle name="Comma 3 2 5 11" xfId="37802" xr:uid="{F5503806-9352-453F-B565-E0EF50885E02}"/>
    <cellStyle name="Comma 3 2 5 12" xfId="39207" xr:uid="{7AACA611-3973-46CF-837E-D2A23DF9D43B}"/>
    <cellStyle name="Comma 3 2 5 13" xfId="40190" xr:uid="{362D8B4B-86D0-4626-8432-C9E275E8BA0A}"/>
    <cellStyle name="Comma 3 2 5 14" xfId="42256" xr:uid="{2732E54A-A9B9-463D-A40B-A078C4F75EA0}"/>
    <cellStyle name="Comma 3 2 5 15" xfId="43659" xr:uid="{7431D8C9-F44D-4E18-974E-35B4EFBE940D}"/>
    <cellStyle name="Comma 3 2 5 2" xfId="5329" xr:uid="{64DCAD67-6773-4BC1-9BFF-4DFA779AF494}"/>
    <cellStyle name="Comma 3 2 5 2 2" xfId="10578" xr:uid="{1A9038F2-A7B2-4546-92DF-917BE8D978F9}"/>
    <cellStyle name="Comma 3 2 5 2 2 2" xfId="26840" xr:uid="{A964905E-D505-471F-8E50-6EC2C1673990}"/>
    <cellStyle name="Comma 3 2 5 2 3" xfId="16101" xr:uid="{032EEE41-18AA-484B-A68A-5623B7F26AD6}"/>
    <cellStyle name="Comma 3 2 5 2 4" xfId="21999" xr:uid="{1225F41D-3465-42E4-B460-21CA1119B6C2}"/>
    <cellStyle name="Comma 3 2 5 2 5" xfId="19294" xr:uid="{B490F4A5-199F-4779-8CAE-4F2B02CF2A10}"/>
    <cellStyle name="Comma 3 2 5 3" xfId="7335" xr:uid="{1F39CA04-BAF7-48A3-AFAF-BB46E75CD1E2}"/>
    <cellStyle name="Comma 3 2 5 3 2" xfId="12190" xr:uid="{ADBB2173-39BF-4E19-9EE4-742BB386D94C}"/>
    <cellStyle name="Comma 3 2 5 3 2 2" xfId="28452" xr:uid="{F53EBE5F-1D47-4A43-96A5-A019BA335EE6}"/>
    <cellStyle name="Comma 3 2 5 3 3" xfId="17785" xr:uid="{7A433C26-0BCC-46D2-B926-90C76346FA90}"/>
    <cellStyle name="Comma 3 2 5 3 4" xfId="23611" xr:uid="{07240E4C-53E1-4FC5-9B26-9EA9A89F5339}"/>
    <cellStyle name="Comma 3 2 5 3 5" xfId="31306" xr:uid="{6EEA2924-1D07-4B59-ACFD-1EEEAE78E46B}"/>
    <cellStyle name="Comma 3 2 5 4" xfId="8962" xr:uid="{0E06F17F-C0D0-4B4D-9DAE-8905DCF2094C}"/>
    <cellStyle name="Comma 3 2 5 4 2" xfId="25231" xr:uid="{4A963F49-ABE2-4FF8-8368-7ED2FDA50E62}"/>
    <cellStyle name="Comma 3 2 5 5" xfId="14492" xr:uid="{0BF9A284-EE6D-470D-ADCE-F687081436D4}"/>
    <cellStyle name="Comma 3 2 5 6" xfId="20390" xr:uid="{30F0137F-CE6B-4A9D-A156-124C91676233}"/>
    <cellStyle name="Comma 3 2 5 7" xfId="30433" xr:uid="{AD26A18B-B60E-488C-A3CD-A17D2B4DDA9F}"/>
    <cellStyle name="Comma 3 2 5 8" xfId="33435" xr:uid="{5553EDF4-873F-484B-9FA6-2D69C13EB02B}"/>
    <cellStyle name="Comma 3 2 5 9" xfId="34515" xr:uid="{5E6D26E8-CD03-47D9-9449-CAD9AB513A28}"/>
    <cellStyle name="Comma 3 2 6" xfId="4541" xr:uid="{FCB72FF4-0D48-4EC7-83E2-2DA603E42291}"/>
    <cellStyle name="Comma 3 2 6 2" xfId="9790" xr:uid="{9E5C9950-7EF1-41E8-89B4-457F03C9EA3B}"/>
    <cellStyle name="Comma 3 2 6 2 2" xfId="26052" xr:uid="{0ABB58D5-50CE-4A53-95A6-EB8431F2F13A}"/>
    <cellStyle name="Comma 3 2 6 3" xfId="15313" xr:uid="{DB13E0DF-0958-4909-A16A-52A0C978F8EB}"/>
    <cellStyle name="Comma 3 2 6 4" xfId="21211" xr:uid="{1AFD5029-C71A-49D1-B39E-29B8752D2A6E}"/>
    <cellStyle name="Comma 3 2 6 5" xfId="30853" xr:uid="{FD0D9778-40C1-49E7-9207-4BA887A7CDD2}"/>
    <cellStyle name="Comma 3 2 7" xfId="6547" xr:uid="{9121F4E0-F04B-4C57-83BA-F9F096C8FC7F}"/>
    <cellStyle name="Comma 3 2 7 2" xfId="11402" xr:uid="{EA776236-4190-4327-95A1-508EC4A273E1}"/>
    <cellStyle name="Comma 3 2 7 2 2" xfId="27664" xr:uid="{39C89E8B-5D1B-4B09-A4AD-5CDF1A167F90}"/>
    <cellStyle name="Comma 3 2 7 3" xfId="16997" xr:uid="{F00952A9-0B47-4F2C-804B-0D85BE0BA753}"/>
    <cellStyle name="Comma 3 2 7 4" xfId="22823" xr:uid="{4CE37421-0105-4823-8225-11FF6C7636AD}"/>
    <cellStyle name="Comma 3 2 7 5" xfId="29769" xr:uid="{2C29E1EF-E450-447F-9EAC-328E30B59102}"/>
    <cellStyle name="Comma 3 2 8" xfId="8172" xr:uid="{FCB1757C-AAEF-4B20-92CB-1ED1DB94ACF1}"/>
    <cellStyle name="Comma 3 2 8 2" xfId="24444" xr:uid="{2B4CDC2A-B40C-4987-A4B9-B2C40EC879CC}"/>
    <cellStyle name="Comma 3 2 9" xfId="13222" xr:uid="{3F64355F-220D-42D3-B477-513464EB9865}"/>
    <cellStyle name="Comma 3 20" xfId="42977" xr:uid="{A06C73A7-81C9-4280-A12F-B75BF4C74855}"/>
    <cellStyle name="Comma 3 21" xfId="44387" xr:uid="{D9249723-0F51-4048-A4B0-3FACE97E2A28}"/>
    <cellStyle name="Comma 3 3" xfId="854" xr:uid="{B980860D-2CF0-4C02-8350-1BC1A3368CBA}"/>
    <cellStyle name="Comma 3 3 10" xfId="29768" xr:uid="{E9E33FD2-4F3E-4BCF-84E8-A0DDA144500A}"/>
    <cellStyle name="Comma 3 3 11" xfId="32643" xr:uid="{5F47734B-9CAB-437F-8217-7908A611B983}"/>
    <cellStyle name="Comma 3 3 12" xfId="34516" xr:uid="{B7F058E1-B119-4C37-8180-43CDB4C82C5A}"/>
    <cellStyle name="Comma 3 3 13" xfId="35697" xr:uid="{9767F2AB-9F7C-43BF-AAD8-FFE29F9741C7}"/>
    <cellStyle name="Comma 3 3 14" xfId="37123" xr:uid="{8A1E2D4E-0209-45E7-AD1E-F33DE89E2E1A}"/>
    <cellStyle name="Comma 3 3 15" xfId="38528" xr:uid="{F96FFC7B-A158-444D-AA8B-2AC1623D1C93}"/>
    <cellStyle name="Comma 3 3 16" xfId="40191" xr:uid="{AD4F5C52-6DE2-4B73-A5E6-B2E21C728CF7}"/>
    <cellStyle name="Comma 3 3 17" xfId="41577" xr:uid="{7C75A685-6292-43E2-A882-3A9ED85F8796}"/>
    <cellStyle name="Comma 3 3 18" xfId="42980" xr:uid="{D5741F05-53EF-4F2B-9017-D142D7D73E4B}"/>
    <cellStyle name="Comma 3 3 2" xfId="3032" xr:uid="{A56E0060-9BF0-4043-92F0-2F0785823832}"/>
    <cellStyle name="Comma 3 3 2 10" xfId="32779" xr:uid="{D732BDA8-9E40-4A8E-8B86-172DC2DB42CE}"/>
    <cellStyle name="Comma 3 3 2 11" xfId="34517" xr:uid="{055481E6-BDF0-422A-B778-2992D51E7568}"/>
    <cellStyle name="Comma 3 3 2 12" xfId="35818" xr:uid="{6C8EA4C2-68B9-4672-B8E9-76A835260F48}"/>
    <cellStyle name="Comma 3 3 2 13" xfId="37230" xr:uid="{DE08C823-7BB8-4779-9868-E3C57AAB2669}"/>
    <cellStyle name="Comma 3 3 2 14" xfId="38635" xr:uid="{EC6BF81F-2CE6-4A88-A61E-5E5F6FF9CB4E}"/>
    <cellStyle name="Comma 3 3 2 15" xfId="40192" xr:uid="{867FB2D9-870C-4632-803F-10FC045774A1}"/>
    <cellStyle name="Comma 3 3 2 16" xfId="41684" xr:uid="{531D4655-64D6-4F07-87DD-733D8D9EA119}"/>
    <cellStyle name="Comma 3 3 2 17" xfId="43087" xr:uid="{BF81C034-8A00-481C-A839-4394A5A1F016}"/>
    <cellStyle name="Comma 3 3 2 2" xfId="3497" xr:uid="{63ABC81E-C38C-442C-AD1E-7086132C34EA}"/>
    <cellStyle name="Comma 3 3 2 2 10" xfId="34518" xr:uid="{4102E283-879F-484D-9D39-FE70A232F8B1}"/>
    <cellStyle name="Comma 3 3 2 2 11" xfId="36183" xr:uid="{CFBB65D4-D53A-4FF3-B4B4-C019CEEC944B}"/>
    <cellStyle name="Comma 3 3 2 2 12" xfId="37595" xr:uid="{F74825AF-2948-4E64-8EBA-DDE439C070BE}"/>
    <cellStyle name="Comma 3 3 2 2 13" xfId="39000" xr:uid="{1F9157C1-A558-46E3-A4C8-D3B87A2E72A7}"/>
    <cellStyle name="Comma 3 3 2 2 14" xfId="40193" xr:uid="{D7BF86E0-259A-4159-BA01-E6B9E2BD7B5E}"/>
    <cellStyle name="Comma 3 3 2 2 15" xfId="42049" xr:uid="{EF1AAB75-921C-4B4C-AE64-36D8F63411DA}"/>
    <cellStyle name="Comma 3 3 2 2 16" xfId="43452" xr:uid="{7CAF8A36-CFFB-4D38-BE27-0F8B2B86AE15}"/>
    <cellStyle name="Comma 3 3 2 2 2" xfId="4358" xr:uid="{12A89905-E631-4F72-BA7E-40D39465F87F}"/>
    <cellStyle name="Comma 3 3 2 2 2 10" xfId="36935" xr:uid="{B977BF37-0D92-4A77-92F6-BC361501402F}"/>
    <cellStyle name="Comma 3 3 2 2 2 11" xfId="38347" xr:uid="{8E391A4B-0BAA-4A96-BCB3-80D356BA8EA4}"/>
    <cellStyle name="Comma 3 3 2 2 2 12" xfId="39752" xr:uid="{DD93CE25-B4D1-461F-BD2E-EAACB030AC7E}"/>
    <cellStyle name="Comma 3 3 2 2 2 13" xfId="40194" xr:uid="{84236B35-60C9-47CE-9E82-65E6290298DE}"/>
    <cellStyle name="Comma 3 3 2 2 2 14" xfId="42801" xr:uid="{33FEB15F-BE40-4219-ABAB-87E7EF7F840B}"/>
    <cellStyle name="Comma 3 3 2 2 2 15" xfId="44204" xr:uid="{720F2952-87C8-4BA7-B01B-A1E749E9AA59}"/>
    <cellStyle name="Comma 3 3 2 2 2 2" xfId="5967" xr:uid="{137899E7-0685-4232-BAF2-8E0DAB95E7DA}"/>
    <cellStyle name="Comma 3 3 2 2 2 2 2" xfId="11216" xr:uid="{BA914EE8-D721-49E2-9699-D5CAA227BAF6}"/>
    <cellStyle name="Comma 3 3 2 2 2 2 2 2" xfId="27478" xr:uid="{43651639-43C7-4B57-A9EB-8F5EDBE3E5C0}"/>
    <cellStyle name="Comma 3 3 2 2 2 2 3" xfId="16739" xr:uid="{AB48A685-8F2C-4872-9EC4-BF6A97324DE3}"/>
    <cellStyle name="Comma 3 3 2 2 2 2 4" xfId="22637" xr:uid="{AF22F766-CA97-4ABA-8E2A-2A20F22C3741}"/>
    <cellStyle name="Comma 3 3 2 2 2 2 5" xfId="31546" xr:uid="{A470BC51-4C85-49FD-A739-6260FCD0402D}"/>
    <cellStyle name="Comma 3 3 2 2 2 3" xfId="7973" xr:uid="{6AB8BDD4-D55E-4775-8BB9-7D088EC818FC}"/>
    <cellStyle name="Comma 3 3 2 2 2 3 2" xfId="12828" xr:uid="{DF4FB57B-CB56-4248-AC72-4D37E49EC2C9}"/>
    <cellStyle name="Comma 3 3 2 2 2 3 2 2" xfId="29090" xr:uid="{693565B6-302F-4612-B8C0-323C1A1B19D6}"/>
    <cellStyle name="Comma 3 3 2 2 2 3 3" xfId="18423" xr:uid="{3EABE0D3-6512-44E5-94F5-92502F69951C}"/>
    <cellStyle name="Comma 3 3 2 2 2 3 4" xfId="24249" xr:uid="{DF1B27CA-7660-4F8A-B674-8E86E9160F6C}"/>
    <cellStyle name="Comma 3 3 2 2 2 3 5" xfId="19390" xr:uid="{082A680C-6F1B-424A-85C3-F4D814935A04}"/>
    <cellStyle name="Comma 3 3 2 2 2 4" xfId="9600" xr:uid="{6A2FC6E1-6982-4366-8D6B-47FAD11770F6}"/>
    <cellStyle name="Comma 3 3 2 2 2 4 2" xfId="25869" xr:uid="{D6F159B7-B6CD-4FCF-9C48-9FEF04EA6EC6}"/>
    <cellStyle name="Comma 3 3 2 2 2 5" xfId="15130" xr:uid="{385D595A-0080-427D-925F-F6AB07954269}"/>
    <cellStyle name="Comma 3 3 2 2 2 6" xfId="21028" xr:uid="{BB6400E8-36F9-4BBE-BF5E-2B105521CCB3}"/>
    <cellStyle name="Comma 3 3 2 2 2 7" xfId="30214" xr:uid="{F170428E-305A-4077-9650-E82B4021F3AB}"/>
    <cellStyle name="Comma 3 3 2 2 2 8" xfId="34073" xr:uid="{8FC52DF7-D1D4-4277-ABF7-2C0D71CE118A}"/>
    <cellStyle name="Comma 3 3 2 2 2 9" xfId="34519" xr:uid="{2B2227C9-707B-415C-B133-A964C566427F}"/>
    <cellStyle name="Comma 3 3 2 2 3" xfId="5112" xr:uid="{400FDA3C-1777-42D4-B1FB-B412B4D82989}"/>
    <cellStyle name="Comma 3 3 2 2 3 2" xfId="10361" xr:uid="{E4697962-F3BA-4E6A-B6B2-E14DCAC59946}"/>
    <cellStyle name="Comma 3 3 2 2 3 2 2" xfId="26623" xr:uid="{D15D9B99-0013-4F9B-B0B1-30283E1D784A}"/>
    <cellStyle name="Comma 3 3 2 2 3 3" xfId="15884" xr:uid="{81091F9E-73C1-449E-BC50-DFBDE027E62D}"/>
    <cellStyle name="Comma 3 3 2 2 3 4" xfId="21782" xr:uid="{7547A11A-BF5A-4A68-AC47-70BF865B6E13}"/>
    <cellStyle name="Comma 3 3 2 2 3 5" xfId="18763" xr:uid="{71F42E3E-837C-4D80-8B01-078AF086DB7D}"/>
    <cellStyle name="Comma 3 3 2 2 4" xfId="7118" xr:uid="{435667EC-64D1-4BDF-9270-3742370E785E}"/>
    <cellStyle name="Comma 3 3 2 2 4 2" xfId="11973" xr:uid="{5A72573C-CDE8-4B81-82FE-5DCC1406809D}"/>
    <cellStyle name="Comma 3 3 2 2 4 2 2" xfId="28235" xr:uid="{668BB4C6-0677-4D53-923D-ED53E9D94684}"/>
    <cellStyle name="Comma 3 3 2 2 4 3" xfId="17568" xr:uid="{AD923FC1-E053-4C36-A019-819754480035}"/>
    <cellStyle name="Comma 3 3 2 2 4 4" xfId="23394" xr:uid="{180EB386-78F9-4B78-8FA5-6A250068DA9E}"/>
    <cellStyle name="Comma 3 3 2 2 4 5" xfId="31155" xr:uid="{819B83DB-6D99-40C2-B50B-A9B1B3D1F5FD}"/>
    <cellStyle name="Comma 3 3 2 2 5" xfId="8745" xr:uid="{17E5B858-F251-4879-9AC5-B0CB7931379A}"/>
    <cellStyle name="Comma 3 3 2 2 5 2" xfId="25014" xr:uid="{E0854BEA-863A-4CE6-BBFD-C9BB4BA7842A}"/>
    <cellStyle name="Comma 3 3 2 2 6" xfId="14273" xr:uid="{B1E9ADF0-B1B4-4E6B-B3E8-C62C84FD6DF0}"/>
    <cellStyle name="Comma 3 3 2 2 7" xfId="20173" xr:uid="{FC013ACA-32D5-41D9-9409-948A0AD53C88}"/>
    <cellStyle name="Comma 3 3 2 2 8" xfId="30113" xr:uid="{09A8AF7E-8267-4338-B5DC-32B613E17510}"/>
    <cellStyle name="Comma 3 3 2 2 9" xfId="33218" xr:uid="{ED28A6F0-1ACB-4178-AFA2-D72DA16A22E3}"/>
    <cellStyle name="Comma 3 3 2 3" xfId="3923" xr:uid="{0D9C390F-2CA4-4F44-9265-EF4DDBD9010F}"/>
    <cellStyle name="Comma 3 3 2 3 10" xfId="36568" xr:uid="{40E40983-5051-46E4-953E-2B2E8D7F749D}"/>
    <cellStyle name="Comma 3 3 2 3 11" xfId="37980" xr:uid="{855E6DA9-239A-443D-8E5D-4EA1406D766E}"/>
    <cellStyle name="Comma 3 3 2 3 12" xfId="39385" xr:uid="{F1FEFBD1-32D2-4E7A-AB35-8BF411E95D40}"/>
    <cellStyle name="Comma 3 3 2 3 13" xfId="40195" xr:uid="{B15AAB2F-0470-4F6B-9B53-D92CD2591449}"/>
    <cellStyle name="Comma 3 3 2 3 14" xfId="42434" xr:uid="{7273A2B0-5EBC-41EB-9C56-7ADB77ECEE70}"/>
    <cellStyle name="Comma 3 3 2 3 15" xfId="43837" xr:uid="{BABB56F7-B966-492D-B019-B4DB8BF914FA}"/>
    <cellStyle name="Comma 3 3 2 3 2" xfId="5532" xr:uid="{E9B12584-4541-4439-B366-664F98022262}"/>
    <cellStyle name="Comma 3 3 2 3 2 2" xfId="10781" xr:uid="{FBC5AC31-69A3-40A0-8E8E-1B6E88B7EEB1}"/>
    <cellStyle name="Comma 3 3 2 3 2 2 2" xfId="27043" xr:uid="{F4537C24-3DB7-448B-AACC-13EBBC3187B8}"/>
    <cellStyle name="Comma 3 3 2 3 2 3" xfId="16304" xr:uid="{DB82E923-288A-498C-B4C1-C09024C90454}"/>
    <cellStyle name="Comma 3 3 2 3 2 4" xfId="22202" xr:uid="{599740C1-B690-44E0-A6FA-8F066A272E33}"/>
    <cellStyle name="Comma 3 3 2 3 2 5" xfId="31080" xr:uid="{46880C76-C150-458C-B498-77A9CEC99395}"/>
    <cellStyle name="Comma 3 3 2 3 3" xfId="7538" xr:uid="{645F998C-A934-4EAA-986F-C9C0ACC2589C}"/>
    <cellStyle name="Comma 3 3 2 3 3 2" xfId="12393" xr:uid="{B014BC3C-7546-440A-9E4C-2A8A84EA3F37}"/>
    <cellStyle name="Comma 3 3 2 3 3 2 2" xfId="28655" xr:uid="{A63AD84A-45D7-46C0-9E76-A47CC1FE1F0A}"/>
    <cellStyle name="Comma 3 3 2 3 3 3" xfId="17988" xr:uid="{B062ECC3-C059-40C9-ACEC-DBBB32127E32}"/>
    <cellStyle name="Comma 3 3 2 3 3 4" xfId="23814" xr:uid="{90707923-557D-4F6E-AAAD-0381C96ECF77}"/>
    <cellStyle name="Comma 3 3 2 3 3 5" xfId="30584" xr:uid="{44D852F4-7283-4137-838B-017800ACCC01}"/>
    <cellStyle name="Comma 3 3 2 3 4" xfId="9165" xr:uid="{447DEE20-21CF-4B4E-B987-E60BF6C391E2}"/>
    <cellStyle name="Comma 3 3 2 3 4 2" xfId="25434" xr:uid="{1952CA8C-3437-4491-9388-033EC905A03C}"/>
    <cellStyle name="Comma 3 3 2 3 5" xfId="14695" xr:uid="{BB61B89B-C682-449C-B46B-2B5565A5DF1C}"/>
    <cellStyle name="Comma 3 3 2 3 6" xfId="20593" xr:uid="{0BB82F00-1CB0-4C6F-9AE1-69138926B66A}"/>
    <cellStyle name="Comma 3 3 2 3 7" xfId="29915" xr:uid="{B3CB38A7-2C94-4A99-8640-890DCF6C9156}"/>
    <cellStyle name="Comma 3 3 2 3 8" xfId="33638" xr:uid="{44B740C2-7610-43EF-B564-D8A3FC9E24C2}"/>
    <cellStyle name="Comma 3 3 2 3 9" xfId="34520" xr:uid="{0C508742-2385-4245-A9E7-7D9F9E20AC50}"/>
    <cellStyle name="Comma 3 3 2 4" xfId="4673" xr:uid="{DDF82969-BCB6-4105-964D-4D0178AF46B5}"/>
    <cellStyle name="Comma 3 3 2 4 2" xfId="9922" xr:uid="{B22EF34A-686F-43BA-A7B1-473278E32DE1}"/>
    <cellStyle name="Comma 3 3 2 4 2 2" xfId="26184" xr:uid="{F0E87066-C7B9-4ED4-95CE-D2AFBC6C6E7A}"/>
    <cellStyle name="Comma 3 3 2 4 3" xfId="15445" xr:uid="{F3D980BA-CB2C-478F-818F-A996F8691F73}"/>
    <cellStyle name="Comma 3 3 2 4 4" xfId="21343" xr:uid="{9D6F9021-55F6-48BF-B9C5-DCC42F1A9AC4}"/>
    <cellStyle name="Comma 3 3 2 4 5" xfId="30343" xr:uid="{395A5A4D-2D37-4B6F-82FD-08E357982C2C}"/>
    <cellStyle name="Comma 3 3 2 5" xfId="6679" xr:uid="{9641AC14-A362-495A-AF15-227B982188C8}"/>
    <cellStyle name="Comma 3 3 2 5 2" xfId="11534" xr:uid="{EFE970B0-2E12-4519-BB1B-12256D0C64CF}"/>
    <cellStyle name="Comma 3 3 2 5 2 2" xfId="27796" xr:uid="{FFA5BE9F-B3D4-48F6-B815-BCB7C480A089}"/>
    <cellStyle name="Comma 3 3 2 5 3" xfId="17129" xr:uid="{75CC8D30-16E9-4944-A31E-8322355A9486}"/>
    <cellStyle name="Comma 3 3 2 5 4" xfId="22955" xr:uid="{596F9A30-2BE8-4EBC-B12C-C529AD152AAE}"/>
    <cellStyle name="Comma 3 3 2 5 5" xfId="30581" xr:uid="{3FB83006-5DE3-4084-84CB-D437E9588917}"/>
    <cellStyle name="Comma 3 3 2 6" xfId="8306" xr:uid="{22AA3C13-A49B-4178-B941-49F32A5CF678}"/>
    <cellStyle name="Comma 3 3 2 6 2" xfId="24575" xr:uid="{095E98A0-0FC7-42C8-A1CE-E9B8AB091AF2}"/>
    <cellStyle name="Comma 3 3 2 7" xfId="13831" xr:uid="{15AD55C8-E9B3-4800-82C4-A150C521FBAA}"/>
    <cellStyle name="Comma 3 3 2 8" xfId="19734" xr:uid="{A7B67F49-31C8-410E-8569-11E03AB7DC1D}"/>
    <cellStyle name="Comma 3 3 2 9" xfId="29919" xr:uid="{26B8E03C-C9F0-4C50-8858-638636326602}"/>
    <cellStyle name="Comma 3 3 3" xfId="3230" xr:uid="{5B2AB78D-6BC4-4A9D-B9E6-3100DA419FF3}"/>
    <cellStyle name="Comma 3 3 3 10" xfId="34521" xr:uid="{0D061FE0-038C-421C-A354-528880B5BA20}"/>
    <cellStyle name="Comma 3 3 3 11" xfId="36007" xr:uid="{E827037B-4F37-47A7-8F11-652CAFFAF0D8}"/>
    <cellStyle name="Comma 3 3 3 12" xfId="37419" xr:uid="{62432080-06C2-4D30-A754-8AF8F11F9246}"/>
    <cellStyle name="Comma 3 3 3 13" xfId="38824" xr:uid="{1AAD6BE7-55C9-4453-B944-4EFD7C9E02A0}"/>
    <cellStyle name="Comma 3 3 3 14" xfId="40196" xr:uid="{8AB6FB45-C73B-4283-A8D5-74DBB7AE8573}"/>
    <cellStyle name="Comma 3 3 3 15" xfId="41873" xr:uid="{C5D587DF-2E3D-403E-994A-981FAE2BC874}"/>
    <cellStyle name="Comma 3 3 3 16" xfId="43276" xr:uid="{60487DD5-81B6-4284-847D-A9D29ECA5597}"/>
    <cellStyle name="Comma 3 3 3 2" xfId="4160" xr:uid="{23724500-627D-4753-8F9F-1ECAC4AB9BAC}"/>
    <cellStyle name="Comma 3 3 3 2 10" xfId="36759" xr:uid="{42263A0C-BCA1-4833-A921-7A5D81EA7A87}"/>
    <cellStyle name="Comma 3 3 3 2 11" xfId="38171" xr:uid="{720ACD07-82CD-44CB-AE9C-D016EFF262F3}"/>
    <cellStyle name="Comma 3 3 3 2 12" xfId="39576" xr:uid="{D0F834A0-AC41-4E97-8A35-E98ADA16CE3C}"/>
    <cellStyle name="Comma 3 3 3 2 13" xfId="40197" xr:uid="{B9AFE91B-AF78-42A5-B790-53C0B56BCCCE}"/>
    <cellStyle name="Comma 3 3 3 2 14" xfId="42625" xr:uid="{E6A19E45-0E85-442E-80BA-9640D637D47C}"/>
    <cellStyle name="Comma 3 3 3 2 15" xfId="44028" xr:uid="{81A14838-97BD-4210-AB1E-9309AFDC149B}"/>
    <cellStyle name="Comma 3 3 3 2 2" xfId="5769" xr:uid="{23F5DC67-31D2-4810-9BB6-4BEC9D204E14}"/>
    <cellStyle name="Comma 3 3 3 2 2 2" xfId="11018" xr:uid="{88262285-0CD9-4DBA-B9A4-8B167C6D1482}"/>
    <cellStyle name="Comma 3 3 3 2 2 2 2" xfId="27280" xr:uid="{D78D63FF-BA45-47C8-9C0B-D0E56717D041}"/>
    <cellStyle name="Comma 3 3 3 2 2 3" xfId="16541" xr:uid="{0F537736-F6FD-42A8-B9A8-F4F82AB98716}"/>
    <cellStyle name="Comma 3 3 3 2 2 4" xfId="22439" xr:uid="{15C428BA-72F3-4AAC-AF1B-4117AFF87F60}"/>
    <cellStyle name="Comma 3 3 3 2 2 5" xfId="13702" xr:uid="{FA77EE75-C534-4A15-9911-4D3FC981D958}"/>
    <cellStyle name="Comma 3 3 3 2 3" xfId="7775" xr:uid="{92790B7C-783B-4052-B09B-1056D74B5873}"/>
    <cellStyle name="Comma 3 3 3 2 3 2" xfId="12630" xr:uid="{F670F0D9-65F6-47CC-8C7F-15E441914C7D}"/>
    <cellStyle name="Comma 3 3 3 2 3 2 2" xfId="28892" xr:uid="{1B11C7FC-C6EB-4CAE-8E0C-E21B6292BA43}"/>
    <cellStyle name="Comma 3 3 3 2 3 3" xfId="18225" xr:uid="{AE88BD69-07CE-46CE-8021-5BA8652A82E0}"/>
    <cellStyle name="Comma 3 3 3 2 3 4" xfId="24051" xr:uid="{A30E1678-4723-4307-8352-BC5B97DD2CE3}"/>
    <cellStyle name="Comma 3 3 3 2 3 5" xfId="13599" xr:uid="{1E79813C-37CB-4CB7-BB82-AF7B684EE17B}"/>
    <cellStyle name="Comma 3 3 3 2 4" xfId="9402" xr:uid="{95746822-8F14-48B2-813B-2F17486A2E99}"/>
    <cellStyle name="Comma 3 3 3 2 4 2" xfId="25671" xr:uid="{6FD272BF-0AAF-4662-BFFE-12DEA928A08E}"/>
    <cellStyle name="Comma 3 3 3 2 5" xfId="14932" xr:uid="{3275516B-E5E1-4BCB-8EE4-FB4AE17BD81E}"/>
    <cellStyle name="Comma 3 3 3 2 6" xfId="20830" xr:uid="{2AAC4D66-FD04-45D8-9E8B-254E664AEBB6}"/>
    <cellStyle name="Comma 3 3 3 2 7" xfId="30097" xr:uid="{D23DE2AB-D956-45B4-840E-3A6445E6803E}"/>
    <cellStyle name="Comma 3 3 3 2 8" xfId="33875" xr:uid="{FCC56CD8-4D54-49B2-95CE-AF9D3C99C327}"/>
    <cellStyle name="Comma 3 3 3 2 9" xfId="34522" xr:uid="{105A6638-8F5E-4635-9057-E6AD2495B61B}"/>
    <cellStyle name="Comma 3 3 3 3" xfId="4871" xr:uid="{1919F461-3A41-4AC8-9057-DDAC0A2BFC8C}"/>
    <cellStyle name="Comma 3 3 3 3 2" xfId="10120" xr:uid="{29AE2A79-D89A-4E16-A1A0-B0509686F9EA}"/>
    <cellStyle name="Comma 3 3 3 3 2 2" xfId="26382" xr:uid="{A18E68BD-734C-4681-B0DA-3DD9543096E8}"/>
    <cellStyle name="Comma 3 3 3 3 3" xfId="15643" xr:uid="{3AC9A252-7CF4-4560-80FD-EF03CEA827B1}"/>
    <cellStyle name="Comma 3 3 3 3 4" xfId="21541" xr:uid="{E2B2D3F3-EABA-47A8-ACD1-0476945CD1DA}"/>
    <cellStyle name="Comma 3 3 3 3 5" xfId="30384" xr:uid="{11003442-9B37-4144-8CCB-187609EEC722}"/>
    <cellStyle name="Comma 3 3 3 4" xfId="6877" xr:uid="{DF752171-B847-4765-B018-7DD23F56607F}"/>
    <cellStyle name="Comma 3 3 3 4 2" xfId="11732" xr:uid="{C42CACD5-1EEA-47FF-995C-4481B6625A58}"/>
    <cellStyle name="Comma 3 3 3 4 2 2" xfId="27994" xr:uid="{D86EA421-AC45-4474-A604-3108C816DEFA}"/>
    <cellStyle name="Comma 3 3 3 4 3" xfId="17327" xr:uid="{F05E8C18-92E4-493F-BC2B-709E8C44D26D}"/>
    <cellStyle name="Comma 3 3 3 4 4" xfId="23153" xr:uid="{2C52D499-AE5B-4C59-A668-212C08F75B7F}"/>
    <cellStyle name="Comma 3 3 3 4 5" xfId="31589" xr:uid="{308E969A-30ED-4C9D-A2D6-634B43A20D39}"/>
    <cellStyle name="Comma 3 3 3 5" xfId="8504" xr:uid="{1DEFBD21-021B-47AC-BCB2-FD21F820EB02}"/>
    <cellStyle name="Comma 3 3 3 5 2" xfId="24773" xr:uid="{DE455B77-8E62-4421-ADE7-4F66F8B8D6FD}"/>
    <cellStyle name="Comma 3 3 3 6" xfId="14029" xr:uid="{5AB5AF06-24C5-4DE8-8B5F-0B291173C640}"/>
    <cellStyle name="Comma 3 3 3 7" xfId="19932" xr:uid="{DE4D744A-9565-461C-8716-ADF0A5A8A33C}"/>
    <cellStyle name="Comma 3 3 3 8" xfId="13569" xr:uid="{29EEC6DF-E27B-4943-B57F-D19CBEC54048}"/>
    <cellStyle name="Comma 3 3 3 9" xfId="32977" xr:uid="{58AFB8D4-1D9C-4B19-9605-816D73823D79}"/>
    <cellStyle name="Comma 3 3 4" xfId="3722" xr:uid="{13A6B0B8-97AC-4C50-B810-11016638272D}"/>
    <cellStyle name="Comma 3 3 4 10" xfId="36392" xr:uid="{42C53E75-0006-44D5-A604-42B1E0DB379B}"/>
    <cellStyle name="Comma 3 3 4 11" xfId="37804" xr:uid="{E70D80EC-6149-4CA8-9A77-868FB7E3C702}"/>
    <cellStyle name="Comma 3 3 4 12" xfId="39209" xr:uid="{F078EC5F-F9B8-465B-8F99-658C1D8D95C7}"/>
    <cellStyle name="Comma 3 3 4 13" xfId="40198" xr:uid="{CD2C1D22-48E2-4310-ACDC-B7A076D77C84}"/>
    <cellStyle name="Comma 3 3 4 14" xfId="42258" xr:uid="{1827181B-C931-4A7D-8ABB-45ACAD4DA777}"/>
    <cellStyle name="Comma 3 3 4 15" xfId="43661" xr:uid="{EBB750DB-D657-49C8-81AC-68DF885B2CD0}"/>
    <cellStyle name="Comma 3 3 4 2" xfId="5331" xr:uid="{A4A7C584-C1BA-4E6A-9BAA-E6FEE505856A}"/>
    <cellStyle name="Comma 3 3 4 2 2" xfId="10580" xr:uid="{0FDD4C2B-B574-484C-BF76-EEEE79305CDB}"/>
    <cellStyle name="Comma 3 3 4 2 2 2" xfId="26842" xr:uid="{6810CB26-5C59-4606-A5CD-21C2A7DC79B3}"/>
    <cellStyle name="Comma 3 3 4 2 3" xfId="16103" xr:uid="{048AC80D-E813-4861-8BE9-5DD5456FF71B}"/>
    <cellStyle name="Comma 3 3 4 2 4" xfId="22001" xr:uid="{04CDC133-7016-4DDB-95F7-5553FA6FCD52}"/>
    <cellStyle name="Comma 3 3 4 2 5" xfId="14070" xr:uid="{59C475F0-A9A1-46B2-B040-9BCD90C07B05}"/>
    <cellStyle name="Comma 3 3 4 3" xfId="7337" xr:uid="{C05AE3BD-26EE-4567-A40C-D5AC79317A46}"/>
    <cellStyle name="Comma 3 3 4 3 2" xfId="12192" xr:uid="{5D073ED4-D362-4F65-BB28-3684932B1392}"/>
    <cellStyle name="Comma 3 3 4 3 2 2" xfId="28454" xr:uid="{173F793A-E8AC-4CC1-A2E4-000D1C557972}"/>
    <cellStyle name="Comma 3 3 4 3 3" xfId="17787" xr:uid="{D55DB33B-D03A-491F-A1DE-7F6C01E606A7}"/>
    <cellStyle name="Comma 3 3 4 3 4" xfId="23613" xr:uid="{6D99C3AA-F5E0-441B-BD0C-62C41C52A8CC}"/>
    <cellStyle name="Comma 3 3 4 3 5" xfId="31960" xr:uid="{3B86DADD-9B69-4AED-9423-AD1CA5B552D4}"/>
    <cellStyle name="Comma 3 3 4 4" xfId="8964" xr:uid="{776121B8-7188-46BE-96D0-32409114BE8F}"/>
    <cellStyle name="Comma 3 3 4 4 2" xfId="25233" xr:uid="{F0A16D28-3B58-40B5-9D0D-A56793B4C04F}"/>
    <cellStyle name="Comma 3 3 4 5" xfId="14494" xr:uid="{09E56A0A-A7A2-4D63-B24F-7708B00C20EF}"/>
    <cellStyle name="Comma 3 3 4 6" xfId="20392" xr:uid="{AE92FD2B-BA62-4873-B37F-947925A986BA}"/>
    <cellStyle name="Comma 3 3 4 7" xfId="18880" xr:uid="{A6D8A4CE-4E31-4F5D-86BD-8C34622E78DC}"/>
    <cellStyle name="Comma 3 3 4 8" xfId="33437" xr:uid="{552D85B3-AAF1-4CAB-A414-175694CE0115}"/>
    <cellStyle name="Comma 3 3 4 9" xfId="34523" xr:uid="{606E7396-5F5D-4673-B1B1-FE7E3C601475}"/>
    <cellStyle name="Comma 3 3 5" xfId="4543" xr:uid="{7D354EF7-8CC5-4496-AC2E-29989FFC28EA}"/>
    <cellStyle name="Comma 3 3 5 2" xfId="9792" xr:uid="{E1CF328A-FE72-47A5-9973-CCAD1877AD71}"/>
    <cellStyle name="Comma 3 3 5 2 2" xfId="26054" xr:uid="{DAC44B4C-1D5B-4D25-86C6-B20D07D1182C}"/>
    <cellStyle name="Comma 3 3 5 3" xfId="15315" xr:uid="{7EE2162F-0B74-4C6E-A476-009B2AD99C5C}"/>
    <cellStyle name="Comma 3 3 5 4" xfId="21213" xr:uid="{EC67D382-5605-4410-B1BF-A950418706AD}"/>
    <cellStyle name="Comma 3 3 5 5" xfId="19170" xr:uid="{806E38C6-FBAA-4C82-B05A-7163933685D2}"/>
    <cellStyle name="Comma 3 3 6" xfId="6549" xr:uid="{5DD4E515-1D94-4804-9AF1-50BC315E3DCA}"/>
    <cellStyle name="Comma 3 3 6 2" xfId="11404" xr:uid="{EFB0E4CC-342B-4332-9A92-0EB0071E69D7}"/>
    <cellStyle name="Comma 3 3 6 2 2" xfId="27666" xr:uid="{14B3E8DB-21C1-4AEF-A996-24FF2C1F7E7D}"/>
    <cellStyle name="Comma 3 3 6 3" xfId="16999" xr:uid="{D13A1C58-DAED-4659-AF3A-EA0543997BCA}"/>
    <cellStyle name="Comma 3 3 6 4" xfId="22825" xr:uid="{0E6B20C1-2280-4F7E-AB44-FCE89BE4A803}"/>
    <cellStyle name="Comma 3 3 6 5" xfId="31457" xr:uid="{58638B12-FF3E-464A-BB98-03695CFAEBA4}"/>
    <cellStyle name="Comma 3 3 7" xfId="8174" xr:uid="{66691C87-A0EC-4526-B5E5-0FE34F80BD8D}"/>
    <cellStyle name="Comma 3 3 7 2" xfId="24446" xr:uid="{2FFCD3D5-0520-40F9-83CF-3EE771ED9A9F}"/>
    <cellStyle name="Comma 3 3 8" xfId="13224" xr:uid="{3401A58A-E685-417E-8BD7-11455AA8D721}"/>
    <cellStyle name="Comma 3 3 9" xfId="19604" xr:uid="{569D9B46-6016-4040-A876-7048722DDFF9}"/>
    <cellStyle name="Comma 3 4" xfId="3029" xr:uid="{B4794851-86CC-4EAB-A45C-91AD19406B3B}"/>
    <cellStyle name="Comma 3 4 10" xfId="32776" xr:uid="{B24D00B6-321D-4319-BE41-DB79B3F852C2}"/>
    <cellStyle name="Comma 3 4 11" xfId="34524" xr:uid="{36BA9056-9077-4391-A5F4-63FA34463404}"/>
    <cellStyle name="Comma 3 4 12" xfId="35815" xr:uid="{5F3A7A7E-15B7-46DF-8DED-4A95CE75B785}"/>
    <cellStyle name="Comma 3 4 13" xfId="37227" xr:uid="{C503927C-7957-46D0-B00E-A039C372C16E}"/>
    <cellStyle name="Comma 3 4 14" xfId="38632" xr:uid="{D57A5212-51DA-433F-AAC5-9219CE4524CA}"/>
    <cellStyle name="Comma 3 4 15" xfId="40199" xr:uid="{F15B34B1-90E0-45E9-A3D1-BD38E6F63002}"/>
    <cellStyle name="Comma 3 4 16" xfId="41681" xr:uid="{035EEDF3-F542-4D09-9152-2F286D4B4C91}"/>
    <cellStyle name="Comma 3 4 17" xfId="43084" xr:uid="{B6FDB8B6-91BE-4F5D-9E44-68EDB524F7FC}"/>
    <cellStyle name="Comma 3 4 2" xfId="3494" xr:uid="{7C359FBD-E95B-4662-BBD3-CBDAE278BDCC}"/>
    <cellStyle name="Comma 3 4 2 10" xfId="34525" xr:uid="{8B9F2210-16C3-4039-AABB-77CBFA535453}"/>
    <cellStyle name="Comma 3 4 2 11" xfId="36180" xr:uid="{6A481C1C-1930-4713-A02C-FE399C70A118}"/>
    <cellStyle name="Comma 3 4 2 12" xfId="37592" xr:uid="{33E93E1C-F568-4085-BE25-49179F958B7E}"/>
    <cellStyle name="Comma 3 4 2 13" xfId="38997" xr:uid="{CBE93357-23B6-40A2-9CB5-9B42D1253D73}"/>
    <cellStyle name="Comma 3 4 2 14" xfId="40200" xr:uid="{588FAEA9-4674-4D4F-ABC7-29FF9C36DA1B}"/>
    <cellStyle name="Comma 3 4 2 15" xfId="42046" xr:uid="{632BE346-1A19-45C7-8DD0-50DB1A483021}"/>
    <cellStyle name="Comma 3 4 2 16" xfId="43449" xr:uid="{06E48BA3-8B41-4B49-A7BA-27DDBAA99FD4}"/>
    <cellStyle name="Comma 3 4 2 2" xfId="4355" xr:uid="{80CB5935-36E1-4507-964F-13E6CA12B031}"/>
    <cellStyle name="Comma 3 4 2 2 10" xfId="36932" xr:uid="{D6A30C58-3335-444D-9F78-0A291E3F8937}"/>
    <cellStyle name="Comma 3 4 2 2 11" xfId="38344" xr:uid="{1191F497-2456-472A-A2D3-8B1DD62D6846}"/>
    <cellStyle name="Comma 3 4 2 2 12" xfId="39749" xr:uid="{6DD9277C-8F97-4F86-9CB4-65BAFD98B14C}"/>
    <cellStyle name="Comma 3 4 2 2 13" xfId="40201" xr:uid="{62AC983C-0E87-4D28-A26B-066BBBC5C0B4}"/>
    <cellStyle name="Comma 3 4 2 2 14" xfId="42798" xr:uid="{76F733F3-9033-49EE-AF8E-B11560242384}"/>
    <cellStyle name="Comma 3 4 2 2 15" xfId="44201" xr:uid="{C4D7A10A-9317-40B7-A1BB-2224BD53DB45}"/>
    <cellStyle name="Comma 3 4 2 2 2" xfId="5964" xr:uid="{EC6B77E9-AE27-4740-B907-84620178CB20}"/>
    <cellStyle name="Comma 3 4 2 2 2 2" xfId="11213" xr:uid="{9EFD0672-F7E0-4236-B243-D52188C71B26}"/>
    <cellStyle name="Comma 3 4 2 2 2 2 2" xfId="27475" xr:uid="{DEFC99E5-DA2F-494D-96E5-B1ACD25FBCC8}"/>
    <cellStyle name="Comma 3 4 2 2 2 3" xfId="16736" xr:uid="{D89E59A0-1973-4CD2-A93C-B40F4A7EF2B3}"/>
    <cellStyle name="Comma 3 4 2 2 2 4" xfId="22634" xr:uid="{501C8E2C-95F2-4D92-BD8F-66AEEBF1C0D2}"/>
    <cellStyle name="Comma 3 4 2 2 2 5" xfId="13379" xr:uid="{ABBC3339-077A-4138-82B1-206D00B2E65D}"/>
    <cellStyle name="Comma 3 4 2 2 3" xfId="7970" xr:uid="{3C35107F-D293-406B-AC09-B1577896FDB8}"/>
    <cellStyle name="Comma 3 4 2 2 3 2" xfId="12825" xr:uid="{F9017528-46BE-40CA-87BC-329774F8B4C0}"/>
    <cellStyle name="Comma 3 4 2 2 3 2 2" xfId="29087" xr:uid="{BFC21F7B-3B84-426A-B781-581AD4CEBFB9}"/>
    <cellStyle name="Comma 3 4 2 2 3 3" xfId="18420" xr:uid="{87838F18-A580-4F6A-B92B-AF62A6924A92}"/>
    <cellStyle name="Comma 3 4 2 2 3 4" xfId="24246" xr:uid="{C316582E-7B9C-421B-A998-E3975D158408}"/>
    <cellStyle name="Comma 3 4 2 2 3 5" xfId="31411" xr:uid="{DA4BCFA7-7C9F-4903-825A-1B0E9A252607}"/>
    <cellStyle name="Comma 3 4 2 2 4" xfId="9597" xr:uid="{58DCD6E6-CFA2-49F2-8270-480E67967E12}"/>
    <cellStyle name="Comma 3 4 2 2 4 2" xfId="25866" xr:uid="{9BFBC73D-07DF-4816-8779-1D7622428F3E}"/>
    <cellStyle name="Comma 3 4 2 2 5" xfId="15127" xr:uid="{961D91CB-7154-4E9B-A138-96944ED267D4}"/>
    <cellStyle name="Comma 3 4 2 2 6" xfId="21025" xr:uid="{B770BAF6-FB5E-4FD7-8EB3-94CB69158FCA}"/>
    <cellStyle name="Comma 3 4 2 2 7" xfId="30104" xr:uid="{17DA79F1-705A-4D1E-B19B-8BFA316E29DF}"/>
    <cellStyle name="Comma 3 4 2 2 8" xfId="34070" xr:uid="{9D1ACE84-FA3D-4A41-A400-BD051B2455F4}"/>
    <cellStyle name="Comma 3 4 2 2 9" xfId="34526" xr:uid="{EF72F760-880E-4670-9C13-A0D75CEAB425}"/>
    <cellStyle name="Comma 3 4 2 3" xfId="5109" xr:uid="{14317C13-8586-47EA-A527-24680C23F03D}"/>
    <cellStyle name="Comma 3 4 2 3 2" xfId="10358" xr:uid="{B7DA5AB5-6C73-40B5-B319-85788D21CE34}"/>
    <cellStyle name="Comma 3 4 2 3 2 2" xfId="26620" xr:uid="{DC8AF1EA-DD53-4475-BFBA-1ACBED93F558}"/>
    <cellStyle name="Comma 3 4 2 3 3" xfId="15881" xr:uid="{B87F1225-25B3-4278-A799-1E067EC1351F}"/>
    <cellStyle name="Comma 3 4 2 3 4" xfId="21779" xr:uid="{34104D81-0A60-4586-93EC-74B3B6CBEB19}"/>
    <cellStyle name="Comma 3 4 2 3 5" xfId="19453" xr:uid="{C41D9DA2-66C2-4BDF-A9FF-C57247E1580B}"/>
    <cellStyle name="Comma 3 4 2 4" xfId="7115" xr:uid="{424C06C5-4A70-413F-A7D5-C39A33765F0F}"/>
    <cellStyle name="Comma 3 4 2 4 2" xfId="11970" xr:uid="{5734BD32-0941-4E5D-A073-754B73CA0FAD}"/>
    <cellStyle name="Comma 3 4 2 4 2 2" xfId="28232" xr:uid="{BD0B0574-79AF-432E-9368-2561C1700340}"/>
    <cellStyle name="Comma 3 4 2 4 3" xfId="17565" xr:uid="{CEF60452-C376-4F9D-93BA-20EAAE459F9F}"/>
    <cellStyle name="Comma 3 4 2 4 4" xfId="23391" xr:uid="{21ECBEEC-F3C6-4BCD-820E-BB573B36868B}"/>
    <cellStyle name="Comma 3 4 2 4 5" xfId="13158" xr:uid="{26B4E258-F800-45BF-9ADB-BDF75FB5BF7C}"/>
    <cellStyle name="Comma 3 4 2 5" xfId="8742" xr:uid="{466E8407-F39F-478A-BE63-DE4BF2F07120}"/>
    <cellStyle name="Comma 3 4 2 5 2" xfId="25011" xr:uid="{E868BEDB-3FEF-4653-A57C-C18CACDBADDE}"/>
    <cellStyle name="Comma 3 4 2 6" xfId="14270" xr:uid="{1386696E-67D9-4929-994A-9C8FA3D2EA14}"/>
    <cellStyle name="Comma 3 4 2 7" xfId="20170" xr:uid="{336D07EA-E022-4160-9B60-32866927EA02}"/>
    <cellStyle name="Comma 3 4 2 8" xfId="30175" xr:uid="{CD5D0FD0-3079-45F5-81D6-C54B2EEEDE9B}"/>
    <cellStyle name="Comma 3 4 2 9" xfId="33215" xr:uid="{4A25F22E-9235-4EB7-93A2-2D5C8D21084C}"/>
    <cellStyle name="Comma 3 4 3" xfId="3920" xr:uid="{BFB2929A-40BA-4E21-8203-E59E9CDC9DCA}"/>
    <cellStyle name="Comma 3 4 3 10" xfId="36565" xr:uid="{EFD093A0-7D00-465A-BE2F-4D4074E705E8}"/>
    <cellStyle name="Comma 3 4 3 11" xfId="37977" xr:uid="{39714999-F70F-40F3-860E-9838A7B1308A}"/>
    <cellStyle name="Comma 3 4 3 12" xfId="39382" xr:uid="{AD56C2C9-140C-424B-9C67-53A633588712}"/>
    <cellStyle name="Comma 3 4 3 13" xfId="40202" xr:uid="{E3BC1D4E-6641-4216-B7A0-87C4AD57B537}"/>
    <cellStyle name="Comma 3 4 3 14" xfId="42431" xr:uid="{FC025C9B-AA99-426E-9938-B68714194793}"/>
    <cellStyle name="Comma 3 4 3 15" xfId="43834" xr:uid="{30E9F6ED-E349-4BD9-B015-94FC83CCC0BC}"/>
    <cellStyle name="Comma 3 4 3 2" xfId="5529" xr:uid="{32C007FE-7E44-4833-BC9E-F9CE16BD7577}"/>
    <cellStyle name="Comma 3 4 3 2 2" xfId="10778" xr:uid="{D9DF46CF-C3A2-4065-9372-072DE3284F7C}"/>
    <cellStyle name="Comma 3 4 3 2 2 2" xfId="27040" xr:uid="{D1402A05-D26C-4420-86CF-0F29B9DAC4D7}"/>
    <cellStyle name="Comma 3 4 3 2 3" xfId="16301" xr:uid="{3216EDA8-D288-47B1-81E0-D997AAB57617}"/>
    <cellStyle name="Comma 3 4 3 2 4" xfId="22199" xr:uid="{FB6EE913-2361-4515-B711-1A1A95A0FC85}"/>
    <cellStyle name="Comma 3 4 3 2 5" xfId="30862" xr:uid="{D2140CE3-4196-4BCC-9939-E7553D329DA5}"/>
    <cellStyle name="Comma 3 4 3 3" xfId="7535" xr:uid="{04B32674-B3CF-4E0A-9EBD-27AE2232501B}"/>
    <cellStyle name="Comma 3 4 3 3 2" xfId="12390" xr:uid="{8DCF186F-0DAA-4644-BF85-9C77728B4819}"/>
    <cellStyle name="Comma 3 4 3 3 2 2" xfId="28652" xr:uid="{0C7E9E85-2BC5-48FB-AE19-FE514A4F9EAB}"/>
    <cellStyle name="Comma 3 4 3 3 3" xfId="17985" xr:uid="{C75FDC56-7164-49B4-AFE3-B007D836700C}"/>
    <cellStyle name="Comma 3 4 3 3 4" xfId="23811" xr:uid="{11A0D61A-3661-4C31-81AD-9FC35EA7DED8}"/>
    <cellStyle name="Comma 3 4 3 3 5" xfId="18979" xr:uid="{AD0D46F2-A77B-42A1-9664-856EAE897605}"/>
    <cellStyle name="Comma 3 4 3 4" xfId="9162" xr:uid="{D702AF1F-F316-45FA-BFA4-BD518A90F55E}"/>
    <cellStyle name="Comma 3 4 3 4 2" xfId="25431" xr:uid="{111AC1EB-6986-40FA-A7FB-84A376AFC0E6}"/>
    <cellStyle name="Comma 3 4 3 5" xfId="14692" xr:uid="{FB8A4878-4BF0-49A8-A42A-575B726A7B1A}"/>
    <cellStyle name="Comma 3 4 3 6" xfId="20590" xr:uid="{8F732DCC-CDA5-463B-8D61-707954CD506D}"/>
    <cellStyle name="Comma 3 4 3 7" xfId="29823" xr:uid="{FEEC622A-4478-45C1-B92D-E7437372507E}"/>
    <cellStyle name="Comma 3 4 3 8" xfId="33635" xr:uid="{8CAB3F4A-6403-4D3C-A299-91F39C7B6722}"/>
    <cellStyle name="Comma 3 4 3 9" xfId="34527" xr:uid="{7652392E-B4D3-455B-8AE3-8AF8ED66B692}"/>
    <cellStyle name="Comma 3 4 4" xfId="4670" xr:uid="{A7DC9B5F-32AD-49D5-B5FE-0E7679522F1C}"/>
    <cellStyle name="Comma 3 4 4 2" xfId="9919" xr:uid="{6AC537BA-C1D0-4AA5-89CC-5E23D378D0DF}"/>
    <cellStyle name="Comma 3 4 4 2 2" xfId="26181" xr:uid="{5DC4BBC2-FC3D-4483-812C-D0FCD45CDA31}"/>
    <cellStyle name="Comma 3 4 4 3" xfId="15442" xr:uid="{6FB0A225-11AD-44CB-8735-EACB56BACEDD}"/>
    <cellStyle name="Comma 3 4 4 4" xfId="21340" xr:uid="{A862416B-7B09-44D3-9022-C532E7E3D475}"/>
    <cellStyle name="Comma 3 4 4 5" xfId="29529" xr:uid="{6EB70F92-88D4-4D98-BE26-B53BEEE67CE0}"/>
    <cellStyle name="Comma 3 4 5" xfId="6676" xr:uid="{E17D6D8B-C3A0-491F-BFA9-6D73A5432894}"/>
    <cellStyle name="Comma 3 4 5 2" xfId="11531" xr:uid="{7B155ADC-C49C-4ED6-8522-D0D98C054D16}"/>
    <cellStyle name="Comma 3 4 5 2 2" xfId="27793" xr:uid="{1D408589-1633-4B1B-8CBC-BF90947300DC}"/>
    <cellStyle name="Comma 3 4 5 3" xfId="17126" xr:uid="{03830E49-968D-4F05-9475-768B81F8A876}"/>
    <cellStyle name="Comma 3 4 5 4" xfId="22952" xr:uid="{B832145D-3E29-4EDF-9130-B4074E4826FF}"/>
    <cellStyle name="Comma 3 4 5 5" xfId="18820" xr:uid="{60EBC5D3-DD20-4430-90C5-AF0D69A9C9DC}"/>
    <cellStyle name="Comma 3 4 6" xfId="8303" xr:uid="{78A6E4A4-52FE-49FD-9F76-0B65453BAA26}"/>
    <cellStyle name="Comma 3 4 6 2" xfId="24572" xr:uid="{BE78B180-B3E8-4E09-8D38-4A5935BA207D}"/>
    <cellStyle name="Comma 3 4 7" xfId="13828" xr:uid="{F37C34D8-F041-4D78-A73C-AE1B742942AB}"/>
    <cellStyle name="Comma 3 4 8" xfId="19731" xr:uid="{5D9FAC30-771A-496A-8A6A-D4D9910A00DC}"/>
    <cellStyle name="Comma 3 4 9" xfId="13479" xr:uid="{04435F06-4D7C-4665-B6F9-A6A6EC0FC718}"/>
    <cellStyle name="Comma 3 5" xfId="3227" xr:uid="{54DF268C-AFB9-45DE-9FBF-C33D44418243}"/>
    <cellStyle name="Comma 3 5 10" xfId="34528" xr:uid="{B06DD708-96DE-4AC8-A26A-70DA0555A7CD}"/>
    <cellStyle name="Comma 3 5 11" xfId="36004" xr:uid="{BD821BEB-1F11-4C88-A572-554C62198685}"/>
    <cellStyle name="Comma 3 5 12" xfId="37416" xr:uid="{8A3798F8-4954-4F88-8785-E4096651F1BE}"/>
    <cellStyle name="Comma 3 5 13" xfId="38821" xr:uid="{174BE227-10F3-4FAA-8942-6CDA24D5B875}"/>
    <cellStyle name="Comma 3 5 14" xfId="40203" xr:uid="{EA425BB0-EBF7-408B-8BFE-6E5615B6F8AA}"/>
    <cellStyle name="Comma 3 5 15" xfId="41870" xr:uid="{6AE03720-B79F-44C9-9AF0-91FD1AB00E65}"/>
    <cellStyle name="Comma 3 5 16" xfId="43273" xr:uid="{7B9028DC-93BF-48F3-8D47-B829CE256F2A}"/>
    <cellStyle name="Comma 3 5 2" xfId="4157" xr:uid="{EF4AD74A-E648-4A37-8B68-9BB0F08F8B10}"/>
    <cellStyle name="Comma 3 5 2 10" xfId="36756" xr:uid="{A3F82907-863B-4973-B023-B9C49C9A5649}"/>
    <cellStyle name="Comma 3 5 2 11" xfId="38168" xr:uid="{BE430B70-543F-4836-A2A4-ADF427EBABFF}"/>
    <cellStyle name="Comma 3 5 2 12" xfId="39573" xr:uid="{367B8BEF-079B-4E64-A892-094CC3906545}"/>
    <cellStyle name="Comma 3 5 2 13" xfId="40204" xr:uid="{AC4C1AE2-5848-4880-BCB2-9ED16DF9E966}"/>
    <cellStyle name="Comma 3 5 2 14" xfId="42622" xr:uid="{94D7FBCB-12CB-4703-8B5A-DABC35E2A3E7}"/>
    <cellStyle name="Comma 3 5 2 15" xfId="44025" xr:uid="{183E089F-FF8B-4F3E-8074-DD66588CA357}"/>
    <cellStyle name="Comma 3 5 2 2" xfId="5766" xr:uid="{3710EF07-703F-48FC-9EB9-48037E3669E1}"/>
    <cellStyle name="Comma 3 5 2 2 2" xfId="11015" xr:uid="{87C8028F-F7EB-4112-BB54-FB173AFCF24E}"/>
    <cellStyle name="Comma 3 5 2 2 2 2" xfId="27277" xr:uid="{A69BC81C-08E1-4C4F-AE48-C28ECF4902AE}"/>
    <cellStyle name="Comma 3 5 2 2 3" xfId="16538" xr:uid="{1D4C8739-45BD-4702-996E-7CD5ACEE15E6}"/>
    <cellStyle name="Comma 3 5 2 2 4" xfId="22436" xr:uid="{2B80286A-1C65-4411-ADF8-B41A1120044F}"/>
    <cellStyle name="Comma 3 5 2 2 5" xfId="19532" xr:uid="{841E074B-6785-4E4E-B382-7A65690682B0}"/>
    <cellStyle name="Comma 3 5 2 3" xfId="7772" xr:uid="{E223D2AD-6224-47AC-8BD4-FF2FED406D1B}"/>
    <cellStyle name="Comma 3 5 2 3 2" xfId="12627" xr:uid="{2407249A-4E47-463E-AB58-F9AAA48E6193}"/>
    <cellStyle name="Comma 3 5 2 3 2 2" xfId="28889" xr:uid="{709F5371-A5CF-4325-8829-A47BC6158801}"/>
    <cellStyle name="Comma 3 5 2 3 3" xfId="18222" xr:uid="{6CB96983-2EF0-4F4D-B0DC-E27FA707EB26}"/>
    <cellStyle name="Comma 3 5 2 3 4" xfId="24048" xr:uid="{B977FB35-B149-43A5-92C8-753A0AACE02D}"/>
    <cellStyle name="Comma 3 5 2 3 5" xfId="19414" xr:uid="{9CA8E96F-933F-4A32-B8D5-2CCC8D227246}"/>
    <cellStyle name="Comma 3 5 2 4" xfId="9399" xr:uid="{DEB64D7C-D60E-4014-81E3-2A83C3987D3B}"/>
    <cellStyle name="Comma 3 5 2 4 2" xfId="25668" xr:uid="{C77FCC73-993E-4F41-86B1-DB992850D70D}"/>
    <cellStyle name="Comma 3 5 2 5" xfId="14929" xr:uid="{7E990243-21D0-4BFC-A4EC-1320D01E89E4}"/>
    <cellStyle name="Comma 3 5 2 6" xfId="20827" xr:uid="{17A07366-F35F-4406-8BEC-F244CCD4623F}"/>
    <cellStyle name="Comma 3 5 2 7" xfId="30529" xr:uid="{60067018-C177-4F09-94EB-23F8DEFFCFA9}"/>
    <cellStyle name="Comma 3 5 2 8" xfId="33872" xr:uid="{D639B1BD-2AE9-4339-AB26-4FBF6F79915B}"/>
    <cellStyle name="Comma 3 5 2 9" xfId="34529" xr:uid="{416E43A4-B5C5-40D7-906F-D5BCE053AC01}"/>
    <cellStyle name="Comma 3 5 3" xfId="4868" xr:uid="{AA594D85-BABB-47E4-85E8-2998572AE0CB}"/>
    <cellStyle name="Comma 3 5 3 2" xfId="10117" xr:uid="{53778578-8130-4AC7-B0B0-F287725ED124}"/>
    <cellStyle name="Comma 3 5 3 2 2" xfId="26379" xr:uid="{6469B3AC-3CE6-4CF1-830B-307EDA12EE8E}"/>
    <cellStyle name="Comma 3 5 3 3" xfId="15640" xr:uid="{C7C04A5E-6EAF-46AF-9B24-5444CC044E19}"/>
    <cellStyle name="Comma 3 5 3 4" xfId="21538" xr:uid="{5B050C4D-1725-4BDF-879B-8373F0D33759}"/>
    <cellStyle name="Comma 3 5 3 5" xfId="31580" xr:uid="{9379A30B-0C9D-41A9-81BF-8A7C621F8A52}"/>
    <cellStyle name="Comma 3 5 4" xfId="6874" xr:uid="{906421D1-9E71-4DF6-BE89-30D4DA254AEE}"/>
    <cellStyle name="Comma 3 5 4 2" xfId="11729" xr:uid="{B2CE684A-E2F5-4DB7-B2FA-0D3F21280DDA}"/>
    <cellStyle name="Comma 3 5 4 2 2" xfId="27991" xr:uid="{8C464213-6041-4C86-8718-D312C8F39459}"/>
    <cellStyle name="Comma 3 5 4 3" xfId="17324" xr:uid="{6C52EEA1-A017-40C8-9E00-4CFAFB1561E8}"/>
    <cellStyle name="Comma 3 5 4 4" xfId="23150" xr:uid="{FF6553A0-4E80-4921-A1CB-4DB37D291BF0}"/>
    <cellStyle name="Comma 3 5 4 5" xfId="30537" xr:uid="{E8BBC4D6-1558-4FDB-B968-D63C923AD1ED}"/>
    <cellStyle name="Comma 3 5 5" xfId="8501" xr:uid="{405ACB98-2A62-4370-B0BD-279ACA923F67}"/>
    <cellStyle name="Comma 3 5 5 2" xfId="24770" xr:uid="{E18396AF-C81E-444B-B1E1-00D878248D09}"/>
    <cellStyle name="Comma 3 5 6" xfId="14026" xr:uid="{02D933C7-09C7-4A65-9BE4-0E1A6B3CD1D3}"/>
    <cellStyle name="Comma 3 5 7" xfId="19929" xr:uid="{BBB2D0E7-A8A9-48E3-974B-EDE8C0AD29D5}"/>
    <cellStyle name="Comma 3 5 8" xfId="18780" xr:uid="{CC6D6C3C-82AA-4BF1-88FB-8F1C53B4BAAE}"/>
    <cellStyle name="Comma 3 5 9" xfId="32974" xr:uid="{03488510-C20F-4FBB-97B7-CCE63856EC80}"/>
    <cellStyle name="Comma 3 6" xfId="3719" xr:uid="{178443CA-74AE-425B-9413-D5E9B56F3EB0}"/>
    <cellStyle name="Comma 3 6 10" xfId="36389" xr:uid="{506058E1-E143-4B94-AB26-6AD3008C4BE1}"/>
    <cellStyle name="Comma 3 6 11" xfId="37801" xr:uid="{2BDC4830-4C92-4BD1-9A32-31B394DC770A}"/>
    <cellStyle name="Comma 3 6 12" xfId="39206" xr:uid="{1A84799A-6728-4F31-B711-A2EF0FB6936F}"/>
    <cellStyle name="Comma 3 6 13" xfId="40205" xr:uid="{3019088F-45BD-4CF5-853C-7A5876CA5C1E}"/>
    <cellStyle name="Comma 3 6 14" xfId="42255" xr:uid="{6F622026-FF07-4767-AA60-3EF9AA5F6F3B}"/>
    <cellStyle name="Comma 3 6 15" xfId="43658" xr:uid="{E3FEA311-00A9-47CE-86F5-4889DE3D056D}"/>
    <cellStyle name="Comma 3 6 2" xfId="5328" xr:uid="{8638CBA9-D9C6-4B85-80BE-A1BCE8D9DE64}"/>
    <cellStyle name="Comma 3 6 2 2" xfId="10577" xr:uid="{FDFE81C8-4A06-4694-B1D1-774EF40CE6C3}"/>
    <cellStyle name="Comma 3 6 2 2 2" xfId="26839" xr:uid="{8ADB76D1-6E3B-4EF8-8299-BB9441EE032A}"/>
    <cellStyle name="Comma 3 6 2 3" xfId="16100" xr:uid="{D4C8EB27-4F97-4B5D-AE18-09814B8CEC5F}"/>
    <cellStyle name="Comma 3 6 2 4" xfId="21998" xr:uid="{E7C55EB4-EF76-45F8-9ED8-106E7B6C355E}"/>
    <cellStyle name="Comma 3 6 2 5" xfId="31615" xr:uid="{FB74BD37-D195-4002-A052-D7A33C0AFD13}"/>
    <cellStyle name="Comma 3 6 3" xfId="7334" xr:uid="{DE24445A-9ECD-4F0D-BBB2-68039503D1EE}"/>
    <cellStyle name="Comma 3 6 3 2" xfId="12189" xr:uid="{B0CD61CE-14EF-4943-92B6-FEA119A7FAFE}"/>
    <cellStyle name="Comma 3 6 3 2 2" xfId="28451" xr:uid="{1440CA3E-0D7C-4390-939D-52C7C1AF2893}"/>
    <cellStyle name="Comma 3 6 3 3" xfId="17784" xr:uid="{4BC03B15-B48B-4905-A425-71205BE047EA}"/>
    <cellStyle name="Comma 3 6 3 4" xfId="23610" xr:uid="{EEF29440-49FC-4CAA-97DD-7EB731372E88}"/>
    <cellStyle name="Comma 3 6 3 5" xfId="29943" xr:uid="{1F23BF8D-E3BB-4206-880A-128659F0A042}"/>
    <cellStyle name="Comma 3 6 4" xfId="8961" xr:uid="{AAF75AA9-6174-4EED-AFC5-D140B253CDE4}"/>
    <cellStyle name="Comma 3 6 4 2" xfId="25230" xr:uid="{03385890-C18E-46BF-8405-B56F3D2945DE}"/>
    <cellStyle name="Comma 3 6 5" xfId="14491" xr:uid="{D6E13F9C-BE3D-43F5-AD4E-2101C8E9B3C5}"/>
    <cellStyle name="Comma 3 6 6" xfId="20389" xr:uid="{B8331F72-DDAB-4C91-BD2E-067638C274EE}"/>
    <cellStyle name="Comma 3 6 7" xfId="32580" xr:uid="{A1782576-6C17-4C71-B2CF-69E1E8A3A5EC}"/>
    <cellStyle name="Comma 3 6 8" xfId="33434" xr:uid="{5ABE2E3A-4CF1-4185-A5FA-8AA16FDAC720}"/>
    <cellStyle name="Comma 3 6 9" xfId="34530" xr:uid="{2D95FAF3-BDBC-491A-8867-FE0E7E74DEB4}"/>
    <cellStyle name="Comma 3 7" xfId="4540" xr:uid="{2BE0E5E6-1434-44E8-B945-5DECA5E9E5BF}"/>
    <cellStyle name="Comma 3 7 2" xfId="9789" xr:uid="{6C254FBC-26B6-4656-BB0B-7D3708675B4F}"/>
    <cellStyle name="Comma 3 7 2 2" xfId="26051" xr:uid="{2B251EC6-4443-4384-A6E9-2C0BE1F0B841}"/>
    <cellStyle name="Comma 3 7 3" xfId="15312" xr:uid="{B97D2F05-3401-4ABD-8E84-6B34D0A230D8}"/>
    <cellStyle name="Comma 3 7 4" xfId="21210" xr:uid="{CFC8B6DD-A4B0-4F90-AE01-3969CEE40AEB}"/>
    <cellStyle name="Comma 3 7 5" xfId="32020" xr:uid="{9AED3149-F4A0-4E00-8D70-1E0C29727DE6}"/>
    <cellStyle name="Comma 3 8" xfId="6546" xr:uid="{FB442C51-C073-48AB-BF40-3281650F88D8}"/>
    <cellStyle name="Comma 3 8 2" xfId="11401" xr:uid="{F7CD2030-F8A0-4CAE-90B6-26BFEB560BBA}"/>
    <cellStyle name="Comma 3 8 2 2" xfId="27663" xr:uid="{E0163AD1-8E78-4596-882E-4F078C10E992}"/>
    <cellStyle name="Comma 3 8 3" xfId="16996" xr:uid="{7CB4C1A5-486A-4408-BAF5-6B9880B66141}"/>
    <cellStyle name="Comma 3 8 4" xfId="22822" xr:uid="{8A56D758-9A8D-486D-91B0-3EEDE8D7FB19}"/>
    <cellStyle name="Comma 3 8 5" xfId="30578" xr:uid="{AEBFC899-B19B-4379-B05D-A81DBDBC7D4D}"/>
    <cellStyle name="Comma 3 9" xfId="8171" xr:uid="{E8687B70-47B5-4D37-9377-A3B0A03CDE2F}"/>
    <cellStyle name="Comma 3 9 2" xfId="24443" xr:uid="{F624304E-B369-41A4-B2AB-99BED23437C2}"/>
    <cellStyle name="Comma 30" xfId="855" xr:uid="{309170BC-FC36-48B6-AA53-1B48CF5F8C69}"/>
    <cellStyle name="Comma 30 10" xfId="18840" xr:uid="{6D27FCD7-DFC7-4A18-89CD-23676B5C26EC}"/>
    <cellStyle name="Comma 30 11" xfId="32644" xr:uid="{57F181A3-0A50-43C5-B769-5EA56DF41ACB}"/>
    <cellStyle name="Comma 30 12" xfId="34531" xr:uid="{57D86574-B083-47AF-8478-0F007C90E6E0}"/>
    <cellStyle name="Comma 30 13" xfId="35698" xr:uid="{E2E33DA8-D3F0-40C2-B2CA-78D59B855BE2}"/>
    <cellStyle name="Comma 30 14" xfId="37124" xr:uid="{0E9150B2-3F82-48D0-89FB-BEBF589F16D3}"/>
    <cellStyle name="Comma 30 15" xfId="38529" xr:uid="{B6F14EF0-A6E9-43C6-B78D-D951C5B5B3B2}"/>
    <cellStyle name="Comma 30 16" xfId="40206" xr:uid="{3003DD18-8E75-4DBE-8618-201C47939501}"/>
    <cellStyle name="Comma 30 17" xfId="41578" xr:uid="{F71E6B34-73AE-4BF1-8B77-B68DD0914526}"/>
    <cellStyle name="Comma 30 18" xfId="42981" xr:uid="{40A8A50C-D151-4165-9E84-23947750E665}"/>
    <cellStyle name="Comma 30 2" xfId="3033" xr:uid="{D12369EF-7AE7-4030-AEC6-E444BBEC2050}"/>
    <cellStyle name="Comma 30 2 10" xfId="32780" xr:uid="{1B988F52-B174-4162-ABD3-16DA1A618334}"/>
    <cellStyle name="Comma 30 2 11" xfId="34532" xr:uid="{280EEC8C-D60E-48D1-823C-B301B2223B04}"/>
    <cellStyle name="Comma 30 2 12" xfId="35819" xr:uid="{11AED829-29DD-493F-9001-B1C9AF0152E8}"/>
    <cellStyle name="Comma 30 2 13" xfId="37231" xr:uid="{C5431257-D70F-4B00-A12D-B26C3BFC5C4E}"/>
    <cellStyle name="Comma 30 2 14" xfId="38636" xr:uid="{E512B0BC-B485-4671-ADED-F0833D3791FA}"/>
    <cellStyle name="Comma 30 2 15" xfId="40207" xr:uid="{5A1E35EC-0F83-4F1B-9A76-61A6ECB76627}"/>
    <cellStyle name="Comma 30 2 16" xfId="41685" xr:uid="{2D6243E7-3C75-4F50-8E2D-87A051D45BB3}"/>
    <cellStyle name="Comma 30 2 17" xfId="43088" xr:uid="{E48A101A-A596-4BEC-B2EC-C578490ACC0C}"/>
    <cellStyle name="Comma 30 2 2" xfId="3498" xr:uid="{FFA5A26F-68D2-430B-95F1-5DB4E2500E3E}"/>
    <cellStyle name="Comma 30 2 2 10" xfId="34533" xr:uid="{975C6039-A238-4550-B133-D2BEE4714E45}"/>
    <cellStyle name="Comma 30 2 2 11" xfId="36184" xr:uid="{C07103B7-B0D6-41AF-9862-8A2309BD4196}"/>
    <cellStyle name="Comma 30 2 2 12" xfId="37596" xr:uid="{DBF0B0CE-AE33-48CA-A7D2-24ABECED863F}"/>
    <cellStyle name="Comma 30 2 2 13" xfId="39001" xr:uid="{36AA5706-FAD8-4717-A5F9-07743658FE87}"/>
    <cellStyle name="Comma 30 2 2 14" xfId="40208" xr:uid="{129165DF-953B-4D50-A8D2-7093255E2033}"/>
    <cellStyle name="Comma 30 2 2 15" xfId="42050" xr:uid="{FFE6DE20-0AE4-4D30-9683-35C672C05062}"/>
    <cellStyle name="Comma 30 2 2 16" xfId="43453" xr:uid="{254DDE67-EB75-4E6E-81AD-EF4B9908DA2A}"/>
    <cellStyle name="Comma 30 2 2 2" xfId="4359" xr:uid="{AA893F76-A1F5-4CE5-A75D-E7AE351BAB3C}"/>
    <cellStyle name="Comma 30 2 2 2 10" xfId="36936" xr:uid="{1B49B43E-E762-483E-A8A4-331D1EE305CF}"/>
    <cellStyle name="Comma 30 2 2 2 11" xfId="38348" xr:uid="{38943700-8B31-43A3-AE5B-568DC8810145}"/>
    <cellStyle name="Comma 30 2 2 2 12" xfId="39753" xr:uid="{87E3B510-199C-4D0E-94EF-A82720C15101}"/>
    <cellStyle name="Comma 30 2 2 2 13" xfId="40209" xr:uid="{5CD1C002-54C1-49C7-8C43-F300FD798205}"/>
    <cellStyle name="Comma 30 2 2 2 14" xfId="42802" xr:uid="{90F979F5-E309-4198-A62F-C63BB8ECDE9A}"/>
    <cellStyle name="Comma 30 2 2 2 15" xfId="44205" xr:uid="{2F1602BB-6F9E-4C91-ABE2-AA2AFD85BE15}"/>
    <cellStyle name="Comma 30 2 2 2 2" xfId="5968" xr:uid="{C52F2AA1-499D-46B1-97BB-A6EE08745909}"/>
    <cellStyle name="Comma 30 2 2 2 2 2" xfId="11217" xr:uid="{F58D24F3-D69A-48C5-83BA-CF8C140D65F9}"/>
    <cellStyle name="Comma 30 2 2 2 2 2 2" xfId="27479" xr:uid="{A2E5C23E-0430-46FA-884C-62EDCC34B3A8}"/>
    <cellStyle name="Comma 30 2 2 2 2 3" xfId="16740" xr:uid="{F85248C4-9E39-4A97-9140-887FB06C0972}"/>
    <cellStyle name="Comma 30 2 2 2 2 4" xfId="22638" xr:uid="{74B7C854-C097-40B9-BB9D-02479A4D2AFF}"/>
    <cellStyle name="Comma 30 2 2 2 2 5" xfId="30913" xr:uid="{4BFCD8C0-A130-4BFB-9354-F551EFEB7A9D}"/>
    <cellStyle name="Comma 30 2 2 2 3" xfId="7974" xr:uid="{4E612C54-1436-4925-A69A-B2030B038F48}"/>
    <cellStyle name="Comma 30 2 2 2 3 2" xfId="12829" xr:uid="{8158FE05-E9FE-4909-B35D-5A3B7EC1862B}"/>
    <cellStyle name="Comma 30 2 2 2 3 2 2" xfId="29091" xr:uid="{D27F6B14-86DB-4B6E-AC8D-E534CCB1AA11}"/>
    <cellStyle name="Comma 30 2 2 2 3 3" xfId="18424" xr:uid="{F9646158-637C-4560-9A5F-836B8B1EDE7A}"/>
    <cellStyle name="Comma 30 2 2 2 3 4" xfId="24250" xr:uid="{626F8385-E164-4D15-A2BF-975FF9F39383}"/>
    <cellStyle name="Comma 30 2 2 2 3 5" xfId="31369" xr:uid="{2331EC55-EE89-4971-91B9-E36767727223}"/>
    <cellStyle name="Comma 30 2 2 2 4" xfId="9601" xr:uid="{7CDDB212-3C34-490E-81C9-2B93FBDB6BFF}"/>
    <cellStyle name="Comma 30 2 2 2 4 2" xfId="25870" xr:uid="{ACD7B821-634E-44D5-8275-F3584B93D8C0}"/>
    <cellStyle name="Comma 30 2 2 2 5" xfId="15131" xr:uid="{2D55DA66-3ABC-4063-BA03-938EB5FE6197}"/>
    <cellStyle name="Comma 30 2 2 2 6" xfId="21029" xr:uid="{5991EC57-B801-48E8-AE2A-FEBE221DA508}"/>
    <cellStyle name="Comma 30 2 2 2 7" xfId="30353" xr:uid="{56F02BA5-AF45-47EB-9628-43E6AEF35CE7}"/>
    <cellStyle name="Comma 30 2 2 2 8" xfId="34074" xr:uid="{91919840-5B20-4010-A4E6-4FA8FF5AEEAE}"/>
    <cellStyle name="Comma 30 2 2 2 9" xfId="34534" xr:uid="{55079884-D5F8-4D15-962E-9338E0272BDD}"/>
    <cellStyle name="Comma 30 2 2 3" xfId="5113" xr:uid="{C7B58C6B-DA09-4E36-BD4B-F344DE330F4A}"/>
    <cellStyle name="Comma 30 2 2 3 2" xfId="10362" xr:uid="{0FA6555E-C1B9-423D-9AC8-ABC84DE5A36D}"/>
    <cellStyle name="Comma 30 2 2 3 2 2" xfId="26624" xr:uid="{916C6218-F40C-40AB-B8AF-4B76F50F1CE4}"/>
    <cellStyle name="Comma 30 2 2 3 3" xfId="15885" xr:uid="{3CEC640C-F6FC-43AF-A205-2C01326A8A71}"/>
    <cellStyle name="Comma 30 2 2 3 4" xfId="21783" xr:uid="{B199704E-B76F-470A-89A0-EAC28EB113B2}"/>
    <cellStyle name="Comma 30 2 2 3 5" xfId="32515" xr:uid="{66FCDE15-9F09-49FD-B7CA-2BA6F64BB0F5}"/>
    <cellStyle name="Comma 30 2 2 4" xfId="7119" xr:uid="{B51EF9C1-F3EA-4E47-9EF6-CA4671763150}"/>
    <cellStyle name="Comma 30 2 2 4 2" xfId="11974" xr:uid="{8D2F5367-BA1B-4068-AB4C-A82E09D861D6}"/>
    <cellStyle name="Comma 30 2 2 4 2 2" xfId="28236" xr:uid="{74524EB6-7D07-4C93-854E-7CF410E85137}"/>
    <cellStyle name="Comma 30 2 2 4 3" xfId="17569" xr:uid="{C9E43290-C579-4A8F-BFD6-D4ED5F9024D9}"/>
    <cellStyle name="Comma 30 2 2 4 4" xfId="23395" xr:uid="{7B99FC57-FE35-4AAE-A39A-B4A2B822EAA9}"/>
    <cellStyle name="Comma 30 2 2 4 5" xfId="31485" xr:uid="{39DCCD0F-AC33-41B5-93B7-DD8F5ACFE28A}"/>
    <cellStyle name="Comma 30 2 2 5" xfId="8746" xr:uid="{D0BD2A82-1E49-4A72-BF5A-36AF39CDDEDD}"/>
    <cellStyle name="Comma 30 2 2 5 2" xfId="25015" xr:uid="{6F75A497-7446-453A-BA06-DF32D5FA7920}"/>
    <cellStyle name="Comma 30 2 2 6" xfId="14274" xr:uid="{C259F59C-C833-426F-96EF-A33480482783}"/>
    <cellStyle name="Comma 30 2 2 7" xfId="20174" xr:uid="{47EC585B-B4B8-4FB0-9AC7-249BB2E41A22}"/>
    <cellStyle name="Comma 30 2 2 8" xfId="31062" xr:uid="{3F272E01-CEEB-40CF-B02A-6998A76E07A6}"/>
    <cellStyle name="Comma 30 2 2 9" xfId="33219" xr:uid="{46B6C58E-3F3A-487F-A410-7D7CDC02BA76}"/>
    <cellStyle name="Comma 30 2 3" xfId="3924" xr:uid="{F60C5E2D-B5B5-471F-AC88-594E342087B5}"/>
    <cellStyle name="Comma 30 2 3 10" xfId="36569" xr:uid="{ECBA5B9D-109F-4F45-8F21-449157B609CE}"/>
    <cellStyle name="Comma 30 2 3 11" xfId="37981" xr:uid="{F67885F8-D480-441D-98AB-FB87B0F220CF}"/>
    <cellStyle name="Comma 30 2 3 12" xfId="39386" xr:uid="{4A5A316E-E72D-467C-ADFF-4EB6798C77A7}"/>
    <cellStyle name="Comma 30 2 3 13" xfId="40210" xr:uid="{3CC34E89-CF99-4383-95DA-82D9EFEB8FDA}"/>
    <cellStyle name="Comma 30 2 3 14" xfId="42435" xr:uid="{65BD41B5-EB55-4922-867D-D39A1BBF2B94}"/>
    <cellStyle name="Comma 30 2 3 15" xfId="43838" xr:uid="{D5F82AF2-95A8-4A1C-B822-4A18399E8F86}"/>
    <cellStyle name="Comma 30 2 3 2" xfId="5533" xr:uid="{9E954E93-9237-431D-A6F7-3E728E0AFFD5}"/>
    <cellStyle name="Comma 30 2 3 2 2" xfId="10782" xr:uid="{C8C42FBF-210B-4483-A307-BEFEE122C687}"/>
    <cellStyle name="Comma 30 2 3 2 2 2" xfId="27044" xr:uid="{0CA0B526-1BAB-49D4-BAF5-57FE1F0174D3}"/>
    <cellStyle name="Comma 30 2 3 2 3" xfId="16305" xr:uid="{F5DC0E90-3C76-4B37-BE12-44782B22054A}"/>
    <cellStyle name="Comma 30 2 3 2 4" xfId="22203" xr:uid="{ABC1B8AE-64F1-4A12-A4F7-EFA832A1C713}"/>
    <cellStyle name="Comma 30 2 3 2 5" xfId="32178" xr:uid="{B0CE8279-EE14-4DA3-B4A5-4A23E74ACC6B}"/>
    <cellStyle name="Comma 30 2 3 3" xfId="7539" xr:uid="{7410AE38-36C0-4B30-8AEB-3F78DC03EC83}"/>
    <cellStyle name="Comma 30 2 3 3 2" xfId="12394" xr:uid="{A51835AB-C706-40AB-873F-62AFF481FEF7}"/>
    <cellStyle name="Comma 30 2 3 3 2 2" xfId="28656" xr:uid="{8B2023C7-BE7C-4FAD-AA70-337FE44740FA}"/>
    <cellStyle name="Comma 30 2 3 3 3" xfId="17989" xr:uid="{65156ECB-1C1B-4320-A327-A1124229EE4C}"/>
    <cellStyle name="Comma 30 2 3 3 4" xfId="23815" xr:uid="{9CB08058-B942-4E1A-AA09-6B2B554DAC80}"/>
    <cellStyle name="Comma 30 2 3 3 5" xfId="30016" xr:uid="{829ECB7E-F88C-489D-BEA9-A78D732810AF}"/>
    <cellStyle name="Comma 30 2 3 4" xfId="9166" xr:uid="{7C5B2562-1F99-4B3B-AFB1-7175C37168E2}"/>
    <cellStyle name="Comma 30 2 3 4 2" xfId="25435" xr:uid="{EDECB0B6-2484-4C95-B329-D8E79C89326B}"/>
    <cellStyle name="Comma 30 2 3 5" xfId="14696" xr:uid="{B3FE2F69-C895-4114-82EE-7A89BB18A614}"/>
    <cellStyle name="Comma 30 2 3 6" xfId="20594" xr:uid="{FACFA013-78AB-4819-B5C0-511AAA251481}"/>
    <cellStyle name="Comma 30 2 3 7" xfId="31040" xr:uid="{046CF632-02E4-4164-BB2A-EEB324AE07EC}"/>
    <cellStyle name="Comma 30 2 3 8" xfId="33639" xr:uid="{9955294B-416F-4B07-8DC2-2FA058B01B52}"/>
    <cellStyle name="Comma 30 2 3 9" xfId="34535" xr:uid="{FDDF1DA6-6452-48FF-9E43-B9694001B34C}"/>
    <cellStyle name="Comma 30 2 4" xfId="4674" xr:uid="{8D963F1D-01B8-4BDC-AF2B-29B5F16A0F37}"/>
    <cellStyle name="Comma 30 2 4 2" xfId="9923" xr:uid="{E41D1972-CE28-45E5-BDA3-3060239D6E68}"/>
    <cellStyle name="Comma 30 2 4 2 2" xfId="26185" xr:uid="{97787643-12B2-410C-8D9B-1A0C97FB3965}"/>
    <cellStyle name="Comma 30 2 4 3" xfId="15446" xr:uid="{28DF86CF-3698-4EB7-8A0C-8FE4FBD461D2}"/>
    <cellStyle name="Comma 30 2 4 4" xfId="21344" xr:uid="{58C57825-AE23-46C8-A866-49387DA81B51}"/>
    <cellStyle name="Comma 30 2 4 5" xfId="31329" xr:uid="{B88278BE-6760-47C9-9CD4-5FBD8252D390}"/>
    <cellStyle name="Comma 30 2 5" xfId="6680" xr:uid="{C7D718F5-4DCE-4DEB-BDDD-721C7FD2FDE4}"/>
    <cellStyle name="Comma 30 2 5 2" xfId="11535" xr:uid="{7A29556E-CDE2-4567-9FF2-A01F4FE3D033}"/>
    <cellStyle name="Comma 30 2 5 2 2" xfId="27797" xr:uid="{4A4AC8B4-A016-4305-9751-4245D8F2C5D2}"/>
    <cellStyle name="Comma 30 2 5 3" xfId="17130" xr:uid="{2C303C11-2310-4CC2-B03D-47669923DD5F}"/>
    <cellStyle name="Comma 30 2 5 4" xfId="22956" xr:uid="{2BED1A70-2492-4D1B-9732-0F6DC3663881}"/>
    <cellStyle name="Comma 30 2 5 5" xfId="29975" xr:uid="{6247D417-6C7C-4FAE-8106-CF8C9343E3DE}"/>
    <cellStyle name="Comma 30 2 6" xfId="8307" xr:uid="{C286189A-D6CC-402B-8991-78761AC673C4}"/>
    <cellStyle name="Comma 30 2 6 2" xfId="24576" xr:uid="{BE4087FE-1BA7-45C8-B91C-1F0DE6DE2DE4}"/>
    <cellStyle name="Comma 30 2 7" xfId="13832" xr:uid="{82F89A1B-AFC6-41D4-9553-B62DAFBD253C}"/>
    <cellStyle name="Comma 30 2 8" xfId="19735" xr:uid="{6AA1A2FE-BCF2-4562-B974-FDE38C1DFC01}"/>
    <cellStyle name="Comma 30 2 9" xfId="31616" xr:uid="{6C2C62DE-1EA6-4429-8AA5-71CD43E8CEA0}"/>
    <cellStyle name="Comma 30 3" xfId="3231" xr:uid="{4AB9294F-238E-4146-A2A2-A42D3DD244C4}"/>
    <cellStyle name="Comma 30 3 10" xfId="34536" xr:uid="{1DB070F7-D158-4FDC-A655-188E5F9C49EF}"/>
    <cellStyle name="Comma 30 3 11" xfId="36008" xr:uid="{30FCA311-0A07-4BAF-AC6E-39F651D6FBEA}"/>
    <cellStyle name="Comma 30 3 12" xfId="37420" xr:uid="{6171E7F2-E21C-4DCC-8BBF-7A324E913018}"/>
    <cellStyle name="Comma 30 3 13" xfId="38825" xr:uid="{F9BAECE7-1095-4AA1-ADAD-4217A4628EF2}"/>
    <cellStyle name="Comma 30 3 14" xfId="40211" xr:uid="{10E08573-5A29-4047-9217-F1D82DDD6CA9}"/>
    <cellStyle name="Comma 30 3 15" xfId="41874" xr:uid="{AA6AC5DB-31DF-4AAF-95B4-9FEF1CD6A82B}"/>
    <cellStyle name="Comma 30 3 16" xfId="43277" xr:uid="{56CD74DF-6B98-4C5E-B8AF-9346371A2077}"/>
    <cellStyle name="Comma 30 3 2" xfId="4161" xr:uid="{C0B0601A-5869-4B18-9D99-851A7B00A70D}"/>
    <cellStyle name="Comma 30 3 2 10" xfId="36760" xr:uid="{509CA17D-ACC3-4CD7-B0DE-09A98ECF4ED0}"/>
    <cellStyle name="Comma 30 3 2 11" xfId="38172" xr:uid="{8566DAF2-41EA-465A-B060-4A7B34A35103}"/>
    <cellStyle name="Comma 30 3 2 12" xfId="39577" xr:uid="{C59990D9-958C-45B5-8BBE-6D47E353CD98}"/>
    <cellStyle name="Comma 30 3 2 13" xfId="40212" xr:uid="{2119A439-D8AB-4841-A3BB-E61D8EA8BE69}"/>
    <cellStyle name="Comma 30 3 2 14" xfId="42626" xr:uid="{8C0BD786-99D1-4F60-A639-62E0759AD549}"/>
    <cellStyle name="Comma 30 3 2 15" xfId="44029" xr:uid="{545581C4-5C07-492B-9DC9-06F928965FD6}"/>
    <cellStyle name="Comma 30 3 2 2" xfId="5770" xr:uid="{D25551A8-F8F9-4D02-9C62-6A059EB4EC04}"/>
    <cellStyle name="Comma 30 3 2 2 2" xfId="11019" xr:uid="{88F627F2-B1AF-484C-997F-AB350F7E4E84}"/>
    <cellStyle name="Comma 30 3 2 2 2 2" xfId="27281" xr:uid="{4F8E6CC4-A7E8-4C64-B293-E5CAEE933E2F}"/>
    <cellStyle name="Comma 30 3 2 2 3" xfId="16542" xr:uid="{CEDC5B89-4EB8-4033-9AB2-415861062A1D}"/>
    <cellStyle name="Comma 30 3 2 2 4" xfId="22440" xr:uid="{9FE0B278-0506-4110-8E45-A6F715A65173}"/>
    <cellStyle name="Comma 30 3 2 2 5" xfId="31015" xr:uid="{67A8B857-EE90-4DBE-A690-9A35D1D59833}"/>
    <cellStyle name="Comma 30 3 2 3" xfId="7776" xr:uid="{A69DFAE2-2FA7-4876-8AA9-226B848F8623}"/>
    <cellStyle name="Comma 30 3 2 3 2" xfId="12631" xr:uid="{3EA2C08A-B847-4081-BF50-ADD81BDDEA3C}"/>
    <cellStyle name="Comma 30 3 2 3 2 2" xfId="28893" xr:uid="{C88902ED-6128-46E5-A56E-CC3E5B600381}"/>
    <cellStyle name="Comma 30 3 2 3 3" xfId="18226" xr:uid="{BF598BC4-F415-4DFF-A5CE-B5B699902A56}"/>
    <cellStyle name="Comma 30 3 2 3 4" xfId="24052" xr:uid="{599C0E9C-A890-4FFC-AD55-1FBFED29AF36}"/>
    <cellStyle name="Comma 30 3 2 3 5" xfId="18790" xr:uid="{47DE86F4-41C9-4E53-870D-82F9D54D1502}"/>
    <cellStyle name="Comma 30 3 2 4" xfId="9403" xr:uid="{F9F4E16E-D621-4AF9-8FB8-C690F9341F94}"/>
    <cellStyle name="Comma 30 3 2 4 2" xfId="25672" xr:uid="{8094E114-4152-43B2-ADB6-C3B2E6FE5683}"/>
    <cellStyle name="Comma 30 3 2 5" xfId="14933" xr:uid="{6726EC01-BBC0-4386-AE06-E508748AF7CA}"/>
    <cellStyle name="Comma 30 3 2 6" xfId="20831" xr:uid="{30EBB7F4-4BCB-4EBB-9BCE-8DEB0F3A7BDF}"/>
    <cellStyle name="Comma 30 3 2 7" xfId="32021" xr:uid="{B9C9ECF9-6B8B-489C-82BC-3782893D1B6F}"/>
    <cellStyle name="Comma 30 3 2 8" xfId="33876" xr:uid="{C42E894F-08F7-4439-99F6-C2BF6AC98D85}"/>
    <cellStyle name="Comma 30 3 2 9" xfId="34537" xr:uid="{85E1112A-F481-4E28-A318-250E94B02381}"/>
    <cellStyle name="Comma 30 3 3" xfId="4872" xr:uid="{1D2BC23D-0E81-4B66-B089-7CD997BA52FE}"/>
    <cellStyle name="Comma 30 3 3 2" xfId="10121" xr:uid="{D97B2C54-C073-42A6-9646-8C65EDD67AD2}"/>
    <cellStyle name="Comma 30 3 3 2 2" xfId="26383" xr:uid="{D7B361F4-5595-46E6-8908-B0EBFCDDD25C}"/>
    <cellStyle name="Comma 30 3 3 3" xfId="15644" xr:uid="{FCFCAC49-F7B9-4A6A-9970-7C9FC97C29A8}"/>
    <cellStyle name="Comma 30 3 3 4" xfId="21542" xr:uid="{4BC72E8F-45B1-48CD-B7C1-6B2F109D31BD}"/>
    <cellStyle name="Comma 30 3 3 5" xfId="16948" xr:uid="{21BF10D3-FB17-4777-987B-DA5BAB56609F}"/>
    <cellStyle name="Comma 30 3 4" xfId="6878" xr:uid="{74E4E0F8-1B29-4A92-B6FC-E2A685DE1CD9}"/>
    <cellStyle name="Comma 30 3 4 2" xfId="11733" xr:uid="{F0C65AC5-9A4C-4FCD-B5C1-BA02211B9488}"/>
    <cellStyle name="Comma 30 3 4 2 2" xfId="27995" xr:uid="{656F0BE2-155D-4C27-839F-6387513DE045}"/>
    <cellStyle name="Comma 30 3 4 3" xfId="17328" xr:uid="{8906341E-02B6-4CF6-AE12-74FC26D7C8D9}"/>
    <cellStyle name="Comma 30 3 4 4" xfId="23154" xr:uid="{652A1BB6-6A51-49B9-8CFA-D7DA5C162C07}"/>
    <cellStyle name="Comma 30 3 4 5" xfId="30449" xr:uid="{CCA939AD-B8F5-4FA1-B743-306235B2D13A}"/>
    <cellStyle name="Comma 30 3 5" xfId="8505" xr:uid="{BA663BD8-841D-45BB-A178-D4EC1F5A54DF}"/>
    <cellStyle name="Comma 30 3 5 2" xfId="24774" xr:uid="{F598F164-A566-468A-BFD7-2C53E3A2EABC}"/>
    <cellStyle name="Comma 30 3 6" xfId="14030" xr:uid="{23819973-A47A-4CA9-BA6C-932F41022C4D}"/>
    <cellStyle name="Comma 30 3 7" xfId="19933" xr:uid="{1C617605-9B47-4F47-A4A4-0B1C8B4FF424}"/>
    <cellStyle name="Comma 30 3 8" xfId="32097" xr:uid="{C90E6A7F-51D6-4C35-9E42-BA16DCD30F3B}"/>
    <cellStyle name="Comma 30 3 9" xfId="32978" xr:uid="{6F378283-A1E6-4AF3-A244-FB9320697BB6}"/>
    <cellStyle name="Comma 30 4" xfId="3723" xr:uid="{06706173-43B6-4F8D-B1C4-A71E33B79AA7}"/>
    <cellStyle name="Comma 30 4 10" xfId="36393" xr:uid="{F7772D4F-93E8-4253-A007-C6999AC101FA}"/>
    <cellStyle name="Comma 30 4 11" xfId="37805" xr:uid="{198D2368-7DAD-4A93-B498-F67ACB26FD22}"/>
    <cellStyle name="Comma 30 4 12" xfId="39210" xr:uid="{D831803E-C802-4A02-9CF1-DF7FC553427F}"/>
    <cellStyle name="Comma 30 4 13" xfId="40213" xr:uid="{0B177957-7D2D-4538-847E-F9B4A9B2088D}"/>
    <cellStyle name="Comma 30 4 14" xfId="42259" xr:uid="{3A231768-79B9-4F7D-AB84-8BCEE98502CE}"/>
    <cellStyle name="Comma 30 4 15" xfId="43662" xr:uid="{D1542651-78CE-4D69-8883-E2D09FAFC604}"/>
    <cellStyle name="Comma 30 4 2" xfId="5332" xr:uid="{0CE4748F-98EF-40A6-97E9-AEBDF0579BC3}"/>
    <cellStyle name="Comma 30 4 2 2" xfId="10581" xr:uid="{90CB18F2-4819-4639-BD08-046E89D7F880}"/>
    <cellStyle name="Comma 30 4 2 2 2" xfId="26843" xr:uid="{0FC552C1-DDCD-49FE-936B-3017D8265037}"/>
    <cellStyle name="Comma 30 4 2 3" xfId="16104" xr:uid="{DA1E7705-AEEC-4869-85DB-1162E63FBC36}"/>
    <cellStyle name="Comma 30 4 2 4" xfId="22002" xr:uid="{FCDC21A8-2B28-4515-8F76-46EC80851060}"/>
    <cellStyle name="Comma 30 4 2 5" xfId="30542" xr:uid="{92783AC7-692E-429A-82DA-D64DFF97D6F3}"/>
    <cellStyle name="Comma 30 4 3" xfId="7338" xr:uid="{68DDBE0A-86E8-4EE0-9E00-77C1F4F5EBE0}"/>
    <cellStyle name="Comma 30 4 3 2" xfId="12193" xr:uid="{5D5EAF39-573A-4DA3-8CA0-B5FF1F01506A}"/>
    <cellStyle name="Comma 30 4 3 2 2" xfId="28455" xr:uid="{28A9AB29-CD3C-4EF8-B6A3-BF09EC9552FC}"/>
    <cellStyle name="Comma 30 4 3 3" xfId="17788" xr:uid="{812B89F6-A980-49F0-9B73-2CE368713E6A}"/>
    <cellStyle name="Comma 30 4 3 4" xfId="23614" xr:uid="{42819201-101D-4FAA-B0DF-0FD79FAFF588}"/>
    <cellStyle name="Comma 30 4 3 5" xfId="30034" xr:uid="{CF8F67BD-F939-4BB8-A89F-5284AFCFE56D}"/>
    <cellStyle name="Comma 30 4 4" xfId="8965" xr:uid="{D814E371-5378-4FFE-A79C-BB028B994D9E}"/>
    <cellStyle name="Comma 30 4 4 2" xfId="25234" xr:uid="{736F7C02-64D8-463B-AD40-169A8DEDBA27}"/>
    <cellStyle name="Comma 30 4 5" xfId="14495" xr:uid="{4E3298F0-832D-4670-A398-2801C7C8F700}"/>
    <cellStyle name="Comma 30 4 6" xfId="20393" xr:uid="{15C2E0FF-6296-4898-A3F9-38D3E41534AE}"/>
    <cellStyle name="Comma 30 4 7" xfId="30815" xr:uid="{041397BF-BA90-4246-8A26-488573E1E383}"/>
    <cellStyle name="Comma 30 4 8" xfId="33438" xr:uid="{FCAD3A51-B935-47B9-9196-3242D24B4543}"/>
    <cellStyle name="Comma 30 4 9" xfId="34538" xr:uid="{D48432C6-EFC3-44C7-946E-EC78E1B02371}"/>
    <cellStyle name="Comma 30 5" xfId="4544" xr:uid="{136CEF1C-118E-4B79-8481-AD3F950C4B63}"/>
    <cellStyle name="Comma 30 5 2" xfId="9793" xr:uid="{4FDF61FA-86AD-41F5-86DB-DE36879331D1}"/>
    <cellStyle name="Comma 30 5 2 2" xfId="26055" xr:uid="{07A2F744-9503-47BE-8BFE-80EFF36F64AE}"/>
    <cellStyle name="Comma 30 5 3" xfId="15316" xr:uid="{024408A5-2B21-495F-867C-7961CA0E26FE}"/>
    <cellStyle name="Comma 30 5 4" xfId="21214" xr:uid="{2252085C-FD39-4E8E-9EEC-6600C8D7C4B0}"/>
    <cellStyle name="Comma 30 5 5" xfId="19015" xr:uid="{F4792724-2827-4D6B-BC4D-75F1BE452DC8}"/>
    <cellStyle name="Comma 30 6" xfId="6550" xr:uid="{53847521-93E0-4A5A-9728-26AE5F42235A}"/>
    <cellStyle name="Comma 30 6 2" xfId="11405" xr:uid="{A293FD51-E75D-4C86-84E7-D853845BEC29}"/>
    <cellStyle name="Comma 30 6 2 2" xfId="27667" xr:uid="{DDF6B573-F463-4AE6-A06F-5F109F73CE72}"/>
    <cellStyle name="Comma 30 6 3" xfId="17000" xr:uid="{F974A1AC-E6B9-4742-8A03-9F6C49F0510F}"/>
    <cellStyle name="Comma 30 6 4" xfId="22826" xr:uid="{586E767F-D400-46FC-A631-EB9B1B3685CF}"/>
    <cellStyle name="Comma 30 6 5" xfId="31901" xr:uid="{5783B452-EAAE-4BAA-B7B4-C0AB2994B50E}"/>
    <cellStyle name="Comma 30 7" xfId="8175" xr:uid="{F32A59FE-7C9F-4EF4-8B69-FAEBF5AECBD6}"/>
    <cellStyle name="Comma 30 7 2" xfId="24447" xr:uid="{8C9BC756-5495-43AF-81D6-A9D9F84DE9D7}"/>
    <cellStyle name="Comma 30 8" xfId="13225" xr:uid="{75EA0BE6-948B-48DA-843A-F2EAC90E9014}"/>
    <cellStyle name="Comma 30 9" xfId="19605" xr:uid="{4174B6ED-2283-4A79-B30C-2AAA6A9EB759}"/>
    <cellStyle name="Comma 31" xfId="856" xr:uid="{859F0CCA-BFB5-4D66-820F-705941B7A6CC}"/>
    <cellStyle name="Comma 31 2" xfId="3034" xr:uid="{D25C117B-1A7D-44B7-A8E8-74A9B859E345}"/>
    <cellStyle name="Comma 31 2 10" xfId="32781" xr:uid="{795AFD47-BD3D-4A32-AB15-FFE90CAB5F7E}"/>
    <cellStyle name="Comma 31 2 11" xfId="34539" xr:uid="{55A63B41-54B1-4761-951F-874276CD0365}"/>
    <cellStyle name="Comma 31 2 12" xfId="35820" xr:uid="{2EA754C5-FA12-4DDC-B165-7774FE45702D}"/>
    <cellStyle name="Comma 31 2 13" xfId="37232" xr:uid="{DFCC38A7-9F16-4C44-B490-D29E80024629}"/>
    <cellStyle name="Comma 31 2 14" xfId="38637" xr:uid="{9A0F98E8-59CA-4E57-9E5B-71E8BD5AF794}"/>
    <cellStyle name="Comma 31 2 15" xfId="40214" xr:uid="{2AC51F60-652E-4857-928F-B2D9356EE31E}"/>
    <cellStyle name="Comma 31 2 16" xfId="41686" xr:uid="{3EF3336C-10A7-4C7D-8007-2F0DEB20F112}"/>
    <cellStyle name="Comma 31 2 17" xfId="43089" xr:uid="{56C14EC5-68DB-4F70-9F7D-70FA5260CE82}"/>
    <cellStyle name="Comma 31 2 2" xfId="3499" xr:uid="{1FA656E7-5D27-4BA8-BCA5-2112745E2D50}"/>
    <cellStyle name="Comma 31 2 2 10" xfId="34540" xr:uid="{7C89C4EA-4B7D-4BBA-B8FB-928D7B6D75A9}"/>
    <cellStyle name="Comma 31 2 2 11" xfId="36185" xr:uid="{B18D98E7-64EC-4DD4-BFD4-DB04972C00DE}"/>
    <cellStyle name="Comma 31 2 2 12" xfId="37597" xr:uid="{DE3E5E49-4B34-4ADA-96BA-C3CE7067237A}"/>
    <cellStyle name="Comma 31 2 2 13" xfId="39002" xr:uid="{48F45D78-B09D-4B33-A524-3446C4149EB5}"/>
    <cellStyle name="Comma 31 2 2 14" xfId="40215" xr:uid="{5CB23560-D554-422B-B98A-6A8BD52DD2EC}"/>
    <cellStyle name="Comma 31 2 2 15" xfId="42051" xr:uid="{5105B0FE-065B-4E00-8FA7-4EFC73F7697C}"/>
    <cellStyle name="Comma 31 2 2 16" xfId="43454" xr:uid="{D7BACEA5-F2B5-425F-AA1F-42A5DD81109C}"/>
    <cellStyle name="Comma 31 2 2 2" xfId="4360" xr:uid="{3D53C382-AD85-4326-9C73-F0483AD3D9B6}"/>
    <cellStyle name="Comma 31 2 2 2 10" xfId="36937" xr:uid="{E8DD2AC3-B79B-415D-B086-38C6A7B25636}"/>
    <cellStyle name="Comma 31 2 2 2 11" xfId="38349" xr:uid="{78F4D688-C1F7-43B0-8B0D-738590CE2963}"/>
    <cellStyle name="Comma 31 2 2 2 12" xfId="39754" xr:uid="{83BEC5A7-147D-44C6-BA15-A082B1B69185}"/>
    <cellStyle name="Comma 31 2 2 2 13" xfId="40216" xr:uid="{488F5EC4-76E9-4597-81CC-36337E4C0ABF}"/>
    <cellStyle name="Comma 31 2 2 2 14" xfId="42803" xr:uid="{F595117E-399C-481A-BB63-5DC760CDE1E2}"/>
    <cellStyle name="Comma 31 2 2 2 15" xfId="44206" xr:uid="{D9180C35-CF77-4F35-82CA-6D1572DC7AFC}"/>
    <cellStyle name="Comma 31 2 2 2 2" xfId="5969" xr:uid="{BB4F1D35-A019-4F43-8ECA-B8A3C1E6590E}"/>
    <cellStyle name="Comma 31 2 2 2 2 2" xfId="11218" xr:uid="{368B0C55-638D-409B-AB8E-387E9BD2EBEE}"/>
    <cellStyle name="Comma 31 2 2 2 2 2 2" xfId="27480" xr:uid="{50BF66A5-B8B0-435D-87B0-87AECDDF56E5}"/>
    <cellStyle name="Comma 31 2 2 2 2 3" xfId="16741" xr:uid="{9A4F07B7-D819-4BF9-A30B-B1A13E88540C}"/>
    <cellStyle name="Comma 31 2 2 2 2 4" xfId="22639" xr:uid="{F8A190CD-E346-48F4-8C0F-1AC827D33EE7}"/>
    <cellStyle name="Comma 31 2 2 2 2 5" xfId="29546" xr:uid="{8FE9A267-98CF-4FF8-9D90-862FF1424C66}"/>
    <cellStyle name="Comma 31 2 2 2 3" xfId="7975" xr:uid="{9C3CAFA1-7AF8-40B1-A7B8-BF0FA452ABC5}"/>
    <cellStyle name="Comma 31 2 2 2 3 2" xfId="12830" xr:uid="{91AFD181-67DB-4B5E-A43D-A70DA4B59B13}"/>
    <cellStyle name="Comma 31 2 2 2 3 2 2" xfId="29092" xr:uid="{1216EC09-4503-4345-A3DD-9CA714634FB1}"/>
    <cellStyle name="Comma 31 2 2 2 3 3" xfId="18425" xr:uid="{B5B2D28F-D021-459F-BB88-A23DA92E8AA4}"/>
    <cellStyle name="Comma 31 2 2 2 3 4" xfId="24251" xr:uid="{09CAE434-5071-41F6-920E-BDED17610C28}"/>
    <cellStyle name="Comma 31 2 2 2 3 5" xfId="29480" xr:uid="{CECD70D6-7A07-46A7-9202-1DE67CA247A8}"/>
    <cellStyle name="Comma 31 2 2 2 4" xfId="9602" xr:uid="{007352DE-2D94-48D1-BAE2-5F2DD07B45C9}"/>
    <cellStyle name="Comma 31 2 2 2 4 2" xfId="25871" xr:uid="{1614AC4D-C9A7-468E-ADB6-6BC01192E8B6}"/>
    <cellStyle name="Comma 31 2 2 2 5" xfId="15132" xr:uid="{64A5DC7C-C173-4820-9B04-3FBDF3BFC923}"/>
    <cellStyle name="Comma 31 2 2 2 6" xfId="21030" xr:uid="{D4C58F8E-A5C3-4146-86C8-B048D204A69B}"/>
    <cellStyle name="Comma 31 2 2 2 7" xfId="29881" xr:uid="{692FAF77-26AC-49FA-BCCF-6E49150B7DCB}"/>
    <cellStyle name="Comma 31 2 2 2 8" xfId="34075" xr:uid="{53FCBAA8-9B78-40FB-9324-0F622F3FE418}"/>
    <cellStyle name="Comma 31 2 2 2 9" xfId="34541" xr:uid="{9DF8ED69-BF12-4D70-B56B-84DAD56291DE}"/>
    <cellStyle name="Comma 31 2 2 3" xfId="5114" xr:uid="{179BD227-0C8A-465E-B6E3-6665856A853E}"/>
    <cellStyle name="Comma 31 2 2 3 2" xfId="10363" xr:uid="{523D0732-F4EC-4530-A582-6EF32288BED9}"/>
    <cellStyle name="Comma 31 2 2 3 2 2" xfId="26625" xr:uid="{DB398724-476D-4018-A7AD-FB248FE7018A}"/>
    <cellStyle name="Comma 31 2 2 3 3" xfId="15886" xr:uid="{48356767-F732-48DC-A9E1-BB1FD4828C09}"/>
    <cellStyle name="Comma 31 2 2 3 4" xfId="21784" xr:uid="{BC417E7D-9AD9-4D50-8BF7-076B83933E13}"/>
    <cellStyle name="Comma 31 2 2 3 5" xfId="29559" xr:uid="{986C47E0-DE69-4517-BC02-72BAE4FE9115}"/>
    <cellStyle name="Comma 31 2 2 4" xfId="7120" xr:uid="{E226B544-E812-45CE-B0EF-F9D313AF311D}"/>
    <cellStyle name="Comma 31 2 2 4 2" xfId="11975" xr:uid="{A1CE4D90-5E8F-417F-A3D4-EAFB11CCDFFB}"/>
    <cellStyle name="Comma 31 2 2 4 2 2" xfId="28237" xr:uid="{B1D4BD94-D315-4EBA-8117-7DB2A20E860E}"/>
    <cellStyle name="Comma 31 2 2 4 3" xfId="17570" xr:uid="{0D7C9226-5A52-4F5D-A6DF-09049F3E11C2}"/>
    <cellStyle name="Comma 31 2 2 4 4" xfId="23396" xr:uid="{D8D1E22E-6AA6-4D62-81BA-789D8AF84252}"/>
    <cellStyle name="Comma 31 2 2 4 5" xfId="19594" xr:uid="{6E616533-535C-4CF2-9169-845E7AEA3CBE}"/>
    <cellStyle name="Comma 31 2 2 5" xfId="8747" xr:uid="{E85B4E71-3476-4E8D-B8E6-EB23CD68AE27}"/>
    <cellStyle name="Comma 31 2 2 5 2" xfId="25016" xr:uid="{80461640-7FDB-4E09-B8B1-A8D3264DFCF6}"/>
    <cellStyle name="Comma 31 2 2 6" xfId="14275" xr:uid="{134B904D-75E7-427F-A7EC-A2E073F9910C}"/>
    <cellStyle name="Comma 31 2 2 7" xfId="20175" xr:uid="{B4BF4562-645E-48BB-B410-8DCE4E8227EC}"/>
    <cellStyle name="Comma 31 2 2 8" xfId="32551" xr:uid="{A8A43352-4BD9-4652-9E8B-A8AB6EAC3EDA}"/>
    <cellStyle name="Comma 31 2 2 9" xfId="33220" xr:uid="{1400BEC3-97D3-4302-A78F-F55F82E98D68}"/>
    <cellStyle name="Comma 31 2 3" xfId="3925" xr:uid="{561FA284-2889-475E-B9F1-9FA80C5BCD6E}"/>
    <cellStyle name="Comma 31 2 3 10" xfId="36570" xr:uid="{57365810-BD04-4298-A874-B27983767393}"/>
    <cellStyle name="Comma 31 2 3 11" xfId="37982" xr:uid="{7180CBA0-1F3D-44A4-9648-CE884122CC02}"/>
    <cellStyle name="Comma 31 2 3 12" xfId="39387" xr:uid="{A84B16EC-5C63-453F-A91D-305DF243C3F0}"/>
    <cellStyle name="Comma 31 2 3 13" xfId="40217" xr:uid="{3D9557AE-1E9F-4318-AFF1-69EB3734DBCF}"/>
    <cellStyle name="Comma 31 2 3 14" xfId="42436" xr:uid="{E76BAC30-A050-42E8-B653-55D8D6A72066}"/>
    <cellStyle name="Comma 31 2 3 15" xfId="43839" xr:uid="{1454E76B-9CDA-4421-A914-8A1B184BD635}"/>
    <cellStyle name="Comma 31 2 3 2" xfId="5534" xr:uid="{EE195DF7-2439-42B4-9F81-ECBAD0955B77}"/>
    <cellStyle name="Comma 31 2 3 2 2" xfId="10783" xr:uid="{11B209C6-4621-41C2-85FC-199E321CA77D}"/>
    <cellStyle name="Comma 31 2 3 2 2 2" xfId="27045" xr:uid="{517EEE64-A16A-4F49-8CC3-9EE08A355ABB}"/>
    <cellStyle name="Comma 31 2 3 2 3" xfId="16306" xr:uid="{1DC81F61-0F11-42C3-B2E7-3E0CE3C0E1A5}"/>
    <cellStyle name="Comma 31 2 3 2 4" xfId="22204" xr:uid="{EAB4219F-F523-4493-BB8E-7F5C844F52C2}"/>
    <cellStyle name="Comma 31 2 3 2 5" xfId="18693" xr:uid="{D4270F39-E9EB-4562-97D9-B174D11FB922}"/>
    <cellStyle name="Comma 31 2 3 3" xfId="7540" xr:uid="{ABB2E4C8-A5CA-42BD-B295-BD55A753C6AA}"/>
    <cellStyle name="Comma 31 2 3 3 2" xfId="12395" xr:uid="{88E758A6-2B55-4623-9DD2-F9929A3922E1}"/>
    <cellStyle name="Comma 31 2 3 3 2 2" xfId="28657" xr:uid="{0CBAEE34-078E-48A8-A2E8-566FFD623CB9}"/>
    <cellStyle name="Comma 31 2 3 3 3" xfId="17990" xr:uid="{6F94AC4A-1605-4201-9AFE-5CBADB2CB10E}"/>
    <cellStyle name="Comma 31 2 3 3 4" xfId="23816" xr:uid="{5754B4DD-BF1B-4F31-B2A4-C9230825ECE9}"/>
    <cellStyle name="Comma 31 2 3 3 5" xfId="30755" xr:uid="{F31468D4-948D-40CF-B593-07A0D9C5DF9C}"/>
    <cellStyle name="Comma 31 2 3 4" xfId="9167" xr:uid="{134BA1C7-F17A-408F-B077-E33581B486DF}"/>
    <cellStyle name="Comma 31 2 3 4 2" xfId="25436" xr:uid="{3BD2E2DF-833D-4D5F-A249-1D614F913FFB}"/>
    <cellStyle name="Comma 31 2 3 5" xfId="14697" xr:uid="{1B8A49C8-554C-4877-A143-A18A2113FF6D}"/>
    <cellStyle name="Comma 31 2 3 6" xfId="20595" xr:uid="{5DF59D5C-7F1D-4764-B646-FCE89842E124}"/>
    <cellStyle name="Comma 31 2 3 7" xfId="29343" xr:uid="{F33737AC-CD74-4714-85DF-0D33F0CB21A1}"/>
    <cellStyle name="Comma 31 2 3 8" xfId="33640" xr:uid="{8FBE4AD7-5C25-4EB0-A4DB-FD0540977FA2}"/>
    <cellStyle name="Comma 31 2 3 9" xfId="34542" xr:uid="{386AC6F7-DD5D-405F-8D62-8518138774D1}"/>
    <cellStyle name="Comma 31 2 4" xfId="4675" xr:uid="{A47C9BD0-F239-4571-A7EB-F12F21B3729B}"/>
    <cellStyle name="Comma 31 2 4 2" xfId="9924" xr:uid="{6C77638D-6D14-4D1A-B840-27C83F8D3AE1}"/>
    <cellStyle name="Comma 31 2 4 2 2" xfId="26186" xr:uid="{A6C96C87-EABC-4A10-A4B4-754D087329B1}"/>
    <cellStyle name="Comma 31 2 4 3" xfId="15447" xr:uid="{9C63E13F-7EE8-411D-8074-DC7D5258A786}"/>
    <cellStyle name="Comma 31 2 4 4" xfId="21345" xr:uid="{EE59E95C-7B5C-4425-9557-83445B269024}"/>
    <cellStyle name="Comma 31 2 4 5" xfId="13287" xr:uid="{6F3D2626-D97C-4A51-9240-B962E349558E}"/>
    <cellStyle name="Comma 31 2 5" xfId="6681" xr:uid="{45E40E2C-3602-40F8-B1D8-31C978BCEA86}"/>
    <cellStyle name="Comma 31 2 5 2" xfId="11536" xr:uid="{A63F792C-A151-4779-B0BF-E17BAC1DEFBD}"/>
    <cellStyle name="Comma 31 2 5 2 2" xfId="27798" xr:uid="{3AC0631E-584F-43EF-8F20-34345EE87CF0}"/>
    <cellStyle name="Comma 31 2 5 3" xfId="17131" xr:uid="{41D2F889-5E77-4D58-AE05-2785D74202ED}"/>
    <cellStyle name="Comma 31 2 5 4" xfId="22957" xr:uid="{C0B4D69C-7639-4034-85A2-A6DB8C631A0A}"/>
    <cellStyle name="Comma 31 2 5 5" xfId="30331" xr:uid="{CFD0E8ED-5685-4819-B18C-A7879635CA7C}"/>
    <cellStyle name="Comma 31 2 6" xfId="8308" xr:uid="{7A5D7BCF-BA47-49BE-8BD4-FA68C3157258}"/>
    <cellStyle name="Comma 31 2 6 2" xfId="24577" xr:uid="{DC22615D-3DF7-4A16-AF58-7F87F3530A40}"/>
    <cellStyle name="Comma 31 2 7" xfId="13833" xr:uid="{9E4AE18A-8040-4C70-AA72-1E22D235AC66}"/>
    <cellStyle name="Comma 31 2 8" xfId="19736" xr:uid="{5A4DE34B-691C-441E-9EB2-C08DA8E99F2A}"/>
    <cellStyle name="Comma 31 2 9" xfId="31775" xr:uid="{6C059356-54B8-4B5E-AF01-D9523C83C0EA}"/>
    <cellStyle name="Comma 31 3" xfId="3232" xr:uid="{BC9417FC-7769-4870-B945-A597B3DB4B79}"/>
    <cellStyle name="Comma 31 3 10" xfId="34543" xr:uid="{15581D7C-5E9F-408F-BE93-AF2AAD275369}"/>
    <cellStyle name="Comma 31 3 11" xfId="36009" xr:uid="{9FAC040D-E339-410D-B57D-D30DC9973775}"/>
    <cellStyle name="Comma 31 3 12" xfId="37421" xr:uid="{C8E7CDC8-019D-4FAC-A149-213E4BB02A09}"/>
    <cellStyle name="Comma 31 3 13" xfId="38826" xr:uid="{B2058992-89F3-4E18-B9CA-4746331FFB80}"/>
    <cellStyle name="Comma 31 3 14" xfId="40218" xr:uid="{B27F4C6B-64C7-4C3C-90BC-1AF1C83868FC}"/>
    <cellStyle name="Comma 31 3 15" xfId="41875" xr:uid="{F4578E26-8C04-4CE9-B081-C736F13B55C2}"/>
    <cellStyle name="Comma 31 3 16" xfId="43278" xr:uid="{AA94DD3E-30BC-4AD3-BFE4-6600420F08B0}"/>
    <cellStyle name="Comma 31 3 2" xfId="4162" xr:uid="{CEB771A3-7F7E-4AE2-A94F-30A76DC20015}"/>
    <cellStyle name="Comma 31 3 2 10" xfId="36761" xr:uid="{D5306F43-48C5-4F4E-95DA-484C6D1DDAEF}"/>
    <cellStyle name="Comma 31 3 2 11" xfId="38173" xr:uid="{9E37596E-24D9-411D-BCA3-7AA90B7E677A}"/>
    <cellStyle name="Comma 31 3 2 12" xfId="39578" xr:uid="{01F774BB-B971-45F7-AAA9-3E6EE0558180}"/>
    <cellStyle name="Comma 31 3 2 13" xfId="40219" xr:uid="{90F7EFD8-2F4E-4195-B7FA-09355370564C}"/>
    <cellStyle name="Comma 31 3 2 14" xfId="42627" xr:uid="{E2469233-E371-4202-B4C3-B2A816BC80AD}"/>
    <cellStyle name="Comma 31 3 2 15" xfId="44030" xr:uid="{AB992EF6-5BC1-427B-83D9-F8921F42EE6F}"/>
    <cellStyle name="Comma 31 3 2 2" xfId="5771" xr:uid="{1845A9F6-9919-466F-93AE-6326B97D5595}"/>
    <cellStyle name="Comma 31 3 2 2 2" xfId="11020" xr:uid="{EA24FAB2-B386-42A0-B9D2-8DDC5B9C41A4}"/>
    <cellStyle name="Comma 31 3 2 2 2 2" xfId="27282" xr:uid="{ADA3B64A-4AF4-4975-B7A0-2E31F9DF4339}"/>
    <cellStyle name="Comma 31 3 2 2 3" xfId="16543" xr:uid="{C4C0711A-8A7E-4E18-9900-0956561EF54D}"/>
    <cellStyle name="Comma 31 3 2 2 4" xfId="22441" xr:uid="{C738A5FB-5E1D-4D86-A695-BCF720E7F9A6}"/>
    <cellStyle name="Comma 31 3 2 2 5" xfId="31597" xr:uid="{83DFDCD0-F2BF-491C-BB71-02413438A6A0}"/>
    <cellStyle name="Comma 31 3 2 3" xfId="7777" xr:uid="{DF307501-8279-452C-AE62-B5A58BB33028}"/>
    <cellStyle name="Comma 31 3 2 3 2" xfId="12632" xr:uid="{E7DA7D19-DFFB-4B32-8D38-DA7036B7B015}"/>
    <cellStyle name="Comma 31 3 2 3 2 2" xfId="28894" xr:uid="{4278B4B5-47ED-4FB3-88C4-E20F27EA412C}"/>
    <cellStyle name="Comma 31 3 2 3 3" xfId="18227" xr:uid="{21E10335-44E2-4BA1-B28A-90EEC27BB19C}"/>
    <cellStyle name="Comma 31 3 2 3 4" xfId="24053" xr:uid="{D476FF34-1658-4A21-9B54-8B3199C84038}"/>
    <cellStyle name="Comma 31 3 2 3 5" xfId="13018" xr:uid="{2EFABB52-66E6-468C-8143-2ACE48E913D1}"/>
    <cellStyle name="Comma 31 3 2 4" xfId="9404" xr:uid="{09AECF46-9D2B-469B-9F9A-C02F3B8C9157}"/>
    <cellStyle name="Comma 31 3 2 4 2" xfId="25673" xr:uid="{0EE1BC72-CCF3-420C-8DD8-F74E0099C7D2}"/>
    <cellStyle name="Comma 31 3 2 5" xfId="14934" xr:uid="{23A56791-5081-4BDE-870E-6EAB59EA7586}"/>
    <cellStyle name="Comma 31 3 2 6" xfId="20832" xr:uid="{A96E2564-FBBA-4357-97CA-F355D56CB54C}"/>
    <cellStyle name="Comma 31 3 2 7" xfId="30498" xr:uid="{9084C4F6-4D3F-4F11-91E8-C3BB1F5FA1C5}"/>
    <cellStyle name="Comma 31 3 2 8" xfId="33877" xr:uid="{CC714E97-A0F8-4CE4-B4A2-902DA7633066}"/>
    <cellStyle name="Comma 31 3 2 9" xfId="34544" xr:uid="{C967220E-AD5F-40ED-95C7-69E7D43B7E31}"/>
    <cellStyle name="Comma 31 3 3" xfId="4873" xr:uid="{7DA64206-DB65-451A-9A4D-A6C4FF92CDAF}"/>
    <cellStyle name="Comma 31 3 3 2" xfId="10122" xr:uid="{C28FEF1E-31AB-42B6-8276-CEA1AD36F713}"/>
    <cellStyle name="Comma 31 3 3 2 2" xfId="26384" xr:uid="{C18FB68F-C935-4CF4-83C5-167CA4252BA5}"/>
    <cellStyle name="Comma 31 3 3 3" xfId="15645" xr:uid="{951B84F2-DBC5-448A-AE00-5CF5FCF6FA54}"/>
    <cellStyle name="Comma 31 3 3 4" xfId="21543" xr:uid="{9FE45CFD-FD0D-4BFA-B96E-95FB28E7AFE9}"/>
    <cellStyle name="Comma 31 3 3 5" xfId="32339" xr:uid="{61153E3B-109D-44C7-985D-EA9CE133E60D}"/>
    <cellStyle name="Comma 31 3 4" xfId="6879" xr:uid="{201CC972-E7CE-4A02-8A8D-96D881EEA41A}"/>
    <cellStyle name="Comma 31 3 4 2" xfId="11734" xr:uid="{D2A724F5-6CFC-4565-9995-DFBE9F3C03C7}"/>
    <cellStyle name="Comma 31 3 4 2 2" xfId="27996" xr:uid="{5CA3B2C3-C4CF-4C10-B078-21F7F24820EC}"/>
    <cellStyle name="Comma 31 3 4 3" xfId="17329" xr:uid="{6BAD88D2-6146-4B87-A183-FF1EA31001E9}"/>
    <cellStyle name="Comma 31 3 4 4" xfId="23155" xr:uid="{20A9507B-0E5C-4AAB-A5C9-F0653C6992C7}"/>
    <cellStyle name="Comma 31 3 4 5" xfId="30106" xr:uid="{256E79E5-9065-42C0-8FBA-EDD4F11D628D}"/>
    <cellStyle name="Comma 31 3 5" xfId="8506" xr:uid="{1EEEDF37-457D-4B22-9D98-827903ECBA4B}"/>
    <cellStyle name="Comma 31 3 5 2" xfId="24775" xr:uid="{49AAC58F-D5E2-4BE9-93C9-10EE3E1BACFF}"/>
    <cellStyle name="Comma 31 3 6" xfId="14031" xr:uid="{E0826A64-965F-4756-9928-1A9B3870C0ED}"/>
    <cellStyle name="Comma 31 3 7" xfId="19934" xr:uid="{A29AE3D2-AAF1-44EA-9252-AF2806A70672}"/>
    <cellStyle name="Comma 31 3 8" xfId="13320" xr:uid="{3C1E714B-4031-496E-A362-4A0B02091B5E}"/>
    <cellStyle name="Comma 31 3 9" xfId="32979" xr:uid="{E2AC671F-7AE6-4666-8F4D-9A7FD0F00AC3}"/>
    <cellStyle name="Comma 31 4" xfId="3724" xr:uid="{20FB599E-7A1B-4302-8616-C3E63828BA01}"/>
    <cellStyle name="Comma 31 4 10" xfId="36394" xr:uid="{092CA33A-86BA-4E9E-8F2C-97B2F416795C}"/>
    <cellStyle name="Comma 31 4 11" xfId="37806" xr:uid="{F9984931-CEA4-40F4-8382-72C32172BE7B}"/>
    <cellStyle name="Comma 31 4 12" xfId="39211" xr:uid="{A30907E3-0621-4D61-9B46-396E791082C9}"/>
    <cellStyle name="Comma 31 4 13" xfId="40220" xr:uid="{E07066D0-D2BA-453B-88CD-AD96591DB258}"/>
    <cellStyle name="Comma 31 4 14" xfId="42260" xr:uid="{6C4564EB-AE16-4D56-9F60-FD8FE0E4DDA1}"/>
    <cellStyle name="Comma 31 4 15" xfId="43663" xr:uid="{16F86F57-184A-46F2-87FE-C528178626E7}"/>
    <cellStyle name="Comma 31 4 2" xfId="5333" xr:uid="{DC11C7E5-4FA2-40B8-BF5A-CEA7F244F155}"/>
    <cellStyle name="Comma 31 4 2 2" xfId="10582" xr:uid="{E0514C2D-46A3-4DC7-A82A-DBB588255183}"/>
    <cellStyle name="Comma 31 4 2 2 2" xfId="26844" xr:uid="{EC541C93-8946-44D9-A1CC-2D12C1174244}"/>
    <cellStyle name="Comma 31 4 2 3" xfId="16105" xr:uid="{D1099EF4-CB9B-4EA8-9E1A-8A34AFAEF1B9}"/>
    <cellStyle name="Comma 31 4 2 4" xfId="22003" xr:uid="{B7F01FAB-E6B9-4FBF-ADD9-686AE94D5AE4}"/>
    <cellStyle name="Comma 31 4 2 5" xfId="31973" xr:uid="{7F2102B1-B7E0-484E-8F34-9781ECF56AF0}"/>
    <cellStyle name="Comma 31 4 3" xfId="7339" xr:uid="{3AB61F69-4840-4526-9E13-439AF8D877B0}"/>
    <cellStyle name="Comma 31 4 3 2" xfId="12194" xr:uid="{7C45B611-ACD9-46E6-82F3-5C47F9CF5532}"/>
    <cellStyle name="Comma 31 4 3 2 2" xfId="28456" xr:uid="{A61341C7-1C5A-4DEF-82F1-1F0A1D8871AE}"/>
    <cellStyle name="Comma 31 4 3 3" xfId="17789" xr:uid="{DE32597F-1D4F-466A-A155-130E6E83B4F3}"/>
    <cellStyle name="Comma 31 4 3 4" xfId="23615" xr:uid="{9152C32F-BDCE-4E99-A635-54252B2C9296}"/>
    <cellStyle name="Comma 31 4 3 5" xfId="13501" xr:uid="{A6F9D22A-6DC2-48CF-A311-9BE5F3F65F9E}"/>
    <cellStyle name="Comma 31 4 4" xfId="8966" xr:uid="{8E780664-9B7B-4227-93FC-F9598D75735F}"/>
    <cellStyle name="Comma 31 4 4 2" xfId="25235" xr:uid="{D90F3B5F-841F-4950-AED3-E5CAA2DBA38C}"/>
    <cellStyle name="Comma 31 4 5" xfId="14496" xr:uid="{923F843B-C327-42E0-B6B6-5816323D0EDF}"/>
    <cellStyle name="Comma 31 4 6" xfId="20394" xr:uid="{504FE9CF-A9D9-4328-A5C0-E44B2B21F214}"/>
    <cellStyle name="Comma 31 4 7" xfId="13353" xr:uid="{07881A26-31A4-4EFB-ABF1-6C78DCEC1AFD}"/>
    <cellStyle name="Comma 31 4 8" xfId="33439" xr:uid="{706D009C-ED9A-4689-B6FE-FD13997D2B0F}"/>
    <cellStyle name="Comma 31 4 9" xfId="34545" xr:uid="{CD9841A2-C34E-4533-B1CE-7BE01ACF771A}"/>
    <cellStyle name="Comma 31 5" xfId="13226" xr:uid="{D4D5D96F-2AFC-46E7-9EEA-12651FE73881}"/>
    <cellStyle name="Comma 31 6" xfId="29636" xr:uid="{4AF21105-F2B1-4D1A-8284-7418EEF687C1}"/>
    <cellStyle name="Comma 32" xfId="44380" xr:uid="{FF4C3583-2D1F-47BB-9EE3-79D59669124D}"/>
    <cellStyle name="Comma 4" xfId="857" xr:uid="{DBFD3574-822E-4179-A00A-FBCEF58B8EC4}"/>
    <cellStyle name="Comma 4 2" xfId="858" xr:uid="{D7DDBD99-1F7D-4809-A73D-7C1381CDE36A}"/>
    <cellStyle name="Comma 4 2 2" xfId="3036" xr:uid="{C5208107-C2FC-49CA-ADB1-91585C9234B1}"/>
    <cellStyle name="Comma 4 2 2 10" xfId="32783" xr:uid="{C2B5214B-D26B-45F6-BD8B-E47B6F60423D}"/>
    <cellStyle name="Comma 4 2 2 11" xfId="34546" xr:uid="{21D5B0B9-B3CE-4FF3-9027-F600E380DF3C}"/>
    <cellStyle name="Comma 4 2 2 12" xfId="35822" xr:uid="{F8796786-3BCD-4362-839B-76783E443642}"/>
    <cellStyle name="Comma 4 2 2 13" xfId="37234" xr:uid="{05098EC3-A039-4C28-BB62-FAADD5FF4A49}"/>
    <cellStyle name="Comma 4 2 2 14" xfId="38639" xr:uid="{D542E9F5-07B4-4E78-9052-A8B2D7DBF217}"/>
    <cellStyle name="Comma 4 2 2 15" xfId="40221" xr:uid="{C9DB1476-2E19-4D1F-82EC-D0198F3C961A}"/>
    <cellStyle name="Comma 4 2 2 16" xfId="41688" xr:uid="{C3ADB668-F5A0-4BEF-BA05-1E48B03C522D}"/>
    <cellStyle name="Comma 4 2 2 17" xfId="43091" xr:uid="{11A0E49A-8F74-47C3-BF5D-D60D594D86AC}"/>
    <cellStyle name="Comma 4 2 2 2" xfId="3501" xr:uid="{2D6DCA7E-06C4-473D-A851-6EB33F9C9F79}"/>
    <cellStyle name="Comma 4 2 2 2 10" xfId="34547" xr:uid="{F382B339-A72A-4EA8-8D84-C092A3D34F7C}"/>
    <cellStyle name="Comma 4 2 2 2 11" xfId="36187" xr:uid="{1EFE60F4-55A5-4845-B800-CC34DC5CBC52}"/>
    <cellStyle name="Comma 4 2 2 2 12" xfId="37599" xr:uid="{72C4ED96-9ADE-4FDC-9C51-902E91574D80}"/>
    <cellStyle name="Comma 4 2 2 2 13" xfId="39004" xr:uid="{32F83117-5714-4EAE-8762-0212DE4AAF82}"/>
    <cellStyle name="Comma 4 2 2 2 14" xfId="40222" xr:uid="{70B86538-3167-4010-A80D-7212E3B15EA1}"/>
    <cellStyle name="Comma 4 2 2 2 15" xfId="42053" xr:uid="{15FAB0FA-65EC-478F-A786-6AA1294DD6D3}"/>
    <cellStyle name="Comma 4 2 2 2 16" xfId="43456" xr:uid="{19ECCA43-DD91-4144-809C-E92C6FAC771F}"/>
    <cellStyle name="Comma 4 2 2 2 2" xfId="4362" xr:uid="{9464FDCB-160D-4F22-98F7-91CE4003D186}"/>
    <cellStyle name="Comma 4 2 2 2 2 10" xfId="36939" xr:uid="{682D7999-79C9-4AC6-99C7-5ACC64BB6E62}"/>
    <cellStyle name="Comma 4 2 2 2 2 11" xfId="38351" xr:uid="{D8794AE3-71AB-4618-8618-2645587894D4}"/>
    <cellStyle name="Comma 4 2 2 2 2 12" xfId="39756" xr:uid="{93086A34-7AD1-411A-98E6-B8028D33C1CD}"/>
    <cellStyle name="Comma 4 2 2 2 2 13" xfId="40223" xr:uid="{51AA7325-32C2-48A3-A5EB-E45180970AFA}"/>
    <cellStyle name="Comma 4 2 2 2 2 14" xfId="42805" xr:uid="{8CFE7C5F-4B83-481E-AA84-D48F3E9F037C}"/>
    <cellStyle name="Comma 4 2 2 2 2 15" xfId="44208" xr:uid="{37B93CCC-0DEF-4C0A-A4BE-D16B3F58B51E}"/>
    <cellStyle name="Comma 4 2 2 2 2 2" xfId="5971" xr:uid="{8319D801-0F0C-4C03-B58A-A53383C33E45}"/>
    <cellStyle name="Comma 4 2 2 2 2 2 2" xfId="11220" xr:uid="{732B536D-99BA-4DF3-AE00-D1C57D03153E}"/>
    <cellStyle name="Comma 4 2 2 2 2 2 2 2" xfId="27482" xr:uid="{2055B225-9E1F-4865-96F9-CDDB9F8C2906}"/>
    <cellStyle name="Comma 4 2 2 2 2 2 3" xfId="16743" xr:uid="{210430FC-CE77-41CF-B47C-D4B57F60C9A5}"/>
    <cellStyle name="Comma 4 2 2 2 2 2 4" xfId="22641" xr:uid="{DF7447D7-5A0F-474B-9D9A-E27DAEC14748}"/>
    <cellStyle name="Comma 4 2 2 2 2 2 5" xfId="19406" xr:uid="{E8142CFB-3321-49E8-9176-0B67726C4CB2}"/>
    <cellStyle name="Comma 4 2 2 2 2 3" xfId="7977" xr:uid="{119610E6-16D8-4BC7-AB66-E6B50B1BC1C8}"/>
    <cellStyle name="Comma 4 2 2 2 2 3 2" xfId="12832" xr:uid="{67FE7339-A5C2-414E-98A1-E6196F9439FC}"/>
    <cellStyle name="Comma 4 2 2 2 2 3 2 2" xfId="29094" xr:uid="{4AE8EA43-BDA8-4F63-B66C-51FFA909ABAA}"/>
    <cellStyle name="Comma 4 2 2 2 2 3 3" xfId="18427" xr:uid="{547546E4-0542-432C-9D36-84B668866CD3}"/>
    <cellStyle name="Comma 4 2 2 2 2 3 4" xfId="24253" xr:uid="{340BA06C-477D-4D62-9799-7B0C64A8BAB3}"/>
    <cellStyle name="Comma 4 2 2 2 2 3 5" xfId="13260" xr:uid="{CFFD3E99-D895-4323-8200-84BDCEE1A9AD}"/>
    <cellStyle name="Comma 4 2 2 2 2 4" xfId="9604" xr:uid="{405547D3-28D0-463F-B5D1-BB132EB6432F}"/>
    <cellStyle name="Comma 4 2 2 2 2 4 2" xfId="25873" xr:uid="{8686D8D5-ECD5-4382-BDBF-97D399506765}"/>
    <cellStyle name="Comma 4 2 2 2 2 5" xfId="15134" xr:uid="{C57D94CE-F092-478E-8A66-3E6C1BE6EEBC}"/>
    <cellStyle name="Comma 4 2 2 2 2 6" xfId="21032" xr:uid="{F1FD8195-3FB1-4C8B-BA59-315A69BF74D3}"/>
    <cellStyle name="Comma 4 2 2 2 2 7" xfId="19437" xr:uid="{4B27B9AF-4FF9-4926-AA8D-7CC1DDE3469B}"/>
    <cellStyle name="Comma 4 2 2 2 2 8" xfId="34077" xr:uid="{5DB0C5C1-F7D6-4447-8B3C-7FBB62A7F788}"/>
    <cellStyle name="Comma 4 2 2 2 2 9" xfId="34548" xr:uid="{E08850CB-7DF7-41B9-98F6-02512FE3B586}"/>
    <cellStyle name="Comma 4 2 2 2 3" xfId="5116" xr:uid="{784B9135-8585-456A-B540-A1834F9B8A95}"/>
    <cellStyle name="Comma 4 2 2 2 3 2" xfId="10365" xr:uid="{0F289683-F7EC-4D30-A3D0-BBD530A83E1C}"/>
    <cellStyle name="Comma 4 2 2 2 3 2 2" xfId="26627" xr:uid="{17019672-53BF-4535-8EC8-6A2520A45CBA}"/>
    <cellStyle name="Comma 4 2 2 2 3 3" xfId="15888" xr:uid="{73B51FA6-078C-4619-99BE-8413D5F29D6C}"/>
    <cellStyle name="Comma 4 2 2 2 3 4" xfId="21786" xr:uid="{C09E4F20-E1E5-4000-BC76-46BB1761367E}"/>
    <cellStyle name="Comma 4 2 2 2 3 5" xfId="30342" xr:uid="{03485CDA-38FB-4A87-A0C7-B944001CE6FD}"/>
    <cellStyle name="Comma 4 2 2 2 4" xfId="7122" xr:uid="{C176BEE6-BF90-4DD5-B4B7-359405D0BAF1}"/>
    <cellStyle name="Comma 4 2 2 2 4 2" xfId="11977" xr:uid="{127264C4-8835-45C0-AEB0-C0A7AAC013EA}"/>
    <cellStyle name="Comma 4 2 2 2 4 2 2" xfId="28239" xr:uid="{A338A6F2-A239-4DF1-9596-17D7ED80891C}"/>
    <cellStyle name="Comma 4 2 2 2 4 3" xfId="17572" xr:uid="{7AC8681C-914C-4340-9B9D-4455C764D4A2}"/>
    <cellStyle name="Comma 4 2 2 2 4 4" xfId="23398" xr:uid="{AAFEE568-CEA6-4125-8DAA-4AE9A27A102D}"/>
    <cellStyle name="Comma 4 2 2 2 4 5" xfId="30161" xr:uid="{B403D7B7-E3F4-4BEE-B847-F107389DDCF9}"/>
    <cellStyle name="Comma 4 2 2 2 5" xfId="8749" xr:uid="{770C70CD-38E0-4CBE-99BD-AEBD86D40BD7}"/>
    <cellStyle name="Comma 4 2 2 2 5 2" xfId="25018" xr:uid="{5ADEEF91-23B8-475F-9872-4A9EB20354BB}"/>
    <cellStyle name="Comma 4 2 2 2 6" xfId="14277" xr:uid="{70E1C33A-11D1-4808-9E9F-254F553BDCFE}"/>
    <cellStyle name="Comma 4 2 2 2 7" xfId="20177" xr:uid="{9683DBE4-2760-4EE2-B3C0-1513FC97176E}"/>
    <cellStyle name="Comma 4 2 2 2 8" xfId="18946" xr:uid="{96A1E4F9-2F9D-436A-8B81-2C51743EC6F5}"/>
    <cellStyle name="Comma 4 2 2 2 9" xfId="33222" xr:uid="{3666FB72-C9D5-482E-8928-CEB234A5AD48}"/>
    <cellStyle name="Comma 4 2 2 3" xfId="3927" xr:uid="{34DAEB98-86E1-4A85-8563-5700EEEECC66}"/>
    <cellStyle name="Comma 4 2 2 3 10" xfId="36572" xr:uid="{817C4FC5-1424-41EA-A6A8-06725A32050F}"/>
    <cellStyle name="Comma 4 2 2 3 11" xfId="37984" xr:uid="{3FE2E2CA-F635-4AAA-8C8B-0DC1417779A0}"/>
    <cellStyle name="Comma 4 2 2 3 12" xfId="39389" xr:uid="{FF1348A3-241E-40C4-8D2B-D5513DBE92E7}"/>
    <cellStyle name="Comma 4 2 2 3 13" xfId="40224" xr:uid="{980B8D7D-6288-4B7B-A8DB-23C4B0925A7A}"/>
    <cellStyle name="Comma 4 2 2 3 14" xfId="42438" xr:uid="{F587DB7A-3EA3-4F81-B37B-8D5451E59AE5}"/>
    <cellStyle name="Comma 4 2 2 3 15" xfId="43841" xr:uid="{4A267992-9B2B-4229-8ECA-7D59F6DB0B49}"/>
    <cellStyle name="Comma 4 2 2 3 2" xfId="5536" xr:uid="{6B79E063-5EC3-4082-8491-063E57CDE493}"/>
    <cellStyle name="Comma 4 2 2 3 2 2" xfId="10785" xr:uid="{EFAACFD4-2CD7-44A7-B348-9C2499E6CC31}"/>
    <cellStyle name="Comma 4 2 2 3 2 2 2" xfId="27047" xr:uid="{075D8E66-2727-4162-9096-7D44CD1370BD}"/>
    <cellStyle name="Comma 4 2 2 3 2 3" xfId="16308" xr:uid="{D2B1244F-5D64-4EFE-B4E9-D44CB9E75CE8}"/>
    <cellStyle name="Comma 4 2 2 3 2 4" xfId="22206" xr:uid="{9761B81E-9DE2-4125-9004-CA54304E6464}"/>
    <cellStyle name="Comma 4 2 2 3 2 5" xfId="29725" xr:uid="{2767E380-4E33-49B7-A987-0F26911FF816}"/>
    <cellStyle name="Comma 4 2 2 3 3" xfId="7542" xr:uid="{B2150D12-BF84-46F3-81BB-7C10DB87F1C4}"/>
    <cellStyle name="Comma 4 2 2 3 3 2" xfId="12397" xr:uid="{1EAD2902-7382-4123-A2AF-D8F1F91E907B}"/>
    <cellStyle name="Comma 4 2 2 3 3 2 2" xfId="28659" xr:uid="{C727B787-7D83-45A2-969F-A85DB0590E60}"/>
    <cellStyle name="Comma 4 2 2 3 3 3" xfId="17992" xr:uid="{B226D45E-D995-48AA-B707-745E8CE9B8C9}"/>
    <cellStyle name="Comma 4 2 2 3 3 4" xfId="23818" xr:uid="{A10724CD-B45F-4F04-A2F4-D520AF4F6810}"/>
    <cellStyle name="Comma 4 2 2 3 3 5" xfId="31432" xr:uid="{8659AE79-9A6E-4653-B570-2C84814494F7}"/>
    <cellStyle name="Comma 4 2 2 3 4" xfId="9169" xr:uid="{74C3881E-F556-4D93-9753-587C7D36F135}"/>
    <cellStyle name="Comma 4 2 2 3 4 2" xfId="25438" xr:uid="{087F907B-1B0B-4F1F-A3A9-F93E2C896B4D}"/>
    <cellStyle name="Comma 4 2 2 3 5" xfId="14699" xr:uid="{0DE87685-57B0-4F37-8243-E98C7730B08E}"/>
    <cellStyle name="Comma 4 2 2 3 6" xfId="20597" xr:uid="{7FD4D389-9B83-462A-87E7-49D45B5BEA8E}"/>
    <cellStyle name="Comma 4 2 2 3 7" xfId="18688" xr:uid="{9B4E09FC-FB59-4C21-A71F-F35C6E30EA03}"/>
    <cellStyle name="Comma 4 2 2 3 8" xfId="33642" xr:uid="{572978AD-CD27-40FD-AEE4-BA620F309B0C}"/>
    <cellStyle name="Comma 4 2 2 3 9" xfId="34549" xr:uid="{5E3D2F09-3DC2-4841-80AF-B26A513C12A3}"/>
    <cellStyle name="Comma 4 2 2 4" xfId="4677" xr:uid="{2B0A7192-8CF5-40F6-BC9F-0F0D0B3356D9}"/>
    <cellStyle name="Comma 4 2 2 4 2" xfId="9926" xr:uid="{4368E59B-6ED8-4D88-BD1D-440424B2A648}"/>
    <cellStyle name="Comma 4 2 2 4 2 2" xfId="26188" xr:uid="{1B0CFDEE-356F-4837-B574-A7AEBA74A364}"/>
    <cellStyle name="Comma 4 2 2 4 3" xfId="15449" xr:uid="{7A251919-F09D-40A6-81C0-C31FB811C261}"/>
    <cellStyle name="Comma 4 2 2 4 4" xfId="21347" xr:uid="{5BF3DA12-C1B9-4FED-9DCC-A2448874B6B8}"/>
    <cellStyle name="Comma 4 2 2 4 5" xfId="19407" xr:uid="{70DA3ED1-4BF5-4402-AE38-87C5C3A00324}"/>
    <cellStyle name="Comma 4 2 2 5" xfId="6683" xr:uid="{6FF1037C-7544-4C65-A21E-6010BCCBA8AF}"/>
    <cellStyle name="Comma 4 2 2 5 2" xfId="11538" xr:uid="{2308DE25-9618-4CDC-84FF-63B04B84DF35}"/>
    <cellStyle name="Comma 4 2 2 5 2 2" xfId="27800" xr:uid="{470054FB-CB22-4D59-B188-52BF5AC44EDC}"/>
    <cellStyle name="Comma 4 2 2 5 3" xfId="17133" xr:uid="{67C03E11-019B-4D0D-9F38-ED35BAB24ED3}"/>
    <cellStyle name="Comma 4 2 2 5 4" xfId="22959" xr:uid="{ADDDC209-A032-4035-AA28-42E1E169AA2B}"/>
    <cellStyle name="Comma 4 2 2 5 5" xfId="13042" xr:uid="{26ED9C1F-718B-44FE-93B2-4B3F67B8AF77}"/>
    <cellStyle name="Comma 4 2 2 6" xfId="8310" xr:uid="{70F82B9A-AEE9-4C36-ABAC-C9C965136C9E}"/>
    <cellStyle name="Comma 4 2 2 6 2" xfId="24579" xr:uid="{669ED9F9-A23C-4661-A2A4-DD9B7236FCF6}"/>
    <cellStyle name="Comma 4 2 2 7" xfId="13835" xr:uid="{A0615436-77A8-4C99-A3AF-6DEC61435372}"/>
    <cellStyle name="Comma 4 2 2 8" xfId="19738" xr:uid="{683724C8-E72A-40BF-8C61-073A0A1830FC}"/>
    <cellStyle name="Comma 4 2 2 9" xfId="32400" xr:uid="{2FDE0EF6-CD57-44FB-AA64-1DA1DAB3D2DF}"/>
    <cellStyle name="Comma 4 2 3" xfId="3234" xr:uid="{7BE9F27E-9004-452A-9529-7721376A5F4C}"/>
    <cellStyle name="Comma 4 2 3 10" xfId="34550" xr:uid="{E073A43F-9546-4C3E-8FB4-C1A676A31D2C}"/>
    <cellStyle name="Comma 4 2 3 11" xfId="36011" xr:uid="{85E17B7D-D6F8-451D-992B-0A1BA90C92E2}"/>
    <cellStyle name="Comma 4 2 3 12" xfId="37423" xr:uid="{271DA0CA-C64F-4957-95BC-7DBB1FEB85E4}"/>
    <cellStyle name="Comma 4 2 3 13" xfId="38828" xr:uid="{4A27F33A-611A-4C21-8957-4451BC74E69D}"/>
    <cellStyle name="Comma 4 2 3 14" xfId="40225" xr:uid="{75DBF0D7-D211-445C-93FF-CDE5EE309F7A}"/>
    <cellStyle name="Comma 4 2 3 15" xfId="41877" xr:uid="{8232E950-FD5E-4AD3-9C86-2803887D5B4F}"/>
    <cellStyle name="Comma 4 2 3 16" xfId="43280" xr:uid="{8B4FEDC7-DB30-4E32-B536-F310F1F6AD2F}"/>
    <cellStyle name="Comma 4 2 3 2" xfId="4164" xr:uid="{DD55AF9E-FD5D-45FD-8580-35DB3207E3AD}"/>
    <cellStyle name="Comma 4 2 3 2 10" xfId="36763" xr:uid="{BD535ED6-704B-44B2-9275-DCCB0FF5E944}"/>
    <cellStyle name="Comma 4 2 3 2 11" xfId="38175" xr:uid="{2D663992-F1A7-445D-9E27-B6F4C0EF4118}"/>
    <cellStyle name="Comma 4 2 3 2 12" xfId="39580" xr:uid="{802CA4D9-DE38-418E-B2C8-109236E57BC0}"/>
    <cellStyle name="Comma 4 2 3 2 13" xfId="40226" xr:uid="{697536BD-A277-47E3-A8E0-33B4F948119F}"/>
    <cellStyle name="Comma 4 2 3 2 14" xfId="42629" xr:uid="{466EEBE3-34AB-483E-AEA5-8C45FA6016D9}"/>
    <cellStyle name="Comma 4 2 3 2 15" xfId="44032" xr:uid="{39A76124-1C2A-4CCF-9238-2CD39ACED199}"/>
    <cellStyle name="Comma 4 2 3 2 2" xfId="5773" xr:uid="{1C38E822-EB3E-408C-907C-A719402B5645}"/>
    <cellStyle name="Comma 4 2 3 2 2 2" xfId="11022" xr:uid="{50ED3C8E-E04A-4161-92B3-E8E2AE9F1202}"/>
    <cellStyle name="Comma 4 2 3 2 2 2 2" xfId="27284" xr:uid="{166EF43F-75E4-42EA-AE73-E34427F15992}"/>
    <cellStyle name="Comma 4 2 3 2 2 3" xfId="16545" xr:uid="{34D9244B-FBF0-4969-B0E7-0E59E06C2A02}"/>
    <cellStyle name="Comma 4 2 3 2 2 4" xfId="22443" xr:uid="{087FAB3D-4A26-4156-AFD1-5152A8EED0F3}"/>
    <cellStyle name="Comma 4 2 3 2 2 5" xfId="30487" xr:uid="{3B0076FB-D23E-4F47-BAE1-159A26BF76E9}"/>
    <cellStyle name="Comma 4 2 3 2 3" xfId="7779" xr:uid="{754D2522-E2B1-4113-8677-7E9DA582953F}"/>
    <cellStyle name="Comma 4 2 3 2 3 2" xfId="12634" xr:uid="{7B5D5437-35CA-402C-9E02-CAC34E372CE6}"/>
    <cellStyle name="Comma 4 2 3 2 3 2 2" xfId="28896" xr:uid="{E8258BDD-584B-46BB-9EA4-7387FBD5A9C9}"/>
    <cellStyle name="Comma 4 2 3 2 3 3" xfId="18229" xr:uid="{B924C93A-BAB6-48DC-9FAA-FC5809AC8AF6}"/>
    <cellStyle name="Comma 4 2 3 2 3 4" xfId="24055" xr:uid="{6CC8DF3F-D584-4CFA-9E13-780CE7591F47}"/>
    <cellStyle name="Comma 4 2 3 2 3 5" xfId="30989" xr:uid="{35C7A104-9F36-4ECE-A206-E48FE548C444}"/>
    <cellStyle name="Comma 4 2 3 2 4" xfId="9406" xr:uid="{CFD81701-17B1-4345-9D57-D526C1147F18}"/>
    <cellStyle name="Comma 4 2 3 2 4 2" xfId="25675" xr:uid="{2891434F-1D1D-4911-9B93-76689D03DE96}"/>
    <cellStyle name="Comma 4 2 3 2 5" xfId="14936" xr:uid="{7054E321-96CA-462A-BEF5-B0A70CD1D47A}"/>
    <cellStyle name="Comma 4 2 3 2 6" xfId="20834" xr:uid="{D4F94875-9752-4A53-92AB-C37BD4331665}"/>
    <cellStyle name="Comma 4 2 3 2 7" xfId="19598" xr:uid="{187DAA52-5218-455C-916B-4E9D2BA255B5}"/>
    <cellStyle name="Comma 4 2 3 2 8" xfId="33879" xr:uid="{0C89CEB3-3733-4A2C-9DCD-C62F5A2BCC2F}"/>
    <cellStyle name="Comma 4 2 3 2 9" xfId="34551" xr:uid="{1310E4C6-42DD-40D4-83D3-F7E190F13F33}"/>
    <cellStyle name="Comma 4 2 3 3" xfId="4875" xr:uid="{00261D7E-8D26-48D1-A0FE-78A689B27660}"/>
    <cellStyle name="Comma 4 2 3 3 2" xfId="10124" xr:uid="{4A0E221F-F31D-471C-A1C0-7AF3FE6DB765}"/>
    <cellStyle name="Comma 4 2 3 3 2 2" xfId="26386" xr:uid="{B79066DB-55E0-4441-97D3-FDC042F3CAD2}"/>
    <cellStyle name="Comma 4 2 3 3 3" xfId="15647" xr:uid="{66189C99-2933-4191-9A11-7E9B4772F0E4}"/>
    <cellStyle name="Comma 4 2 3 3 4" xfId="21545" xr:uid="{5B72A075-3A4D-44BE-8187-3A0F40196661}"/>
    <cellStyle name="Comma 4 2 3 3 5" xfId="18940" xr:uid="{16E487B7-AD98-4F67-A6FF-5F449CC45C06}"/>
    <cellStyle name="Comma 4 2 3 4" xfId="6881" xr:uid="{FFF6D865-72F8-4DEB-9759-52CEB54C8FEB}"/>
    <cellStyle name="Comma 4 2 3 4 2" xfId="11736" xr:uid="{63AD5099-B5E9-4C5E-B0AB-91D89177B3BA}"/>
    <cellStyle name="Comma 4 2 3 4 2 2" xfId="27998" xr:uid="{0A1762B9-DA9B-4F87-9795-6F64F72B60FF}"/>
    <cellStyle name="Comma 4 2 3 4 3" xfId="17331" xr:uid="{6FA5A64C-E6F8-454F-86D9-74F6FDA3CE52}"/>
    <cellStyle name="Comma 4 2 3 4 4" xfId="23157" xr:uid="{76594451-F2AB-4288-914A-954D035E1B64}"/>
    <cellStyle name="Comma 4 2 3 4 5" xfId="32417" xr:uid="{C14D3478-FBC6-41D8-BE4D-AFFF8AD1179A}"/>
    <cellStyle name="Comma 4 2 3 5" xfId="8508" xr:uid="{509D2180-9EDD-4ACF-B31E-81EE7DFC43DB}"/>
    <cellStyle name="Comma 4 2 3 5 2" xfId="24777" xr:uid="{C9928A78-7712-4F5E-98CD-35E7053AF53A}"/>
    <cellStyle name="Comma 4 2 3 6" xfId="14033" xr:uid="{66669BE4-5281-41DE-819F-6C458B1D6391}"/>
    <cellStyle name="Comma 4 2 3 7" xfId="19936" xr:uid="{378EFE40-CBF6-4887-9440-9A4C5D312AC8}"/>
    <cellStyle name="Comma 4 2 3 8" xfId="18755" xr:uid="{41FDC7F9-C22A-42C2-8342-B99632D3C612}"/>
    <cellStyle name="Comma 4 2 3 9" xfId="32981" xr:uid="{71585ACE-116E-450C-B464-E39768E50F79}"/>
    <cellStyle name="Comma 4 2 4" xfId="3726" xr:uid="{DA2A0C4D-CB6D-4C53-ABFD-43426968458E}"/>
    <cellStyle name="Comma 4 2 4 10" xfId="36396" xr:uid="{9106B097-285D-4789-8BCC-A59BE5A2508D}"/>
    <cellStyle name="Comma 4 2 4 11" xfId="37808" xr:uid="{DC329CC9-3F03-4F86-82A7-D50367C81D8A}"/>
    <cellStyle name="Comma 4 2 4 12" xfId="39213" xr:uid="{AB9CDE3F-89D6-41E5-864F-FE83376145AB}"/>
    <cellStyle name="Comma 4 2 4 13" xfId="40227" xr:uid="{4AA5981A-CE93-4B61-A482-E39F917BB43B}"/>
    <cellStyle name="Comma 4 2 4 14" xfId="42262" xr:uid="{CB8A655E-6E49-4F3E-897C-1C5711805A23}"/>
    <cellStyle name="Comma 4 2 4 15" xfId="43665" xr:uid="{E4ACBD3F-01CC-4FD2-8EE5-BEFECE04D53A}"/>
    <cellStyle name="Comma 4 2 4 2" xfId="5335" xr:uid="{8E4CA3D7-1315-420B-918C-0A2BF998DE1A}"/>
    <cellStyle name="Comma 4 2 4 2 2" xfId="10584" xr:uid="{75044277-2776-4114-8362-E60DB77A9AE9}"/>
    <cellStyle name="Comma 4 2 4 2 2 2" xfId="26846" xr:uid="{F0397C79-CE32-473E-9C29-FF15DB3E3173}"/>
    <cellStyle name="Comma 4 2 4 2 3" xfId="16107" xr:uid="{D0864051-5F95-4687-8FAC-47EEFEE4EA55}"/>
    <cellStyle name="Comma 4 2 4 2 4" xfId="22005" xr:uid="{CCC1BA87-7A5E-45C0-8787-D006B553BB8B}"/>
    <cellStyle name="Comma 4 2 4 2 5" xfId="31660" xr:uid="{85F6120D-8B3A-4DB1-9D29-536A4F34E665}"/>
    <cellStyle name="Comma 4 2 4 3" xfId="7341" xr:uid="{5C4CBAD3-2B0C-4BA1-8EA2-49579E5F6AD1}"/>
    <cellStyle name="Comma 4 2 4 3 2" xfId="12196" xr:uid="{9F33222A-3414-46BB-AC99-880683BFCCDD}"/>
    <cellStyle name="Comma 4 2 4 3 2 2" xfId="28458" xr:uid="{6B389985-58C6-4BDC-B0D3-0855E9B85CFE}"/>
    <cellStyle name="Comma 4 2 4 3 3" xfId="17791" xr:uid="{9FAA9D42-E69D-44A1-8830-B5D26306EF29}"/>
    <cellStyle name="Comma 4 2 4 3 4" xfId="23617" xr:uid="{9502D703-5E0A-41EB-896C-7428FE84711C}"/>
    <cellStyle name="Comma 4 2 4 3 5" xfId="31788" xr:uid="{C3833C27-7C0E-4A25-B325-A56D4ACB4EEA}"/>
    <cellStyle name="Comma 4 2 4 4" xfId="8968" xr:uid="{FD67D06D-C763-4E94-99FD-1CAA7A2217AC}"/>
    <cellStyle name="Comma 4 2 4 4 2" xfId="25237" xr:uid="{EBD3F377-7C77-4E53-9EA6-54470633F2B9}"/>
    <cellStyle name="Comma 4 2 4 5" xfId="14498" xr:uid="{3903D99B-ACA0-4EDB-82AE-8779A9C99E78}"/>
    <cellStyle name="Comma 4 2 4 6" xfId="20396" xr:uid="{E9A5CD11-6348-4D45-AC85-A02B1F03A404}"/>
    <cellStyle name="Comma 4 2 4 7" xfId="18970" xr:uid="{F3F42E09-CF16-414C-9168-EEBB6B5DC367}"/>
    <cellStyle name="Comma 4 2 4 8" xfId="33441" xr:uid="{28346EFD-5C0A-45E4-B392-C78DBEE6E72D}"/>
    <cellStyle name="Comma 4 2 4 9" xfId="34552" xr:uid="{AAFCF5F4-064A-4DA0-BCEE-6E2AB616B2A2}"/>
    <cellStyle name="Comma 4 2 5" xfId="13228" xr:uid="{EDB6C33D-56B7-4EE8-802D-34374DF19FEA}"/>
    <cellStyle name="Comma 4 2 6" xfId="13498" xr:uid="{627F299E-1D04-4B8A-B73C-2A57D29CB8ED}"/>
    <cellStyle name="Comma 4 3" xfId="3035" xr:uid="{03295677-0B95-4A4D-AD4A-6472FF0034B3}"/>
    <cellStyle name="Comma 4 3 10" xfId="32782" xr:uid="{F6FFF981-8413-4972-8B3F-5ACB3244E44D}"/>
    <cellStyle name="Comma 4 3 11" xfId="34553" xr:uid="{3D80DD3B-14A3-47A0-9E18-A828B97C7809}"/>
    <cellStyle name="Comma 4 3 12" xfId="35821" xr:uid="{E17AA7B0-71D7-4BF6-A1B6-E802BE80F62D}"/>
    <cellStyle name="Comma 4 3 13" xfId="37233" xr:uid="{97A2446B-3D51-4CC9-83E6-D8AC5AC6FA24}"/>
    <cellStyle name="Comma 4 3 14" xfId="38638" xr:uid="{C70F8341-868A-49B9-8EAB-FD3001EEAF37}"/>
    <cellStyle name="Comma 4 3 15" xfId="40228" xr:uid="{DEBC9D2D-57FD-498A-91DB-18ABF4531005}"/>
    <cellStyle name="Comma 4 3 16" xfId="41687" xr:uid="{C8A1AA0F-94D2-4735-903F-5E661361A395}"/>
    <cellStyle name="Comma 4 3 17" xfId="43090" xr:uid="{9C011A07-D46B-4651-B415-88D2E0D5D433}"/>
    <cellStyle name="Comma 4 3 2" xfId="3500" xr:uid="{F1A61556-BAFC-4E51-BF38-A0E6E09464D8}"/>
    <cellStyle name="Comma 4 3 2 10" xfId="34554" xr:uid="{87A378AA-988E-4E47-AA77-4C8288A6E482}"/>
    <cellStyle name="Comma 4 3 2 11" xfId="36186" xr:uid="{5D44F68D-4A7C-4371-A707-C598ED699897}"/>
    <cellStyle name="Comma 4 3 2 12" xfId="37598" xr:uid="{17CBFC81-1777-4DFB-AF5C-84EE4F001D66}"/>
    <cellStyle name="Comma 4 3 2 13" xfId="39003" xr:uid="{7B3DE64C-4CA7-4A35-8E7A-74A48BF402DA}"/>
    <cellStyle name="Comma 4 3 2 14" xfId="40229" xr:uid="{E8BC1CD7-D794-4677-956A-16D0E4ED6E5D}"/>
    <cellStyle name="Comma 4 3 2 15" xfId="42052" xr:uid="{8E57C0E7-F76E-44C5-B317-9FBE7FE89B82}"/>
    <cellStyle name="Comma 4 3 2 16" xfId="43455" xr:uid="{0A904F35-A90D-496C-817B-DCA3ED3203B0}"/>
    <cellStyle name="Comma 4 3 2 2" xfId="4361" xr:uid="{F7368026-E21B-4828-9A80-6AE5F2220EF4}"/>
    <cellStyle name="Comma 4 3 2 2 10" xfId="36938" xr:uid="{34B0C50C-F7A6-46EF-A105-CF4DF283EAB1}"/>
    <cellStyle name="Comma 4 3 2 2 11" xfId="38350" xr:uid="{D31315B2-AE83-4247-A5F1-D280146C6396}"/>
    <cellStyle name="Comma 4 3 2 2 12" xfId="39755" xr:uid="{841B4714-AECE-40D5-B4D4-0C6E9996A622}"/>
    <cellStyle name="Comma 4 3 2 2 13" xfId="40230" xr:uid="{E91C9DE4-1EB5-4978-80F6-2AC61CC5264A}"/>
    <cellStyle name="Comma 4 3 2 2 14" xfId="42804" xr:uid="{DB583AE4-DFDC-4D04-89B9-CEA3296EC0E6}"/>
    <cellStyle name="Comma 4 3 2 2 15" xfId="44207" xr:uid="{5A8233FE-BE8B-4A96-A2E9-2B68FEC0B7F3}"/>
    <cellStyle name="Comma 4 3 2 2 2" xfId="5970" xr:uid="{38A3B148-A66D-4F2C-9338-79542A0218C3}"/>
    <cellStyle name="Comma 4 3 2 2 2 2" xfId="11219" xr:uid="{E10A3561-467C-4835-92BB-8E82AC01DD14}"/>
    <cellStyle name="Comma 4 3 2 2 2 2 2" xfId="27481" xr:uid="{472C9099-63D2-4551-8D7F-1766A99855ED}"/>
    <cellStyle name="Comma 4 3 2 2 2 3" xfId="16742" xr:uid="{7B4B66B4-B436-4742-B3E8-C56AFFF27CB2}"/>
    <cellStyle name="Comma 4 3 2 2 2 4" xfId="22640" xr:uid="{E1958EC2-B42A-4486-AB96-B429D5502E5C}"/>
    <cellStyle name="Comma 4 3 2 2 2 5" xfId="32065" xr:uid="{4BBDB413-0C05-4626-9C96-A0502FF60F84}"/>
    <cellStyle name="Comma 4 3 2 2 3" xfId="7976" xr:uid="{DD845BC0-25C5-4C46-A27A-0B65FE032358}"/>
    <cellStyle name="Comma 4 3 2 2 3 2" xfId="12831" xr:uid="{BECDC6F2-1F1F-45B9-856D-963B5AFEEADC}"/>
    <cellStyle name="Comma 4 3 2 2 3 2 2" xfId="29093" xr:uid="{02875FCC-251F-4FDE-9CA6-91795F460D12}"/>
    <cellStyle name="Comma 4 3 2 2 3 3" xfId="18426" xr:uid="{C7EEEE45-0AD4-4113-9661-B34463B94A4B}"/>
    <cellStyle name="Comma 4 3 2 2 3 4" xfId="24252" xr:uid="{E58D91ED-B7A4-44FD-97A6-6A65DB5B1AD0}"/>
    <cellStyle name="Comma 4 3 2 2 3 5" xfId="18722" xr:uid="{3E3766D0-D5A6-452D-9B59-96FC6D9A19EB}"/>
    <cellStyle name="Comma 4 3 2 2 4" xfId="9603" xr:uid="{1DD3346D-A605-492D-AAA5-D65694B73644}"/>
    <cellStyle name="Comma 4 3 2 2 4 2" xfId="25872" xr:uid="{12B49559-300D-404F-9DB7-96DD735A73E1}"/>
    <cellStyle name="Comma 4 3 2 2 5" xfId="15133" xr:uid="{B09663D2-9267-4804-BE02-5680869E30A6}"/>
    <cellStyle name="Comma 4 3 2 2 6" xfId="21031" xr:uid="{F3B7331F-D453-4F6C-95C4-140C1D0D948C}"/>
    <cellStyle name="Comma 4 3 2 2 7" xfId="18717" xr:uid="{92A24B01-C98B-49E6-B7C4-4AAA1DA6C23B}"/>
    <cellStyle name="Comma 4 3 2 2 8" xfId="34076" xr:uid="{F0C7B5C6-ABAA-49C5-8E6C-024A0E3469F1}"/>
    <cellStyle name="Comma 4 3 2 2 9" xfId="34555" xr:uid="{C1A3F5D9-4220-47FF-A48D-DC6F4DBF1311}"/>
    <cellStyle name="Comma 4 3 2 3" xfId="5115" xr:uid="{510C0718-74F2-40E6-9BBB-5DB197679423}"/>
    <cellStyle name="Comma 4 3 2 3 2" xfId="10364" xr:uid="{2224429C-9A3E-4C4E-9768-377485BEBCC8}"/>
    <cellStyle name="Comma 4 3 2 3 2 2" xfId="26626" xr:uid="{2A4E4CFA-8187-4D92-A49F-38AA2D7452C8}"/>
    <cellStyle name="Comma 4 3 2 3 3" xfId="15887" xr:uid="{8042024E-29D3-4FB7-8A26-60766A3EBC22}"/>
    <cellStyle name="Comma 4 3 2 3 4" xfId="21785" xr:uid="{56540358-030C-40CD-9B12-C0536C7D0FE9}"/>
    <cellStyle name="Comma 4 3 2 3 5" xfId="18702" xr:uid="{91677A49-A780-49DC-A588-0AB0D79E370C}"/>
    <cellStyle name="Comma 4 3 2 4" xfId="7121" xr:uid="{B809EB20-88CF-408B-920A-E96F4394DC27}"/>
    <cellStyle name="Comma 4 3 2 4 2" xfId="11976" xr:uid="{251FA3CF-AA4A-44FF-8AE3-0A48EE6C5392}"/>
    <cellStyle name="Comma 4 3 2 4 2 2" xfId="28238" xr:uid="{70FBEA45-58B0-47F1-937C-BE17BAB29CD6}"/>
    <cellStyle name="Comma 4 3 2 4 3" xfId="17571" xr:uid="{25E0D520-B509-4F09-9DFF-D72815BDEB4B}"/>
    <cellStyle name="Comma 4 3 2 4 4" xfId="23397" xr:uid="{3B1375E0-C247-4E87-B7F0-C2C786AE868E}"/>
    <cellStyle name="Comma 4 3 2 4 5" xfId="19193" xr:uid="{3D4126DA-05F3-47D7-BB4B-2E51165848BB}"/>
    <cellStyle name="Comma 4 3 2 5" xfId="8748" xr:uid="{C15E79CD-A891-47E9-94FD-CF0E8E190DBA}"/>
    <cellStyle name="Comma 4 3 2 5 2" xfId="25017" xr:uid="{FDF78D4D-D679-4260-B60A-2F4B9C0EDA7E}"/>
    <cellStyle name="Comma 4 3 2 6" xfId="14276" xr:uid="{46E6125F-C866-4FEA-AF6C-B706C316BA70}"/>
    <cellStyle name="Comma 4 3 2 7" xfId="20176" xr:uid="{96A11DDF-8715-4696-AC53-71FAB325D1D8}"/>
    <cellStyle name="Comma 4 3 2 8" xfId="32567" xr:uid="{288AAD9A-2B6E-4248-A5B6-2B0B58BEE8C1}"/>
    <cellStyle name="Comma 4 3 2 9" xfId="33221" xr:uid="{E107683E-9C9A-40D5-B5F5-58B2D4100F46}"/>
    <cellStyle name="Comma 4 3 3" xfId="3926" xr:uid="{F7C8A317-3F74-40C0-BCB7-B4EBC2C745BD}"/>
    <cellStyle name="Comma 4 3 3 10" xfId="36571" xr:uid="{E6A81C41-B31E-46CA-BBFC-5719CDA40494}"/>
    <cellStyle name="Comma 4 3 3 11" xfId="37983" xr:uid="{B4BA9D87-0ACE-4A4B-9B64-FCF0F5530058}"/>
    <cellStyle name="Comma 4 3 3 12" xfId="39388" xr:uid="{97495967-1F9D-4F8F-BF2C-76862F43EDCE}"/>
    <cellStyle name="Comma 4 3 3 13" xfId="40231" xr:uid="{27112E71-243B-4741-B4FF-D4CB251EC7E6}"/>
    <cellStyle name="Comma 4 3 3 14" xfId="42437" xr:uid="{9956A5E3-A015-410D-A362-9A2D2AB12B90}"/>
    <cellStyle name="Comma 4 3 3 15" xfId="43840" xr:uid="{4A21E871-45F0-41CE-8D66-F332D543A5B8}"/>
    <cellStyle name="Comma 4 3 3 2" xfId="5535" xr:uid="{E07CF8CD-6151-4012-81EE-DD90031C7100}"/>
    <cellStyle name="Comma 4 3 3 2 2" xfId="10784" xr:uid="{0D899458-C712-4C98-89DA-533244B61276}"/>
    <cellStyle name="Comma 4 3 3 2 2 2" xfId="27046" xr:uid="{9E82D8AE-7AF2-4044-BB78-46D16E62381D}"/>
    <cellStyle name="Comma 4 3 3 2 3" xfId="16307" xr:uid="{FE7A8205-D47F-4896-8494-789A8B5359EA}"/>
    <cellStyle name="Comma 4 3 3 2 4" xfId="22205" xr:uid="{E49FABB0-65F9-42B6-A183-DCA87F0E3487}"/>
    <cellStyle name="Comma 4 3 3 2 5" xfId="19428" xr:uid="{DD304F44-78CE-45B9-AC0D-114115C8D171}"/>
    <cellStyle name="Comma 4 3 3 3" xfId="7541" xr:uid="{C9CEB4CC-C3FB-4E6B-8058-7675A138604F}"/>
    <cellStyle name="Comma 4 3 3 3 2" xfId="12396" xr:uid="{36A43F0F-BE9B-4F44-A9B7-99A73D9133FD}"/>
    <cellStyle name="Comma 4 3 3 3 2 2" xfId="28658" xr:uid="{C8E63A72-A158-43C9-A2C3-484820746CF9}"/>
    <cellStyle name="Comma 4 3 3 3 3" xfId="17991" xr:uid="{E5F98FFC-0F06-42C9-82DF-16210A175DCF}"/>
    <cellStyle name="Comma 4 3 3 3 4" xfId="23817" xr:uid="{092B2024-D543-4340-8F01-1442EE9CC8C0}"/>
    <cellStyle name="Comma 4 3 3 3 5" xfId="13019" xr:uid="{5FBF9548-CDA8-4244-A1C5-5521B6724925}"/>
    <cellStyle name="Comma 4 3 3 4" xfId="9168" xr:uid="{C3BFC004-86F2-49FC-BCBA-1FB4DBC6C64E}"/>
    <cellStyle name="Comma 4 3 3 4 2" xfId="25437" xr:uid="{7200B10C-1577-4E19-BC74-22FC6719A2FE}"/>
    <cellStyle name="Comma 4 3 3 5" xfId="14698" xr:uid="{9353FE75-5B90-4C80-8CB7-38EC453C3A2B}"/>
    <cellStyle name="Comma 4 3 3 6" xfId="20596" xr:uid="{AAAAA091-73AF-4718-ACA7-D2BAF8A82133}"/>
    <cellStyle name="Comma 4 3 3 7" xfId="19038" xr:uid="{6CEAEC82-C0DA-4209-84FA-ECE594A5A427}"/>
    <cellStyle name="Comma 4 3 3 8" xfId="33641" xr:uid="{BE273C44-9A9D-49C9-8E7C-73F91FE24220}"/>
    <cellStyle name="Comma 4 3 3 9" xfId="34556" xr:uid="{6E8DB298-F75A-40A2-84EC-5E4C0C066B2A}"/>
    <cellStyle name="Comma 4 3 4" xfId="4676" xr:uid="{4A3D48D3-6A33-477C-AD8C-4E9F38907477}"/>
    <cellStyle name="Comma 4 3 4 2" xfId="9925" xr:uid="{2C61FE50-C563-4547-BD38-B347937E5DC2}"/>
    <cellStyle name="Comma 4 3 4 2 2" xfId="26187" xr:uid="{C04CFED3-1E62-487E-BEA6-BE541306F129}"/>
    <cellStyle name="Comma 4 3 4 3" xfId="15448" xr:uid="{8D29CFF5-3546-4457-9209-DA9022E0C096}"/>
    <cellStyle name="Comma 4 3 4 4" xfId="21346" xr:uid="{3E304F9B-E26F-41CD-A6A4-C1D745198506}"/>
    <cellStyle name="Comma 4 3 4 5" xfId="31447" xr:uid="{4F55B7B6-D38B-41D6-881C-BC7EC98948D5}"/>
    <cellStyle name="Comma 4 3 5" xfId="6682" xr:uid="{005D2E7B-7E11-4483-B178-0B93E530BC40}"/>
    <cellStyle name="Comma 4 3 5 2" xfId="11537" xr:uid="{6D109D0B-7183-4838-B51F-BE071B3909E5}"/>
    <cellStyle name="Comma 4 3 5 2 2" xfId="27799" xr:uid="{84087163-DB12-4CEB-AFE8-74D102CA9E63}"/>
    <cellStyle name="Comma 4 3 5 3" xfId="17132" xr:uid="{DB7B45E9-16BA-4D72-A747-03A83394B40B}"/>
    <cellStyle name="Comma 4 3 5 4" xfId="22958" xr:uid="{D3D40E4D-401E-4A5C-8941-F82783D293AD}"/>
    <cellStyle name="Comma 4 3 5 5" xfId="31398" xr:uid="{A2EBD36B-D513-4F36-A5A2-B0F85000B99C}"/>
    <cellStyle name="Comma 4 3 6" xfId="8309" xr:uid="{06A3C564-E2B6-4C6D-BC72-C8390AE3A07D}"/>
    <cellStyle name="Comma 4 3 6 2" xfId="24578" xr:uid="{94B18A48-431D-41D9-8371-DCFCF567B451}"/>
    <cellStyle name="Comma 4 3 7" xfId="13834" xr:uid="{B85D2739-A18C-4302-A87E-4B85ED775F59}"/>
    <cellStyle name="Comma 4 3 8" xfId="19737" xr:uid="{A24ABCB5-77CF-4690-95BE-9BF1C3E6E504}"/>
    <cellStyle name="Comma 4 3 9" xfId="31539" xr:uid="{E2C0065E-9C64-4DD0-AC8B-542EB7CB9850}"/>
    <cellStyle name="Comma 4 4" xfId="3233" xr:uid="{B03CD4AE-33AD-40FB-9822-683093CAD88C}"/>
    <cellStyle name="Comma 4 4 10" xfId="34557" xr:uid="{B3D5808A-5FFC-432E-A993-61FE53B8EF22}"/>
    <cellStyle name="Comma 4 4 11" xfId="36010" xr:uid="{C5B44D26-B68F-4F7B-A890-5FE726E3207F}"/>
    <cellStyle name="Comma 4 4 12" xfId="37422" xr:uid="{8EFF3336-AD06-46C4-BB6D-2FC55D0083BA}"/>
    <cellStyle name="Comma 4 4 13" xfId="38827" xr:uid="{FDFE1813-E9B0-4D67-8237-B8A24CEBEF95}"/>
    <cellStyle name="Comma 4 4 14" xfId="40232" xr:uid="{E0E35E3B-98B6-4D50-A9D4-9CCCAE9D36F5}"/>
    <cellStyle name="Comma 4 4 15" xfId="41876" xr:uid="{A8FF6DC1-884E-4CF9-936C-F24E8343919F}"/>
    <cellStyle name="Comma 4 4 16" xfId="43279" xr:uid="{17222430-E1B4-4B02-B12B-0E550370983F}"/>
    <cellStyle name="Comma 4 4 2" xfId="4163" xr:uid="{728E6CFA-1EA6-4D32-914A-59951BBD9E6C}"/>
    <cellStyle name="Comma 4 4 2 10" xfId="36762" xr:uid="{E6B5934B-7BE3-44A6-9C20-DD1BA8F478C7}"/>
    <cellStyle name="Comma 4 4 2 11" xfId="38174" xr:uid="{B81E065C-0FC0-4520-BD4E-A5DFDD230CA4}"/>
    <cellStyle name="Comma 4 4 2 12" xfId="39579" xr:uid="{ED8813BF-8265-4989-82F6-8A8EAFF6FBB9}"/>
    <cellStyle name="Comma 4 4 2 13" xfId="40233" xr:uid="{816FDA55-BE58-4447-AC3F-8E8BEEEB5BF2}"/>
    <cellStyle name="Comma 4 4 2 14" xfId="42628" xr:uid="{000920C0-CF70-4F86-A732-6280ED82653B}"/>
    <cellStyle name="Comma 4 4 2 15" xfId="44031" xr:uid="{3672F117-4FA4-4427-8D68-3604579A3BA9}"/>
    <cellStyle name="Comma 4 4 2 2" xfId="5772" xr:uid="{7077C886-94C5-4A65-AE3B-B98349EA5718}"/>
    <cellStyle name="Comma 4 4 2 2 2" xfId="11021" xr:uid="{58404A5D-63A8-4B43-B285-C2D364A62FB9}"/>
    <cellStyle name="Comma 4 4 2 2 2 2" xfId="27283" xr:uid="{B3881392-0797-40AC-8A07-ACA4CE90228F}"/>
    <cellStyle name="Comma 4 4 2 2 3" xfId="16544" xr:uid="{21D8F571-154C-4DDA-9E0D-479FF3710934}"/>
    <cellStyle name="Comma 4 4 2 2 4" xfId="22442" xr:uid="{12916023-89CF-4C20-9969-3F7AC48C62EC}"/>
    <cellStyle name="Comma 4 4 2 2 5" xfId="31520" xr:uid="{6A9877F3-08E9-4CC8-9E14-06E489003231}"/>
    <cellStyle name="Comma 4 4 2 3" xfId="7778" xr:uid="{C1C3FBE9-E794-48D9-A453-D64710F7FBCA}"/>
    <cellStyle name="Comma 4 4 2 3 2" xfId="12633" xr:uid="{021638AD-7F12-43C6-812C-02E9FE9B9A7D}"/>
    <cellStyle name="Comma 4 4 2 3 2 2" xfId="28895" xr:uid="{7879D2B4-0F51-48FE-96FE-08D256621B5D}"/>
    <cellStyle name="Comma 4 4 2 3 3" xfId="18228" xr:uid="{9975B723-7BC1-4CB9-8394-99C97828876E}"/>
    <cellStyle name="Comma 4 4 2 3 4" xfId="24054" xr:uid="{E04C5C75-3C8D-4DAA-9FDA-F19EF1729757}"/>
    <cellStyle name="Comma 4 4 2 3 5" xfId="19134" xr:uid="{1AEAE7C2-934F-495C-8D10-C431938A51F8}"/>
    <cellStyle name="Comma 4 4 2 4" xfId="9405" xr:uid="{DCEBC002-B063-4A76-8B87-05839212FE44}"/>
    <cellStyle name="Comma 4 4 2 4 2" xfId="25674" xr:uid="{10B68B35-4CCC-452F-98AB-196ED5C418CD}"/>
    <cellStyle name="Comma 4 4 2 5" xfId="14935" xr:uid="{2DE966D7-99F1-49A7-98D1-D814BFACD0AC}"/>
    <cellStyle name="Comma 4 4 2 6" xfId="20833" xr:uid="{F763DA37-FBE4-4422-B677-AEE3F908FEF2}"/>
    <cellStyle name="Comma 4 4 2 7" xfId="31331" xr:uid="{1F0FFBBB-5AF5-432F-9C01-DB1E4DA21EEA}"/>
    <cellStyle name="Comma 4 4 2 8" xfId="33878" xr:uid="{E9F1CE9B-DCFC-4B0E-A053-1A2E60082293}"/>
    <cellStyle name="Comma 4 4 2 9" xfId="34558" xr:uid="{9700FA4C-612B-4AC5-A289-3F632130ED1C}"/>
    <cellStyle name="Comma 4 4 3" xfId="4874" xr:uid="{1ED5DEBB-2127-411F-A319-F9BA6C1B2556}"/>
    <cellStyle name="Comma 4 4 3 2" xfId="10123" xr:uid="{7A100BDB-EBF6-4EF9-89CB-2B011EDA3194}"/>
    <cellStyle name="Comma 4 4 3 2 2" xfId="26385" xr:uid="{43A01258-454B-47B3-B885-098340093071}"/>
    <cellStyle name="Comma 4 4 3 3" xfId="15646" xr:uid="{69DCC5D2-8034-4740-9886-873EBF16724F}"/>
    <cellStyle name="Comma 4 4 3 4" xfId="21544" xr:uid="{6C034E59-E132-4B96-B9FE-D4CA9EEB5DB1}"/>
    <cellStyle name="Comma 4 4 3 5" xfId="31380" xr:uid="{8020D6FE-9AD0-42A8-BE30-26178DF06FC1}"/>
    <cellStyle name="Comma 4 4 4" xfId="6880" xr:uid="{CBB0A266-4AC4-47A8-93CB-1FFC20A932C3}"/>
    <cellStyle name="Comma 4 4 4 2" xfId="11735" xr:uid="{56AD3430-5998-4013-A97B-BCA1E8D4FDED}"/>
    <cellStyle name="Comma 4 4 4 2 2" xfId="27997" xr:uid="{B34CBBB0-C8CE-451A-925B-50D9CAFB465F}"/>
    <cellStyle name="Comma 4 4 4 3" xfId="17330" xr:uid="{9C74DB5B-ED8A-452E-999C-EC87C6663F1D}"/>
    <cellStyle name="Comma 4 4 4 4" xfId="23156" xr:uid="{B01BC766-6C65-469D-9342-9C76B3773909}"/>
    <cellStyle name="Comma 4 4 4 5" xfId="31840" xr:uid="{13B3D3CA-A159-4DC4-89E2-4991A5257714}"/>
    <cellStyle name="Comma 4 4 5" xfId="8507" xr:uid="{0924ED96-089F-4B51-9A9C-93C5FF79B4E7}"/>
    <cellStyle name="Comma 4 4 5 2" xfId="24776" xr:uid="{3774A7FD-9910-46C0-93E9-996AC59766BA}"/>
    <cellStyle name="Comma 4 4 6" xfId="14032" xr:uid="{2878722E-DD06-49D4-8908-F6AF8BB861AB}"/>
    <cellStyle name="Comma 4 4 7" xfId="19935" xr:uid="{A2C0EF32-72A2-4AAF-99BD-6EB5D783FAD4}"/>
    <cellStyle name="Comma 4 4 8" xfId="29416" xr:uid="{D99C7BAB-7780-4D1D-8380-B0B3784F7E7E}"/>
    <cellStyle name="Comma 4 4 9" xfId="32980" xr:uid="{4ED2E1EF-F530-4229-952F-8F645C83461B}"/>
    <cellStyle name="Comma 4 5" xfId="3725" xr:uid="{1E50AC28-E9B3-4E3F-A789-0FCF755A85EA}"/>
    <cellStyle name="Comma 4 5 10" xfId="36395" xr:uid="{2A1A2434-0F75-4A29-8D09-D84C44CE62B2}"/>
    <cellStyle name="Comma 4 5 11" xfId="37807" xr:uid="{B2F1002E-F497-42F7-96D3-EA54F911F8FE}"/>
    <cellStyle name="Comma 4 5 12" xfId="39212" xr:uid="{AFBF26BC-A37B-4EEC-AA80-D774CD4E60AC}"/>
    <cellStyle name="Comma 4 5 13" xfId="40234" xr:uid="{AE34E258-B91C-4EC6-9A9F-33A7305B4F71}"/>
    <cellStyle name="Comma 4 5 14" xfId="42261" xr:uid="{489283E0-3026-4955-86A3-2DEA17AC9CD8}"/>
    <cellStyle name="Comma 4 5 15" xfId="43664" xr:uid="{8D19E8D6-B579-4636-ABD7-0280CF6FB728}"/>
    <cellStyle name="Comma 4 5 2" xfId="5334" xr:uid="{104A11AF-66AE-49A9-AC44-69FC38A8C093}"/>
    <cellStyle name="Comma 4 5 2 2" xfId="10583" xr:uid="{88959154-6DA3-4493-9448-914E411C72DA}"/>
    <cellStyle name="Comma 4 5 2 2 2" xfId="26845" xr:uid="{FED5A9FD-3DB0-4FC0-8C47-916E872E28E7}"/>
    <cellStyle name="Comma 4 5 2 3" xfId="16106" xr:uid="{3076D811-A991-4C59-AE72-C2CDC575C76F}"/>
    <cellStyle name="Comma 4 5 2 4" xfId="22004" xr:uid="{4EC1A2DE-9E1E-46A5-903D-9752CB98A3BB}"/>
    <cellStyle name="Comma 4 5 2 5" xfId="29295" xr:uid="{A7630C1E-832A-4764-BE2F-738FB35E7EC3}"/>
    <cellStyle name="Comma 4 5 3" xfId="7340" xr:uid="{C1CB3C8C-2016-4529-997C-3D4DC925FC8E}"/>
    <cellStyle name="Comma 4 5 3 2" xfId="12195" xr:uid="{7617A3B1-24E1-4D77-A7F2-CEE5C6D9AF71}"/>
    <cellStyle name="Comma 4 5 3 2 2" xfId="28457" xr:uid="{84C5FC06-04ED-4D5C-A437-2F84D924C57D}"/>
    <cellStyle name="Comma 4 5 3 3" xfId="17790" xr:uid="{1A765AD2-78A6-4E0A-A23C-80457A92F2AE}"/>
    <cellStyle name="Comma 4 5 3 4" xfId="23616" xr:uid="{8885D250-BC20-47AB-B60C-45E8BB7C1F0D}"/>
    <cellStyle name="Comma 4 5 3 5" xfId="30494" xr:uid="{D972D866-7A64-43AE-A828-27B83FBD7546}"/>
    <cellStyle name="Comma 4 5 4" xfId="8967" xr:uid="{A1CE7D70-A2B4-4DD7-A7BD-F89F65B01FA1}"/>
    <cellStyle name="Comma 4 5 4 2" xfId="25236" xr:uid="{A8245C1D-75EF-4B03-8EAC-58564E90E5AF}"/>
    <cellStyle name="Comma 4 5 5" xfId="14497" xr:uid="{D5DDEF43-4C36-44CA-803C-D9C9D778A042}"/>
    <cellStyle name="Comma 4 5 6" xfId="20395" xr:uid="{3FB4EDBC-3841-46B7-9658-D3D9D7A4AAE8}"/>
    <cellStyle name="Comma 4 5 7" xfId="13378" xr:uid="{F70AA9F8-3B9C-4C96-8B2A-54928877D350}"/>
    <cellStyle name="Comma 4 5 8" xfId="33440" xr:uid="{59BD265E-4332-40D6-B55A-4A7BAA108A86}"/>
    <cellStyle name="Comma 4 5 9" xfId="34559" xr:uid="{B4925EAD-B130-4A94-B7DF-965613D7A287}"/>
    <cellStyle name="Comma 4 6" xfId="13227" xr:uid="{CE75E43C-D677-4692-937C-CE8D14FCD963}"/>
    <cellStyle name="Comma 4 7" xfId="32087" xr:uid="{333F08A7-20BC-4C8B-BCCD-F9359E66C8F6}"/>
    <cellStyle name="Comma 4 8" xfId="44394" xr:uid="{8C778E82-8433-4ED4-89E9-0000E8FB5963}"/>
    <cellStyle name="Comma 5" xfId="859" xr:uid="{FEDC8AB9-2502-40FD-AF9F-FD4D2782DC42}"/>
    <cellStyle name="Comma 5 10" xfId="31408" xr:uid="{9513BA35-A7F6-4CBA-BE2E-6272FB4680D1}"/>
    <cellStyle name="Comma 5 11" xfId="32645" xr:uid="{2FF64ADC-1F3F-464F-B41E-FC1905292229}"/>
    <cellStyle name="Comma 5 12" xfId="34560" xr:uid="{6601FEBB-F53A-41B7-8898-E24E67834EE1}"/>
    <cellStyle name="Comma 5 13" xfId="35699" xr:uid="{40FE2B96-4B37-4E3B-AA11-AE0DA9B1BE7B}"/>
    <cellStyle name="Comma 5 14" xfId="37125" xr:uid="{521A254E-3BEE-4A6A-8612-5AC95459D3D0}"/>
    <cellStyle name="Comma 5 15" xfId="38530" xr:uid="{B6DCE0F9-32F8-4190-89A6-9E83DC09E031}"/>
    <cellStyle name="Comma 5 16" xfId="40235" xr:uid="{7C1CA5D0-84F4-4BDF-BAE0-C8FE9718849F}"/>
    <cellStyle name="Comma 5 17" xfId="41579" xr:uid="{40443896-C57D-4F24-89EC-6AAEF720807F}"/>
    <cellStyle name="Comma 5 18" xfId="42982" xr:uid="{54358F99-CC7D-41E3-AF15-33F8CC0A1AE1}"/>
    <cellStyle name="Comma 5 2" xfId="3037" xr:uid="{96F43E97-26D6-4195-8A54-C06AD743EB9E}"/>
    <cellStyle name="Comma 5 2 10" xfId="32784" xr:uid="{0F989318-0AEF-4C34-80EA-2EF1D3497777}"/>
    <cellStyle name="Comma 5 2 11" xfId="34561" xr:uid="{4326EC0E-3518-4FC1-BBFA-D3574B5CD75C}"/>
    <cellStyle name="Comma 5 2 12" xfId="35823" xr:uid="{177717EC-C2A3-4385-A09A-F2DA9FDDF0BA}"/>
    <cellStyle name="Comma 5 2 13" xfId="37235" xr:uid="{0EF991E8-1086-480D-BFCD-35E2BD8D57A1}"/>
    <cellStyle name="Comma 5 2 14" xfId="38640" xr:uid="{351AB0EA-D2A2-494C-B8F6-DAEE831BA12F}"/>
    <cellStyle name="Comma 5 2 15" xfId="40236" xr:uid="{9883166C-EBBA-4825-968F-65EA33DD30FA}"/>
    <cellStyle name="Comma 5 2 16" xfId="41689" xr:uid="{B774933C-5163-41C0-AEC8-A2A8EC0D8BAF}"/>
    <cellStyle name="Comma 5 2 17" xfId="43092" xr:uid="{9A657F94-3337-4F67-83D2-E1B6BBD19FEA}"/>
    <cellStyle name="Comma 5 2 2" xfId="3502" xr:uid="{54B18E25-D8BE-4FFC-979D-2C121C6F8673}"/>
    <cellStyle name="Comma 5 2 2 10" xfId="34562" xr:uid="{C13D050C-92AF-4E17-BE20-9B186505D03E}"/>
    <cellStyle name="Comma 5 2 2 11" xfId="36188" xr:uid="{89A6961A-3311-4D6C-9560-FBCFDA5CC888}"/>
    <cellStyle name="Comma 5 2 2 12" xfId="37600" xr:uid="{654DF4A6-3257-4771-BE7F-A120271CD760}"/>
    <cellStyle name="Comma 5 2 2 13" xfId="39005" xr:uid="{422580F7-7DF7-43D4-A8C0-4B3FF0297508}"/>
    <cellStyle name="Comma 5 2 2 14" xfId="40237" xr:uid="{665044D3-C9AD-4CB0-A3F0-073BDB8F0331}"/>
    <cellStyle name="Comma 5 2 2 15" xfId="42054" xr:uid="{52C6D0CA-7DD2-4F4E-B62C-BCC3B96CA5A8}"/>
    <cellStyle name="Comma 5 2 2 16" xfId="43457" xr:uid="{31622DEC-7835-44C0-B778-488C5A54AA9C}"/>
    <cellStyle name="Comma 5 2 2 2" xfId="4363" xr:uid="{3C33C30E-E320-4678-B166-A5FF67BC70C1}"/>
    <cellStyle name="Comma 5 2 2 2 10" xfId="36940" xr:uid="{69F495E4-68E0-4C77-979F-5357C0F004EA}"/>
    <cellStyle name="Comma 5 2 2 2 11" xfId="38352" xr:uid="{C5954D33-6A81-48DF-AAAC-5287DA726F57}"/>
    <cellStyle name="Comma 5 2 2 2 12" xfId="39757" xr:uid="{04D6577B-EE46-49F5-8E75-B70F59FDA5B6}"/>
    <cellStyle name="Comma 5 2 2 2 13" xfId="40238" xr:uid="{8C35AFD0-AB1D-46FB-AB82-6C68F7F87062}"/>
    <cellStyle name="Comma 5 2 2 2 14" xfId="42806" xr:uid="{036CD179-C000-4496-A4DD-F713272C795A}"/>
    <cellStyle name="Comma 5 2 2 2 15" xfId="44209" xr:uid="{615E9979-83A8-4706-BA6E-994DCC8A050F}"/>
    <cellStyle name="Comma 5 2 2 2 2" xfId="5972" xr:uid="{19E0E56D-DE1A-4534-AE91-DDD4BCBB97C0}"/>
    <cellStyle name="Comma 5 2 2 2 2 2" xfId="11221" xr:uid="{B7427BE1-612A-42B5-B7B0-64E86BFEC80C}"/>
    <cellStyle name="Comma 5 2 2 2 2 2 2" xfId="27483" xr:uid="{C4FC9B8F-A478-4F6D-B88E-08522D4B478B}"/>
    <cellStyle name="Comma 5 2 2 2 2 3" xfId="16744" xr:uid="{40C12EE6-5B44-4DBB-BCBB-AB22931D26D8}"/>
    <cellStyle name="Comma 5 2 2 2 2 4" xfId="22642" xr:uid="{9D9F0500-3BF2-4183-BD4D-02F9BAECBBEB}"/>
    <cellStyle name="Comma 5 2 2 2 2 5" xfId="30199" xr:uid="{A25972EA-C127-4451-8842-CE666208F395}"/>
    <cellStyle name="Comma 5 2 2 2 3" xfId="7978" xr:uid="{68A81EF2-DDC1-4680-B49C-D21C68A13A2B}"/>
    <cellStyle name="Comma 5 2 2 2 3 2" xfId="12833" xr:uid="{6D1D1423-A0E1-4BEC-9B7B-45335BD99F09}"/>
    <cellStyle name="Comma 5 2 2 2 3 2 2" xfId="29095" xr:uid="{C4924215-5342-4BDE-9759-98CC99371611}"/>
    <cellStyle name="Comma 5 2 2 2 3 3" xfId="18428" xr:uid="{3E6680BB-CF54-4C15-A2BD-FBD8265D43E0}"/>
    <cellStyle name="Comma 5 2 2 2 3 4" xfId="24254" xr:uid="{4B123250-C597-47EE-905D-1E11A8D1209A}"/>
    <cellStyle name="Comma 5 2 2 2 3 5" xfId="31245" xr:uid="{1A735419-C199-488D-8589-45CA1E6EEA5A}"/>
    <cellStyle name="Comma 5 2 2 2 4" xfId="9605" xr:uid="{F544A1F8-3A11-4341-A7A9-545C9F4FF007}"/>
    <cellStyle name="Comma 5 2 2 2 4 2" xfId="25874" xr:uid="{12D5460C-524D-49CD-8680-67E64C9F3A49}"/>
    <cellStyle name="Comma 5 2 2 2 5" xfId="15135" xr:uid="{AAC5F9F7-C620-48DA-AA5C-664A6F6CC002}"/>
    <cellStyle name="Comma 5 2 2 2 6" xfId="21033" xr:uid="{873851B7-A8D4-41C0-8E46-8A307FD6F215}"/>
    <cellStyle name="Comma 5 2 2 2 7" xfId="32333" xr:uid="{9F79118F-2D78-4C7F-8B2B-EC734CEBA54E}"/>
    <cellStyle name="Comma 5 2 2 2 8" xfId="34078" xr:uid="{8C31F798-8E8D-48FC-B8BB-FAF8E0A5BBB8}"/>
    <cellStyle name="Comma 5 2 2 2 9" xfId="34563" xr:uid="{46A4BFE5-0BAB-4D99-9553-A243D5908110}"/>
    <cellStyle name="Comma 5 2 2 3" xfId="5117" xr:uid="{B814E777-9D15-471C-A225-01DC3BFC5D69}"/>
    <cellStyle name="Comma 5 2 2 3 2" xfId="10366" xr:uid="{97C52654-D59A-428E-83C0-85064F09E987}"/>
    <cellStyle name="Comma 5 2 2 3 2 2" xfId="26628" xr:uid="{208885AC-D4C9-427F-84E2-ACD6CE57AC50}"/>
    <cellStyle name="Comma 5 2 2 3 3" xfId="15889" xr:uid="{5CAF9DE3-898A-417C-B834-6D1D07970407}"/>
    <cellStyle name="Comma 5 2 2 3 4" xfId="21787" xr:uid="{C673D218-99C9-4815-9338-52194766DB26}"/>
    <cellStyle name="Comma 5 2 2 3 5" xfId="19471" xr:uid="{2F1A4C12-8DFC-4FAE-AC37-7AC2C33E7CF9}"/>
    <cellStyle name="Comma 5 2 2 4" xfId="7123" xr:uid="{2C75D610-A065-4DEE-B082-4CC5263FECDD}"/>
    <cellStyle name="Comma 5 2 2 4 2" xfId="11978" xr:uid="{CA23BE02-826E-4F7E-AAF3-BDEA34217D29}"/>
    <cellStyle name="Comma 5 2 2 4 2 2" xfId="28240" xr:uid="{BF6578F0-1CB2-4E58-9763-E024376AEC96}"/>
    <cellStyle name="Comma 5 2 2 4 3" xfId="17573" xr:uid="{511E6DC6-CDFB-4FB1-A84F-E8C7778D7E16}"/>
    <cellStyle name="Comma 5 2 2 4 4" xfId="23399" xr:uid="{06B8D922-3C99-4381-B4EF-8A9867E21DAE}"/>
    <cellStyle name="Comma 5 2 2 4 5" xfId="19312" xr:uid="{ABCF0FE3-BDC1-4BAA-8866-734F0ED4F62D}"/>
    <cellStyle name="Comma 5 2 2 5" xfId="8750" xr:uid="{5535D5CE-D4EB-48A1-AABF-1B4691E19B0F}"/>
    <cellStyle name="Comma 5 2 2 5 2" xfId="25019" xr:uid="{A69A9150-3859-459F-8518-0031214AFA2B}"/>
    <cellStyle name="Comma 5 2 2 6" xfId="14278" xr:uid="{D1909978-0E3E-436F-9A96-7CD931CA5B69}"/>
    <cellStyle name="Comma 5 2 2 7" xfId="20178" xr:uid="{F9EBBBA1-BA3A-4C73-881C-43940549692F}"/>
    <cellStyle name="Comma 5 2 2 8" xfId="18845" xr:uid="{35EF107F-3ED0-4E87-AE30-110EA35F29EF}"/>
    <cellStyle name="Comma 5 2 2 9" xfId="33223" xr:uid="{3591076F-B5DC-401C-A983-E4DB14D69DBD}"/>
    <cellStyle name="Comma 5 2 3" xfId="3928" xr:uid="{919FA6F7-4625-4E00-A678-D4A62F554B09}"/>
    <cellStyle name="Comma 5 2 3 10" xfId="36573" xr:uid="{CB144395-F531-4B55-8C53-CED5E961D1A8}"/>
    <cellStyle name="Comma 5 2 3 11" xfId="37985" xr:uid="{BDFCDBAA-D673-4368-BDE2-DF60DE7B28C2}"/>
    <cellStyle name="Comma 5 2 3 12" xfId="39390" xr:uid="{F4B40E9B-F93C-47E9-8048-F1AC60BCA1AC}"/>
    <cellStyle name="Comma 5 2 3 13" xfId="40239" xr:uid="{C919CD60-B2D5-4D0A-91CD-F89AEEC4735F}"/>
    <cellStyle name="Comma 5 2 3 14" xfId="42439" xr:uid="{6B45FFE2-73BE-4BA6-AD97-F3F1173E80F5}"/>
    <cellStyle name="Comma 5 2 3 15" xfId="43842" xr:uid="{E4A6B394-5BBB-4DB2-B8D0-4537EC7C6C43}"/>
    <cellStyle name="Comma 5 2 3 2" xfId="5537" xr:uid="{9829F152-E97B-42FF-A8AB-8B1BA6C4173B}"/>
    <cellStyle name="Comma 5 2 3 2 2" xfId="10786" xr:uid="{1C75B682-1616-4E9E-979E-8C21B6706A4F}"/>
    <cellStyle name="Comma 5 2 3 2 2 2" xfId="27048" xr:uid="{3CCC7D8E-81EF-44B8-BDA0-C14A5C468DB5}"/>
    <cellStyle name="Comma 5 2 3 2 3" xfId="16309" xr:uid="{D5A17B5F-1C8B-45F7-A465-AC27C962095D}"/>
    <cellStyle name="Comma 5 2 3 2 4" xfId="22207" xr:uid="{74CF9BB0-3512-46AD-B386-C7BE27C89CD1}"/>
    <cellStyle name="Comma 5 2 3 2 5" xfId="29925" xr:uid="{14D8F111-E6B8-4547-8E0B-F64DBAAFC7E2}"/>
    <cellStyle name="Comma 5 2 3 3" xfId="7543" xr:uid="{66C68983-72EE-43B5-8CF8-7CC7FFDF4991}"/>
    <cellStyle name="Comma 5 2 3 3 2" xfId="12398" xr:uid="{A242F85F-37EA-4B0A-BB08-08FA892E880B}"/>
    <cellStyle name="Comma 5 2 3 3 2 2" xfId="28660" xr:uid="{1EA5E6C9-2305-42A4-A377-13F8D18F92E4}"/>
    <cellStyle name="Comma 5 2 3 3 3" xfId="17993" xr:uid="{6D96CC29-BA4D-41B6-B44C-8A3F454BFEAE}"/>
    <cellStyle name="Comma 5 2 3 3 4" xfId="23819" xr:uid="{264A0DDB-F613-4938-BE02-7AFAB4C0C619}"/>
    <cellStyle name="Comma 5 2 3 3 5" xfId="13170" xr:uid="{37DF935A-4225-42BC-94F3-439ADDDC6865}"/>
    <cellStyle name="Comma 5 2 3 4" xfId="9170" xr:uid="{86169DBE-B18D-48F7-A87B-C08030E17A19}"/>
    <cellStyle name="Comma 5 2 3 4 2" xfId="25439" xr:uid="{32463F9C-E2A3-4A22-9576-7A98EAF9D2B2}"/>
    <cellStyle name="Comma 5 2 3 5" xfId="14700" xr:uid="{06367489-C5EA-487A-85D9-1167E68CD975}"/>
    <cellStyle name="Comma 5 2 3 6" xfId="20598" xr:uid="{4B202F84-33FF-491B-8C52-30577CD5488F}"/>
    <cellStyle name="Comma 5 2 3 7" xfId="18856" xr:uid="{7CD28EEC-3F3B-49B4-8A5A-2536FC228D41}"/>
    <cellStyle name="Comma 5 2 3 8" xfId="33643" xr:uid="{B47DFFE1-E47B-441A-88D0-3B027A87826C}"/>
    <cellStyle name="Comma 5 2 3 9" xfId="34564" xr:uid="{24969FED-0D95-473E-9403-6B7C86A467AD}"/>
    <cellStyle name="Comma 5 2 4" xfId="4678" xr:uid="{6B04F5C8-BA2C-4430-B256-9809358AA7C5}"/>
    <cellStyle name="Comma 5 2 4 2" xfId="9927" xr:uid="{47F34CAE-AD36-43BB-ABF9-72B3506D64DA}"/>
    <cellStyle name="Comma 5 2 4 2 2" xfId="26189" xr:uid="{BF25D1CE-7F11-4783-B45C-C690BC4430DC}"/>
    <cellStyle name="Comma 5 2 4 3" xfId="15450" xr:uid="{BA3D2FE8-C8D4-427E-8740-4FE1B1FADC6A}"/>
    <cellStyle name="Comma 5 2 4 4" xfId="21348" xr:uid="{FEA28463-9F72-4A74-944D-85B1ED957FE1}"/>
    <cellStyle name="Comma 5 2 4 5" xfId="18714" xr:uid="{4C96C9D0-08CA-47F1-B9DE-AF80D9477E8E}"/>
    <cellStyle name="Comma 5 2 5" xfId="6684" xr:uid="{D6F56004-01CA-4B22-817E-690F111EC1BD}"/>
    <cellStyle name="Comma 5 2 5 2" xfId="11539" xr:uid="{8ED8750D-8225-4B6D-85E9-A53E8C618B5B}"/>
    <cellStyle name="Comma 5 2 5 2 2" xfId="27801" xr:uid="{2ACE2320-2E92-4C9B-BCA5-6B055B1E1D9C}"/>
    <cellStyle name="Comma 5 2 5 3" xfId="17134" xr:uid="{5CEB1FE5-A4B4-40D0-9D59-79CCC939DDED}"/>
    <cellStyle name="Comma 5 2 5 4" xfId="22960" xr:uid="{C6B0F9BF-E7AD-47CB-814E-A645DB2BD87E}"/>
    <cellStyle name="Comma 5 2 5 5" xfId="30573" xr:uid="{155C1667-89B1-4E2F-B407-AF8A54282FA8}"/>
    <cellStyle name="Comma 5 2 6" xfId="8311" xr:uid="{D72BCD61-4DCC-4A44-B4D2-E2746569C9FC}"/>
    <cellStyle name="Comma 5 2 6 2" xfId="24580" xr:uid="{C932FFB0-35B4-434B-9708-CB69EE8F76AE}"/>
    <cellStyle name="Comma 5 2 7" xfId="13836" xr:uid="{41E2C0C5-8AC9-4EF2-AE62-B254DEE7BD53}"/>
    <cellStyle name="Comma 5 2 8" xfId="19739" xr:uid="{D5BE556E-3DDE-439F-96B0-36920FA94470}"/>
    <cellStyle name="Comma 5 2 9" xfId="29451" xr:uid="{7D606064-36C9-4C88-8A0B-19F6EF505150}"/>
    <cellStyle name="Comma 5 3" xfId="3235" xr:uid="{E2F69DD1-1AFA-4C49-97B6-7E04146F2768}"/>
    <cellStyle name="Comma 5 3 10" xfId="34565" xr:uid="{84CFDB55-C0FA-4EC8-AB5B-45662D45B755}"/>
    <cellStyle name="Comma 5 3 11" xfId="36012" xr:uid="{A3F2FD29-E237-4881-A04C-26CFAF9CF562}"/>
    <cellStyle name="Comma 5 3 12" xfId="37424" xr:uid="{F4BD7DF8-9DBE-4407-B67D-D410B29044B1}"/>
    <cellStyle name="Comma 5 3 13" xfId="38829" xr:uid="{A7DF42A0-A87F-47BA-8F82-5AFDA4A4E2A0}"/>
    <cellStyle name="Comma 5 3 14" xfId="40240" xr:uid="{216CFBB3-B243-41A5-9491-29CD0660ACCE}"/>
    <cellStyle name="Comma 5 3 15" xfId="41878" xr:uid="{C444BD4D-96BD-408A-B5EE-C3BF60D1DAFE}"/>
    <cellStyle name="Comma 5 3 16" xfId="43281" xr:uid="{C77BE7CD-2DFE-424A-8C9B-A16531F75D6B}"/>
    <cellStyle name="Comma 5 3 2" xfId="4165" xr:uid="{6C117128-1D18-4327-938D-328208F89E46}"/>
    <cellStyle name="Comma 5 3 2 10" xfId="36764" xr:uid="{81810E31-05C5-4A04-A25D-8D90E0351AE1}"/>
    <cellStyle name="Comma 5 3 2 11" xfId="38176" xr:uid="{2B00EC27-2774-4A8E-A3AD-6804AECF8BCB}"/>
    <cellStyle name="Comma 5 3 2 12" xfId="39581" xr:uid="{4C808D37-EA17-4D5A-A850-1B098B5BA87C}"/>
    <cellStyle name="Comma 5 3 2 13" xfId="40241" xr:uid="{20248EAA-591E-4B34-8DC8-67CF2B03EE36}"/>
    <cellStyle name="Comma 5 3 2 14" xfId="42630" xr:uid="{62870CC1-5D2D-4311-B7A0-810088955807}"/>
    <cellStyle name="Comma 5 3 2 15" xfId="44033" xr:uid="{D24B3564-11C3-4CDB-817B-8AC77C18746B}"/>
    <cellStyle name="Comma 5 3 2 2" xfId="5774" xr:uid="{5D333D1C-3603-459C-A46D-760C029974BC}"/>
    <cellStyle name="Comma 5 3 2 2 2" xfId="11023" xr:uid="{B132FDB6-F58A-4F46-B57E-3ABEFBC2EC38}"/>
    <cellStyle name="Comma 5 3 2 2 2 2" xfId="27285" xr:uid="{E9CC2D4E-2FB6-4BEA-B179-B553E06D3D65}"/>
    <cellStyle name="Comma 5 3 2 2 3" xfId="16546" xr:uid="{293E7652-F90D-4390-A123-8F047995FBDE}"/>
    <cellStyle name="Comma 5 3 2 2 4" xfId="22444" xr:uid="{B65C5040-B433-482B-9988-DCC26A574C7A}"/>
    <cellStyle name="Comma 5 3 2 2 5" xfId="31995" xr:uid="{100671BF-B5FC-4B23-BA49-F1A47E769CBE}"/>
    <cellStyle name="Comma 5 3 2 3" xfId="7780" xr:uid="{6E94CEB2-157E-4B99-9AC7-C37A347F5A4D}"/>
    <cellStyle name="Comma 5 3 2 3 2" xfId="12635" xr:uid="{C5F865D7-30AD-407A-8EA2-61B0911881F0}"/>
    <cellStyle name="Comma 5 3 2 3 2 2" xfId="28897" xr:uid="{28940A2F-4811-4AEF-97E7-E92B9EC30DE8}"/>
    <cellStyle name="Comma 5 3 2 3 3" xfId="18230" xr:uid="{8E0F1D75-7FA7-4C3E-A228-407FB575C3F5}"/>
    <cellStyle name="Comma 5 3 2 3 4" xfId="24056" xr:uid="{DE0A5CC2-63B1-47FC-A0F4-A7C08396FDF9}"/>
    <cellStyle name="Comma 5 3 2 3 5" xfId="13420" xr:uid="{52FC4A4C-2F15-4807-89E5-E8B972D06F08}"/>
    <cellStyle name="Comma 5 3 2 4" xfId="9407" xr:uid="{20E4ACFD-F68A-441A-996B-1B4BB0CCC4DF}"/>
    <cellStyle name="Comma 5 3 2 4 2" xfId="25676" xr:uid="{4F5620AD-E687-4E20-A5E5-4C3050E2B051}"/>
    <cellStyle name="Comma 5 3 2 5" xfId="14937" xr:uid="{EC0EA33C-549A-4DB3-A0BF-EE23D1192872}"/>
    <cellStyle name="Comma 5 3 2 6" xfId="20835" xr:uid="{FCB3895A-527B-455C-8FDA-524689B2F67A}"/>
    <cellStyle name="Comma 5 3 2 7" xfId="30222" xr:uid="{7A00B719-C184-49A3-B053-9D6879E8A795}"/>
    <cellStyle name="Comma 5 3 2 8" xfId="33880" xr:uid="{F5D79C60-854D-4016-B181-2C204D922F4A}"/>
    <cellStyle name="Comma 5 3 2 9" xfId="34566" xr:uid="{1D1E48C2-1582-4783-9D64-E582A0F8A11D}"/>
    <cellStyle name="Comma 5 3 3" xfId="4876" xr:uid="{007E63DA-F2B8-4D7E-A642-DCC17E0B33FE}"/>
    <cellStyle name="Comma 5 3 3 2" xfId="10125" xr:uid="{B96E956C-5947-47D6-B4EA-10D6A144064C}"/>
    <cellStyle name="Comma 5 3 3 2 2" xfId="26387" xr:uid="{0AE77D43-FC8C-4335-B78F-0CC29DCABFCD}"/>
    <cellStyle name="Comma 5 3 3 3" xfId="15648" xr:uid="{6AEC2332-1E98-4769-A853-043B76CA2744}"/>
    <cellStyle name="Comma 5 3 3 4" xfId="21546" xr:uid="{0E02D720-3374-4197-857B-C3AC9428D20B}"/>
    <cellStyle name="Comma 5 3 3 5" xfId="31183" xr:uid="{47834499-33F8-43E8-91F3-894DBE289885}"/>
    <cellStyle name="Comma 5 3 4" xfId="6882" xr:uid="{310C7218-AD6F-4998-81E9-945EC8B8DA34}"/>
    <cellStyle name="Comma 5 3 4 2" xfId="11737" xr:uid="{59C8F313-EDC9-48D2-BD1D-4A5EF34BF154}"/>
    <cellStyle name="Comma 5 3 4 2 2" xfId="27999" xr:uid="{9B22AD6F-1BE6-4184-91AC-DB1B2A6A5BC3}"/>
    <cellStyle name="Comma 5 3 4 3" xfId="17332" xr:uid="{DED9FAD3-A51A-4863-ABB7-E306FCBBC49A}"/>
    <cellStyle name="Comma 5 3 4 4" xfId="23158" xr:uid="{1538C2BC-12A9-4AE2-A9A8-FC2BAA812893}"/>
    <cellStyle name="Comma 5 3 4 5" xfId="30833" xr:uid="{DF6D6D79-A252-4F58-977D-CBE0A0E65B78}"/>
    <cellStyle name="Comma 5 3 5" xfId="8509" xr:uid="{1D87FE40-8FFD-41EC-A557-EF40A0B0D41E}"/>
    <cellStyle name="Comma 5 3 5 2" xfId="24778" xr:uid="{9A9171DD-C6C2-4875-9596-57AB43727324}"/>
    <cellStyle name="Comma 5 3 6" xfId="14034" xr:uid="{F2189A96-14CC-43D6-8B32-900A37CB4ED4}"/>
    <cellStyle name="Comma 5 3 7" xfId="19937" xr:uid="{028C1B85-54B9-4DF6-9052-77AB515E4817}"/>
    <cellStyle name="Comma 5 3 8" xfId="29436" xr:uid="{F3DCDE52-D81D-436B-BDBB-A6F7A93FEBAB}"/>
    <cellStyle name="Comma 5 3 9" xfId="32982" xr:uid="{B363B1EB-7B65-4CA9-A3B4-C46BA02FA9BE}"/>
    <cellStyle name="Comma 5 4" xfId="3727" xr:uid="{71539EEC-882F-4474-A9FA-4F4D2EC1F6D4}"/>
    <cellStyle name="Comma 5 4 10" xfId="36397" xr:uid="{A93C3077-D3BD-4BBE-A418-2AF8B637EF98}"/>
    <cellStyle name="Comma 5 4 11" xfId="37809" xr:uid="{F3625930-C55A-4137-B036-2B5093B74F3E}"/>
    <cellStyle name="Comma 5 4 12" xfId="39214" xr:uid="{DAC77203-1BD7-437E-89CA-A765B1C7BC71}"/>
    <cellStyle name="Comma 5 4 13" xfId="40242" xr:uid="{474A70E5-669E-433A-967F-44DDBCD3F03C}"/>
    <cellStyle name="Comma 5 4 14" xfId="42263" xr:uid="{6B38DA2A-AA15-4F97-B912-495FBF903CC3}"/>
    <cellStyle name="Comma 5 4 15" xfId="43666" xr:uid="{C149EB04-847A-454A-9EEF-2CD707D1532E}"/>
    <cellStyle name="Comma 5 4 2" xfId="5336" xr:uid="{65043ACF-B823-4CDD-A22A-D3AB462EB21A}"/>
    <cellStyle name="Comma 5 4 2 2" xfId="10585" xr:uid="{7B39F58A-0DE7-4A06-998E-D65363461EED}"/>
    <cellStyle name="Comma 5 4 2 2 2" xfId="26847" xr:uid="{6778993E-B5BE-4262-9475-95BD1AD7383E}"/>
    <cellStyle name="Comma 5 4 2 3" xfId="16108" xr:uid="{F172CDC9-F489-4D88-916B-B938937F4ACB}"/>
    <cellStyle name="Comma 5 4 2 4" xfId="22006" xr:uid="{AC385AA1-84D2-409D-9A8F-79621E882094}"/>
    <cellStyle name="Comma 5 4 2 5" xfId="32184" xr:uid="{FF05EE5B-63C6-4CBC-9A4E-D08529A12EC3}"/>
    <cellStyle name="Comma 5 4 3" xfId="7342" xr:uid="{00D1BE3E-4F85-4F1B-B053-2EFFC59BF516}"/>
    <cellStyle name="Comma 5 4 3 2" xfId="12197" xr:uid="{E037B896-A9B1-4022-A19E-4B8E61C2EB5A}"/>
    <cellStyle name="Comma 5 4 3 2 2" xfId="28459" xr:uid="{EBF8A55D-4914-4C06-8F9C-5E583BD4236B}"/>
    <cellStyle name="Comma 5 4 3 3" xfId="17792" xr:uid="{F8B4A60B-55A4-4F4E-A394-E60D3F5DDB66}"/>
    <cellStyle name="Comma 5 4 3 4" xfId="23618" xr:uid="{A4DA0907-47CC-4160-98B0-1671679458D8}"/>
    <cellStyle name="Comma 5 4 3 5" xfId="31337" xr:uid="{88B7FFB9-E895-4759-8625-FD9BE747E5B5}"/>
    <cellStyle name="Comma 5 4 4" xfId="8969" xr:uid="{6ECFDB5A-E61B-4F9B-9337-E075180C1B17}"/>
    <cellStyle name="Comma 5 4 4 2" xfId="25238" xr:uid="{5FC4AB0A-04B9-4014-BAE7-9D2ADF48ABAC}"/>
    <cellStyle name="Comma 5 4 5" xfId="14499" xr:uid="{B7AC7B87-B3F4-4711-9ECC-76DF4B985D6F}"/>
    <cellStyle name="Comma 5 4 6" xfId="20397" xr:uid="{3875AF01-C60F-4FAD-99AE-CAA0F1443BD4}"/>
    <cellStyle name="Comma 5 4 7" xfId="18846" xr:uid="{FDC0BAF6-5FD4-4CAA-AF3C-F58645FD34B8}"/>
    <cellStyle name="Comma 5 4 8" xfId="33442" xr:uid="{DB19EC94-2648-4ED6-BF8D-23CDF76833CE}"/>
    <cellStyle name="Comma 5 4 9" xfId="34567" xr:uid="{F3BA5ABB-86C2-4D34-B869-47883CD20BB6}"/>
    <cellStyle name="Comma 5 5" xfId="4545" xr:uid="{149B2410-4054-4EFC-BAA4-D0E2CD86C9EE}"/>
    <cellStyle name="Comma 5 5 2" xfId="9794" xr:uid="{D5693676-9533-4BEA-9050-6284344B74E6}"/>
    <cellStyle name="Comma 5 5 2 2" xfId="26056" xr:uid="{18A064F6-7345-42B3-A946-FFD356B4C0EA}"/>
    <cellStyle name="Comma 5 5 3" xfId="15317" xr:uid="{4C0C0E6D-7F49-46B7-97CB-B8CAB4B20FFF}"/>
    <cellStyle name="Comma 5 5 4" xfId="21215" xr:uid="{C197DFF6-DC5E-4251-B69D-307FB736CB21}"/>
    <cellStyle name="Comma 5 5 5" xfId="31106" xr:uid="{B72B3333-AEA2-4F2C-99A7-0A41BE4754F7}"/>
    <cellStyle name="Comma 5 6" xfId="6551" xr:uid="{186D50FB-5B27-4356-91F8-246EC0E624AA}"/>
    <cellStyle name="Comma 5 6 2" xfId="11406" xr:uid="{71A80A7E-A61E-4806-90E6-0CCFDF478BFD}"/>
    <cellStyle name="Comma 5 6 2 2" xfId="27668" xr:uid="{3CCA47FD-E50C-4145-B7D1-865E6DAC5D60}"/>
    <cellStyle name="Comma 5 6 3" xfId="17001" xr:uid="{0B69415C-29EE-4C04-9181-E6C59AADCA45}"/>
    <cellStyle name="Comma 5 6 4" xfId="22827" xr:uid="{B20E3211-70C2-45C8-973E-7E5A3A485E85}"/>
    <cellStyle name="Comma 5 6 5" xfId="19001" xr:uid="{6B0ED4A4-0BE3-40E9-B5C2-A32B6066B7A0}"/>
    <cellStyle name="Comma 5 7" xfId="8176" xr:uid="{49DC7182-D09E-4E00-BC02-75C1FA3A26B7}"/>
    <cellStyle name="Comma 5 7 2" xfId="24448" xr:uid="{4290EB27-4346-4CEF-AE04-A5368FB10BFE}"/>
    <cellStyle name="Comma 5 8" xfId="13229" xr:uid="{AF7696D6-E145-47BF-9A67-6AED7F4FD178}"/>
    <cellStyle name="Comma 5 9" xfId="19606" xr:uid="{144A757A-3BEA-4714-B2DD-94A71D870F14}"/>
    <cellStyle name="Comma 6" xfId="860" xr:uid="{6C549027-E9DF-4D85-A204-DCBE43F84DCA}"/>
    <cellStyle name="Comma 6 2" xfId="861" xr:uid="{E1A44C5E-6DBA-4EDE-AE66-319FB9190CE1}"/>
    <cellStyle name="Comma 6 2 2" xfId="3039" xr:uid="{82D6B45D-25E6-47E4-B3E8-7B1C91D1967B}"/>
    <cellStyle name="Comma 6 2 2 10" xfId="32786" xr:uid="{DA0E964D-521D-4D0A-ACEF-07E0CA09DB62}"/>
    <cellStyle name="Comma 6 2 2 11" xfId="34568" xr:uid="{190B747B-5531-4053-A524-D4CE9FECCA24}"/>
    <cellStyle name="Comma 6 2 2 12" xfId="35825" xr:uid="{21BC3524-7403-47CA-983C-3C3E4A9D3F99}"/>
    <cellStyle name="Comma 6 2 2 13" xfId="37237" xr:uid="{B23E9B10-AC70-4049-B1CC-4F00DC09C496}"/>
    <cellStyle name="Comma 6 2 2 14" xfId="38642" xr:uid="{CABB4732-F92E-4E0C-B010-262C5D1F6E23}"/>
    <cellStyle name="Comma 6 2 2 15" xfId="40243" xr:uid="{19E467C6-858B-400D-BCA9-75EA7C45BECC}"/>
    <cellStyle name="Comma 6 2 2 16" xfId="41691" xr:uid="{A4A2E98E-86A8-4E79-9323-17926227E578}"/>
    <cellStyle name="Comma 6 2 2 17" xfId="43094" xr:uid="{F938B34B-3C37-40A7-87BF-BD68B88B4559}"/>
    <cellStyle name="Comma 6 2 2 2" xfId="3504" xr:uid="{2611DD50-8F88-495E-A6D7-848599F5C565}"/>
    <cellStyle name="Comma 6 2 2 2 10" xfId="34569" xr:uid="{CEF9F30A-3FCA-4FE9-AE38-6BAB50A87E4A}"/>
    <cellStyle name="Comma 6 2 2 2 11" xfId="36190" xr:uid="{2BBC6DF4-2179-4EFD-89F8-343674A20DDE}"/>
    <cellStyle name="Comma 6 2 2 2 12" xfId="37602" xr:uid="{D879E8D5-46AD-4469-8EDE-2E13ECB08719}"/>
    <cellStyle name="Comma 6 2 2 2 13" xfId="39007" xr:uid="{BCCF1238-1480-421B-98FB-2B0E5CD13981}"/>
    <cellStyle name="Comma 6 2 2 2 14" xfId="40244" xr:uid="{D1468332-F1A7-4D07-B8CB-4AAA3B088226}"/>
    <cellStyle name="Comma 6 2 2 2 15" xfId="42056" xr:uid="{AE47016D-0391-4095-B3DE-98FAB2EF92DD}"/>
    <cellStyle name="Comma 6 2 2 2 16" xfId="43459" xr:uid="{DF490763-27A6-4A93-8692-6C0D4585B3E9}"/>
    <cellStyle name="Comma 6 2 2 2 2" xfId="4365" xr:uid="{465818D2-C1E0-4376-B2E5-957B06A5E294}"/>
    <cellStyle name="Comma 6 2 2 2 2 10" xfId="36942" xr:uid="{D4035CF0-F4A8-482F-8D06-3DB1AA4A9E28}"/>
    <cellStyle name="Comma 6 2 2 2 2 11" xfId="38354" xr:uid="{A8FF4371-696E-4EE3-AFBE-9E965829D493}"/>
    <cellStyle name="Comma 6 2 2 2 2 12" xfId="39759" xr:uid="{E02C796E-2EE4-40FA-9045-B79C375CA9A7}"/>
    <cellStyle name="Comma 6 2 2 2 2 13" xfId="40245" xr:uid="{0CA8CCCE-D300-41C6-BDF5-D39AE71EE9C8}"/>
    <cellStyle name="Comma 6 2 2 2 2 14" xfId="42808" xr:uid="{EE8F4B8F-6D23-4405-9A19-C2A775B73135}"/>
    <cellStyle name="Comma 6 2 2 2 2 15" xfId="44211" xr:uid="{49F647D5-C7F5-4ED7-B0C9-D900D60283DB}"/>
    <cellStyle name="Comma 6 2 2 2 2 2" xfId="5974" xr:uid="{C7AE8858-9EF4-4D6C-AF71-77DBC83F72FA}"/>
    <cellStyle name="Comma 6 2 2 2 2 2 2" xfId="11223" xr:uid="{97658A6A-FBE9-4E75-B4BE-6B933225BC19}"/>
    <cellStyle name="Comma 6 2 2 2 2 2 2 2" xfId="27485" xr:uid="{73D23467-5139-4CA5-B55A-BB0D57DEE61C}"/>
    <cellStyle name="Comma 6 2 2 2 2 2 3" xfId="16746" xr:uid="{C155EB08-7FB0-4776-98BC-D482CB041CA3}"/>
    <cellStyle name="Comma 6 2 2 2 2 2 4" xfId="22644" xr:uid="{C3BA963B-F701-474B-9361-F83C0CB3FDC8}"/>
    <cellStyle name="Comma 6 2 2 2 2 2 5" xfId="19394" xr:uid="{748F092B-88E6-447E-883F-78D54F308EA0}"/>
    <cellStyle name="Comma 6 2 2 2 2 3" xfId="7980" xr:uid="{179ABCA4-8032-4343-B11A-F83E745601D6}"/>
    <cellStyle name="Comma 6 2 2 2 2 3 2" xfId="12835" xr:uid="{6AF56D19-F1E4-49EF-A718-7629350F67A5}"/>
    <cellStyle name="Comma 6 2 2 2 2 3 2 2" xfId="29097" xr:uid="{9050BF53-2DCD-454A-9D69-34851C9A4AFC}"/>
    <cellStyle name="Comma 6 2 2 2 2 3 3" xfId="18430" xr:uid="{D272217A-5359-45F7-B808-E604BA5DC24E}"/>
    <cellStyle name="Comma 6 2 2 2 2 3 4" xfId="24256" xr:uid="{856C84EF-0044-4542-AB6E-B6FECC52C0BA}"/>
    <cellStyle name="Comma 6 2 2 2 2 3 5" xfId="13117" xr:uid="{23268387-2602-4150-9497-F0A2101645EA}"/>
    <cellStyle name="Comma 6 2 2 2 2 4" xfId="9607" xr:uid="{CBABD5B6-3661-4C1E-BE2E-2B6D18E4B3EE}"/>
    <cellStyle name="Comma 6 2 2 2 2 4 2" xfId="25876" xr:uid="{B4D318B4-067B-4F95-A6C4-E074D357FFE2}"/>
    <cellStyle name="Comma 6 2 2 2 2 5" xfId="15137" xr:uid="{DA2A6DF6-11AB-482F-9971-5448DD43BF5C}"/>
    <cellStyle name="Comma 6 2 2 2 2 6" xfId="21035" xr:uid="{FEAEB29F-208D-4BB2-A671-5EB132985D48}"/>
    <cellStyle name="Comma 6 2 2 2 2 7" xfId="32164" xr:uid="{4C4AF3B0-4A38-4CBB-94EA-278BBA2F06DD}"/>
    <cellStyle name="Comma 6 2 2 2 2 8" xfId="34080" xr:uid="{516878D2-C39B-4A05-A6B5-12C4159AFCF1}"/>
    <cellStyle name="Comma 6 2 2 2 2 9" xfId="34570" xr:uid="{1FFF6125-A406-43FB-BE63-8A6245BC7D47}"/>
    <cellStyle name="Comma 6 2 2 2 3" xfId="5119" xr:uid="{078A67FC-FBC9-49B6-81C8-CA1565E83792}"/>
    <cellStyle name="Comma 6 2 2 2 3 2" xfId="10368" xr:uid="{42C53CE3-606F-4F0B-A83E-0AA91CD83514}"/>
    <cellStyle name="Comma 6 2 2 2 3 2 2" xfId="26630" xr:uid="{145528B2-3230-4B44-8EA9-BA259399FB65}"/>
    <cellStyle name="Comma 6 2 2 2 3 3" xfId="15891" xr:uid="{50B03EDF-72BF-4CF7-8E66-359EEE765541}"/>
    <cellStyle name="Comma 6 2 2 2 3 4" xfId="21789" xr:uid="{36D67A64-F454-4274-966F-BEBF6D21F002}"/>
    <cellStyle name="Comma 6 2 2 2 3 5" xfId="13283" xr:uid="{B1000E59-9BEB-4EA9-BFAC-ECD94BC8B79B}"/>
    <cellStyle name="Comma 6 2 2 2 4" xfId="7125" xr:uid="{48BFF170-5865-4BC4-86EF-250979749E03}"/>
    <cellStyle name="Comma 6 2 2 2 4 2" xfId="11980" xr:uid="{E2E94593-17DE-40BF-B2AC-3A71619576AA}"/>
    <cellStyle name="Comma 6 2 2 2 4 2 2" xfId="28242" xr:uid="{302E4AAA-42DB-4252-A61F-D5B7B1E40FE9}"/>
    <cellStyle name="Comma 6 2 2 2 4 3" xfId="17575" xr:uid="{F2401C5E-A7CA-4A3C-92CC-BE4A15ED9CDB}"/>
    <cellStyle name="Comma 6 2 2 2 4 4" xfId="23401" xr:uid="{B0DC13E9-1751-4D18-8C7F-7870143BB320}"/>
    <cellStyle name="Comma 6 2 2 2 4 5" xfId="13425" xr:uid="{B7BC5833-E7C0-4AC5-8B0A-EF6F70E74D53}"/>
    <cellStyle name="Comma 6 2 2 2 5" xfId="8752" xr:uid="{5FDE81A5-076A-44D3-9145-76977F9C94DC}"/>
    <cellStyle name="Comma 6 2 2 2 5 2" xfId="25021" xr:uid="{C8BF62E1-3C6D-4BE2-9488-DFC107696FD6}"/>
    <cellStyle name="Comma 6 2 2 2 6" xfId="14280" xr:uid="{F95FD515-6694-4290-86D4-900C1E265FB5}"/>
    <cellStyle name="Comma 6 2 2 2 7" xfId="20180" xr:uid="{F43BED35-B69D-4E75-BD8E-E8DC53CF659E}"/>
    <cellStyle name="Comma 6 2 2 2 8" xfId="31193" xr:uid="{6FC36A9C-A3D5-40C1-BF0E-74D0038BD72C}"/>
    <cellStyle name="Comma 6 2 2 2 9" xfId="33225" xr:uid="{EFED56C4-AAB4-43FF-AE3D-28D2C78EA23F}"/>
    <cellStyle name="Comma 6 2 2 3" xfId="3930" xr:uid="{5DA2CAF6-B2EB-4900-9C73-35697F07AC62}"/>
    <cellStyle name="Comma 6 2 2 3 10" xfId="36575" xr:uid="{B5F2378C-5F7E-458E-8461-5CD0115A7D73}"/>
    <cellStyle name="Comma 6 2 2 3 11" xfId="37987" xr:uid="{516FB183-8DD2-4B2B-8232-5C1DC260D4A1}"/>
    <cellStyle name="Comma 6 2 2 3 12" xfId="39392" xr:uid="{E45CEF9F-722B-4676-BA39-9C4BF74444DB}"/>
    <cellStyle name="Comma 6 2 2 3 13" xfId="40246" xr:uid="{6367EECF-CD46-4CA7-BD6E-412ED2B4A2D5}"/>
    <cellStyle name="Comma 6 2 2 3 14" xfId="42441" xr:uid="{1BB64492-9AD3-4A53-B8D7-7FE8CA5F7CC1}"/>
    <cellStyle name="Comma 6 2 2 3 15" xfId="43844" xr:uid="{CFD75FBB-AE59-4041-826E-6EE74EBEE4CD}"/>
    <cellStyle name="Comma 6 2 2 3 2" xfId="5539" xr:uid="{E2889E95-AA62-4242-9CBC-AFD6FE2F1F95}"/>
    <cellStyle name="Comma 6 2 2 3 2 2" xfId="10788" xr:uid="{CE2B7E75-3A50-42E6-8436-8309BC36AF0E}"/>
    <cellStyle name="Comma 6 2 2 3 2 2 2" xfId="27050" xr:uid="{E82F9057-8B32-4D50-88C4-C8257C51B8A0}"/>
    <cellStyle name="Comma 6 2 2 3 2 3" xfId="16311" xr:uid="{7BFAE96E-6C0E-4C35-8D3E-67CCAF92BBF2}"/>
    <cellStyle name="Comma 6 2 2 3 2 4" xfId="22209" xr:uid="{8773E137-EC36-4C3D-97CF-5384B30CA2E2}"/>
    <cellStyle name="Comma 6 2 2 3 2 5" xfId="19469" xr:uid="{FDECDBE0-FCFA-4B82-9DF1-A6B1868A0819}"/>
    <cellStyle name="Comma 6 2 2 3 3" xfId="7545" xr:uid="{297B8F70-8A23-499A-AF3B-68800D1CCD0E}"/>
    <cellStyle name="Comma 6 2 2 3 3 2" xfId="12400" xr:uid="{FD37F99E-B063-43E5-9043-856E3F0D6498}"/>
    <cellStyle name="Comma 6 2 2 3 3 2 2" xfId="28662" xr:uid="{EF9E96C5-48CE-4677-9079-C04DBF98691E}"/>
    <cellStyle name="Comma 6 2 2 3 3 3" xfId="17995" xr:uid="{05A4CDE0-A442-4321-9322-EAE30E36B4FD}"/>
    <cellStyle name="Comma 6 2 2 3 3 4" xfId="23821" xr:uid="{1396881A-4C8F-409C-8CFE-8941B7F52188}"/>
    <cellStyle name="Comma 6 2 2 3 3 5" xfId="13348" xr:uid="{74DF8EA8-4BFC-491C-AAAC-5020D1CEAFA3}"/>
    <cellStyle name="Comma 6 2 2 3 4" xfId="9172" xr:uid="{BDF6367A-A996-4B09-AADC-E10FF008FE72}"/>
    <cellStyle name="Comma 6 2 2 3 4 2" xfId="25441" xr:uid="{D842F924-ACB7-4F31-9773-89A6DE69106F}"/>
    <cellStyle name="Comma 6 2 2 3 5" xfId="14702" xr:uid="{CB760E01-9090-45CD-B5E8-7180FCA536CA}"/>
    <cellStyle name="Comma 6 2 2 3 6" xfId="20600" xr:uid="{76DC8F5F-0674-4013-8983-2D5968B47965}"/>
    <cellStyle name="Comma 6 2 2 3 7" xfId="32519" xr:uid="{9AAA0952-6152-4B31-BB83-EF112CB3C427}"/>
    <cellStyle name="Comma 6 2 2 3 8" xfId="33645" xr:uid="{638482D2-1709-48CA-B6D1-C04B8B3ABF86}"/>
    <cellStyle name="Comma 6 2 2 3 9" xfId="34571" xr:uid="{5D794D8A-62FB-42A6-B8A4-9019F86EB7BF}"/>
    <cellStyle name="Comma 6 2 2 4" xfId="4680" xr:uid="{C423060C-96BE-4BE3-9275-49050172F8F0}"/>
    <cellStyle name="Comma 6 2 2 4 2" xfId="9929" xr:uid="{F8D5253A-3605-4899-90B6-97A360A21421}"/>
    <cellStyle name="Comma 6 2 2 4 2 2" xfId="26191" xr:uid="{4EA94A43-840C-4EAB-91E3-1C2F97710A4F}"/>
    <cellStyle name="Comma 6 2 2 4 3" xfId="15452" xr:uid="{2122A9AC-0735-4D2B-A307-287FCB3FC129}"/>
    <cellStyle name="Comma 6 2 2 4 4" xfId="21350" xr:uid="{586D0C3C-BC95-41C3-88B8-6B348D123700}"/>
    <cellStyle name="Comma 6 2 2 4 5" xfId="31117" xr:uid="{8F1BD15B-F5E6-4DEA-AE02-514EB11BA5D0}"/>
    <cellStyle name="Comma 6 2 2 5" xfId="6686" xr:uid="{93DDCD17-FE45-4D95-9BC1-99CDCDB8FCAF}"/>
    <cellStyle name="Comma 6 2 2 5 2" xfId="11541" xr:uid="{7D68955F-7C11-462B-BD54-AD344CECA3E2}"/>
    <cellStyle name="Comma 6 2 2 5 2 2" xfId="27803" xr:uid="{8A9E743D-65A5-4C2B-85A9-7172864E60DE}"/>
    <cellStyle name="Comma 6 2 2 5 3" xfId="17136" xr:uid="{D86EC0FD-F922-473E-8BCD-4C78D61D89E2}"/>
    <cellStyle name="Comma 6 2 2 5 4" xfId="22962" xr:uid="{0A7F9488-6921-4256-BA82-C8C5DE3F0BCD}"/>
    <cellStyle name="Comma 6 2 2 5 5" xfId="19595" xr:uid="{FF580752-812A-4172-9602-0B57BB36C591}"/>
    <cellStyle name="Comma 6 2 2 6" xfId="8313" xr:uid="{8924ADB1-7931-4D8A-A3A5-F5E6825AB3B3}"/>
    <cellStyle name="Comma 6 2 2 6 2" xfId="24582" xr:uid="{974AB5B2-DC96-4CA9-BB83-7745EA17E991}"/>
    <cellStyle name="Comma 6 2 2 7" xfId="13838" xr:uid="{21222B7A-CAFF-4F5B-AD59-FA62AEEAA369}"/>
    <cellStyle name="Comma 6 2 2 8" xfId="19741" xr:uid="{1D6FEE78-1049-4E15-A601-B1DC8DB0F00D}"/>
    <cellStyle name="Comma 6 2 2 9" xfId="32057" xr:uid="{CDE40A6C-0C68-4A94-8CB0-C3CBD24CAA96}"/>
    <cellStyle name="Comma 6 2 3" xfId="3237" xr:uid="{4E917FE5-893D-430B-97D1-BB31BF48E16B}"/>
    <cellStyle name="Comma 6 2 3 10" xfId="34572" xr:uid="{28B19DEC-C503-427C-9687-890116DC9CD0}"/>
    <cellStyle name="Comma 6 2 3 11" xfId="36014" xr:uid="{7EE26B85-C0B4-4969-B19E-74C5D812BA91}"/>
    <cellStyle name="Comma 6 2 3 12" xfId="37426" xr:uid="{1B3D14D3-DE4C-455D-9659-A642F4E2FC0A}"/>
    <cellStyle name="Comma 6 2 3 13" xfId="38831" xr:uid="{F2F6DA36-FE10-48FA-A22B-A16C988F6F71}"/>
    <cellStyle name="Comma 6 2 3 14" xfId="40247" xr:uid="{45FAC2BC-04F8-44AD-BC48-97C46D694EB3}"/>
    <cellStyle name="Comma 6 2 3 15" xfId="41880" xr:uid="{412C0836-0B07-4E63-98D2-2D7B789189FE}"/>
    <cellStyle name="Comma 6 2 3 16" xfId="43283" xr:uid="{6B6655FC-06D1-4D08-BF6F-32576A5A7B05}"/>
    <cellStyle name="Comma 6 2 3 2" xfId="4167" xr:uid="{49839072-44A7-4195-A589-96D4674E1E55}"/>
    <cellStyle name="Comma 6 2 3 2 10" xfId="36766" xr:uid="{3C6E35D1-CA3E-4299-B66B-80680ABB3260}"/>
    <cellStyle name="Comma 6 2 3 2 11" xfId="38178" xr:uid="{6739FA5F-AA45-4BA3-A36F-CB746F444E60}"/>
    <cellStyle name="Comma 6 2 3 2 12" xfId="39583" xr:uid="{0C32F5F2-3F2B-449C-97D4-2BA9B9ADBE62}"/>
    <cellStyle name="Comma 6 2 3 2 13" xfId="40248" xr:uid="{5D474A5F-F2CF-444B-9B26-12689FF3D5A3}"/>
    <cellStyle name="Comma 6 2 3 2 14" xfId="42632" xr:uid="{1BB7838F-C4B8-4385-8912-B94F02A3D6D2}"/>
    <cellStyle name="Comma 6 2 3 2 15" xfId="44035" xr:uid="{F85966DD-A8EC-483D-AE3A-6D571B98594B}"/>
    <cellStyle name="Comma 6 2 3 2 2" xfId="5776" xr:uid="{C6F2226B-D67C-4A03-8F6D-2562957B519E}"/>
    <cellStyle name="Comma 6 2 3 2 2 2" xfId="11025" xr:uid="{3A961E3B-C457-483F-B949-0EF987AF7083}"/>
    <cellStyle name="Comma 6 2 3 2 2 2 2" xfId="27287" xr:uid="{072840D9-241B-43E0-9A3E-7A5FFBB02A50}"/>
    <cellStyle name="Comma 6 2 3 2 2 3" xfId="16548" xr:uid="{9577AB26-9BB2-4608-9B8F-DAC7875A168F}"/>
    <cellStyle name="Comma 6 2 3 2 2 4" xfId="22446" xr:uid="{5014A571-56D5-4DD9-9A58-10B31F89D78D}"/>
    <cellStyle name="Comma 6 2 3 2 2 5" xfId="30445" xr:uid="{9F0D0104-7EBE-42AC-A198-0F7D8A6139CC}"/>
    <cellStyle name="Comma 6 2 3 2 3" xfId="7782" xr:uid="{FCDAEF2D-AE12-4E69-B732-53230FC19D1D}"/>
    <cellStyle name="Comma 6 2 3 2 3 2" xfId="12637" xr:uid="{5D3937A6-58B2-4EFC-8D0E-C3E29C532C37}"/>
    <cellStyle name="Comma 6 2 3 2 3 2 2" xfId="28899" xr:uid="{217645DF-738F-4B95-A795-55D082A9D42C}"/>
    <cellStyle name="Comma 6 2 3 2 3 3" xfId="18232" xr:uid="{2BA52FD5-C481-4A37-8124-293EAE08AD1D}"/>
    <cellStyle name="Comma 6 2 3 2 3 4" xfId="24058" xr:uid="{5AD29D97-8080-4B7C-B031-78B944B1080E}"/>
    <cellStyle name="Comma 6 2 3 2 3 5" xfId="19326" xr:uid="{504BEAF0-FB33-4D38-9341-D862F0078A27}"/>
    <cellStyle name="Comma 6 2 3 2 4" xfId="9409" xr:uid="{8398990D-9299-49A4-A826-15807D7C72B5}"/>
    <cellStyle name="Comma 6 2 3 2 4 2" xfId="25678" xr:uid="{F1E989A2-3999-4E4F-979F-17200BDC2F8F}"/>
    <cellStyle name="Comma 6 2 3 2 5" xfId="14939" xr:uid="{F0DF71AD-2928-4C04-B974-FA79C39B3F19}"/>
    <cellStyle name="Comma 6 2 3 2 6" xfId="20837" xr:uid="{BE1283D7-E382-49F9-8489-3B2748B00AB3}"/>
    <cellStyle name="Comma 6 2 3 2 7" xfId="19226" xr:uid="{9D0947E7-86DE-43E3-B6AE-337D4048A5CB}"/>
    <cellStyle name="Comma 6 2 3 2 8" xfId="33882" xr:uid="{F7B62523-5D52-4FD3-8B83-6810598340F4}"/>
    <cellStyle name="Comma 6 2 3 2 9" xfId="34573" xr:uid="{717260AB-AAAF-45FD-A201-DF8292020C05}"/>
    <cellStyle name="Comma 6 2 3 3" xfId="4878" xr:uid="{FF1E09EC-6290-4771-960F-C361AF9BBF98}"/>
    <cellStyle name="Comma 6 2 3 3 2" xfId="10127" xr:uid="{E5F0A96A-9EEF-4141-B9AD-51E8A6E78E31}"/>
    <cellStyle name="Comma 6 2 3 3 2 2" xfId="26389" xr:uid="{51296700-7723-4160-8CC8-78DACC90054E}"/>
    <cellStyle name="Comma 6 2 3 3 3" xfId="15650" xr:uid="{16F9DB67-4E10-40DB-8185-6F3DA5278ED9}"/>
    <cellStyle name="Comma 6 2 3 3 4" xfId="21548" xr:uid="{43ABA6A6-B62D-4A5F-A8F7-27F4ED3BE8C6}"/>
    <cellStyle name="Comma 6 2 3 3 5" xfId="30371" xr:uid="{C50F9D78-40EC-4CC5-B51D-16A56FA15E7E}"/>
    <cellStyle name="Comma 6 2 3 4" xfId="6884" xr:uid="{863697A5-6706-4107-AF43-F2E410E882DF}"/>
    <cellStyle name="Comma 6 2 3 4 2" xfId="11739" xr:uid="{47C3360E-9776-45A6-8C5F-8152F72E832E}"/>
    <cellStyle name="Comma 6 2 3 4 2 2" xfId="28001" xr:uid="{3DEF2F92-7200-4745-AF39-7971F85ABC54}"/>
    <cellStyle name="Comma 6 2 3 4 3" xfId="17334" xr:uid="{29E05705-9EBC-4C61-A5B8-27EE8468E194}"/>
    <cellStyle name="Comma 6 2 3 4 4" xfId="23160" xr:uid="{D16FF6CF-FC24-49B2-B715-EF401033F479}"/>
    <cellStyle name="Comma 6 2 3 4 5" xfId="19568" xr:uid="{430715B8-6C12-48EB-BAED-6DBDF3103AD7}"/>
    <cellStyle name="Comma 6 2 3 5" xfId="8511" xr:uid="{E9899A75-2CCC-4639-B8B8-E154C15B2665}"/>
    <cellStyle name="Comma 6 2 3 5 2" xfId="24780" xr:uid="{ECD24F24-5ADB-4458-AA05-668740BDB192}"/>
    <cellStyle name="Comma 6 2 3 6" xfId="14036" xr:uid="{9227E259-3B45-46BA-9E11-C07A682F660F}"/>
    <cellStyle name="Comma 6 2 3 7" xfId="19939" xr:uid="{AD01E3B4-99BA-4FE2-B1D9-5AAD9290E090}"/>
    <cellStyle name="Comma 6 2 3 8" xfId="31153" xr:uid="{E8556216-3714-444B-B632-ADA7A0B8AF6A}"/>
    <cellStyle name="Comma 6 2 3 9" xfId="32984" xr:uid="{9B07EF8E-A30D-4A23-A0C1-C7F1E48B3A46}"/>
    <cellStyle name="Comma 6 2 4" xfId="3729" xr:uid="{22B5FDD7-AFB6-4FB7-A4E9-E2FF244D9508}"/>
    <cellStyle name="Comma 6 2 4 10" xfId="36399" xr:uid="{57CA3D1A-2FF1-4CBF-8F16-BBEAF607D42F}"/>
    <cellStyle name="Comma 6 2 4 11" xfId="37811" xr:uid="{2699E0B7-CC4B-4D85-86ED-8CBD4BCFF596}"/>
    <cellStyle name="Comma 6 2 4 12" xfId="39216" xr:uid="{84FBE84A-C98B-4404-B3EC-7037D13F222E}"/>
    <cellStyle name="Comma 6 2 4 13" xfId="40249" xr:uid="{1531A2D1-8AA3-438B-BCAD-739B6005036A}"/>
    <cellStyle name="Comma 6 2 4 14" xfId="42265" xr:uid="{7A1995F7-8064-4D9A-A809-2E6C312039A1}"/>
    <cellStyle name="Comma 6 2 4 15" xfId="43668" xr:uid="{F1E8E0C4-FDAF-4140-AA53-51B5FD616BDB}"/>
    <cellStyle name="Comma 6 2 4 2" xfId="5338" xr:uid="{7F220CE4-F409-47E1-9642-71749E038E25}"/>
    <cellStyle name="Comma 6 2 4 2 2" xfId="10587" xr:uid="{CA94136F-C34A-412A-9D05-F63036CEB27D}"/>
    <cellStyle name="Comma 6 2 4 2 2 2" xfId="26849" xr:uid="{EFB123F5-EBB2-427F-BF34-BD82457A5539}"/>
    <cellStyle name="Comma 6 2 4 2 3" xfId="16110" xr:uid="{5B4515B1-6F82-443B-AD32-3D38364894FD}"/>
    <cellStyle name="Comma 6 2 4 2 4" xfId="22008" xr:uid="{C76911E1-90F3-4778-B4C0-96CAF4CCEE6E}"/>
    <cellStyle name="Comma 6 2 4 2 5" xfId="30398" xr:uid="{4A9CDFB0-5527-41BB-9CF0-C90D32308E30}"/>
    <cellStyle name="Comma 6 2 4 3" xfId="7344" xr:uid="{DD3CA653-F703-433E-826E-166ACCED3F73}"/>
    <cellStyle name="Comma 6 2 4 3 2" xfId="12199" xr:uid="{EDC40861-5BEE-4E6E-9B78-44A15CE792A7}"/>
    <cellStyle name="Comma 6 2 4 3 2 2" xfId="28461" xr:uid="{266D0AE2-48C0-4A2B-AD17-A3B3E1276570}"/>
    <cellStyle name="Comma 6 2 4 3 3" xfId="17794" xr:uid="{7D8B6231-4BB6-44E3-BE71-0CBE53D10115}"/>
    <cellStyle name="Comma 6 2 4 3 4" xfId="23620" xr:uid="{2FB4C0A6-B1A9-43D4-B1D1-409C61E8359C}"/>
    <cellStyle name="Comma 6 2 4 3 5" xfId="32108" xr:uid="{DEC1F434-1A05-41B7-8F1E-1A15DE7FF332}"/>
    <cellStyle name="Comma 6 2 4 4" xfId="8971" xr:uid="{957BBAA0-2D1A-4052-98FD-B3C9D374B43A}"/>
    <cellStyle name="Comma 6 2 4 4 2" xfId="25240" xr:uid="{5BED3C77-6944-4FFD-80CB-DFE77CBA1DF9}"/>
    <cellStyle name="Comma 6 2 4 5" xfId="14501" xr:uid="{4C86189D-F036-4214-9F8E-123EA5E73568}"/>
    <cellStyle name="Comma 6 2 4 6" xfId="20399" xr:uid="{BA9606D7-D5EC-4B5A-B104-F6408328D9CB}"/>
    <cellStyle name="Comma 6 2 4 7" xfId="31136" xr:uid="{64624CF3-59FE-454B-99F9-1A4432062279}"/>
    <cellStyle name="Comma 6 2 4 8" xfId="33444" xr:uid="{078E4FBA-B427-4465-B899-1F5F0DA4E08D}"/>
    <cellStyle name="Comma 6 2 4 9" xfId="34574" xr:uid="{70EF15FE-0C24-43A4-9295-37467AD439A6}"/>
    <cellStyle name="Comma 6 2 5" xfId="13231" xr:uid="{2972AA06-F688-4AA7-B700-4B918FB7D285}"/>
    <cellStyle name="Comma 6 2 6" xfId="31185" xr:uid="{9733EC3C-867F-492B-B731-A844543D21AD}"/>
    <cellStyle name="Comma 6 3" xfId="3038" xr:uid="{8F692608-F9C4-4969-B9E5-D2C8BC23D749}"/>
    <cellStyle name="Comma 6 3 10" xfId="32785" xr:uid="{AAEC0D25-B9F3-4AEB-B4C8-C66C18D0B38D}"/>
    <cellStyle name="Comma 6 3 11" xfId="34575" xr:uid="{A5B54CE6-5359-4553-A8C9-1827723F740E}"/>
    <cellStyle name="Comma 6 3 12" xfId="35824" xr:uid="{CE720FA5-13F5-4CD3-B74E-DB1257D4B985}"/>
    <cellStyle name="Comma 6 3 13" xfId="37236" xr:uid="{B01F6339-1FCE-4D49-BA2E-920E32058D2D}"/>
    <cellStyle name="Comma 6 3 14" xfId="38641" xr:uid="{0A27644C-F2B0-4873-B9A9-B046C13B62E6}"/>
    <cellStyle name="Comma 6 3 15" xfId="40250" xr:uid="{9085C1B2-C70C-436F-BF4B-3660229C78A7}"/>
    <cellStyle name="Comma 6 3 16" xfId="41690" xr:uid="{BAE16DF9-22FF-4D48-9DE4-AFD9B49118D8}"/>
    <cellStyle name="Comma 6 3 17" xfId="43093" xr:uid="{E9A08AE5-F83E-4F49-B0A0-E34A07951EB7}"/>
    <cellStyle name="Comma 6 3 2" xfId="3503" xr:uid="{C637AC27-FA4C-40AA-8C0D-89957B1AD122}"/>
    <cellStyle name="Comma 6 3 2 10" xfId="34576" xr:uid="{BA1F4735-E3AB-4D0B-B26E-6228F47A2D4E}"/>
    <cellStyle name="Comma 6 3 2 11" xfId="36189" xr:uid="{E2FCC99E-E5A2-495C-91C0-2449A3F54E9E}"/>
    <cellStyle name="Comma 6 3 2 12" xfId="37601" xr:uid="{E4B3A170-A297-41EE-9A5D-F30DB9CC4775}"/>
    <cellStyle name="Comma 6 3 2 13" xfId="39006" xr:uid="{50BEF8B6-C525-4D45-B75B-7165DF590523}"/>
    <cellStyle name="Comma 6 3 2 14" xfId="40251" xr:uid="{535EB88A-3A2B-4CD9-BD7E-81C4C4794E5A}"/>
    <cellStyle name="Comma 6 3 2 15" xfId="42055" xr:uid="{BFC0AD43-9402-49EC-A9A0-C3B243F58C72}"/>
    <cellStyle name="Comma 6 3 2 16" xfId="43458" xr:uid="{ABD2E66A-A5E9-472C-90C3-83F92EC387FA}"/>
    <cellStyle name="Comma 6 3 2 2" xfId="4364" xr:uid="{AE32166A-6011-49E1-B4E9-B32C0CCD752A}"/>
    <cellStyle name="Comma 6 3 2 2 10" xfId="36941" xr:uid="{D4A31CED-C63C-420C-893C-18ABFB530F75}"/>
    <cellStyle name="Comma 6 3 2 2 11" xfId="38353" xr:uid="{C304ACFE-2D8D-4A1D-84EE-A35C6796C373}"/>
    <cellStyle name="Comma 6 3 2 2 12" xfId="39758" xr:uid="{A897A71F-3C61-4913-B03B-D28C66B98612}"/>
    <cellStyle name="Comma 6 3 2 2 13" xfId="40252" xr:uid="{C5C27E58-4908-49DC-85CD-EC61A0C4F84B}"/>
    <cellStyle name="Comma 6 3 2 2 14" xfId="42807" xr:uid="{F646F724-3462-43AB-BF92-EB97C83CFD19}"/>
    <cellStyle name="Comma 6 3 2 2 15" xfId="44210" xr:uid="{2FE8EF1A-D485-47E1-9CC8-D1382D053459}"/>
    <cellStyle name="Comma 6 3 2 2 2" xfId="5973" xr:uid="{6EBAD4E5-4A3A-49B0-BC46-D432558DA02C}"/>
    <cellStyle name="Comma 6 3 2 2 2 2" xfId="11222" xr:uid="{AAFC092E-DD47-4A88-A647-CD8C22B9E074}"/>
    <cellStyle name="Comma 6 3 2 2 2 2 2" xfId="27484" xr:uid="{D3730A8F-8DD4-4C37-96BF-F5AA6D6E3BD1}"/>
    <cellStyle name="Comma 6 3 2 2 2 3" xfId="16745" xr:uid="{C943A4A1-3CC1-4247-8835-52CDF4A3D5D2}"/>
    <cellStyle name="Comma 6 3 2 2 2 4" xfId="22643" xr:uid="{D65DEE75-D9A3-4017-BC5B-AE4EB9D64E74}"/>
    <cellStyle name="Comma 6 3 2 2 2 5" xfId="29488" xr:uid="{A1475227-0920-4C25-A2C7-E86A6ED9EE11}"/>
    <cellStyle name="Comma 6 3 2 2 3" xfId="7979" xr:uid="{787B14BB-E5E1-425B-A72A-75B41735491C}"/>
    <cellStyle name="Comma 6 3 2 2 3 2" xfId="12834" xr:uid="{9D65CE05-9DF8-4DB1-8814-B2A36F3522EF}"/>
    <cellStyle name="Comma 6 3 2 2 3 2 2" xfId="29096" xr:uid="{EE8BFCB8-AF97-4FCE-8C06-48079908DF58}"/>
    <cellStyle name="Comma 6 3 2 2 3 3" xfId="18429" xr:uid="{7856ED48-368F-4650-BB9F-B0684B3794D1}"/>
    <cellStyle name="Comma 6 3 2 2 3 4" xfId="24255" xr:uid="{11E8AA78-235D-4078-B00A-A490E1FDA5AB}"/>
    <cellStyle name="Comma 6 3 2 2 3 5" xfId="29657" xr:uid="{3C86086C-A5E9-4A56-922F-557B68812F19}"/>
    <cellStyle name="Comma 6 3 2 2 4" xfId="9606" xr:uid="{CF7C3A65-568E-459C-9FEB-579BD083AC92}"/>
    <cellStyle name="Comma 6 3 2 2 4 2" xfId="25875" xr:uid="{53540B56-BAF4-484D-8EA0-A0032C373F82}"/>
    <cellStyle name="Comma 6 3 2 2 5" xfId="15136" xr:uid="{13D4C70E-78A4-4EDB-8FDB-EF31C2E7B444}"/>
    <cellStyle name="Comma 6 3 2 2 6" xfId="21034" xr:uid="{92E99AF0-F4CF-4099-9C27-323E36EEF0DE}"/>
    <cellStyle name="Comma 6 3 2 2 7" xfId="18928" xr:uid="{A3CCC060-EFD2-4F05-B366-64AA3DDB1C63}"/>
    <cellStyle name="Comma 6 3 2 2 8" xfId="34079" xr:uid="{8F53DE4C-2C0E-4CF0-9506-38967F18A384}"/>
    <cellStyle name="Comma 6 3 2 2 9" xfId="34577" xr:uid="{FAE450A8-A740-4AE8-94D8-5F07376253C2}"/>
    <cellStyle name="Comma 6 3 2 3" xfId="5118" xr:uid="{31EC9C4D-A35D-4284-A272-2737E3328BAD}"/>
    <cellStyle name="Comma 6 3 2 3 2" xfId="10367" xr:uid="{772E4070-CBA0-46F2-B663-2ED05EA906F2}"/>
    <cellStyle name="Comma 6 3 2 3 2 2" xfId="26629" xr:uid="{A2D23F28-A215-4F82-878A-E8D15A986031}"/>
    <cellStyle name="Comma 6 3 2 3 3" xfId="15890" xr:uid="{2E9DFE91-1399-4997-BC68-CFAE4BC1EA3E}"/>
    <cellStyle name="Comma 6 3 2 3 4" xfId="21788" xr:uid="{423EA2D4-8A4B-431F-A637-54E5CC126C8A}"/>
    <cellStyle name="Comma 6 3 2 3 5" xfId="13031" xr:uid="{793CC76A-DB5B-47C1-9655-D1FAAC5E9F67}"/>
    <cellStyle name="Comma 6 3 2 4" xfId="7124" xr:uid="{4489D762-1D8A-4EE3-851E-196782B37A53}"/>
    <cellStyle name="Comma 6 3 2 4 2" xfId="11979" xr:uid="{CB6CD045-B16F-4DCF-A12A-2419C121DEE3}"/>
    <cellStyle name="Comma 6 3 2 4 2 2" xfId="28241" xr:uid="{7BCC69F2-8C37-454E-9162-E6E12273E01D}"/>
    <cellStyle name="Comma 6 3 2 4 3" xfId="17574" xr:uid="{DC8C93C8-7AF5-4616-9463-FD9FEAC636B4}"/>
    <cellStyle name="Comma 6 3 2 4 4" xfId="23400" xr:uid="{BB08FB38-A81B-49A6-B64D-DA36615D5E56}"/>
    <cellStyle name="Comma 6 3 2 4 5" xfId="31791" xr:uid="{158C9AE0-DF27-45B6-997F-BA5FADEABABF}"/>
    <cellStyle name="Comma 6 3 2 5" xfId="8751" xr:uid="{0D5CDA1C-4C4E-40CB-BA53-9BC3515E0D5E}"/>
    <cellStyle name="Comma 6 3 2 5 2" xfId="25020" xr:uid="{A3EAAE43-0156-4B03-8E84-A91BBCF5C45D}"/>
    <cellStyle name="Comma 6 3 2 6" xfId="14279" xr:uid="{ED2A2185-A527-450E-9545-C860A6ED84B7}"/>
    <cellStyle name="Comma 6 3 2 7" xfId="20179" xr:uid="{CC6F6CB2-2D8A-473C-AE23-BA026E48FFFC}"/>
    <cellStyle name="Comma 6 3 2 8" xfId="30500" xr:uid="{A980EBF0-7556-497A-803D-B42C931B33DC}"/>
    <cellStyle name="Comma 6 3 2 9" xfId="33224" xr:uid="{85023993-F186-4DE6-B637-357D3CF5AD17}"/>
    <cellStyle name="Comma 6 3 3" xfId="3929" xr:uid="{A361A58B-EA8C-4E0B-8A65-1E1F04D6AC52}"/>
    <cellStyle name="Comma 6 3 3 10" xfId="36574" xr:uid="{A3D68148-2D84-4A7A-9FAD-8DD743553408}"/>
    <cellStyle name="Comma 6 3 3 11" xfId="37986" xr:uid="{D9A5A5F6-8E72-4248-B0A9-D90DF0AA7A40}"/>
    <cellStyle name="Comma 6 3 3 12" xfId="39391" xr:uid="{77BDD981-BBD6-43A9-A342-4DBCFACAADDE}"/>
    <cellStyle name="Comma 6 3 3 13" xfId="40253" xr:uid="{E781B405-05E9-44DF-9851-F7A396D157F2}"/>
    <cellStyle name="Comma 6 3 3 14" xfId="42440" xr:uid="{5B981C21-B819-49D8-9B19-B73498E811FD}"/>
    <cellStyle name="Comma 6 3 3 15" xfId="43843" xr:uid="{F91FFE2C-3C6F-46EF-9B3A-2EA1A744F2C4}"/>
    <cellStyle name="Comma 6 3 3 2" xfId="5538" xr:uid="{1326B33A-09EF-4C7B-A74D-0F6330168FD3}"/>
    <cellStyle name="Comma 6 3 3 2 2" xfId="10787" xr:uid="{209B881B-8DB1-4A90-A0E0-8BF70E6BBF2F}"/>
    <cellStyle name="Comma 6 3 3 2 2 2" xfId="27049" xr:uid="{7123A2C5-9B4D-4DC5-A553-D52BF9B5945D}"/>
    <cellStyle name="Comma 6 3 3 2 3" xfId="16310" xr:uid="{ACA3487C-76E2-46EE-8F2F-6B30F2AA8DB1}"/>
    <cellStyle name="Comma 6 3 3 2 4" xfId="22208" xr:uid="{4A409F24-87E6-4FD2-A09C-AA85E9690E3C}"/>
    <cellStyle name="Comma 6 3 3 2 5" xfId="30078" xr:uid="{FB5BB68C-F998-40A6-8A84-0D3DA820620E}"/>
    <cellStyle name="Comma 6 3 3 3" xfId="7544" xr:uid="{CC2C5CD6-96BC-47E3-804D-CBF4A2F2A763}"/>
    <cellStyle name="Comma 6 3 3 3 2" xfId="12399" xr:uid="{17DA07E6-281F-4992-AB4F-7C0AC1DF107A}"/>
    <cellStyle name="Comma 6 3 3 3 2 2" xfId="28661" xr:uid="{A87487BD-05ED-4782-A039-10F4B2A52A7F}"/>
    <cellStyle name="Comma 6 3 3 3 3" xfId="17994" xr:uid="{FAF99F0A-FB42-4949-B31D-6BEA7B145D01}"/>
    <cellStyle name="Comma 6 3 3 3 4" xfId="23820" xr:uid="{00F05472-A41C-43DC-A101-652C9DF89E39}"/>
    <cellStyle name="Comma 6 3 3 3 5" xfId="30948" xr:uid="{B7B3E487-C5C6-40BF-BED0-A959869C2A46}"/>
    <cellStyle name="Comma 6 3 3 4" xfId="9171" xr:uid="{8BCBBCDD-D2D3-4008-967A-D8FD1062CBAA}"/>
    <cellStyle name="Comma 6 3 3 4 2" xfId="25440" xr:uid="{80E655B3-F663-4C2E-B89F-E2E5E4D88DD5}"/>
    <cellStyle name="Comma 6 3 3 5" xfId="14701" xr:uid="{0F744609-5180-40B0-A042-2E0E2294D2D3}"/>
    <cellStyle name="Comma 6 3 3 6" xfId="20599" xr:uid="{341E06A0-ADE7-49B0-B30F-E2AC4F9DCB6F}"/>
    <cellStyle name="Comma 6 3 3 7" xfId="32066" xr:uid="{0C86F0FB-85A7-46CA-A9C3-CB08B1FB28AF}"/>
    <cellStyle name="Comma 6 3 3 8" xfId="33644" xr:uid="{44946595-5E97-4CBA-9ECA-A5C6BAEDF433}"/>
    <cellStyle name="Comma 6 3 3 9" xfId="34578" xr:uid="{935AE9CA-AB7B-49D9-BCE3-C50AB434B313}"/>
    <cellStyle name="Comma 6 3 4" xfId="4679" xr:uid="{779098BD-DA82-48C8-B001-C8972178DFB0}"/>
    <cellStyle name="Comma 6 3 4 2" xfId="9928" xr:uid="{BEA6CDC1-707B-489D-BAB3-341E713D4204}"/>
    <cellStyle name="Comma 6 3 4 2 2" xfId="26190" xr:uid="{8CEFEE92-680B-4EDB-8127-21E290AA260F}"/>
    <cellStyle name="Comma 6 3 4 3" xfId="15451" xr:uid="{1D19A7FA-4F44-49AC-AE27-39D4C52D3B1D}"/>
    <cellStyle name="Comma 6 3 4 4" xfId="21349" xr:uid="{0083FF73-277E-48D6-B39D-85A52E9596D1}"/>
    <cellStyle name="Comma 6 3 4 5" xfId="19550" xr:uid="{761C3E89-CFF7-41B4-A501-879C2EE5F793}"/>
    <cellStyle name="Comma 6 3 5" xfId="6685" xr:uid="{7D13061C-AE32-4D3F-A96B-EEA92DEB90B1}"/>
    <cellStyle name="Comma 6 3 5 2" xfId="11540" xr:uid="{FE681F91-ECBE-49A8-8AAC-E640D8E376F7}"/>
    <cellStyle name="Comma 6 3 5 2 2" xfId="27802" xr:uid="{9868CB1A-90B4-4DCF-B1AE-292BD7FADE17}"/>
    <cellStyle name="Comma 6 3 5 3" xfId="17135" xr:uid="{C5D8BA91-2EDD-4D54-811C-4711A0D25E81}"/>
    <cellStyle name="Comma 6 3 5 4" xfId="22961" xr:uid="{5BA8A194-1363-4829-88C9-CBFA18B87431}"/>
    <cellStyle name="Comma 6 3 5 5" xfId="31999" xr:uid="{8EF1A2D8-2E0B-4042-92C3-CD2F143A336B}"/>
    <cellStyle name="Comma 6 3 6" xfId="8312" xr:uid="{C542319C-09BE-4E63-B0A0-5DB28DDBCC02}"/>
    <cellStyle name="Comma 6 3 6 2" xfId="24581" xr:uid="{B5AD6F82-F718-402F-A2CA-E9B8C4A0A00A}"/>
    <cellStyle name="Comma 6 3 7" xfId="13837" xr:uid="{F8391FEA-CAFB-4F50-8A51-4A8FA12E4758}"/>
    <cellStyle name="Comma 6 3 8" xfId="19740" xr:uid="{A7F6E5FC-9EF4-45C0-9CB3-CA9AE416FBE9}"/>
    <cellStyle name="Comma 6 3 9" xfId="13531" xr:uid="{966D508D-2701-4542-AFB0-DEA86D538944}"/>
    <cellStyle name="Comma 6 4" xfId="3236" xr:uid="{A100FC94-0940-403B-8F2E-FA4140DA1B95}"/>
    <cellStyle name="Comma 6 4 10" xfId="34579" xr:uid="{0D8E0959-F240-4C35-ABED-43F63D08FAC2}"/>
    <cellStyle name="Comma 6 4 11" xfId="36013" xr:uid="{ADF99DF8-995F-47B9-9795-5AEB0ABB7D5E}"/>
    <cellStyle name="Comma 6 4 12" xfId="37425" xr:uid="{43CBFA34-F5FB-47AA-9059-EB75D3C90D53}"/>
    <cellStyle name="Comma 6 4 13" xfId="38830" xr:uid="{DB7B48C7-79AC-47A3-A9C8-63E551F6E4B7}"/>
    <cellStyle name="Comma 6 4 14" xfId="40254" xr:uid="{3F1BD44C-661D-4094-AC6B-1AB9AA476BA5}"/>
    <cellStyle name="Comma 6 4 15" xfId="41879" xr:uid="{68053C84-B960-4051-883E-3E760AA580D5}"/>
    <cellStyle name="Comma 6 4 16" xfId="43282" xr:uid="{90540D8F-AA68-400F-B1ED-508C3FA02606}"/>
    <cellStyle name="Comma 6 4 2" xfId="4166" xr:uid="{BB923585-760E-4550-BA33-0EE0DE932FB7}"/>
    <cellStyle name="Comma 6 4 2 10" xfId="36765" xr:uid="{4706A5B7-8CED-436A-B981-BCF653620658}"/>
    <cellStyle name="Comma 6 4 2 11" xfId="38177" xr:uid="{3AD97244-AB5D-49A2-A822-2AF648024521}"/>
    <cellStyle name="Comma 6 4 2 12" xfId="39582" xr:uid="{3E233A63-9FC0-4CC4-843A-CFE2B87A4B51}"/>
    <cellStyle name="Comma 6 4 2 13" xfId="40255" xr:uid="{74A1E957-634F-4835-BCE7-611DC7C9A636}"/>
    <cellStyle name="Comma 6 4 2 14" xfId="42631" xr:uid="{1AE50B7C-19F1-4BB2-8F20-B1C6F5DA6844}"/>
    <cellStyle name="Comma 6 4 2 15" xfId="44034" xr:uid="{1F313987-14DA-4380-BE2D-D474AD98A36E}"/>
    <cellStyle name="Comma 6 4 2 2" xfId="5775" xr:uid="{6BF29D2C-0AF2-43DB-BC6C-7E2C657C0C57}"/>
    <cellStyle name="Comma 6 4 2 2 2" xfId="11024" xr:uid="{F0397323-F7CA-4308-A18A-20EF042D2247}"/>
    <cellStyle name="Comma 6 4 2 2 2 2" xfId="27286" xr:uid="{F54E6945-18F9-4714-A10F-4A7A274910B9}"/>
    <cellStyle name="Comma 6 4 2 2 3" xfId="16547" xr:uid="{E4169E14-B31A-411E-B293-3762E7575FFC}"/>
    <cellStyle name="Comma 6 4 2 2 4" xfId="22445" xr:uid="{8C17C884-5B9C-45AE-8108-B124ACD0466B}"/>
    <cellStyle name="Comma 6 4 2 2 5" xfId="19223" xr:uid="{6FE2D026-639E-47DB-8B87-DD3718EE2533}"/>
    <cellStyle name="Comma 6 4 2 3" xfId="7781" xr:uid="{6EB92436-ECD7-4971-AAED-92D3EC7918DB}"/>
    <cellStyle name="Comma 6 4 2 3 2" xfId="12636" xr:uid="{3C051FB3-DCD4-4B2B-BBBF-299A74F9BDAD}"/>
    <cellStyle name="Comma 6 4 2 3 2 2" xfId="28898" xr:uid="{5CD63753-D447-4D92-BD97-670ECA363379}"/>
    <cellStyle name="Comma 6 4 2 3 3" xfId="18231" xr:uid="{DFFB1F56-94F5-42A1-9FCA-F5BDA0BD6D30}"/>
    <cellStyle name="Comma 6 4 2 3 4" xfId="24057" xr:uid="{6E1E9CA3-F3E4-49ED-BD9D-9FCED733130A}"/>
    <cellStyle name="Comma 6 4 2 3 5" xfId="29920" xr:uid="{4849E260-2918-4FE3-9C66-BD9D0EA62976}"/>
    <cellStyle name="Comma 6 4 2 4" xfId="9408" xr:uid="{0E67F217-0947-4C2F-9ECB-8049772537E1}"/>
    <cellStyle name="Comma 6 4 2 4 2" xfId="25677" xr:uid="{8456BBD2-8865-46F4-9C6E-770281DBE19C}"/>
    <cellStyle name="Comma 6 4 2 5" xfId="14938" xr:uid="{3784BE24-DC45-400D-986C-3DC1129198A0}"/>
    <cellStyle name="Comma 6 4 2 6" xfId="20836" xr:uid="{C5A0AFE9-3319-4714-B487-B43620F54FB9}"/>
    <cellStyle name="Comma 6 4 2 7" xfId="32174" xr:uid="{E4D82013-4414-4116-85E7-B02E7BD991E8}"/>
    <cellStyle name="Comma 6 4 2 8" xfId="33881" xr:uid="{3919629C-8FCC-410A-B7A6-B3B04DBCF117}"/>
    <cellStyle name="Comma 6 4 2 9" xfId="34580" xr:uid="{E2CC9BE3-ADE4-4861-ACAB-3D2179703355}"/>
    <cellStyle name="Comma 6 4 3" xfId="4877" xr:uid="{30902431-7E8B-4DCB-93B5-02A4B3D7F101}"/>
    <cellStyle name="Comma 6 4 3 2" xfId="10126" xr:uid="{449950FF-228C-47DA-BA20-42F12E48E3A8}"/>
    <cellStyle name="Comma 6 4 3 2 2" xfId="26388" xr:uid="{609E31A0-0F9D-45E5-B665-90EF00AD0257}"/>
    <cellStyle name="Comma 6 4 3 3" xfId="15649" xr:uid="{E6D2A0A9-E9E0-47DA-BE79-428509831380}"/>
    <cellStyle name="Comma 6 4 3 4" xfId="21547" xr:uid="{2C690D4C-6202-4968-9D31-FFAA50BFF6EF}"/>
    <cellStyle name="Comma 6 4 3 5" xfId="32100" xr:uid="{DE03B791-7620-41D5-B468-9A09F26190A6}"/>
    <cellStyle name="Comma 6 4 4" xfId="6883" xr:uid="{A9ADA0BA-7650-4957-8B06-035DFD3622F7}"/>
    <cellStyle name="Comma 6 4 4 2" xfId="11738" xr:uid="{D3797545-C192-40B6-8803-4DAEE6FAE511}"/>
    <cellStyle name="Comma 6 4 4 2 2" xfId="28000" xr:uid="{37A00812-554F-46BF-B3E1-A49EE9B909B6}"/>
    <cellStyle name="Comma 6 4 4 3" xfId="17333" xr:uid="{80FEA6FA-334B-4EBB-B38A-83C29EA7BC18}"/>
    <cellStyle name="Comma 6 4 4 4" xfId="23159" xr:uid="{86B586EF-7A5B-4B4F-B588-422AC5C9B8F6}"/>
    <cellStyle name="Comma 6 4 4 5" xfId="31101" xr:uid="{0D747649-00AD-41B7-98BB-8E5F03C057D3}"/>
    <cellStyle name="Comma 6 4 5" xfId="8510" xr:uid="{D2207777-6E6C-458E-A79D-9F76D03DDC67}"/>
    <cellStyle name="Comma 6 4 5 2" xfId="24779" xr:uid="{FBE061C3-4D4E-4D6E-9ADA-8624107F1B3F}"/>
    <cellStyle name="Comma 6 4 6" xfId="14035" xr:uid="{8C9F1853-ED9D-4D4E-A224-3C6B87A9E529}"/>
    <cellStyle name="Comma 6 4 7" xfId="19938" xr:uid="{9BFCF166-746C-4DDD-BE6E-4D577FC59A39}"/>
    <cellStyle name="Comma 6 4 8" xfId="30041" xr:uid="{62CAB296-AEA7-49BC-8A60-4FD253016708}"/>
    <cellStyle name="Comma 6 4 9" xfId="32983" xr:uid="{5A3F5CDB-F15E-40A0-B9FA-6E77BFF5F5EA}"/>
    <cellStyle name="Comma 6 5" xfId="3728" xr:uid="{791A3F12-2850-4DDF-8FE8-6D30D0A38B87}"/>
    <cellStyle name="Comma 6 5 10" xfId="36398" xr:uid="{6C208AC1-7FD3-4DEA-AB3A-2C3F49FDD8D8}"/>
    <cellStyle name="Comma 6 5 11" xfId="37810" xr:uid="{7242CF58-04FB-4C5F-8A41-ACCF565FCFB6}"/>
    <cellStyle name="Comma 6 5 12" xfId="39215" xr:uid="{C5F30891-1235-425D-809B-19B20033FA76}"/>
    <cellStyle name="Comma 6 5 13" xfId="40256" xr:uid="{C48DDDED-AF50-4A7B-911B-693BC3ED6F30}"/>
    <cellStyle name="Comma 6 5 14" xfId="42264" xr:uid="{899899E1-5F02-4D10-B9F4-D79DA9FC53AA}"/>
    <cellStyle name="Comma 6 5 15" xfId="43667" xr:uid="{D7F2F67F-3608-4225-8BDA-2C2208F67EC5}"/>
    <cellStyle name="Comma 6 5 2" xfId="5337" xr:uid="{5F0583F0-280B-4BA1-A96F-8B6ED176FE96}"/>
    <cellStyle name="Comma 6 5 2 2" xfId="10586" xr:uid="{97671ACF-4880-42B9-AD6E-10E574E86A9D}"/>
    <cellStyle name="Comma 6 5 2 2 2" xfId="26848" xr:uid="{CEB444FE-1BB3-44EA-B7E7-C258E79026E9}"/>
    <cellStyle name="Comma 6 5 2 3" xfId="16109" xr:uid="{CB1A7989-7DD4-4E98-AFE6-164A56E60868}"/>
    <cellStyle name="Comma 6 5 2 4" xfId="22007" xr:uid="{025AE65D-3608-478F-8E01-A5F147A4130C}"/>
    <cellStyle name="Comma 6 5 2 5" xfId="29782" xr:uid="{A0FF3674-D763-43E2-B39B-8FC983149B3E}"/>
    <cellStyle name="Comma 6 5 3" xfId="7343" xr:uid="{9A2152F2-BA1B-4E81-B3A2-426C6489A2FA}"/>
    <cellStyle name="Comma 6 5 3 2" xfId="12198" xr:uid="{CCA6BA6C-D926-480C-829C-6291A9A1D4C7}"/>
    <cellStyle name="Comma 6 5 3 2 2" xfId="28460" xr:uid="{0377F152-9F4A-4F6C-8A7A-838E547E4765}"/>
    <cellStyle name="Comma 6 5 3 3" xfId="17793" xr:uid="{52AE1977-1AD4-4638-BBAB-7FA9B2E19DA5}"/>
    <cellStyle name="Comma 6 5 3 4" xfId="23619" xr:uid="{7827962B-54BA-4484-BA5B-BF271D36FA39}"/>
    <cellStyle name="Comma 6 5 3 5" xfId="13373" xr:uid="{11C96780-A64D-49E2-8ECF-81DBD82FA623}"/>
    <cellStyle name="Comma 6 5 4" xfId="8970" xr:uid="{65FCE8F8-0855-40C0-87E8-F98D845C4A7B}"/>
    <cellStyle name="Comma 6 5 4 2" xfId="25239" xr:uid="{470CE756-8312-4F05-94DD-7B9983D400CA}"/>
    <cellStyle name="Comma 6 5 5" xfId="14500" xr:uid="{A607FB8C-2E7A-474F-B3E4-025BAAC792AA}"/>
    <cellStyle name="Comma 6 5 6" xfId="20398" xr:uid="{B11DD0E1-A6AE-4675-9C9A-97B62E0DAE53}"/>
    <cellStyle name="Comma 6 5 7" xfId="32563" xr:uid="{0A1B396F-8D9D-4B4A-A1CD-A9F381A03BD7}"/>
    <cellStyle name="Comma 6 5 8" xfId="33443" xr:uid="{580ACCC1-9DC9-48A2-B342-2DD8FCA5B161}"/>
    <cellStyle name="Comma 6 5 9" xfId="34581" xr:uid="{60291E61-BCC2-4E62-8091-6B383C87EDEE}"/>
    <cellStyle name="Comma 6 6" xfId="13230" xr:uid="{75C3F5B1-5C91-4A7B-93B4-D13CDF8911C1}"/>
    <cellStyle name="Comma 6 6 2" xfId="41459" xr:uid="{F7D1F4B4-477E-44CD-AEC8-3919C8B653A8}"/>
    <cellStyle name="Comma 6 7" xfId="30096" xr:uid="{CC78CA33-896C-42EB-A89A-811DCCCD1CE9}"/>
    <cellStyle name="Comma 7" xfId="862" xr:uid="{E9D5DCB2-2372-458B-8B6B-80F1675F63C2}"/>
    <cellStyle name="Comma 7 2" xfId="3040" xr:uid="{6B321247-8962-4E1A-959E-83749BA02AE7}"/>
    <cellStyle name="Comma 7 2 10" xfId="32787" xr:uid="{04B843E8-2A47-422A-AF9A-53342F6868EB}"/>
    <cellStyle name="Comma 7 2 11" xfId="34582" xr:uid="{24557EFB-66E0-40FC-A81E-D2976FE1C781}"/>
    <cellStyle name="Comma 7 2 12" xfId="35826" xr:uid="{D988F3D9-5004-4C58-8F1C-A8C23BF10630}"/>
    <cellStyle name="Comma 7 2 13" xfId="37238" xr:uid="{61B9D1EF-A375-4547-BEF9-13AA11B258E1}"/>
    <cellStyle name="Comma 7 2 14" xfId="38643" xr:uid="{6A237A86-20EB-4763-834E-65D4C1175B63}"/>
    <cellStyle name="Comma 7 2 15" xfId="40257" xr:uid="{940BB681-FDBD-4D2D-9903-680E1FF62894}"/>
    <cellStyle name="Comma 7 2 16" xfId="41692" xr:uid="{FC771130-BF29-4B27-B486-E46C98403DF9}"/>
    <cellStyle name="Comma 7 2 17" xfId="43095" xr:uid="{F99E1EAB-8D81-40D5-A5D6-ABB962D5C450}"/>
    <cellStyle name="Comma 7 2 2" xfId="3505" xr:uid="{0250D196-827B-4294-83DA-855EB6FAA013}"/>
    <cellStyle name="Comma 7 2 2 10" xfId="34583" xr:uid="{F92C9C03-49ED-4E5D-AABB-6FC15C366C14}"/>
    <cellStyle name="Comma 7 2 2 11" xfId="36191" xr:uid="{761FC1B4-2441-4585-AEF3-4170ECF4F107}"/>
    <cellStyle name="Comma 7 2 2 12" xfId="37603" xr:uid="{C1F30CFA-E393-44B6-A3F2-E8CA66F86F52}"/>
    <cellStyle name="Comma 7 2 2 13" xfId="39008" xr:uid="{98D55FFD-8BD9-4746-8192-373BD5671AC0}"/>
    <cellStyle name="Comma 7 2 2 14" xfId="40258" xr:uid="{916B76FE-226E-4EB2-9AEC-BFA7F9700936}"/>
    <cellStyle name="Comma 7 2 2 15" xfId="42057" xr:uid="{7B8229EB-D16A-49DE-BB1F-568836DF23B6}"/>
    <cellStyle name="Comma 7 2 2 16" xfId="43460" xr:uid="{F303E9E5-0339-487D-AF71-90B7BCCD07B0}"/>
    <cellStyle name="Comma 7 2 2 2" xfId="4366" xr:uid="{0AC4BA33-AB55-4713-A3DB-3A23A92C69B7}"/>
    <cellStyle name="Comma 7 2 2 2 10" xfId="36943" xr:uid="{07A9E5C0-640E-4E17-9A33-9F306682619D}"/>
    <cellStyle name="Comma 7 2 2 2 11" xfId="38355" xr:uid="{4DE2947D-7A20-496D-84B1-59C6B01A9DF3}"/>
    <cellStyle name="Comma 7 2 2 2 12" xfId="39760" xr:uid="{9B6B7E2E-3343-496B-8E6F-3D9DAF76D229}"/>
    <cellStyle name="Comma 7 2 2 2 13" xfId="40259" xr:uid="{2E30B088-B276-4297-82A7-35564000D2B5}"/>
    <cellStyle name="Comma 7 2 2 2 14" xfId="42809" xr:uid="{69472320-6603-4EB2-B2C2-9089FC6F8C43}"/>
    <cellStyle name="Comma 7 2 2 2 15" xfId="44212" xr:uid="{75E08FEB-C042-4FAF-8FDF-708608FEA33D}"/>
    <cellStyle name="Comma 7 2 2 2 2" xfId="5975" xr:uid="{192ED204-0731-4884-B7A6-33848B6A2579}"/>
    <cellStyle name="Comma 7 2 2 2 2 2" xfId="11224" xr:uid="{09481EB7-1EE3-420B-85D7-2B05F3C4E933}"/>
    <cellStyle name="Comma 7 2 2 2 2 2 2" xfId="27486" xr:uid="{B72CF85D-976F-4ED0-AA7A-915249E27D6B}"/>
    <cellStyle name="Comma 7 2 2 2 2 3" xfId="16747" xr:uid="{6686B57D-CB4E-4E77-B56A-96D0BDC194BC}"/>
    <cellStyle name="Comma 7 2 2 2 2 4" xfId="22645" xr:uid="{393D259F-4B3E-44FF-8369-B651C736742A}"/>
    <cellStyle name="Comma 7 2 2 2 2 5" xfId="30957" xr:uid="{7B1B3EB0-95A8-4047-93F8-B39118EB9D64}"/>
    <cellStyle name="Comma 7 2 2 2 3" xfId="7981" xr:uid="{6083396E-5E2B-4783-9C85-849C68575747}"/>
    <cellStyle name="Comma 7 2 2 2 3 2" xfId="12836" xr:uid="{309DB930-BC16-4267-8969-A349AD02E795}"/>
    <cellStyle name="Comma 7 2 2 2 3 2 2" xfId="29098" xr:uid="{8B97220C-6AA2-4F35-848A-DBBCDBBE81B3}"/>
    <cellStyle name="Comma 7 2 2 2 3 3" xfId="18431" xr:uid="{249A2EAC-0366-47E0-8688-BD1296F687BE}"/>
    <cellStyle name="Comma 7 2 2 2 3 4" xfId="24257" xr:uid="{0BF6BBE3-7C0E-4B6C-88CD-9252A7C8F595}"/>
    <cellStyle name="Comma 7 2 2 2 3 5" xfId="29871" xr:uid="{29A67C47-031E-4859-B296-C83694EF8AAA}"/>
    <cellStyle name="Comma 7 2 2 2 4" xfId="9608" xr:uid="{5FE0B0BC-BE3B-439E-9E89-3CE61A591ADA}"/>
    <cellStyle name="Comma 7 2 2 2 4 2" xfId="25877" xr:uid="{0FB68C2A-1633-47BF-BA9A-FABDFEF0767B}"/>
    <cellStyle name="Comma 7 2 2 2 5" xfId="15138" xr:uid="{2F485697-2CD5-438A-BB13-EE6737CD2941}"/>
    <cellStyle name="Comma 7 2 2 2 6" xfId="21036" xr:uid="{09D6BFA4-F591-4BD4-B361-4E07121896C8}"/>
    <cellStyle name="Comma 7 2 2 2 7" xfId="31304" xr:uid="{50B64BAF-6BEE-4450-A691-19D45B5F8C43}"/>
    <cellStyle name="Comma 7 2 2 2 8" xfId="34081" xr:uid="{425731DA-A2EA-4A1C-A016-51079BF05613}"/>
    <cellStyle name="Comma 7 2 2 2 9" xfId="34584" xr:uid="{5CD1E66F-7343-4E4F-B509-27D190D84D43}"/>
    <cellStyle name="Comma 7 2 2 3" xfId="5120" xr:uid="{76BAB84F-4FDF-4147-BED5-A28E528243FD}"/>
    <cellStyle name="Comma 7 2 2 3 2" xfId="10369" xr:uid="{A3A4F2D9-4716-40DA-BB51-26B7D4F9C568}"/>
    <cellStyle name="Comma 7 2 2 3 2 2" xfId="26631" xr:uid="{2B6D3F21-C9F6-419F-BECA-6741629AD2DE}"/>
    <cellStyle name="Comma 7 2 2 3 3" xfId="15892" xr:uid="{2F1CCDC2-A46D-4FA0-86D2-B808118E7383}"/>
    <cellStyle name="Comma 7 2 2 3 4" xfId="21790" xr:uid="{263CF6F3-AA0A-477D-BFAA-FF586BD1C791}"/>
    <cellStyle name="Comma 7 2 2 3 5" xfId="32005" xr:uid="{7160BB9F-66D7-4E81-9C0B-40D386CEC72A}"/>
    <cellStyle name="Comma 7 2 2 4" xfId="7126" xr:uid="{946282A1-3571-4790-9EB1-4A7EF2D91772}"/>
    <cellStyle name="Comma 7 2 2 4 2" xfId="11981" xr:uid="{A11B7EA1-BACA-4F50-B404-C3573E3CBEF6}"/>
    <cellStyle name="Comma 7 2 2 4 2 2" xfId="28243" xr:uid="{DAF6523B-D12F-4B70-84AE-FB52F936173F}"/>
    <cellStyle name="Comma 7 2 2 4 3" xfId="17576" xr:uid="{5C597F08-BA19-49D0-B330-91B5F2DD0077}"/>
    <cellStyle name="Comma 7 2 2 4 4" xfId="23402" xr:uid="{DA2A955B-E470-4972-B488-BC4740207A35}"/>
    <cellStyle name="Comma 7 2 2 4 5" xfId="31240" xr:uid="{A5F3584F-C1DA-47E8-8E77-95112DDD1219}"/>
    <cellStyle name="Comma 7 2 2 5" xfId="8753" xr:uid="{EBEC66D9-1983-4B53-B816-5D465CD46DA6}"/>
    <cellStyle name="Comma 7 2 2 5 2" xfId="25022" xr:uid="{A49CBAD3-94FB-4945-972F-F476705BB378}"/>
    <cellStyle name="Comma 7 2 2 6" xfId="14281" xr:uid="{DC268B54-51BF-4E4D-9D49-DA4DAA8A4BA3}"/>
    <cellStyle name="Comma 7 2 2 7" xfId="20181" xr:uid="{43D265A3-CD68-4213-9906-EB25EDC4010D}"/>
    <cellStyle name="Comma 7 2 2 8" xfId="13285" xr:uid="{96AAD3E0-FE4E-40B3-BF14-BBD9D43C9D37}"/>
    <cellStyle name="Comma 7 2 2 9" xfId="33226" xr:uid="{AE84F854-33CB-4F0C-A53C-45C9A76576C7}"/>
    <cellStyle name="Comma 7 2 3" xfId="3931" xr:uid="{2E5A0960-F8D5-4C50-834C-93875EBDE070}"/>
    <cellStyle name="Comma 7 2 3 10" xfId="36576" xr:uid="{8862E13E-4183-4225-900F-F8BFB6A74AC3}"/>
    <cellStyle name="Comma 7 2 3 11" xfId="37988" xr:uid="{BD9AE3DE-CC45-46F0-9516-225C00602EAB}"/>
    <cellStyle name="Comma 7 2 3 12" xfId="39393" xr:uid="{AED69819-3680-4A12-8375-9CB6D2F7A3B6}"/>
    <cellStyle name="Comma 7 2 3 13" xfId="40260" xr:uid="{359E9630-2183-475A-824F-EDF3EF1E002B}"/>
    <cellStyle name="Comma 7 2 3 14" xfId="42442" xr:uid="{6DE44090-B873-46CB-BA23-72A5D06B436A}"/>
    <cellStyle name="Comma 7 2 3 15" xfId="43845" xr:uid="{CCFD1B82-53FF-4ABF-ABE8-6E79616B02EF}"/>
    <cellStyle name="Comma 7 2 3 2" xfId="5540" xr:uid="{5DA887C2-CE38-47B6-9339-E583D26A77CC}"/>
    <cellStyle name="Comma 7 2 3 2 2" xfId="10789" xr:uid="{AB41DC93-6226-4E2E-B3FA-3E75D4A908BA}"/>
    <cellStyle name="Comma 7 2 3 2 2 2" xfId="27051" xr:uid="{217B4656-0B75-4C40-9B95-80181E5DE0E4}"/>
    <cellStyle name="Comma 7 2 3 2 3" xfId="16312" xr:uid="{4CCF10AF-7F01-4CF3-81BA-6EB0FE506763}"/>
    <cellStyle name="Comma 7 2 3 2 4" xfId="22210" xr:uid="{38B89BCA-A300-4A9D-A38E-6BC474953B7A}"/>
    <cellStyle name="Comma 7 2 3 2 5" xfId="30170" xr:uid="{1416D570-4958-4538-B2E1-60C43920DC7D}"/>
    <cellStyle name="Comma 7 2 3 3" xfId="7546" xr:uid="{83ABA420-DBB7-4888-9178-80938E056F9F}"/>
    <cellStyle name="Comma 7 2 3 3 2" xfId="12401" xr:uid="{DA11EDD0-E3CA-404D-AF98-CB1C27DC75CF}"/>
    <cellStyle name="Comma 7 2 3 3 2 2" xfId="28663" xr:uid="{CD2120E0-E12B-4462-A7E1-D80752E929C7}"/>
    <cellStyle name="Comma 7 2 3 3 3" xfId="17996" xr:uid="{D5296276-857D-4DDB-8648-F039BDA949A7}"/>
    <cellStyle name="Comma 7 2 3 3 4" xfId="23822" xr:uid="{E26848DB-805D-40D8-9D2C-8EB6D2D921CD}"/>
    <cellStyle name="Comma 7 2 3 3 5" xfId="32516" xr:uid="{1BFF142B-B277-455F-AB29-B90DE48B7B03}"/>
    <cellStyle name="Comma 7 2 3 4" xfId="9173" xr:uid="{AB03AAE8-4F84-49E5-A551-A63B556F0FA4}"/>
    <cellStyle name="Comma 7 2 3 4 2" xfId="25442" xr:uid="{47CBEA94-CD54-45A4-B770-270315343530}"/>
    <cellStyle name="Comma 7 2 3 5" xfId="14703" xr:uid="{7F4D5509-CBBC-49FE-93CE-68D943B543FF}"/>
    <cellStyle name="Comma 7 2 3 6" xfId="20601" xr:uid="{07B6E2F7-4571-4C0E-AC68-6B4D096220E8}"/>
    <cellStyle name="Comma 7 2 3 7" xfId="30372" xr:uid="{ACFFD8C1-560A-4DC7-AD5D-B5ECFCDBF4CD}"/>
    <cellStyle name="Comma 7 2 3 8" xfId="33646" xr:uid="{1A17F3D8-8B0A-4A3A-9A9A-472DDED73A32}"/>
    <cellStyle name="Comma 7 2 3 9" xfId="34585" xr:uid="{1E00EA8D-904C-4478-8BA1-C0A9D8FB14C0}"/>
    <cellStyle name="Comma 7 2 4" xfId="4681" xr:uid="{AE4E8B02-A7A0-4618-B042-B02FFB7C6C69}"/>
    <cellStyle name="Comma 7 2 4 2" xfId="9930" xr:uid="{652CCEB0-6336-4EFF-A5B5-0197D2D0DF73}"/>
    <cellStyle name="Comma 7 2 4 2 2" xfId="26192" xr:uid="{77DCA7DC-7128-45FB-AC32-1E086F95805B}"/>
    <cellStyle name="Comma 7 2 4 3" xfId="15453" xr:uid="{A1CF1A8C-17C2-4117-A0DC-FEFEF97AFD43}"/>
    <cellStyle name="Comma 7 2 4 4" xfId="21351" xr:uid="{18DEA90A-6D3B-4187-9B77-5D978C4FE73F}"/>
    <cellStyle name="Comma 7 2 4 5" xfId="31907" xr:uid="{D6F83555-BD6E-409C-99B7-CFC937C5AE38}"/>
    <cellStyle name="Comma 7 2 5" xfId="6687" xr:uid="{D9A9AD9C-3F2F-49F6-B44A-4A71BB331717}"/>
    <cellStyle name="Comma 7 2 5 2" xfId="11542" xr:uid="{1B680557-CCAE-49DA-8E41-134D9D905438}"/>
    <cellStyle name="Comma 7 2 5 2 2" xfId="27804" xr:uid="{8CD0A84C-54AA-4961-A6EA-DD905DA3234C}"/>
    <cellStyle name="Comma 7 2 5 3" xfId="17137" xr:uid="{00C6E08E-48AE-4D6B-8501-D00625A327A5}"/>
    <cellStyle name="Comma 7 2 5 4" xfId="22963" xr:uid="{B5829D58-79B6-4A69-B6E9-9AACEA832399}"/>
    <cellStyle name="Comma 7 2 5 5" xfId="16937" xr:uid="{60E8D012-5748-4B18-ABA2-E3A892557B49}"/>
    <cellStyle name="Comma 7 2 6" xfId="8314" xr:uid="{5EEB9934-66F3-439A-9AC1-08BF35317DD4}"/>
    <cellStyle name="Comma 7 2 6 2" xfId="24583" xr:uid="{72446FCF-09F2-4B02-9A08-4A1299019517}"/>
    <cellStyle name="Comma 7 2 7" xfId="13839" xr:uid="{7F5738CD-0259-41FC-81AF-CCB18F4B58E4}"/>
    <cellStyle name="Comma 7 2 8" xfId="19742" xr:uid="{BC27ACA8-3636-4D30-8522-FE9A95308DEE}"/>
    <cellStyle name="Comma 7 2 9" xfId="29928" xr:uid="{972B9734-7161-4ABB-A4E5-8EB6CB4AB704}"/>
    <cellStyle name="Comma 7 3" xfId="3238" xr:uid="{A5500D06-4833-439A-9346-1BD060E99995}"/>
    <cellStyle name="Comma 7 3 10" xfId="34586" xr:uid="{FB20FDE2-F31C-45E8-8D76-642A3770AEEE}"/>
    <cellStyle name="Comma 7 3 11" xfId="36015" xr:uid="{FCD78BC7-E838-406C-9FC8-53190E81F55E}"/>
    <cellStyle name="Comma 7 3 12" xfId="37427" xr:uid="{2F4BBB34-A2C2-4FA0-8F03-EFB85008121F}"/>
    <cellStyle name="Comma 7 3 13" xfId="38832" xr:uid="{91E9B458-6D6E-4D26-8057-6B2710A84578}"/>
    <cellStyle name="Comma 7 3 14" xfId="40261" xr:uid="{2C304FF5-C3FF-4D92-A81A-720A1D79D2D0}"/>
    <cellStyle name="Comma 7 3 15" xfId="41881" xr:uid="{95D29E52-6E14-4AFB-BCE7-E1CD6F4DCF39}"/>
    <cellStyle name="Comma 7 3 16" xfId="43284" xr:uid="{25672B59-21F5-490F-928E-28653BADB98F}"/>
    <cellStyle name="Comma 7 3 2" xfId="4168" xr:uid="{C796B93D-1FCB-4966-AC9A-7679C7C4FA13}"/>
    <cellStyle name="Comma 7 3 2 10" xfId="36767" xr:uid="{F06F2FED-4804-4CB6-8F42-FADA0C1CBD3A}"/>
    <cellStyle name="Comma 7 3 2 11" xfId="38179" xr:uid="{64461BF8-530C-4138-9CB8-B7BC1BBD6D39}"/>
    <cellStyle name="Comma 7 3 2 12" xfId="39584" xr:uid="{91CAB621-ECCF-4E57-A757-08D3CB1B9B02}"/>
    <cellStyle name="Comma 7 3 2 13" xfId="40262" xr:uid="{49980E0D-4DB6-40C4-AC99-80D1BB87F559}"/>
    <cellStyle name="Comma 7 3 2 14" xfId="42633" xr:uid="{9ADE73D2-ACA4-4C45-A909-D40850106AA1}"/>
    <cellStyle name="Comma 7 3 2 15" xfId="44036" xr:uid="{FC189E11-062D-4BDC-831E-A723C0D2F528}"/>
    <cellStyle name="Comma 7 3 2 2" xfId="5777" xr:uid="{9DB675C5-5222-481F-8E14-906E84E53FC3}"/>
    <cellStyle name="Comma 7 3 2 2 2" xfId="11026" xr:uid="{9517D7CA-10CA-488C-AF53-18A79D3FAA44}"/>
    <cellStyle name="Comma 7 3 2 2 2 2" xfId="27288" xr:uid="{49A7ECBE-E8D3-4D77-8610-5F1FEDE5A31F}"/>
    <cellStyle name="Comma 7 3 2 2 3" xfId="16549" xr:uid="{7F4CE774-6F88-4ED4-B939-D51F38043DBE}"/>
    <cellStyle name="Comma 7 3 2 2 4" xfId="22447" xr:uid="{0993344B-5413-4D8C-81F4-2B1CA9A5519D}"/>
    <cellStyle name="Comma 7 3 2 2 5" xfId="13105" xr:uid="{847B4D6D-1BEF-4F04-8244-45D912DFA14C}"/>
    <cellStyle name="Comma 7 3 2 3" xfId="7783" xr:uid="{68785C2C-0705-40D6-B178-F2CC2E281ED1}"/>
    <cellStyle name="Comma 7 3 2 3 2" xfId="12638" xr:uid="{4DED0E7F-163C-45AF-B45C-7ECEED8735F9}"/>
    <cellStyle name="Comma 7 3 2 3 2 2" xfId="28900" xr:uid="{A413A731-9229-40C3-A9FE-2DD3FC0067A0}"/>
    <cellStyle name="Comma 7 3 2 3 3" xfId="18233" xr:uid="{CB41DD66-447E-4332-9E20-A8D4F86F2880}"/>
    <cellStyle name="Comma 7 3 2 3 4" xfId="24059" xr:uid="{14D45E73-903D-46EA-BFF5-F903430E6FD9}"/>
    <cellStyle name="Comma 7 3 2 3 5" xfId="31738" xr:uid="{E7A67DBE-FF4D-4861-9DBF-C9934F7C8489}"/>
    <cellStyle name="Comma 7 3 2 4" xfId="9410" xr:uid="{47CC5812-C6C8-4D7C-AAB2-7BA4FC0CABEC}"/>
    <cellStyle name="Comma 7 3 2 4 2" xfId="25679" xr:uid="{CFB57468-A173-48EE-8618-D1FB0E080B76}"/>
    <cellStyle name="Comma 7 3 2 5" xfId="14940" xr:uid="{1FEA65EF-37F6-4EC2-B767-A93E7EB4EC25}"/>
    <cellStyle name="Comma 7 3 2 6" xfId="20838" xr:uid="{724B679E-1E9C-407C-B739-EE83E696D99F}"/>
    <cellStyle name="Comma 7 3 2 7" xfId="31821" xr:uid="{1316A835-EE24-43DE-8917-AD4758FFBCF7}"/>
    <cellStyle name="Comma 7 3 2 8" xfId="33883" xr:uid="{A1C28501-7D43-45DF-BB80-B0CA2E78566B}"/>
    <cellStyle name="Comma 7 3 2 9" xfId="34587" xr:uid="{B63476D7-29C9-444F-A152-3D3C04C4E71C}"/>
    <cellStyle name="Comma 7 3 3" xfId="4879" xr:uid="{5F7194F7-4A58-4F9C-AF9D-B53BB3A2CB3C}"/>
    <cellStyle name="Comma 7 3 3 2" xfId="10128" xr:uid="{1B88386F-B405-4E77-9D7C-9CC23AE8CE32}"/>
    <cellStyle name="Comma 7 3 3 2 2" xfId="26390" xr:uid="{C8F7353E-CCE3-464F-BB37-76714D66755B}"/>
    <cellStyle name="Comma 7 3 3 3" xfId="15651" xr:uid="{32A2FAE4-DE5D-4FED-9B16-C320548BB6FE}"/>
    <cellStyle name="Comma 7 3 3 4" xfId="21549" xr:uid="{86313196-147C-423C-8887-A2CB4A25D4F1}"/>
    <cellStyle name="Comma 7 3 3 5" xfId="29951" xr:uid="{FCEB4A07-8A5A-4765-9692-DB1F8B36FBB3}"/>
    <cellStyle name="Comma 7 3 4" xfId="6885" xr:uid="{7F6B7179-818E-4704-8D1A-1373D9776946}"/>
    <cellStyle name="Comma 7 3 4 2" xfId="11740" xr:uid="{6D8867D5-A97D-475C-8958-8FC2C6BAE9F6}"/>
    <cellStyle name="Comma 7 3 4 2 2" xfId="28002" xr:uid="{24BCA28D-9541-4993-8914-1052FD40706F}"/>
    <cellStyle name="Comma 7 3 4 3" xfId="17335" xr:uid="{AC54674C-0FBC-4542-B899-EC5170747750}"/>
    <cellStyle name="Comma 7 3 4 4" xfId="23161" xr:uid="{DDB29D0B-127A-4247-AA0D-B836F3484B3C}"/>
    <cellStyle name="Comma 7 3 4 5" xfId="13431" xr:uid="{44753D6E-E28F-4772-AE29-F52F1643B5D0}"/>
    <cellStyle name="Comma 7 3 5" xfId="8512" xr:uid="{F7AC4E4D-F6A7-41E2-B0E9-4841DFB02DFF}"/>
    <cellStyle name="Comma 7 3 5 2" xfId="24781" xr:uid="{C90168E7-9A50-48C6-B0B1-480A37F6F1DA}"/>
    <cellStyle name="Comma 7 3 6" xfId="14037" xr:uid="{A9175B6E-5B1F-4A9E-96E0-D3BF0556A4D0}"/>
    <cellStyle name="Comma 7 3 7" xfId="19940" xr:uid="{6AF1D024-17D7-4C06-B598-1E1E253BD55E}"/>
    <cellStyle name="Comma 7 3 8" xfId="29647" xr:uid="{292600B3-74BF-4261-81D8-144F2265A097}"/>
    <cellStyle name="Comma 7 3 9" xfId="32985" xr:uid="{6AEF504F-512C-4656-9EBC-8F68221BAD05}"/>
    <cellStyle name="Comma 7 4" xfId="3730" xr:uid="{F9E5898D-8781-4173-BE81-14F98B0FB5E4}"/>
    <cellStyle name="Comma 7 4 10" xfId="36400" xr:uid="{3153B2AD-8608-4236-8AB3-ACA80F3747CB}"/>
    <cellStyle name="Comma 7 4 11" xfId="37812" xr:uid="{D9A4A367-C7E2-44AF-B791-778AA0B34202}"/>
    <cellStyle name="Comma 7 4 12" xfId="39217" xr:uid="{CD1A79A1-EE63-471D-957F-23B860FFE689}"/>
    <cellStyle name="Comma 7 4 13" xfId="40263" xr:uid="{11AA0188-9E81-4E8C-A6A9-493C5B45A1FD}"/>
    <cellStyle name="Comma 7 4 14" xfId="42266" xr:uid="{E437F328-25ED-4B91-AA0E-C119EC64D319}"/>
    <cellStyle name="Comma 7 4 15" xfId="43669" xr:uid="{CEE127E0-56A0-46EF-B134-45F2E82AB21F}"/>
    <cellStyle name="Comma 7 4 2" xfId="5339" xr:uid="{AF496BAE-06A0-466A-AA6F-A9518148D8DD}"/>
    <cellStyle name="Comma 7 4 2 2" xfId="10588" xr:uid="{3CCCC7A2-59AA-43CB-9996-93EC05E77D66}"/>
    <cellStyle name="Comma 7 4 2 2 2" xfId="26850" xr:uid="{7E842F95-F377-490B-BE99-876A7E7FCB16}"/>
    <cellStyle name="Comma 7 4 2 3" xfId="16111" xr:uid="{2B95E1E8-8C21-4BC5-A1BC-91F04557C067}"/>
    <cellStyle name="Comma 7 4 2 4" xfId="22009" xr:uid="{912DD1F1-66F9-4817-A80D-B32400C10D30}"/>
    <cellStyle name="Comma 7 4 2 5" xfId="30670" xr:uid="{F7F1F601-7E3B-4B7F-A601-03F7C4E00A11}"/>
    <cellStyle name="Comma 7 4 3" xfId="7345" xr:uid="{6F83DC5B-FD51-4F08-8B79-A599C0767D09}"/>
    <cellStyle name="Comma 7 4 3 2" xfId="12200" xr:uid="{C257AAB6-7C56-42D2-9EA0-D6088FB72E33}"/>
    <cellStyle name="Comma 7 4 3 2 2" xfId="28462" xr:uid="{4E238B37-238C-41E0-BF02-A9F6C1912BC9}"/>
    <cellStyle name="Comma 7 4 3 3" xfId="17795" xr:uid="{EBE22B88-604A-42E1-9474-F285B78CA5B4}"/>
    <cellStyle name="Comma 7 4 3 4" xfId="23621" xr:uid="{93BE9B71-4A42-4F88-B3DF-9C2E38A24913}"/>
    <cellStyle name="Comma 7 4 3 5" xfId="31199" xr:uid="{AB1BEFB1-BC1D-4FF0-8AEA-25BA2632F52B}"/>
    <cellStyle name="Comma 7 4 4" xfId="8972" xr:uid="{496E7C9F-7E8F-4B00-AD31-AC5745284641}"/>
    <cellStyle name="Comma 7 4 4 2" xfId="25241" xr:uid="{2EE58313-6BFD-436B-BB25-F7DDDB942757}"/>
    <cellStyle name="Comma 7 4 5" xfId="14502" xr:uid="{1923147A-7402-42E8-8C39-C06F9EE19E6F}"/>
    <cellStyle name="Comma 7 4 6" xfId="20400" xr:uid="{0B9E8C5C-5735-4DDE-8F6A-0CD017AF67AF}"/>
    <cellStyle name="Comma 7 4 7" xfId="19440" xr:uid="{5BE1648D-9E6C-44C6-AC35-2733D41E0E64}"/>
    <cellStyle name="Comma 7 4 8" xfId="33445" xr:uid="{8E773B99-2EE9-4155-A13A-35FA8A66D6AC}"/>
    <cellStyle name="Comma 7 4 9" xfId="34588" xr:uid="{8830E6AF-35EE-44D4-BF2E-FAB8643D678D}"/>
    <cellStyle name="Comma 7 5" xfId="13232" xr:uid="{DCB430BD-F11C-47A7-AE42-0863D16CB5A2}"/>
    <cellStyle name="Comma 7 6" xfId="29679" xr:uid="{EF9C22F2-71E1-40E5-A589-82A61BD59A1A}"/>
    <cellStyle name="Comma 8" xfId="863" xr:uid="{1AEACA37-19BF-4633-A5E2-97FB1C784277}"/>
    <cellStyle name="Comma 8 2" xfId="3041" xr:uid="{A2E2EAFC-13F9-43EE-A222-CB9AD04F17ED}"/>
    <cellStyle name="Comma 8 2 10" xfId="32788" xr:uid="{6783B340-032D-4BBA-9D78-0FBA5391224B}"/>
    <cellStyle name="Comma 8 2 11" xfId="34589" xr:uid="{B9D2635A-4EF4-4145-8266-5D74B847AF9B}"/>
    <cellStyle name="Comma 8 2 12" xfId="35827" xr:uid="{9A58EA3B-B2BD-4FE3-BE2E-E3E00A4B3B3A}"/>
    <cellStyle name="Comma 8 2 13" xfId="37239" xr:uid="{E0738E4F-DA5A-4BB3-8218-BC04FAE4CEBE}"/>
    <cellStyle name="Comma 8 2 14" xfId="38644" xr:uid="{6F680512-814E-4294-AD84-04CB96E9F8BF}"/>
    <cellStyle name="Comma 8 2 15" xfId="40264" xr:uid="{02B94F11-D49F-459E-B4EE-1F93749F2305}"/>
    <cellStyle name="Comma 8 2 16" xfId="41693" xr:uid="{82AB3F36-4737-4D43-BD93-9A62EFDA5283}"/>
    <cellStyle name="Comma 8 2 17" xfId="43096" xr:uid="{2D5EC134-D649-4D2B-841F-A1764BAFDDA9}"/>
    <cellStyle name="Comma 8 2 2" xfId="3506" xr:uid="{C6BCF5FE-C7A5-4284-9A81-6EE871C1DAD8}"/>
    <cellStyle name="Comma 8 2 2 10" xfId="34590" xr:uid="{D5841FD0-1D70-4345-94C0-A25988C462D8}"/>
    <cellStyle name="Comma 8 2 2 11" xfId="36192" xr:uid="{18ED87D7-55A0-4B34-8D06-A32CF0A85B99}"/>
    <cellStyle name="Comma 8 2 2 12" xfId="37604" xr:uid="{82AE8D66-1F8A-4021-BCE6-E97A4F3C318E}"/>
    <cellStyle name="Comma 8 2 2 13" xfId="39009" xr:uid="{6D162EF7-9D70-4187-ADE5-95729C91DD49}"/>
    <cellStyle name="Comma 8 2 2 14" xfId="40265" xr:uid="{4E069B3A-EBAA-4B9B-BE81-1236D293E99C}"/>
    <cellStyle name="Comma 8 2 2 15" xfId="42058" xr:uid="{7B5CCBEC-3032-46F7-BBFF-D6891CD1B6B9}"/>
    <cellStyle name="Comma 8 2 2 16" xfId="43461" xr:uid="{A6F78CAD-0680-4150-8CB0-8CF08029AF3B}"/>
    <cellStyle name="Comma 8 2 2 2" xfId="4367" xr:uid="{7C967D97-454E-4936-A5D9-EE1315156918}"/>
    <cellStyle name="Comma 8 2 2 2 10" xfId="36944" xr:uid="{F33B5706-131D-4CAA-BC12-B6ACF0EAAEB3}"/>
    <cellStyle name="Comma 8 2 2 2 11" xfId="38356" xr:uid="{85267DD0-09E0-40D5-9926-8D8A64A834CC}"/>
    <cellStyle name="Comma 8 2 2 2 12" xfId="39761" xr:uid="{659DF0E9-CF68-4B27-B65A-1241DD71984C}"/>
    <cellStyle name="Comma 8 2 2 2 13" xfId="40266" xr:uid="{E113E169-B312-409E-95C8-C190E2D76F6C}"/>
    <cellStyle name="Comma 8 2 2 2 14" xfId="42810" xr:uid="{47CDE3CE-519E-4406-AF88-0767D059E439}"/>
    <cellStyle name="Comma 8 2 2 2 15" xfId="44213" xr:uid="{6E31E33C-0FE8-46E6-BDFC-2B2F747F9467}"/>
    <cellStyle name="Comma 8 2 2 2 2" xfId="5976" xr:uid="{C693F162-AFA3-487B-A05A-C62C1FFE2F4F}"/>
    <cellStyle name="Comma 8 2 2 2 2 2" xfId="11225" xr:uid="{97E1B28C-9374-4E4B-AD09-8A940B0C0CF4}"/>
    <cellStyle name="Comma 8 2 2 2 2 2 2" xfId="27487" xr:uid="{227C6672-4ED7-4C1E-ABAF-B0B6821E9F58}"/>
    <cellStyle name="Comma 8 2 2 2 2 3" xfId="16748" xr:uid="{BB013AC3-BF62-49EF-8CD7-7F8A8AF47507}"/>
    <cellStyle name="Comma 8 2 2 2 2 4" xfId="22646" xr:uid="{1609FEC1-CE8C-45FC-AFD6-D7FA21C73AD3}"/>
    <cellStyle name="Comma 8 2 2 2 2 5" xfId="30453" xr:uid="{C53EC72C-2154-4D9E-BBBB-FCEC95AF179C}"/>
    <cellStyle name="Comma 8 2 2 2 3" xfId="7982" xr:uid="{A0942052-D2DD-48CD-8CEE-F93D967F6F0B}"/>
    <cellStyle name="Comma 8 2 2 2 3 2" xfId="12837" xr:uid="{B2761BA4-4D26-472C-8BB1-F1EC4DCD4BA0}"/>
    <cellStyle name="Comma 8 2 2 2 3 2 2" xfId="29099" xr:uid="{B9BD63A0-370C-49CB-A8CC-7496666E5401}"/>
    <cellStyle name="Comma 8 2 2 2 3 3" xfId="18432" xr:uid="{E5E506AB-8047-4251-900A-1ED72683F764}"/>
    <cellStyle name="Comma 8 2 2 2 3 4" xfId="24258" xr:uid="{40159D30-7AEB-4B89-8249-8AD660BDFF97}"/>
    <cellStyle name="Comma 8 2 2 2 3 5" xfId="30093" xr:uid="{5797521C-F1EC-4DDE-9BB7-C5E03B0A2EF2}"/>
    <cellStyle name="Comma 8 2 2 2 4" xfId="9609" xr:uid="{3825B22D-A1D5-47E9-90AC-290E6EC2125C}"/>
    <cellStyle name="Comma 8 2 2 2 4 2" xfId="25878" xr:uid="{4216736C-30CD-4A14-B8EA-027A17776FB0}"/>
    <cellStyle name="Comma 8 2 2 2 5" xfId="15139" xr:uid="{2AC977B9-D415-4E8E-8479-CC470C1F590D}"/>
    <cellStyle name="Comma 8 2 2 2 6" xfId="21037" xr:uid="{8711C4AB-ABE1-4D81-8E4F-AEEFDF7A4A50}"/>
    <cellStyle name="Comma 8 2 2 2 7" xfId="19081" xr:uid="{D5B7F954-9D20-4DF5-90CE-0901D33B2F78}"/>
    <cellStyle name="Comma 8 2 2 2 8" xfId="34082" xr:uid="{F2530297-B566-48BB-9ED5-ED3856A706BE}"/>
    <cellStyle name="Comma 8 2 2 2 9" xfId="34591" xr:uid="{A6375348-EC9E-4D45-9076-A20417E9195F}"/>
    <cellStyle name="Comma 8 2 2 3" xfId="5121" xr:uid="{1FC25CD5-41F6-461F-AA19-F34C092E024D}"/>
    <cellStyle name="Comma 8 2 2 3 2" xfId="10370" xr:uid="{D7076263-99F1-4162-873C-F0C29DCB49D9}"/>
    <cellStyle name="Comma 8 2 2 3 2 2" xfId="26632" xr:uid="{A066B57E-B308-47E0-916B-9FF825F3BA1F}"/>
    <cellStyle name="Comma 8 2 2 3 3" xfId="15893" xr:uid="{001DD304-EA35-4618-BABE-C784C64580D5}"/>
    <cellStyle name="Comma 8 2 2 3 4" xfId="21791" xr:uid="{CF51717D-AA90-42D4-B6BE-F337CCB94424}"/>
    <cellStyle name="Comma 8 2 2 3 5" xfId="13645" xr:uid="{E4D4A439-4325-4915-BF85-778B5D069BCD}"/>
    <cellStyle name="Comma 8 2 2 4" xfId="7127" xr:uid="{B799E196-2351-418B-9573-47C4F4EDAE53}"/>
    <cellStyle name="Comma 8 2 2 4 2" xfId="11982" xr:uid="{C2BBB405-FF3F-4C3B-89B4-4498FF2EB769}"/>
    <cellStyle name="Comma 8 2 2 4 2 2" xfId="28244" xr:uid="{CA2C48D1-A9B2-44A8-91F8-3F621AD9390A}"/>
    <cellStyle name="Comma 8 2 2 4 3" xfId="17577" xr:uid="{5BF75B03-0026-4ECE-B325-9790D6153343}"/>
    <cellStyle name="Comma 8 2 2 4 4" xfId="23403" xr:uid="{60717D55-7122-4035-95C6-0BBA3BFC6CE0}"/>
    <cellStyle name="Comma 8 2 2 4 5" xfId="29964" xr:uid="{8F372978-4D1B-4231-87D8-7A235F679E88}"/>
    <cellStyle name="Comma 8 2 2 5" xfId="8754" xr:uid="{5E1B7496-B6EB-4A36-A800-6776C74F3170}"/>
    <cellStyle name="Comma 8 2 2 5 2" xfId="25023" xr:uid="{B42D434A-0E0C-4B76-A24C-F6C2ACE3F373}"/>
    <cellStyle name="Comma 8 2 2 6" xfId="14282" xr:uid="{3E1A83F8-0A42-41F9-B2E6-291AAF4073A2}"/>
    <cellStyle name="Comma 8 2 2 7" xfId="20182" xr:uid="{3D418943-6F8F-4CE1-8B86-51A76253D28F}"/>
    <cellStyle name="Comma 8 2 2 8" xfId="30127" xr:uid="{F942789E-1CCF-4961-A3AE-89982A781C65}"/>
    <cellStyle name="Comma 8 2 2 9" xfId="33227" xr:uid="{57C20B97-FAEA-4B89-8444-D51FA0303989}"/>
    <cellStyle name="Comma 8 2 3" xfId="3932" xr:uid="{CD660DF4-1E15-4C76-93D2-57B1DAB2831A}"/>
    <cellStyle name="Comma 8 2 3 10" xfId="36577" xr:uid="{1BCA1437-82B8-4893-9FB5-B8ED53F6DAC1}"/>
    <cellStyle name="Comma 8 2 3 11" xfId="37989" xr:uid="{6E81F7A9-8BEA-403D-BE94-4B155EE9F186}"/>
    <cellStyle name="Comma 8 2 3 12" xfId="39394" xr:uid="{235F84E8-2B3F-4441-BC82-9612E1C8E23A}"/>
    <cellStyle name="Comma 8 2 3 13" xfId="40267" xr:uid="{54802DC1-CD4C-457F-BEEB-471EEC86CFDD}"/>
    <cellStyle name="Comma 8 2 3 14" xfId="42443" xr:uid="{3A00A9B0-C5BB-4E09-8FEA-D2E32D022D1F}"/>
    <cellStyle name="Comma 8 2 3 15" xfId="43846" xr:uid="{2645469E-04ED-48D6-881F-C3693B335372}"/>
    <cellStyle name="Comma 8 2 3 2" xfId="5541" xr:uid="{016321D0-71E1-43AB-9F63-7CCDED4BE89C}"/>
    <cellStyle name="Comma 8 2 3 2 2" xfId="10790" xr:uid="{8BE85590-06B6-4B8E-8190-13DF754C8BA7}"/>
    <cellStyle name="Comma 8 2 3 2 2 2" xfId="27052" xr:uid="{D51C8029-EDEA-4FE5-B0F8-32884E96F884}"/>
    <cellStyle name="Comma 8 2 3 2 3" xfId="16313" xr:uid="{9C732A76-FB62-40D7-9180-0AD12EB7222A}"/>
    <cellStyle name="Comma 8 2 3 2 4" xfId="22211" xr:uid="{199EE7EC-8ED2-4D6F-A812-4322EE87F62C}"/>
    <cellStyle name="Comma 8 2 3 2 5" xfId="29705" xr:uid="{AC4C2217-F2AE-41ED-9C79-D41C52A1E583}"/>
    <cellStyle name="Comma 8 2 3 3" xfId="7547" xr:uid="{015B85D8-2253-40EF-9BAA-DD1205CFFADE}"/>
    <cellStyle name="Comma 8 2 3 3 2" xfId="12402" xr:uid="{707C747D-D488-473B-83A7-F9ACC70C17A8}"/>
    <cellStyle name="Comma 8 2 3 3 2 2" xfId="28664" xr:uid="{502EC455-E0C3-48E5-83E2-ECABA24A1025}"/>
    <cellStyle name="Comma 8 2 3 3 3" xfId="17997" xr:uid="{512468D0-E851-48D7-90D4-0DFF1297D2B8}"/>
    <cellStyle name="Comma 8 2 3 3 4" xfId="23823" xr:uid="{438BC8D0-4D83-4D75-BD73-50ED10750C32}"/>
    <cellStyle name="Comma 8 2 3 3 5" xfId="19545" xr:uid="{21017AE1-E019-4B58-8739-84A2B59A81D1}"/>
    <cellStyle name="Comma 8 2 3 4" xfId="9174" xr:uid="{63A28F83-8198-4ED5-9AC2-1C2D5900F7EF}"/>
    <cellStyle name="Comma 8 2 3 4 2" xfId="25443" xr:uid="{94C64EB4-4949-43B2-95FE-B24F60A6E145}"/>
    <cellStyle name="Comma 8 2 3 5" xfId="14704" xr:uid="{69358910-FD86-4B2D-8C13-F307504D90D6}"/>
    <cellStyle name="Comma 8 2 3 6" xfId="20602" xr:uid="{3E8B327A-7354-49C9-B1C0-313449B465B3}"/>
    <cellStyle name="Comma 8 2 3 7" xfId="19092" xr:uid="{264A465F-7325-49E2-81C7-0D97CD3FCF65}"/>
    <cellStyle name="Comma 8 2 3 8" xfId="33647" xr:uid="{A4BEF137-AB92-4EA5-9D63-C22AC0BE6426}"/>
    <cellStyle name="Comma 8 2 3 9" xfId="34592" xr:uid="{3065EFD4-D5AF-43B6-B251-A06D65362DF6}"/>
    <cellStyle name="Comma 8 2 4" xfId="4682" xr:uid="{42FECB34-5FE0-47C2-B2E1-6B3BC1826035}"/>
    <cellStyle name="Comma 8 2 4 2" xfId="9931" xr:uid="{27E9868F-B335-4BD2-9846-4A86F43B857D}"/>
    <cellStyle name="Comma 8 2 4 2 2" xfId="26193" xr:uid="{DD37EB9A-863F-4995-8B82-163EFE335615}"/>
    <cellStyle name="Comma 8 2 4 3" xfId="15454" xr:uid="{205E6546-4767-42E2-9BF2-B20819537924}"/>
    <cellStyle name="Comma 8 2 4 4" xfId="21352" xr:uid="{67ABC8C3-348B-4708-8052-3A4AFDA5A0B2}"/>
    <cellStyle name="Comma 8 2 4 5" xfId="31689" xr:uid="{11E87AD6-7820-4446-8812-2A8DB873A046}"/>
    <cellStyle name="Comma 8 2 5" xfId="6688" xr:uid="{52B79E89-5D85-413D-8A6E-A74C71A48EDC}"/>
    <cellStyle name="Comma 8 2 5 2" xfId="11543" xr:uid="{C1961859-32B1-47FF-815F-96369C71B158}"/>
    <cellStyle name="Comma 8 2 5 2 2" xfId="27805" xr:uid="{22A780A7-7E2B-4014-9F57-176F73717C40}"/>
    <cellStyle name="Comma 8 2 5 3" xfId="17138" xr:uid="{C49FB9CA-F230-4619-8C6A-8887AE5C950E}"/>
    <cellStyle name="Comma 8 2 5 4" xfId="22964" xr:uid="{5B91F70C-E97F-4E00-832A-10F08F8CE40E}"/>
    <cellStyle name="Comma 8 2 5 5" xfId="32383" xr:uid="{D47F29AF-721F-419F-95B0-4B570CBC67E8}"/>
    <cellStyle name="Comma 8 2 6" xfId="8315" xr:uid="{B4BEDF3F-D1EC-49F1-BA7D-C61CE27360AE}"/>
    <cellStyle name="Comma 8 2 6 2" xfId="24584" xr:uid="{C9BCE1F7-8AEE-4002-A5D7-705D1324E419}"/>
    <cellStyle name="Comma 8 2 7" xfId="13840" xr:uid="{560C8320-0709-4C5D-8EC8-FFB93896A387}"/>
    <cellStyle name="Comma 8 2 8" xfId="19743" xr:uid="{C1AAC1FC-E4BD-44E8-8B11-03E1BA425E34}"/>
    <cellStyle name="Comma 8 2 9" xfId="30781" xr:uid="{70534587-6B50-4386-851D-328AFFE7518C}"/>
    <cellStyle name="Comma 8 3" xfId="3239" xr:uid="{C27BA9C0-C797-4B82-A3EC-F84FB13CA949}"/>
    <cellStyle name="Comma 8 3 10" xfId="34593" xr:uid="{B7ACCB4D-F7F2-4835-A48D-EF5C54DD69DE}"/>
    <cellStyle name="Comma 8 3 11" xfId="36016" xr:uid="{47FF87B4-D880-49D4-9061-BB81D7BACEAC}"/>
    <cellStyle name="Comma 8 3 12" xfId="37428" xr:uid="{4B907A13-9BF6-419C-B4F0-3F0E6BD9759B}"/>
    <cellStyle name="Comma 8 3 13" xfId="38833" xr:uid="{A6797FAE-CC13-4664-9895-CD04D75AA9AE}"/>
    <cellStyle name="Comma 8 3 14" xfId="40268" xr:uid="{1C8DA42D-A23B-49FE-93D0-857EB65A359C}"/>
    <cellStyle name="Comma 8 3 15" xfId="41882" xr:uid="{C6B70408-8C32-4054-B5E0-5865A0837781}"/>
    <cellStyle name="Comma 8 3 16" xfId="43285" xr:uid="{8BCBE9E5-EF92-4677-A126-B91800F26F4C}"/>
    <cellStyle name="Comma 8 3 2" xfId="4169" xr:uid="{0FBE5042-4404-424A-8909-C708EBA332D0}"/>
    <cellStyle name="Comma 8 3 2 10" xfId="36768" xr:uid="{60C192B5-D6F6-407F-9CCC-D8DF42BE08E4}"/>
    <cellStyle name="Comma 8 3 2 11" xfId="38180" xr:uid="{69EA3C0C-48AB-41AA-BF34-C1BF6F5DA205}"/>
    <cellStyle name="Comma 8 3 2 12" xfId="39585" xr:uid="{E3B06B59-8315-4483-AFAA-80CBF34BF82D}"/>
    <cellStyle name="Comma 8 3 2 13" xfId="40269" xr:uid="{07259BAA-E90F-488C-B7C4-A7EE9D65442B}"/>
    <cellStyle name="Comma 8 3 2 14" xfId="42634" xr:uid="{86D2859C-3F6B-4E40-83ED-BFD3E8BF0682}"/>
    <cellStyle name="Comma 8 3 2 15" xfId="44037" xr:uid="{01AE18A3-098B-4F02-BCA2-8BB0C22C431A}"/>
    <cellStyle name="Comma 8 3 2 2" xfId="5778" xr:uid="{5AC21DE9-A14A-476C-A278-67105603A70A}"/>
    <cellStyle name="Comma 8 3 2 2 2" xfId="11027" xr:uid="{673B59D7-57F1-4946-8F69-06D00F92256F}"/>
    <cellStyle name="Comma 8 3 2 2 2 2" xfId="27289" xr:uid="{069B0F54-66AE-4328-A63F-A8138FE00174}"/>
    <cellStyle name="Comma 8 3 2 2 3" xfId="16550" xr:uid="{A11C54E8-2162-435D-8768-C74F65C6516C}"/>
    <cellStyle name="Comma 8 3 2 2 4" xfId="22448" xr:uid="{BEF0233A-BBB7-4651-AFCD-89473FF9B495}"/>
    <cellStyle name="Comma 8 3 2 2 5" xfId="32186" xr:uid="{87A3C52E-D3C3-4961-949A-A4FF5FBD4ED2}"/>
    <cellStyle name="Comma 8 3 2 3" xfId="7784" xr:uid="{EC98C8C2-0A4E-4497-8766-1B16AA1FB258}"/>
    <cellStyle name="Comma 8 3 2 3 2" xfId="12639" xr:uid="{F7A20104-810B-406E-8DBE-835558D81EDE}"/>
    <cellStyle name="Comma 8 3 2 3 2 2" xfId="28901" xr:uid="{42EACCEE-0EE4-49B4-8D59-B8848B645AB8}"/>
    <cellStyle name="Comma 8 3 2 3 3" xfId="18234" xr:uid="{76CDB5F1-7BDA-4185-B2AF-9F761C97DFD4}"/>
    <cellStyle name="Comma 8 3 2 3 4" xfId="24060" xr:uid="{732B67AA-E3EA-457B-AEB8-E50F3FB74D61}"/>
    <cellStyle name="Comma 8 3 2 3 5" xfId="30858" xr:uid="{271FD36F-FA0A-4AF4-96DD-1C4758ADD114}"/>
    <cellStyle name="Comma 8 3 2 4" xfId="9411" xr:uid="{8592009B-A161-4F1D-BE96-9408967F87D0}"/>
    <cellStyle name="Comma 8 3 2 4 2" xfId="25680" xr:uid="{9837B160-F2E3-4B36-97E2-51E98D1A09FD}"/>
    <cellStyle name="Comma 8 3 2 5" xfId="14941" xr:uid="{EAD0D5D3-A88E-4384-87EF-FA0E10B7C5DD}"/>
    <cellStyle name="Comma 8 3 2 6" xfId="20839" xr:uid="{9FF5E212-4C14-42A2-B63D-51A9DD463D78}"/>
    <cellStyle name="Comma 8 3 2 7" xfId="32404" xr:uid="{F44DAA4A-D921-44DA-8B8D-67963D0B5F74}"/>
    <cellStyle name="Comma 8 3 2 8" xfId="33884" xr:uid="{D9B84B47-DEF1-4C58-9682-0210AEFC79AE}"/>
    <cellStyle name="Comma 8 3 2 9" xfId="34594" xr:uid="{888D684F-2463-4412-9C21-89B85F75FEB0}"/>
    <cellStyle name="Comma 8 3 3" xfId="4880" xr:uid="{F8FD822E-A5E2-4594-8C6B-90EFD5DF28D5}"/>
    <cellStyle name="Comma 8 3 3 2" xfId="10129" xr:uid="{B8D94D51-CE2B-4190-B81A-5A264350AF15}"/>
    <cellStyle name="Comma 8 3 3 2 2" xfId="26391" xr:uid="{AD9582F1-D31C-4CA0-8D67-F5BEBA72AB6D}"/>
    <cellStyle name="Comma 8 3 3 3" xfId="15652" xr:uid="{98042667-F7FE-4472-B6B6-94E9A27F2986}"/>
    <cellStyle name="Comma 8 3 3 4" xfId="21550" xr:uid="{F2441EFF-4785-4FDE-98BD-CF9B8519EEB4}"/>
    <cellStyle name="Comma 8 3 3 5" xfId="31094" xr:uid="{E2695393-06A1-4032-BCD2-3532B12260AF}"/>
    <cellStyle name="Comma 8 3 4" xfId="6886" xr:uid="{56A2119D-5BD1-4DA9-A210-9B7BB2E38A65}"/>
    <cellStyle name="Comma 8 3 4 2" xfId="11741" xr:uid="{B24E5B9B-7277-461C-95DC-603D239E1E60}"/>
    <cellStyle name="Comma 8 3 4 2 2" xfId="28003" xr:uid="{D2F33E8E-3E28-4683-AC19-26D787502AD1}"/>
    <cellStyle name="Comma 8 3 4 3" xfId="17336" xr:uid="{ADBEF379-F0AE-4C09-BCE1-110ED4168E32}"/>
    <cellStyle name="Comma 8 3 4 4" xfId="23162" xr:uid="{888A9B20-ABD1-4BAD-B61E-75C3F9BDAE12}"/>
    <cellStyle name="Comma 8 3 4 5" xfId="30336" xr:uid="{3A0B70A2-A5DC-47D1-81A5-528CD31A3E20}"/>
    <cellStyle name="Comma 8 3 5" xfId="8513" xr:uid="{1AD1F510-D055-416F-9289-435A4C4AA317}"/>
    <cellStyle name="Comma 8 3 5 2" xfId="24782" xr:uid="{F6DD59DA-9CA2-4019-93D6-D75BABE4C53C}"/>
    <cellStyle name="Comma 8 3 6" xfId="14038" xr:uid="{BBA7F37E-76D0-44FC-BBB1-8CDA2A597CA4}"/>
    <cellStyle name="Comma 8 3 7" xfId="19941" xr:uid="{229E6427-C7A9-4E9D-9C7E-F6D169E08CE2}"/>
    <cellStyle name="Comma 8 3 8" xfId="31851" xr:uid="{8760B0EE-0DB6-4795-8802-BCD3529C371D}"/>
    <cellStyle name="Comma 8 3 9" xfId="32986" xr:uid="{1A4CCCE2-4A97-4D53-9F2A-150D09821F0C}"/>
    <cellStyle name="Comma 8 4" xfId="3731" xr:uid="{9CD004BC-FAC0-4F74-AD21-E68478494C23}"/>
    <cellStyle name="Comma 8 4 10" xfId="36401" xr:uid="{5CFA6290-DD46-4B40-A7EC-590A5815F359}"/>
    <cellStyle name="Comma 8 4 11" xfId="37813" xr:uid="{F50EDFE8-4185-4A16-91F8-5D7057795F83}"/>
    <cellStyle name="Comma 8 4 12" xfId="39218" xr:uid="{D77515A8-6594-4581-B0D9-0B8E7D373012}"/>
    <cellStyle name="Comma 8 4 13" xfId="40270" xr:uid="{11586D13-7212-4D97-A18D-BAA5820464C1}"/>
    <cellStyle name="Comma 8 4 14" xfId="42267" xr:uid="{66D75933-F8CE-4477-AB22-C59484286469}"/>
    <cellStyle name="Comma 8 4 15" xfId="43670" xr:uid="{A9423A1A-63E6-4798-B276-4A29287CA188}"/>
    <cellStyle name="Comma 8 4 2" xfId="5340" xr:uid="{570C8D1C-2DF5-41C6-B588-7C009E79859F}"/>
    <cellStyle name="Comma 8 4 2 2" xfId="10589" xr:uid="{1F0F8135-2244-4AC3-9987-2DB395C554F9}"/>
    <cellStyle name="Comma 8 4 2 2 2" xfId="26851" xr:uid="{38F93A53-AEB0-4319-ACEA-C5427B990B30}"/>
    <cellStyle name="Comma 8 4 2 3" xfId="16112" xr:uid="{306C5F8C-CA0B-4F15-9BCF-A79F0D1A13C7}"/>
    <cellStyle name="Comma 8 4 2 4" xfId="22010" xr:uid="{993B6735-CDE2-4785-85DE-6B14B89230ED}"/>
    <cellStyle name="Comma 8 4 2 5" xfId="30800" xr:uid="{0BE3ADD6-67CA-4452-BB46-E8FA14ADBD22}"/>
    <cellStyle name="Comma 8 4 3" xfId="7346" xr:uid="{6D55FA2D-2673-4A1B-AE0C-D886350657D1}"/>
    <cellStyle name="Comma 8 4 3 2" xfId="12201" xr:uid="{25D0BCFC-3428-40FB-97D8-A577A7D7E8ED}"/>
    <cellStyle name="Comma 8 4 3 2 2" xfId="28463" xr:uid="{6A78731E-FEAD-487C-9DF1-455837185EE6}"/>
    <cellStyle name="Comma 8 4 3 3" xfId="17796" xr:uid="{F256DFD3-79B7-4207-B757-4E0A929FA260}"/>
    <cellStyle name="Comma 8 4 3 4" xfId="23622" xr:uid="{2EF95F3B-EE9F-4B57-9789-1C0AB9D1E75D}"/>
    <cellStyle name="Comma 8 4 3 5" xfId="30377" xr:uid="{8DFCE2A7-6CF1-4635-9C75-094D30A89467}"/>
    <cellStyle name="Comma 8 4 4" xfId="8973" xr:uid="{AC1554B1-77C8-47E1-AE96-0D583457F4D9}"/>
    <cellStyle name="Comma 8 4 4 2" xfId="25242" xr:uid="{14FC22DC-8CED-4E19-A80F-BE8182ABEB90}"/>
    <cellStyle name="Comma 8 4 5" xfId="14503" xr:uid="{63048DE5-E6CE-4D05-B270-8264E1C3224E}"/>
    <cellStyle name="Comma 8 4 6" xfId="20401" xr:uid="{2AC3FE56-8BF5-407B-B077-0EEEFEE9E5EB}"/>
    <cellStyle name="Comma 8 4 7" xfId="31916" xr:uid="{CD96F86C-93F9-4CB5-BDBF-C8DA7D486661}"/>
    <cellStyle name="Comma 8 4 8" xfId="33446" xr:uid="{3F6C62CF-BBDD-43CF-BDF1-13A127072BD1}"/>
    <cellStyle name="Comma 8 4 9" xfId="34595" xr:uid="{D3AA2DF8-A077-4652-A880-CDB066940B76}"/>
    <cellStyle name="Comma 8 5" xfId="13233" xr:uid="{F14BED03-4CBF-46EB-84A1-0C53959E8A30}"/>
    <cellStyle name="Comma 8 6" xfId="30935" xr:uid="{D3EFF0D5-D678-4EA6-8BFC-C7E0F9429C77}"/>
    <cellStyle name="Comma 9" xfId="864" xr:uid="{937EF3F6-0BAD-450D-A62D-505BB775C2C3}"/>
    <cellStyle name="Comma 9 2" xfId="3042" xr:uid="{3BB67BED-9022-4E34-874B-84C346706C2C}"/>
    <cellStyle name="Comma 9 2 10" xfId="32789" xr:uid="{8317D9C1-B5CD-4DC3-A6A8-119AA8A60976}"/>
    <cellStyle name="Comma 9 2 11" xfId="34596" xr:uid="{65847F24-8B4E-4108-BCB4-618F154B4632}"/>
    <cellStyle name="Comma 9 2 12" xfId="35828" xr:uid="{0FCB1E95-DA2D-4044-99EB-5F3EE99144A8}"/>
    <cellStyle name="Comma 9 2 13" xfId="37240" xr:uid="{899E93B4-8DFB-467D-892B-EF65F6326984}"/>
    <cellStyle name="Comma 9 2 14" xfId="38645" xr:uid="{EB56EC78-7B2F-4025-94D6-AFC53FBBFEF0}"/>
    <cellStyle name="Comma 9 2 15" xfId="40271" xr:uid="{FF66E62C-8629-428C-9731-F4833F0ABA4F}"/>
    <cellStyle name="Comma 9 2 16" xfId="41694" xr:uid="{9657EE50-97DB-446E-A67E-D0335BD7BC95}"/>
    <cellStyle name="Comma 9 2 17" xfId="43097" xr:uid="{70DFC709-1F7D-47D3-8FCE-1B1BF968A9DC}"/>
    <cellStyle name="Comma 9 2 2" xfId="3507" xr:uid="{1D6AF32A-8E45-4F49-91FE-6D7EA3DE1B7E}"/>
    <cellStyle name="Comma 9 2 2 10" xfId="34597" xr:uid="{B93B0392-847D-4273-90A2-53CB390D81FB}"/>
    <cellStyle name="Comma 9 2 2 11" xfId="36193" xr:uid="{FA29CC8F-75C1-414D-97E7-77D3B865BC83}"/>
    <cellStyle name="Comma 9 2 2 12" xfId="37605" xr:uid="{33F27F72-D7E6-449E-94E3-1ECD27F36D6D}"/>
    <cellStyle name="Comma 9 2 2 13" xfId="39010" xr:uid="{A68BBB91-6BFD-4EE7-8405-4B786C67488E}"/>
    <cellStyle name="Comma 9 2 2 14" xfId="40272" xr:uid="{EAD6B44B-068C-4629-84C5-1ABDED7B98CD}"/>
    <cellStyle name="Comma 9 2 2 15" xfId="42059" xr:uid="{4DCB8863-6A14-44DC-9595-FF180C4DC5CC}"/>
    <cellStyle name="Comma 9 2 2 16" xfId="43462" xr:uid="{1702B1AA-FECB-4364-8EF0-B02686EF6EAA}"/>
    <cellStyle name="Comma 9 2 2 2" xfId="4368" xr:uid="{489D5726-BDF9-4CD1-9650-542FF40E0172}"/>
    <cellStyle name="Comma 9 2 2 2 10" xfId="36945" xr:uid="{3F7FC08B-9985-46EF-86EF-D8B563998985}"/>
    <cellStyle name="Comma 9 2 2 2 11" xfId="38357" xr:uid="{6B8FA11E-1911-4B46-87B2-F04B644506BB}"/>
    <cellStyle name="Comma 9 2 2 2 12" xfId="39762" xr:uid="{91D4E433-97A7-48A8-943F-2A20FAA8861B}"/>
    <cellStyle name="Comma 9 2 2 2 13" xfId="40273" xr:uid="{AA5B358A-85BC-49DA-9543-A0B0D7570A05}"/>
    <cellStyle name="Comma 9 2 2 2 14" xfId="42811" xr:uid="{1D821C10-F1FA-44E6-8E62-9F767ECC6326}"/>
    <cellStyle name="Comma 9 2 2 2 15" xfId="44214" xr:uid="{BF056981-2793-4B4E-8CFD-24BAA68C1B9F}"/>
    <cellStyle name="Comma 9 2 2 2 2" xfId="5977" xr:uid="{1D00FECC-6B00-46A2-8F19-F0397C39B4B1}"/>
    <cellStyle name="Comma 9 2 2 2 2 2" xfId="11226" xr:uid="{BB8B8975-3235-47B9-B8E0-2D5189E8B4AE}"/>
    <cellStyle name="Comma 9 2 2 2 2 2 2" xfId="27488" xr:uid="{89FA195E-33AB-416F-A911-E66C2812FB04}"/>
    <cellStyle name="Comma 9 2 2 2 2 3" xfId="16749" xr:uid="{1940B7DB-4FF6-4A5F-9E1D-27B4A7A8A532}"/>
    <cellStyle name="Comma 9 2 2 2 2 4" xfId="22647" xr:uid="{64962B5D-D86D-4BA5-8EEA-F09A2774D141}"/>
    <cellStyle name="Comma 9 2 2 2 2 5" xfId="30017" xr:uid="{E815B9EE-7F47-499B-A9E3-3840AEB642E7}"/>
    <cellStyle name="Comma 9 2 2 2 3" xfId="7983" xr:uid="{B02C3ADA-E105-49D0-91E6-D8E68E7E1B6D}"/>
    <cellStyle name="Comma 9 2 2 2 3 2" xfId="12838" xr:uid="{8278AF36-A7D9-4841-808C-3ABA01F6943D}"/>
    <cellStyle name="Comma 9 2 2 2 3 2 2" xfId="29100" xr:uid="{7F5DE3D3-9797-42D0-A3F8-918D7083AA6A}"/>
    <cellStyle name="Comma 9 2 2 2 3 3" xfId="18433" xr:uid="{E9C6B551-ABD7-4A1D-BF9F-20345CF05958}"/>
    <cellStyle name="Comma 9 2 2 2 3 4" xfId="24259" xr:uid="{FE3DAE9E-5117-462D-B019-19FD2F80E653}"/>
    <cellStyle name="Comma 9 2 2 2 3 5" xfId="31661" xr:uid="{F183354B-BCA1-498D-897A-CE6E6F9DD905}"/>
    <cellStyle name="Comma 9 2 2 2 4" xfId="9610" xr:uid="{0FB2356C-56B4-4930-9DE5-6DB10AF869E3}"/>
    <cellStyle name="Comma 9 2 2 2 4 2" xfId="25879" xr:uid="{562E6928-61C2-4B92-9D1B-41A0B2D75F2F}"/>
    <cellStyle name="Comma 9 2 2 2 5" xfId="15140" xr:uid="{D27C45E3-9211-441A-9221-926EF77015EC}"/>
    <cellStyle name="Comma 9 2 2 2 6" xfId="21038" xr:uid="{D369933B-F5C8-4218-87AE-694C61D83905}"/>
    <cellStyle name="Comma 9 2 2 2 7" xfId="30044" xr:uid="{5F96183B-9DA1-4F94-A722-E013FB3129D9}"/>
    <cellStyle name="Comma 9 2 2 2 8" xfId="34083" xr:uid="{892E1DD8-270D-4C17-AE43-03380FE1E364}"/>
    <cellStyle name="Comma 9 2 2 2 9" xfId="34598" xr:uid="{139ABA08-D396-4227-A272-A118C2862952}"/>
    <cellStyle name="Comma 9 2 2 3" xfId="5122" xr:uid="{6A93FA3E-A44B-400E-8995-FCBAC108FE25}"/>
    <cellStyle name="Comma 9 2 2 3 2" xfId="10371" xr:uid="{ED7096A7-A01A-4DD2-89B4-0B6C4D6DCD2A}"/>
    <cellStyle name="Comma 9 2 2 3 2 2" xfId="26633" xr:uid="{4E4E206B-BAFE-4CF7-AB1E-3C79F86736DF}"/>
    <cellStyle name="Comma 9 2 2 3 3" xfId="15894" xr:uid="{0F75F99F-7DAB-4B7D-8A96-FC177188DC3F}"/>
    <cellStyle name="Comma 9 2 2 3 4" xfId="21792" xr:uid="{10AF0B0F-E7C8-46ED-8A44-A95672081A54}"/>
    <cellStyle name="Comma 9 2 2 3 5" xfId="32455" xr:uid="{5B41CFCE-F242-4FDA-80DA-407BC828BAE8}"/>
    <cellStyle name="Comma 9 2 2 4" xfId="7128" xr:uid="{E203149A-BD15-4681-B102-CAC2BFF94083}"/>
    <cellStyle name="Comma 9 2 2 4 2" xfId="11983" xr:uid="{18EC354E-BB8C-47C3-B544-2B947B3D3441}"/>
    <cellStyle name="Comma 9 2 2 4 2 2" xfId="28245" xr:uid="{12DFEDA8-9094-494A-B273-90E771DE2C5E}"/>
    <cellStyle name="Comma 9 2 2 4 3" xfId="17578" xr:uid="{3565D4D8-D392-48D9-9D3E-ACAD6C1F3170}"/>
    <cellStyle name="Comma 9 2 2 4 4" xfId="23404" xr:uid="{9FECE9B1-867C-412C-BF20-B18B9E3D1973}"/>
    <cellStyle name="Comma 9 2 2 4 5" xfId="31017" xr:uid="{8DE4FE30-9ECA-4FD5-9C9B-2552FDE4539D}"/>
    <cellStyle name="Comma 9 2 2 5" xfId="8755" xr:uid="{B13646A0-4308-448A-82EF-41606C0E6650}"/>
    <cellStyle name="Comma 9 2 2 5 2" xfId="25024" xr:uid="{DA250C80-CBF2-4F92-9342-EF5F40A9D088}"/>
    <cellStyle name="Comma 9 2 2 6" xfId="14283" xr:uid="{B5B16168-DC65-4D7A-8686-553345E5F5B7}"/>
    <cellStyle name="Comma 9 2 2 7" xfId="20183" xr:uid="{641D0DC4-A5DA-472A-B545-C4823C431C1B}"/>
    <cellStyle name="Comma 9 2 2 8" xfId="32090" xr:uid="{9ECCC51F-C083-45DD-AB17-61CBBDCEA365}"/>
    <cellStyle name="Comma 9 2 2 9" xfId="33228" xr:uid="{58849734-989C-49E1-8045-64CCCFDE2E02}"/>
    <cellStyle name="Comma 9 2 3" xfId="3933" xr:uid="{F04E7399-C9B0-471F-BA7C-49C28D79910A}"/>
    <cellStyle name="Comma 9 2 3 10" xfId="36578" xr:uid="{E3ED8CB8-37C2-4B6E-AB31-A699D4EB1383}"/>
    <cellStyle name="Comma 9 2 3 11" xfId="37990" xr:uid="{7F2EDA23-F35D-4666-9BD0-7A658EEDAE94}"/>
    <cellStyle name="Comma 9 2 3 12" xfId="39395" xr:uid="{C2ABE197-6F86-40AB-8442-D33C8D791A12}"/>
    <cellStyle name="Comma 9 2 3 13" xfId="40274" xr:uid="{3D0093C5-5225-4FED-ADF3-69968771CA00}"/>
    <cellStyle name="Comma 9 2 3 14" xfId="42444" xr:uid="{7A4CAF42-E72C-41D7-B6AF-3DB8B6668DA8}"/>
    <cellStyle name="Comma 9 2 3 15" xfId="43847" xr:uid="{197DF889-35C3-4CA8-9C4D-AB637D14A5EB}"/>
    <cellStyle name="Comma 9 2 3 2" xfId="5542" xr:uid="{174FCAD2-99DD-41DA-ACE6-76AA8A9C4548}"/>
    <cellStyle name="Comma 9 2 3 2 2" xfId="10791" xr:uid="{BD351805-26B8-4F26-A7AE-BF6F9707F68E}"/>
    <cellStyle name="Comma 9 2 3 2 2 2" xfId="27053" xr:uid="{1B646E93-64EE-486A-BE4F-207BE4B4A73C}"/>
    <cellStyle name="Comma 9 2 3 2 3" xfId="16314" xr:uid="{A3DD16D1-9F05-420C-BCBD-F32ED91052BD}"/>
    <cellStyle name="Comma 9 2 3 2 4" xfId="22212" xr:uid="{4DA08DE7-87D3-4765-B3C7-99BBB984E253}"/>
    <cellStyle name="Comma 9 2 3 2 5" xfId="31016" xr:uid="{B982816E-1A20-4408-831D-D6141AF70328}"/>
    <cellStyle name="Comma 9 2 3 3" xfId="7548" xr:uid="{5B1B9CF8-C4C6-4853-91BA-DC0EB0BFE5EA}"/>
    <cellStyle name="Comma 9 2 3 3 2" xfId="12403" xr:uid="{FFEA437D-6963-4AA2-8A3E-2F46136F2236}"/>
    <cellStyle name="Comma 9 2 3 3 2 2" xfId="28665" xr:uid="{DB389FB5-1291-4C08-8C29-FB8F2CD515B1}"/>
    <cellStyle name="Comma 9 2 3 3 3" xfId="17998" xr:uid="{4F47DF55-3288-48CB-A915-BFE010B2EB5E}"/>
    <cellStyle name="Comma 9 2 3 3 4" xfId="23824" xr:uid="{E42E1F9A-54C2-45B8-B7A2-511530A0974B}"/>
    <cellStyle name="Comma 9 2 3 3 5" xfId="19529" xr:uid="{23532675-6A47-41D6-9E0C-65BB4F685178}"/>
    <cellStyle name="Comma 9 2 3 4" xfId="9175" xr:uid="{83C537FD-A520-410B-8596-95BF913EAEFF}"/>
    <cellStyle name="Comma 9 2 3 4 2" xfId="25444" xr:uid="{77AE7B8A-384D-48B6-B02C-14B190D0B2DB}"/>
    <cellStyle name="Comma 9 2 3 5" xfId="14705" xr:uid="{7542E6DC-7228-44A1-9C5D-0018655D88EE}"/>
    <cellStyle name="Comma 9 2 3 6" xfId="20603" xr:uid="{C9D32639-EB84-4492-9DFB-3B4B6B1AEAC0}"/>
    <cellStyle name="Comma 9 2 3 7" xfId="13294" xr:uid="{765C6635-A54B-4B37-BC7D-32E44885178A}"/>
    <cellStyle name="Comma 9 2 3 8" xfId="33648" xr:uid="{161EB9EF-98D7-41EE-83A1-897B603B8351}"/>
    <cellStyle name="Comma 9 2 3 9" xfId="34599" xr:uid="{A75DAC42-049B-4B12-A982-1122BE723F58}"/>
    <cellStyle name="Comma 9 2 4" xfId="4683" xr:uid="{0363EC1A-F83F-4065-96B7-F5C8286A4CDB}"/>
    <cellStyle name="Comma 9 2 4 2" xfId="9932" xr:uid="{1DAD02AD-B5CB-4D7B-8FC1-61D7DB605A87}"/>
    <cellStyle name="Comma 9 2 4 2 2" xfId="26194" xr:uid="{FC4E0764-B253-45E5-94C4-203ED0B97ADC}"/>
    <cellStyle name="Comma 9 2 4 3" xfId="15455" xr:uid="{B93B6106-652C-4818-84BE-3126763D8C2A}"/>
    <cellStyle name="Comma 9 2 4 4" xfId="21353" xr:uid="{A7B82315-6EF4-4F75-95F3-508DF1912803}"/>
    <cellStyle name="Comma 9 2 4 5" xfId="29870" xr:uid="{D524A06D-E4CB-4C87-B4FB-44FB006BC2F5}"/>
    <cellStyle name="Comma 9 2 5" xfId="6689" xr:uid="{6AF7834C-D162-408D-9BC3-94DEC8D689B5}"/>
    <cellStyle name="Comma 9 2 5 2" xfId="11544" xr:uid="{DFED441D-4204-48E4-A9E7-9E5A7FE6275F}"/>
    <cellStyle name="Comma 9 2 5 2 2" xfId="27806" xr:uid="{835B89D6-E721-466F-9713-0E285994769F}"/>
    <cellStyle name="Comma 9 2 5 3" xfId="17139" xr:uid="{BA8036C1-79EE-404C-8725-BADC075CE6F7}"/>
    <cellStyle name="Comma 9 2 5 4" xfId="22965" xr:uid="{FF343168-8FFA-4BE5-95FA-D2B2D0D62CF8}"/>
    <cellStyle name="Comma 9 2 5 5" xfId="31864" xr:uid="{7DFD4B99-9402-497B-B0DB-2F72E3F63FB0}"/>
    <cellStyle name="Comma 9 2 6" xfId="8316" xr:uid="{930A32A6-1B8F-4569-8F3C-6A0CEA4341F8}"/>
    <cellStyle name="Comma 9 2 6 2" xfId="24585" xr:uid="{738F6746-55B7-483C-8C28-8113F958D3CC}"/>
    <cellStyle name="Comma 9 2 7" xfId="13841" xr:uid="{1A5EFD13-0042-429E-8A33-32F63BB27F52}"/>
    <cellStyle name="Comma 9 2 8" xfId="19744" xr:uid="{2943CE43-D6BA-44EE-B37A-4459107CEB3D}"/>
    <cellStyle name="Comma 9 2 9" xfId="29372" xr:uid="{DF61170E-B098-4BB7-827F-5B5AFC3E39B9}"/>
    <cellStyle name="Comma 9 3" xfId="3240" xr:uid="{28B22721-9DEA-4362-A3EC-CA6EFEDDAD00}"/>
    <cellStyle name="Comma 9 3 10" xfId="34600" xr:uid="{AD96F72B-26D0-43C0-8BDC-0AD49F8AAA27}"/>
    <cellStyle name="Comma 9 3 11" xfId="36017" xr:uid="{A683BCC1-423E-49B4-B6D6-AC70EF547BEC}"/>
    <cellStyle name="Comma 9 3 12" xfId="37429" xr:uid="{AECA7626-7F39-4CD6-8290-150F1F97C1FE}"/>
    <cellStyle name="Comma 9 3 13" xfId="38834" xr:uid="{7DFE5C25-A811-482B-A22A-C4C6F6ECE136}"/>
    <cellStyle name="Comma 9 3 14" xfId="40275" xr:uid="{550FEA03-D754-4C2B-8823-9D9F2D12BF07}"/>
    <cellStyle name="Comma 9 3 15" xfId="41883" xr:uid="{60BB134A-2701-4333-820E-DE2F0194C2E1}"/>
    <cellStyle name="Comma 9 3 16" xfId="43286" xr:uid="{48699AAB-F728-4699-9A79-973AE38AACBD}"/>
    <cellStyle name="Comma 9 3 2" xfId="4170" xr:uid="{169172C4-AFD0-4104-953B-D0B5FD70CC48}"/>
    <cellStyle name="Comma 9 3 2 10" xfId="36769" xr:uid="{5B1EE53E-7148-449D-846C-BF86D84C6CD4}"/>
    <cellStyle name="Comma 9 3 2 11" xfId="38181" xr:uid="{141A6CA3-AD8C-4EF4-8FEC-5A7649CA9317}"/>
    <cellStyle name="Comma 9 3 2 12" xfId="39586" xr:uid="{1541682F-16FF-4270-A41A-59E1AA60ED88}"/>
    <cellStyle name="Comma 9 3 2 13" xfId="40276" xr:uid="{934D1A0E-9A2D-4E9F-83AB-7D55FC83BCBD}"/>
    <cellStyle name="Comma 9 3 2 14" xfId="42635" xr:uid="{C136786A-2ACF-4D0A-A2C0-2572250ED61B}"/>
    <cellStyle name="Comma 9 3 2 15" xfId="44038" xr:uid="{026663DE-A77B-42C8-89AA-44AFF90B8DB1}"/>
    <cellStyle name="Comma 9 3 2 2" xfId="5779" xr:uid="{C052F400-FE88-40CA-958E-78939A2D6C63}"/>
    <cellStyle name="Comma 9 3 2 2 2" xfId="11028" xr:uid="{978F1521-B848-440D-8093-B2EB1673582E}"/>
    <cellStyle name="Comma 9 3 2 2 2 2" xfId="27290" xr:uid="{E56B80BC-71E0-462D-9523-5622E98DBA39}"/>
    <cellStyle name="Comma 9 3 2 2 3" xfId="16551" xr:uid="{4862B738-698D-44A4-854F-658265F146AC}"/>
    <cellStyle name="Comma 9 3 2 2 4" xfId="22449" xr:uid="{D25231FD-6FD4-4212-9E11-650165BBDB50}"/>
    <cellStyle name="Comma 9 3 2 2 5" xfId="30269" xr:uid="{1349C036-3C14-4DF0-A56C-448C79B2E0A5}"/>
    <cellStyle name="Comma 9 3 2 3" xfId="7785" xr:uid="{6D3D045A-3DF0-4F5D-B7C7-53D900B4361D}"/>
    <cellStyle name="Comma 9 3 2 3 2" xfId="12640" xr:uid="{FA852D90-634C-4505-A47B-95353B2DDDD3}"/>
    <cellStyle name="Comma 9 3 2 3 2 2" xfId="28902" xr:uid="{05A16CDE-3A01-4AE0-9326-CC2D310A4561}"/>
    <cellStyle name="Comma 9 3 2 3 3" xfId="18235" xr:uid="{615D1A2E-653D-4E20-967C-A6292E2496A7}"/>
    <cellStyle name="Comma 9 3 2 3 4" xfId="24061" xr:uid="{AF2BBEF7-1013-420C-9D87-1E523C467DDA}"/>
    <cellStyle name="Comma 9 3 2 3 5" xfId="13371" xr:uid="{CEA90D5C-C87F-414E-AE7A-74BF4D559B17}"/>
    <cellStyle name="Comma 9 3 2 4" xfId="9412" xr:uid="{74C8CC07-17D5-49A7-9624-8DCFCF5E2F5F}"/>
    <cellStyle name="Comma 9 3 2 4 2" xfId="25681" xr:uid="{10E9B81B-04FA-4807-A1EC-A1122A61C5C1}"/>
    <cellStyle name="Comma 9 3 2 5" xfId="14942" xr:uid="{8E5A91BA-3498-4523-AF30-1A854703DD45}"/>
    <cellStyle name="Comma 9 3 2 6" xfId="20840" xr:uid="{730AE099-E7F1-46DE-AD4D-13B1BC942392}"/>
    <cellStyle name="Comma 9 3 2 7" xfId="29417" xr:uid="{E5EC117F-C8A9-4CEC-8466-EE2A26E5EB70}"/>
    <cellStyle name="Comma 9 3 2 8" xfId="33885" xr:uid="{E7D71D5E-BE76-4C2A-B9FE-C0CC6952E31E}"/>
    <cellStyle name="Comma 9 3 2 9" xfId="34601" xr:uid="{FBAE94DA-23D1-4496-9592-CAD4E159D663}"/>
    <cellStyle name="Comma 9 3 3" xfId="4881" xr:uid="{539B8E7F-EBA1-4F2D-8D00-CAC05BCB18E2}"/>
    <cellStyle name="Comma 9 3 3 2" xfId="10130" xr:uid="{8F83989B-EAA6-4500-936E-240BD9BC2088}"/>
    <cellStyle name="Comma 9 3 3 2 2" xfId="26392" xr:uid="{8A03B831-258D-4FC1-8A37-B0ED9F84078E}"/>
    <cellStyle name="Comma 9 3 3 3" xfId="15653" xr:uid="{B0E22EF1-CD66-465E-AA6D-8A91D1AE3C47}"/>
    <cellStyle name="Comma 9 3 3 4" xfId="21551" xr:uid="{81AABD69-112F-4D4E-834D-7E7846E93E1D}"/>
    <cellStyle name="Comma 9 3 3 5" xfId="30697" xr:uid="{4FD6092B-C356-48F7-8ABB-6D7E9EB4C2AB}"/>
    <cellStyle name="Comma 9 3 4" xfId="6887" xr:uid="{4E08FF03-D639-4925-B7A0-34DCF53C4168}"/>
    <cellStyle name="Comma 9 3 4 2" xfId="11742" xr:uid="{1796E6B4-685A-4FEF-8E46-C8339ECB62BE}"/>
    <cellStyle name="Comma 9 3 4 2 2" xfId="28004" xr:uid="{9173436E-CA82-4799-8B78-FEDBF13C7951}"/>
    <cellStyle name="Comma 9 3 4 3" xfId="17337" xr:uid="{3E0917A2-2465-4C13-9B26-8C53763E0010}"/>
    <cellStyle name="Comma 9 3 4 4" xfId="23163" xr:uid="{90D9FE90-86C9-4BAD-BB27-85999E1EC8B0}"/>
    <cellStyle name="Comma 9 3 4 5" xfId="31577" xr:uid="{F40E9F9C-11D5-465B-92D8-BB3D0578F6CD}"/>
    <cellStyle name="Comma 9 3 5" xfId="8514" xr:uid="{5FDAFC8F-B1D2-4EAD-A801-DA41635015FC}"/>
    <cellStyle name="Comma 9 3 5 2" xfId="24783" xr:uid="{E26829AB-B8DE-47F4-AE6D-3542CE7579DB}"/>
    <cellStyle name="Comma 9 3 6" xfId="14039" xr:uid="{2D22E58B-2B86-4160-A632-FA5A3C671657}"/>
    <cellStyle name="Comma 9 3 7" xfId="19942" xr:uid="{4D149937-CF74-4E04-BE06-77E818811A95}"/>
    <cellStyle name="Comma 9 3 8" xfId="29368" xr:uid="{CC552EAF-42AD-441F-84AA-77B7EC5819B0}"/>
    <cellStyle name="Comma 9 3 9" xfId="32987" xr:uid="{068265C0-0349-49C8-AE7E-DA87B6AE0507}"/>
    <cellStyle name="Comma 9 4" xfId="3732" xr:uid="{5EEA9021-423A-4E27-9F6E-EA0B34D44134}"/>
    <cellStyle name="Comma 9 4 10" xfId="36402" xr:uid="{E81CC8B1-B927-4A7A-8B77-8A2799BF59BF}"/>
    <cellStyle name="Comma 9 4 11" xfId="37814" xr:uid="{51ADECBF-CD11-4C83-A00C-FC58CE86129A}"/>
    <cellStyle name="Comma 9 4 12" xfId="39219" xr:uid="{B5D8B8FB-936B-4591-818A-21DA5AF0CF94}"/>
    <cellStyle name="Comma 9 4 13" xfId="40277" xr:uid="{59D62F29-32FA-43A7-8FCB-C1CB1DD40247}"/>
    <cellStyle name="Comma 9 4 14" xfId="42268" xr:uid="{22820E7C-5A58-424D-85E8-950A874DE1C4}"/>
    <cellStyle name="Comma 9 4 15" xfId="43671" xr:uid="{CB0025C1-E406-439C-ADDE-9F20353E17E6}"/>
    <cellStyle name="Comma 9 4 2" xfId="5341" xr:uid="{8BD7D95A-9534-46C9-8685-C6D1C7C7FBF9}"/>
    <cellStyle name="Comma 9 4 2 2" xfId="10590" xr:uid="{A29FC9BD-129C-4E6F-A491-C525FDA5CD7A}"/>
    <cellStyle name="Comma 9 4 2 2 2" xfId="26852" xr:uid="{FC6E7CA4-1B45-4ECD-85DD-940DF6D71087}"/>
    <cellStyle name="Comma 9 4 2 3" xfId="16113" xr:uid="{8EC76B80-63B6-46D9-AB65-1189D809147C}"/>
    <cellStyle name="Comma 9 4 2 4" xfId="22011" xr:uid="{63B986C4-8BC5-402C-9F86-B4DCB86686A0}"/>
    <cellStyle name="Comma 9 4 2 5" xfId="16971" xr:uid="{1A0FEF8B-FDBB-4CDA-9CAE-5AB780414006}"/>
    <cellStyle name="Comma 9 4 3" xfId="7347" xr:uid="{67939A1D-E791-41D8-91B7-A67AD093D364}"/>
    <cellStyle name="Comma 9 4 3 2" xfId="12202" xr:uid="{DEDE23C2-844C-4ABE-9F22-CDE38771C99B}"/>
    <cellStyle name="Comma 9 4 3 2 2" xfId="28464" xr:uid="{369E312D-C2AA-408A-84F5-1CAA7003428A}"/>
    <cellStyle name="Comma 9 4 3 3" xfId="17797" xr:uid="{6965A960-706D-4FA0-9328-F2B7A4D1A378}"/>
    <cellStyle name="Comma 9 4 3 4" xfId="23623" xr:uid="{CAEBE6B5-1271-4E18-BFBF-B5C7219C6C0B}"/>
    <cellStyle name="Comma 9 4 3 5" xfId="18720" xr:uid="{8E1A875A-B60F-4DD0-B7B6-183FABA01978}"/>
    <cellStyle name="Comma 9 4 4" xfId="8974" xr:uid="{A82B7CFF-E612-4D1D-B838-4564ECB7EB46}"/>
    <cellStyle name="Comma 9 4 4 2" xfId="25243" xr:uid="{2A8CB2A5-6886-4D0E-B0C3-62A748758F88}"/>
    <cellStyle name="Comma 9 4 5" xfId="14504" xr:uid="{01667009-57BD-4E64-9104-DB981092EEAB}"/>
    <cellStyle name="Comma 9 4 6" xfId="20402" xr:uid="{6ACAAF18-4198-4D1C-98C9-4E198BEF3110}"/>
    <cellStyle name="Comma 9 4 7" xfId="18678" xr:uid="{F3F028D3-FD97-4DD8-BDDB-24A65509F75C}"/>
    <cellStyle name="Comma 9 4 8" xfId="33447" xr:uid="{6FA0E184-B700-4DCA-9E9F-254D4F938C97}"/>
    <cellStyle name="Comma 9 4 9" xfId="34602" xr:uid="{BCC8635A-CDB2-4EFC-BD8B-2241BBFB7515}"/>
    <cellStyle name="Comma 9 5" xfId="13234" xr:uid="{A378EB1A-BBD1-49A4-B40E-833C85A5C277}"/>
    <cellStyle name="Comma 9 6" xfId="13264" xr:uid="{C2EFEC77-C234-4352-9DCD-359D4804C24A}"/>
    <cellStyle name="Comma_DRE final" xfId="865" xr:uid="{2A7D3DF9-87AE-4E65-8D5D-759EED8BD76C}"/>
    <cellStyle name="Correcto" xfId="41553" xr:uid="{FEA7F2D3-8A24-4CB7-9EDB-19DC667EDC99}"/>
    <cellStyle name="Currency" xfId="44378" xr:uid="{680A429B-37C6-4429-A01C-C71EF386ECDA}"/>
    <cellStyle name="Currency [0]" xfId="44379" xr:uid="{3E1889DE-3F25-4485-90C5-A5892374B647}"/>
    <cellStyle name="Currency [0] 2" xfId="44393" xr:uid="{E767F9BD-F0AF-4EF6-971B-A7EF9857BDC5}"/>
    <cellStyle name="Currency 2" xfId="866" xr:uid="{650A29C3-C657-427E-BD1E-6AE8DCAFE0BB}"/>
    <cellStyle name="Currency 2 2" xfId="867" xr:uid="{ABAF3CF9-F840-4B84-988B-5B3A3772D660}"/>
    <cellStyle name="Currency 2 3" xfId="41461" xr:uid="{F31C19E7-4E56-4C93-BE9E-BE196D062E52}"/>
    <cellStyle name="Currency 2 4" xfId="44392" xr:uid="{626C7F1A-42B4-4613-BE1D-19686332ECE7}"/>
    <cellStyle name="D" xfId="41499" xr:uid="{D0FB240B-070F-462E-BA7B-40AB67120D04}"/>
    <cellStyle name="Ênfase1" xfId="36" builtinId="29" customBuiltin="1"/>
    <cellStyle name="Ênfase1 10" xfId="6329" xr:uid="{DE346F85-1B46-4C03-B396-F4B376A6E4A8}"/>
    <cellStyle name="Ênfase1 11" xfId="6330" xr:uid="{B67A53B5-1BFC-4D00-AA71-2FEC27876A99}"/>
    <cellStyle name="Ênfase1 2" xfId="868" xr:uid="{6F33DECB-5340-4ED9-A435-02A8837E063A}"/>
    <cellStyle name="Ênfase1 2 2" xfId="6332" xr:uid="{43F30A47-280A-487B-8587-CBFA7453B50A}"/>
    <cellStyle name="Ênfase1 2 3" xfId="6331" xr:uid="{8F419FA1-FF6A-4FAE-9996-F7BB3DFA6F80}"/>
    <cellStyle name="Ênfase1 3" xfId="869" xr:uid="{6FF7E678-52C8-4D19-8ECA-6E6275E20C57}"/>
    <cellStyle name="Ênfase1 3 2" xfId="6333" xr:uid="{EFC9AA16-CEBA-4F8D-B93C-4A175901E5E2}"/>
    <cellStyle name="Ênfase1 4" xfId="6334" xr:uid="{28EAA528-C40D-45FC-B9EA-FA14C529B5EA}"/>
    <cellStyle name="Ênfase1 5" xfId="6335" xr:uid="{6965FA74-A669-401E-B851-F60B634B067A}"/>
    <cellStyle name="Ênfase1 6" xfId="6336" xr:uid="{1618C411-95E9-4ACD-84DB-434E63675224}"/>
    <cellStyle name="Ênfase1 7" xfId="6337" xr:uid="{4765B0F1-4AE7-41C0-9BEE-DD3EE53F0E77}"/>
    <cellStyle name="Ênfase1 8" xfId="6338" xr:uid="{B2DAC3AC-2DE6-4691-80BB-C045A39FA0BD}"/>
    <cellStyle name="Ênfase1 9" xfId="6339" xr:uid="{5F3BE4BB-4771-44F6-AABE-E16982823080}"/>
    <cellStyle name="Ênfase2" xfId="39" builtinId="33" customBuiltin="1"/>
    <cellStyle name="Ênfase2 10" xfId="6340" xr:uid="{E946AC8F-989F-4E27-98AA-9E6AA9126FE4}"/>
    <cellStyle name="Ênfase2 11" xfId="6341" xr:uid="{25C0497C-3C71-4DD2-A309-7E26FF85748E}"/>
    <cellStyle name="Ênfase2 2" xfId="870" xr:uid="{FC1836C7-FE02-46B4-AF05-30BE88B141F5}"/>
    <cellStyle name="Ênfase2 2 2" xfId="6343" xr:uid="{F2DC89EC-98D4-4E38-B6AC-43EC57BB7DEB}"/>
    <cellStyle name="Ênfase2 2 3" xfId="6342" xr:uid="{3A9E8797-5A81-4F6C-9914-193CAC8ACC03}"/>
    <cellStyle name="Ênfase2 3" xfId="871" xr:uid="{A7A8C4F6-F20A-446C-93EC-0C7F66D7BE03}"/>
    <cellStyle name="Ênfase2 3 2" xfId="6344" xr:uid="{E2C75C00-59E4-4F7B-8D15-CA14D7ADFCD8}"/>
    <cellStyle name="Ênfase2 4" xfId="6345" xr:uid="{7C7419CD-629F-49BF-A4D4-E40CA245E6BA}"/>
    <cellStyle name="Ênfase2 5" xfId="6346" xr:uid="{16045F17-E713-48C5-9FA9-EAD731CF3451}"/>
    <cellStyle name="Ênfase2 6" xfId="6347" xr:uid="{5D15AAB2-DF00-4A74-B4D5-B24E37A5AD13}"/>
    <cellStyle name="Ênfase2 7" xfId="6348" xr:uid="{25CE1CC2-40CB-4004-92BA-D76BE245C193}"/>
    <cellStyle name="Ênfase2 8" xfId="6349" xr:uid="{F2DA023B-C2DE-4BDD-B151-F735D4089382}"/>
    <cellStyle name="Ênfase2 9" xfId="6350" xr:uid="{E97E20A1-DEE9-413E-93BD-F505A74B1D1E}"/>
    <cellStyle name="Ênfase3" xfId="42" builtinId="37" customBuiltin="1"/>
    <cellStyle name="Ênfase3 10" xfId="6351" xr:uid="{1D4B2877-7B2C-4D2F-AEC7-931DD92B6573}"/>
    <cellStyle name="Ênfase3 11" xfId="6352" xr:uid="{D2CB5FCB-F856-4A94-BFDA-63F7BF645F89}"/>
    <cellStyle name="Ênfase3 2" xfId="872" xr:uid="{9DFD1DD5-1772-481A-9211-898C0351CA0F}"/>
    <cellStyle name="Ênfase3 2 2" xfId="6354" xr:uid="{62F0E7D7-81CD-426D-A5E5-1928AD7B04E4}"/>
    <cellStyle name="Ênfase3 2 3" xfId="6353" xr:uid="{05F28B3F-17C7-411B-B922-31816F59616D}"/>
    <cellStyle name="Ênfase3 3" xfId="873" xr:uid="{CEF00295-8CB5-4BED-8D2B-C3053C0685E7}"/>
    <cellStyle name="Ênfase3 3 2" xfId="6355" xr:uid="{5A8CFEB8-F2AF-4885-9896-80C355CCC373}"/>
    <cellStyle name="Ênfase3 4" xfId="6356" xr:uid="{6D3D00A6-C718-44FB-967E-F5AD346D718D}"/>
    <cellStyle name="Ênfase3 5" xfId="6357" xr:uid="{F2305679-D99D-4C08-974D-750C5875688C}"/>
    <cellStyle name="Ênfase3 6" xfId="6358" xr:uid="{03B8E8CA-7357-49F2-86CD-389A467DBF2D}"/>
    <cellStyle name="Ênfase3 7" xfId="6359" xr:uid="{3BD46D4F-8D4A-4363-B8BD-0867A73F480E}"/>
    <cellStyle name="Ênfase3 8" xfId="6360" xr:uid="{CBE8FF63-5B99-4C9C-BE67-0DABA74ADBA5}"/>
    <cellStyle name="Ênfase3 9" xfId="6361" xr:uid="{94DCD7D5-DE47-415C-B8C6-37D7A6DA7D28}"/>
    <cellStyle name="Ênfase4" xfId="45" builtinId="41" customBuiltin="1"/>
    <cellStyle name="Ênfase4 10" xfId="6362" xr:uid="{5F52CF25-3C44-45EB-96FB-2A1ABA5801F8}"/>
    <cellStyle name="Ênfase4 11" xfId="6363" xr:uid="{D52A93CB-4A11-4C4E-8CEB-2635513CC105}"/>
    <cellStyle name="Ênfase4 2" xfId="874" xr:uid="{83E99D33-A79B-42DD-AF03-2F0A451CC22D}"/>
    <cellStyle name="Ênfase4 2 2" xfId="6365" xr:uid="{026636CC-B2CC-4E55-9AD4-63AECDF13D7D}"/>
    <cellStyle name="Ênfase4 2 3" xfId="6364" xr:uid="{B552BDF9-8531-4030-BF32-50F7E5810297}"/>
    <cellStyle name="Ênfase4 3" xfId="875" xr:uid="{2F5E1BD4-A180-4F5A-AA10-F52C5E07D5EB}"/>
    <cellStyle name="Ênfase4 3 2" xfId="6366" xr:uid="{F79883DB-4925-4782-92A5-32D28C2E6993}"/>
    <cellStyle name="Ênfase4 4" xfId="6367" xr:uid="{34E87D1C-0FBA-4843-B1B7-513F8670E2D7}"/>
    <cellStyle name="Ênfase4 5" xfId="6368" xr:uid="{E2A1F52D-97C8-4E35-94AA-A8D0B08ADEA1}"/>
    <cellStyle name="Ênfase4 6" xfId="6369" xr:uid="{B775981A-35A6-40FC-AED1-47B9195768F7}"/>
    <cellStyle name="Ênfase4 7" xfId="6370" xr:uid="{0FBC085F-CB1B-4135-AF88-130C76B53F6A}"/>
    <cellStyle name="Ênfase4 8" xfId="6371" xr:uid="{6ED31A00-2C9E-4B23-9968-524F8A6536DF}"/>
    <cellStyle name="Ênfase4 9" xfId="6372" xr:uid="{9279E69B-8E84-4788-98A7-547F9B3BF993}"/>
    <cellStyle name="Ênfase5" xfId="48" builtinId="45" customBuiltin="1"/>
    <cellStyle name="Ênfase5 10" xfId="6373" xr:uid="{0E59B4A9-3483-4F06-A4A0-0F005D40C18E}"/>
    <cellStyle name="Ênfase5 11" xfId="6374" xr:uid="{A1102BEA-051C-4B72-B6C6-7F2788CF746E}"/>
    <cellStyle name="Ênfase5 2" xfId="876" xr:uid="{C75DE155-EC2C-4051-A9D2-F442B84F43FB}"/>
    <cellStyle name="Ênfase5 2 2" xfId="6376" xr:uid="{D9C9C86B-D537-438E-8E80-75AEC44D4B92}"/>
    <cellStyle name="Ênfase5 2 3" xfId="6375" xr:uid="{5E2FA040-E6D4-493B-A586-37A2608C2E3B}"/>
    <cellStyle name="Ênfase5 3" xfId="877" xr:uid="{48EAAC6A-EC07-4BF3-A1BF-A6BB5232C945}"/>
    <cellStyle name="Ênfase5 3 2" xfId="6377" xr:uid="{F0B787E7-594E-4EEE-B4E0-27D7F2E1C14D}"/>
    <cellStyle name="Ênfase5 4" xfId="6378" xr:uid="{D2CB0112-F992-4F51-910F-C09419DCDB4B}"/>
    <cellStyle name="Ênfase5 5" xfId="6379" xr:uid="{C569546E-4D12-4E8B-B8E2-15497DA12EC3}"/>
    <cellStyle name="Ênfase5 6" xfId="6380" xr:uid="{623632F9-17F9-4D22-8B20-61AE50519691}"/>
    <cellStyle name="Ênfase5 7" xfId="6381" xr:uid="{F79E5F54-4FAA-461E-AE66-00ADADFB040B}"/>
    <cellStyle name="Ênfase5 8" xfId="6382" xr:uid="{C3668F67-964C-42D0-9C57-9873963689F7}"/>
    <cellStyle name="Ênfase5 9" xfId="6383" xr:uid="{24E1D572-E0B9-4B8B-8849-8D1BE31923A4}"/>
    <cellStyle name="Ênfase6" xfId="51" builtinId="49" customBuiltin="1"/>
    <cellStyle name="Ênfase6 10" xfId="6384" xr:uid="{7A3CB672-E0F3-40E3-B4E4-F2A20E5EF2CF}"/>
    <cellStyle name="Ênfase6 11" xfId="6385" xr:uid="{C1A4F7B4-56F6-46BA-B477-430E6FFB2C7A}"/>
    <cellStyle name="Ênfase6 2" xfId="878" xr:uid="{74F5E692-5A18-47A0-BE82-BD4D5EADBAEE}"/>
    <cellStyle name="Ênfase6 2 2" xfId="6387" xr:uid="{E1ABC564-0171-4663-9757-17775DA92035}"/>
    <cellStyle name="Ênfase6 2 3" xfId="6386" xr:uid="{D49DAA53-56BD-4183-8A94-EA86A923639B}"/>
    <cellStyle name="Ênfase6 3" xfId="879" xr:uid="{F1741BB8-F9DF-4CC6-B6B7-358AC7131DC2}"/>
    <cellStyle name="Ênfase6 3 2" xfId="6388" xr:uid="{A6866AE4-F08D-405E-B022-A1CBFC2C7FF5}"/>
    <cellStyle name="Ênfase6 4" xfId="6389" xr:uid="{761487CF-BE3C-4656-858C-7C942E94E28F}"/>
    <cellStyle name="Ênfase6 5" xfId="6390" xr:uid="{2E07A8B5-594F-45F5-8828-66A8E0D20D9A}"/>
    <cellStyle name="Ênfase6 6" xfId="6391" xr:uid="{FF8FD62B-7945-4FEA-B254-EB7058161D37}"/>
    <cellStyle name="Ênfase6 7" xfId="6392" xr:uid="{E458C0DA-3E9C-4B64-8E4F-77641AF68C7F}"/>
    <cellStyle name="Ênfase6 8" xfId="6393" xr:uid="{28508402-C099-4887-9649-0372D64E7F5A}"/>
    <cellStyle name="Ênfase6 9" xfId="6394" xr:uid="{72472BA1-436D-4868-BD96-416865EFBCA5}"/>
    <cellStyle name="Entrada" xfId="28" builtinId="20" customBuiltin="1"/>
    <cellStyle name="Entrada 10" xfId="6395" xr:uid="{371D49DA-72CB-43C7-AA36-A132436B3446}"/>
    <cellStyle name="Entrada 11" xfId="6396" xr:uid="{5E17E701-6B66-4A4B-9289-D9EBF8731E68}"/>
    <cellStyle name="Entrada 2" xfId="880" xr:uid="{18F16BC6-1670-4BF6-8F9D-D4818CA1F205}"/>
    <cellStyle name="Entrada 2 2" xfId="6398" xr:uid="{F0F3B760-1E2E-4560-925A-EA57D7C1F6D8}"/>
    <cellStyle name="Entrada 2 2 2" xfId="41437" xr:uid="{5730C137-0AB6-4E86-B43A-41F4C2B277DE}"/>
    <cellStyle name="Entrada 2 3" xfId="6397" xr:uid="{380AA02E-78B2-45C7-876A-132265EF1524}"/>
    <cellStyle name="Entrada 2 3 2" xfId="41500" xr:uid="{55509AA2-FFED-43B1-A628-CD9F5E59C0D9}"/>
    <cellStyle name="Entrada 2 4" xfId="35700" xr:uid="{2771B41A-EA5A-493D-BA1C-C47E183599C3}"/>
    <cellStyle name="Entrada 2 5" xfId="35736" xr:uid="{72ED4852-8906-41E5-9EBC-0B47F7AC3A6C}"/>
    <cellStyle name="Entrada 2 6" xfId="40278" xr:uid="{1ABDCFC6-34BD-4587-8715-FE6D4AA57F3B}"/>
    <cellStyle name="Entrada 3" xfId="881" xr:uid="{2A68891D-FD07-4683-939A-6BB1826BAB94}"/>
    <cellStyle name="Entrada 3 2" xfId="6399" xr:uid="{852D4586-DEF2-4D0E-A05A-A954B9849C04}"/>
    <cellStyle name="Entrada 3 3" xfId="35701" xr:uid="{490F73A1-9AC5-4901-9F75-5BD79B84946A}"/>
    <cellStyle name="Entrada 3 4" xfId="35735" xr:uid="{703F3D75-8865-4191-9716-3E689AE20C51}"/>
    <cellStyle name="Entrada 3 5" xfId="40279" xr:uid="{711DF0E9-0E75-47E5-9611-68573CF0B2CB}"/>
    <cellStyle name="Entrada 4" xfId="6400" xr:uid="{F8B28A1A-3675-4C13-8AF7-99237C95522C}"/>
    <cellStyle name="Entrada 4 2" xfId="41478" xr:uid="{3365477B-3D0C-4319-A908-1792A2D07E11}"/>
    <cellStyle name="Entrada 5" xfId="6401" xr:uid="{AB89B178-0D68-41EC-A5C2-A945EBDE6E37}"/>
    <cellStyle name="Entrada 6" xfId="6402" xr:uid="{E96A074E-D87E-44C7-A49B-8E7339D53415}"/>
    <cellStyle name="Entrada 7" xfId="6403" xr:uid="{5BEA0E40-5771-411F-8E4D-E31E12B12A19}"/>
    <cellStyle name="Entrada 8" xfId="6404" xr:uid="{A779B1EF-3C7F-4857-AB95-CA1ED48B2C85}"/>
    <cellStyle name="Entrada 9" xfId="6405" xr:uid="{DB3B0EE4-AC61-4B1D-8C89-DE97EBD307F3}"/>
    <cellStyle name="Estilo 1" xfId="41501" xr:uid="{C1461E3E-942B-4B5D-9ED1-8178607D8BE7}"/>
    <cellStyle name="Euro" xfId="41548" xr:uid="{506F3311-47FC-4A63-AC86-FC9E76FA1535}"/>
    <cellStyle name="EY0dp" xfId="35672" xr:uid="{484D23D6-B742-489F-A309-6A6E8765EC18}"/>
    <cellStyle name="EYColumnHeading" xfId="35671" xr:uid="{6F99B08D-754B-479C-B5D4-B7FA06474174}"/>
    <cellStyle name="EYColumnHeading 2" xfId="34721" xr:uid="{05B01DBD-50C2-48A8-9564-F119E02B20EF}"/>
    <cellStyle name="EYColumnHeading 2 2" xfId="41354" xr:uid="{7EC02225-3E0F-4BFE-902F-D19C6ABB968B}"/>
    <cellStyle name="EYColumnHeading 3" xfId="34604" xr:uid="{5CC1C35E-D026-472E-82DC-72674E44A435}"/>
    <cellStyle name="EYColumnHeading 4" xfId="34629" xr:uid="{01950190-C2EA-451E-AB05-A24FB30765F5}"/>
    <cellStyle name="EYColumnHeading 5" xfId="34725" xr:uid="{45E22534-34CC-4E3F-A345-D656BFDC3969}"/>
    <cellStyle name="EYColumnHeading 6" xfId="34603" xr:uid="{70565DDE-FD8A-40D7-BE39-9062F332F955}"/>
    <cellStyle name="EYColumnHeading 7" xfId="41339" xr:uid="{25A9E503-4716-4AD7-8854-4091944CF2C3}"/>
    <cellStyle name="EYColumnHeading_20_Contingências" xfId="34726" xr:uid="{D6795526-0A7D-4571-A0BC-D71E27A3FDB2}"/>
    <cellStyle name="EYNotes" xfId="34722" xr:uid="{96F6E0E3-4890-441B-91F5-88CBF5CDDDBE}"/>
    <cellStyle name="EYtext 2" xfId="41422" xr:uid="{99A9337B-1860-4B58-ACBA-8457D1C10AAD}"/>
    <cellStyle name="f" xfId="41549" xr:uid="{6523005E-A0A6-4927-A2F2-1F6BEA1C367E}"/>
    <cellStyle name="Followed Hyperlink_Apropriaç_o Benef. 02-2005 jose ricardo" xfId="41554" xr:uid="{065F8020-349B-446C-9EDE-7D778E413683}"/>
    <cellStyle name="Hiperlink 2" xfId="41502" xr:uid="{6F027D47-53BF-4404-B765-C103E5713E3F}"/>
    <cellStyle name="Hiperlink 3" xfId="41479" xr:uid="{834E6760-FBD4-4916-A753-FB1911244254}"/>
    <cellStyle name="Hyperlink" xfId="41355" xr:uid="{9DF9C15B-5713-409C-BCA6-CED773DFDDE5}"/>
    <cellStyle name="Incorreto 10" xfId="6406" xr:uid="{E8953EF4-8710-44A8-824D-388116745342}"/>
    <cellStyle name="Incorreto 11" xfId="6407" xr:uid="{D26E552F-6255-48EC-83A6-3A56552A9B6E}"/>
    <cellStyle name="Incorreto 2" xfId="882" xr:uid="{967EE745-452B-4567-AB54-35312ADF2D8B}"/>
    <cellStyle name="Incorreto 2 2" xfId="6409" xr:uid="{2773A46B-A369-44BA-88AD-622FCB110CAA}"/>
    <cellStyle name="Incorreto 2 2 2" xfId="41435" xr:uid="{FA007853-AEBC-4FAA-AB22-323038CB67A8}"/>
    <cellStyle name="Incorreto 2 3" xfId="6408" xr:uid="{0D04E23C-2287-43B3-B346-C80EA2E83DD0}"/>
    <cellStyle name="Incorreto 3" xfId="883" xr:uid="{955F1BCF-C7F5-4152-97E8-578DF0C8DA73}"/>
    <cellStyle name="Incorreto 3 2" xfId="6410" xr:uid="{140FE0A6-A762-4C7E-BB47-AB4C92D1ABBE}"/>
    <cellStyle name="Incorreto 4" xfId="6411" xr:uid="{3ACFB9A6-FA60-4150-B16A-8F7FF923894D}"/>
    <cellStyle name="Incorreto 5" xfId="6412" xr:uid="{4AE64577-B2F5-4464-89D1-739FC30CDDEE}"/>
    <cellStyle name="Incorreto 6" xfId="6413" xr:uid="{9AEA5D96-DB61-456C-B956-BD2C1318413A}"/>
    <cellStyle name="Incorreto 7" xfId="6414" xr:uid="{03F40AF5-32E3-4BD1-8C63-FFB82937D634}"/>
    <cellStyle name="Incorreto 8" xfId="6415" xr:uid="{CB0FEB5E-C54F-4991-BD8C-02490BEEA55C}"/>
    <cellStyle name="Incorreto 9" xfId="6416" xr:uid="{01BD1EB6-D932-44ED-A7A0-AD839A05369F}"/>
    <cellStyle name="Indefinido" xfId="41555" xr:uid="{FE51A672-B6FE-4ED2-9510-1AB1E3B63B9C}"/>
    <cellStyle name="L" xfId="41503" xr:uid="{004E6D6F-2ED3-4F15-8324-472A944038C6}"/>
    <cellStyle name="Milliers [0]_Annexes 2000LE1" xfId="41556" xr:uid="{EC51BB61-2D26-4DD6-BA35-E7660E585A1C}"/>
    <cellStyle name="Milliers_Annexes 2000LE1" xfId="41557" xr:uid="{3623D417-7DD2-4A6B-93B4-2F4D699974BC}"/>
    <cellStyle name="Moeda [0] 2" xfId="34251" xr:uid="{931AD548-CD00-4EBD-8000-FE3DF8C7FF87}"/>
    <cellStyle name="Moeda [0] 2 2" xfId="41410" xr:uid="{DA72B8D6-E607-4778-A368-0F032CCA2446}"/>
    <cellStyle name="Moeda [0] 3" xfId="41408" xr:uid="{A8D0FFEA-6C48-4F3E-A3C9-018CC62EEBC7}"/>
    <cellStyle name="Moeda 10" xfId="884" xr:uid="{4DEAF811-DE1B-4724-A01F-45F3B6C08335}"/>
    <cellStyle name="Moeda 10 10" xfId="30878" xr:uid="{F59A371A-1AFB-48F6-87B4-0613861901F0}"/>
    <cellStyle name="Moeda 10 11" xfId="32646" xr:uid="{9F3B57AA-F08E-4A8B-915A-B4145B417118}"/>
    <cellStyle name="Moeda 10 12" xfId="34252" xr:uid="{347F426A-83DF-48C8-A331-3634700C8623}"/>
    <cellStyle name="Moeda 10 13" xfId="34605" xr:uid="{8492789D-02AE-44BE-93B7-6DCBF321B1F0}"/>
    <cellStyle name="Moeda 10 14" xfId="35702" xr:uid="{A31C4036-AD73-4B2B-A2A1-649EB42DAC59}"/>
    <cellStyle name="Moeda 10 15" xfId="37126" xr:uid="{8EC35729-5C10-4CCC-ADE9-7431E1F1D4D9}"/>
    <cellStyle name="Moeda 10 16" xfId="38531" xr:uid="{8B5FF376-C873-46A8-A007-E30C5748C89D}"/>
    <cellStyle name="Moeda 10 17" xfId="40280" xr:uid="{6FD6D24B-AE39-4930-92E7-BA918C2503DA}"/>
    <cellStyle name="Moeda 10 18" xfId="41580" xr:uid="{24810222-F998-4CEE-841E-F722A342872D}"/>
    <cellStyle name="Moeda 10 19" xfId="42983" xr:uid="{707E7863-CD45-4B28-8569-72516FFB7FFB}"/>
    <cellStyle name="Moeda 10 2" xfId="3043" xr:uid="{61F1C7EE-ECA0-4588-AF26-7B191D18DA62}"/>
    <cellStyle name="Moeda 10 2 10" xfId="32790" xr:uid="{C4DB6868-2932-4D96-A2B8-B35023721359}"/>
    <cellStyle name="Moeda 10 2 11" xfId="34606" xr:uid="{E2681A54-29ED-4B03-802F-123FA303C363}"/>
    <cellStyle name="Moeda 10 2 12" xfId="35829" xr:uid="{063A6FE6-DCBF-475C-9BB5-7CDBA34FE81D}"/>
    <cellStyle name="Moeda 10 2 13" xfId="37241" xr:uid="{5C7AE7E9-FC2E-4DD2-B582-E143DCAADFFF}"/>
    <cellStyle name="Moeda 10 2 14" xfId="38646" xr:uid="{B8118EE8-B9A8-464C-8FD1-BBD8093F7F25}"/>
    <cellStyle name="Moeda 10 2 15" xfId="40281" xr:uid="{7B8516A5-6FFB-47CD-A391-FA3E02364FF6}"/>
    <cellStyle name="Moeda 10 2 16" xfId="41695" xr:uid="{6D57DA94-46A9-45FC-8AD7-A2984204DC32}"/>
    <cellStyle name="Moeda 10 2 17" xfId="43098" xr:uid="{A7CC4504-A4B8-4EBE-AE18-DF414BCA44EB}"/>
    <cellStyle name="Moeda 10 2 2" xfId="3508" xr:uid="{BE95B31C-71A4-4F59-A0E2-5B3D2EE9F14E}"/>
    <cellStyle name="Moeda 10 2 2 10" xfId="34607" xr:uid="{C28388B6-1C62-4BF9-9C57-D67361E0AD9A}"/>
    <cellStyle name="Moeda 10 2 2 11" xfId="36194" xr:uid="{B8717F1B-5E97-419E-BF13-6E2F1EB56CBB}"/>
    <cellStyle name="Moeda 10 2 2 12" xfId="37606" xr:uid="{B003B7A2-0174-4770-866B-0FB39D83CBE8}"/>
    <cellStyle name="Moeda 10 2 2 13" xfId="39011" xr:uid="{DEACE45E-0532-43C5-9B81-1628BCF1DF1E}"/>
    <cellStyle name="Moeda 10 2 2 14" xfId="40282" xr:uid="{2A5230DE-4339-4CEC-A53E-E44A55402B6B}"/>
    <cellStyle name="Moeda 10 2 2 15" xfId="42060" xr:uid="{C441A4BE-6629-4AC8-B424-3960654B8AC7}"/>
    <cellStyle name="Moeda 10 2 2 16" xfId="43463" xr:uid="{6F0F0EBC-B14F-4905-BE7A-8B11A7F1F5C8}"/>
    <cellStyle name="Moeda 10 2 2 2" xfId="4369" xr:uid="{3A7D2509-B68B-4165-8CCA-A8623F6BF3EE}"/>
    <cellStyle name="Moeda 10 2 2 2 10" xfId="36946" xr:uid="{601C8A01-CEE7-45E9-BD59-FF17EA6F8EF2}"/>
    <cellStyle name="Moeda 10 2 2 2 11" xfId="38358" xr:uid="{8395D76D-EF43-4C25-8AF6-29DD96C4B463}"/>
    <cellStyle name="Moeda 10 2 2 2 12" xfId="39763" xr:uid="{8012E57F-CAFD-407C-979B-A3FEB78B1D1E}"/>
    <cellStyle name="Moeda 10 2 2 2 13" xfId="40283" xr:uid="{F68617EE-D2E5-48AE-8E4E-854EB3C7A5A3}"/>
    <cellStyle name="Moeda 10 2 2 2 14" xfId="42812" xr:uid="{505C260D-6442-4C51-84BF-A3C2D35BF86C}"/>
    <cellStyle name="Moeda 10 2 2 2 15" xfId="44215" xr:uid="{08A0E114-7894-48EB-882E-CD8C5F63DE7C}"/>
    <cellStyle name="Moeda 10 2 2 2 2" xfId="5978" xr:uid="{79F27B0E-84F8-425C-B5E1-B7413E7B8FBF}"/>
    <cellStyle name="Moeda 10 2 2 2 2 2" xfId="11227" xr:uid="{82E58DC6-7734-49EF-B995-493678AF60BB}"/>
    <cellStyle name="Moeda 10 2 2 2 2 2 2" xfId="27489" xr:uid="{B57130F5-2EB5-4E48-A480-9DB7C00AA2E5}"/>
    <cellStyle name="Moeda 10 2 2 2 2 3" xfId="16750" xr:uid="{48D15B8B-6D34-4985-8EB7-577EBC7BDA1D}"/>
    <cellStyle name="Moeda 10 2 2 2 2 4" xfId="22648" xr:uid="{72C2BEA8-12BB-40A2-ABCF-07A9591BBEEE}"/>
    <cellStyle name="Moeda 10 2 2 2 2 5" xfId="31815" xr:uid="{6FA2B4E1-4F5C-4066-A0E4-3AB7AD393E83}"/>
    <cellStyle name="Moeda 10 2 2 2 3" xfId="7984" xr:uid="{0B313C3B-324F-4D05-A099-D52D2820B63A}"/>
    <cellStyle name="Moeda 10 2 2 2 3 2" xfId="12839" xr:uid="{566E8EE7-8053-4EF1-80FE-CE018C0DCA89}"/>
    <cellStyle name="Moeda 10 2 2 2 3 2 2" xfId="29101" xr:uid="{1C414EB8-200C-4D60-BA5C-FC93FC217AAB}"/>
    <cellStyle name="Moeda 10 2 2 2 3 3" xfId="18434" xr:uid="{BADEB689-EA1F-4A4D-A85F-232EC6BB03B2}"/>
    <cellStyle name="Moeda 10 2 2 2 3 4" xfId="24260" xr:uid="{6E4C9BB5-019D-4939-A9F0-A5DCB8E9A273}"/>
    <cellStyle name="Moeda 10 2 2 2 3 5" xfId="32248" xr:uid="{E311A17D-3198-4E90-BF84-1B4EFD7284CD}"/>
    <cellStyle name="Moeda 10 2 2 2 4" xfId="9611" xr:uid="{161268EC-019E-4765-B162-F01A253F4D7B}"/>
    <cellStyle name="Moeda 10 2 2 2 4 2" xfId="25880" xr:uid="{4C11ACEC-2D75-4A6D-8224-6A88D7EA617B}"/>
    <cellStyle name="Moeda 10 2 2 2 5" xfId="15141" xr:uid="{A12D3F01-6AF3-4460-B558-8AA51A1543B2}"/>
    <cellStyle name="Moeda 10 2 2 2 6" xfId="21039" xr:uid="{F2E886AE-8FCB-4142-9804-F8C287189A5B}"/>
    <cellStyle name="Moeda 10 2 2 2 7" xfId="19491" xr:uid="{734BEFEC-8D12-4EC4-9DF0-D86E572C6379}"/>
    <cellStyle name="Moeda 10 2 2 2 8" xfId="34084" xr:uid="{292B2069-89B6-4700-A899-FBAD978E132A}"/>
    <cellStyle name="Moeda 10 2 2 2 9" xfId="34608" xr:uid="{ECAB5123-48C3-41BC-8FAE-20AD33B9D522}"/>
    <cellStyle name="Moeda 10 2 2 3" xfId="5123" xr:uid="{2A9E374D-23A6-461D-8CC3-802F15B6B515}"/>
    <cellStyle name="Moeda 10 2 2 3 2" xfId="10372" xr:uid="{A29926C1-A183-48B6-A004-1133060884B2}"/>
    <cellStyle name="Moeda 10 2 2 3 2 2" xfId="26634" xr:uid="{5BB4A35C-7361-4930-8885-92D1FA530B6D}"/>
    <cellStyle name="Moeda 10 2 2 3 3" xfId="15895" xr:uid="{2A02CB96-9E7B-4CB8-9CD5-6624AD80C82C}"/>
    <cellStyle name="Moeda 10 2 2 3 4" xfId="21793" xr:uid="{29685D7D-E79F-47AB-92AE-EEDA1665EAE3}"/>
    <cellStyle name="Moeda 10 2 2 3 5" xfId="32127" xr:uid="{F255E329-0C5C-47A0-98EF-845D57A21C49}"/>
    <cellStyle name="Moeda 10 2 2 4" xfId="7129" xr:uid="{3D410A41-EC47-46E5-A7C5-168911CEC3C8}"/>
    <cellStyle name="Moeda 10 2 2 4 2" xfId="11984" xr:uid="{A979A11B-7E10-4A64-8187-16AA544F0AA4}"/>
    <cellStyle name="Moeda 10 2 2 4 2 2" xfId="28246" xr:uid="{CE437CD3-DAE6-4222-9ED1-3CA617DEB44F}"/>
    <cellStyle name="Moeda 10 2 2 4 3" xfId="17579" xr:uid="{150F3B1A-BC5F-4184-AEC3-32D4FD4E7BCF}"/>
    <cellStyle name="Moeda 10 2 2 4 4" xfId="23405" xr:uid="{4E715091-A810-4C93-852C-945D65763E5B}"/>
    <cellStyle name="Moeda 10 2 2 4 5" xfId="29839" xr:uid="{93E9DDCE-FEF2-41AF-930A-0238E20FAEF3}"/>
    <cellStyle name="Moeda 10 2 2 5" xfId="8756" xr:uid="{681A035F-9797-4CF2-A7A1-6202E95BAF4C}"/>
    <cellStyle name="Moeda 10 2 2 5 2" xfId="25025" xr:uid="{3D0FC6B3-30F6-4709-913E-929F5FEA03EE}"/>
    <cellStyle name="Moeda 10 2 2 6" xfId="14284" xr:uid="{D4C8CCDC-D02C-4C3D-9D05-D7557B625261}"/>
    <cellStyle name="Moeda 10 2 2 7" xfId="20184" xr:uid="{CBC88899-83AB-4C0B-B452-5108538402C8}"/>
    <cellStyle name="Moeda 10 2 2 8" xfId="30711" xr:uid="{C1A450CC-4384-4574-BFC0-DEA2D20A1B6C}"/>
    <cellStyle name="Moeda 10 2 2 9" xfId="33229" xr:uid="{872AFC12-12A4-4FA7-8092-2D810507A681}"/>
    <cellStyle name="Moeda 10 2 3" xfId="3934" xr:uid="{9E7BFD7D-EA52-426A-88FB-EC6C51B71AA3}"/>
    <cellStyle name="Moeda 10 2 3 10" xfId="36579" xr:uid="{E13A86AA-A83C-453D-AEAA-D56A1F93C58D}"/>
    <cellStyle name="Moeda 10 2 3 11" xfId="37991" xr:uid="{5431CEF5-52DD-498E-A88F-89E03DCB92D8}"/>
    <cellStyle name="Moeda 10 2 3 12" xfId="39396" xr:uid="{4D7B6570-C9AD-4B54-8665-9529E63E256D}"/>
    <cellStyle name="Moeda 10 2 3 13" xfId="40284" xr:uid="{2E65D5F0-367F-4497-A27D-1C7364B144E3}"/>
    <cellStyle name="Moeda 10 2 3 14" xfId="42445" xr:uid="{E854724C-7847-4803-9792-59A4F149218C}"/>
    <cellStyle name="Moeda 10 2 3 15" xfId="43848" xr:uid="{4AFD0F15-5EF0-4AEC-931A-66DB4D223965}"/>
    <cellStyle name="Moeda 10 2 3 2" xfId="5543" xr:uid="{8709C64D-71D9-4A81-8191-CE9D55524563}"/>
    <cellStyle name="Moeda 10 2 3 2 2" xfId="10792" xr:uid="{1BD73623-3053-4606-85DE-FFA09F97AA61}"/>
    <cellStyle name="Moeda 10 2 3 2 2 2" xfId="27054" xr:uid="{242988B5-8194-48A6-8A2E-FB829CB529C7}"/>
    <cellStyle name="Moeda 10 2 3 2 3" xfId="16315" xr:uid="{02DE31DF-8948-40A7-9784-6EBF91F5D144}"/>
    <cellStyle name="Moeda 10 2 3 2 4" xfId="22213" xr:uid="{DE26AF71-D4B0-4D93-AF05-DEFB307F4E67}"/>
    <cellStyle name="Moeda 10 2 3 2 5" xfId="31009" xr:uid="{6B378035-F1B2-4466-BB38-1AA538F4F62E}"/>
    <cellStyle name="Moeda 10 2 3 3" xfId="7549" xr:uid="{B72CD05E-11BD-469B-B34E-64FB528573E7}"/>
    <cellStyle name="Moeda 10 2 3 3 2" xfId="12404" xr:uid="{419FF53B-681C-47FB-B240-CA20909F7229}"/>
    <cellStyle name="Moeda 10 2 3 3 2 2" xfId="28666" xr:uid="{2FCEDB6C-A110-4344-A42B-FC41BEDC965F}"/>
    <cellStyle name="Moeda 10 2 3 3 3" xfId="17999" xr:uid="{C5ADB51A-AC52-468A-B316-8652F33D67E3}"/>
    <cellStyle name="Moeda 10 2 3 3 4" xfId="23825" xr:uid="{562CFB60-DDC6-44F4-80B3-0A8B4B1098C9}"/>
    <cellStyle name="Moeda 10 2 3 3 5" xfId="13254" xr:uid="{6B90529D-ACED-4F57-AB1B-5CCF34C193D3}"/>
    <cellStyle name="Moeda 10 2 3 4" xfId="9176" xr:uid="{C64CF4BE-6DA3-4352-B9F0-6B2AF153F8BD}"/>
    <cellStyle name="Moeda 10 2 3 4 2" xfId="25445" xr:uid="{11E0ED94-36CB-4C75-8DCE-0ED0FFC6428C}"/>
    <cellStyle name="Moeda 10 2 3 5" xfId="14706" xr:uid="{2782F71A-9A45-4F71-B125-0BD674ADF993}"/>
    <cellStyle name="Moeda 10 2 3 6" xfId="20604" xr:uid="{7C9C29F1-B6AC-473C-84EB-8EF51B61E93F}"/>
    <cellStyle name="Moeda 10 2 3 7" xfId="13063" xr:uid="{DD30EB99-C788-44F9-BE38-3D3A4C92CBCA}"/>
    <cellStyle name="Moeda 10 2 3 8" xfId="33649" xr:uid="{2D015182-160F-447C-A74B-64C963426D5D}"/>
    <cellStyle name="Moeda 10 2 3 9" xfId="34609" xr:uid="{1D9764EA-C73A-4478-91BE-E06049F23CC3}"/>
    <cellStyle name="Moeda 10 2 4" xfId="4684" xr:uid="{AB71BCB0-0D30-428F-9FF4-96E243906BBF}"/>
    <cellStyle name="Moeda 10 2 4 2" xfId="9933" xr:uid="{9AEBF605-6376-4B00-9211-EAC417266ABE}"/>
    <cellStyle name="Moeda 10 2 4 2 2" xfId="26195" xr:uid="{DED4F6BD-DAE8-4E06-9277-6A17077B6921}"/>
    <cellStyle name="Moeda 10 2 4 3" xfId="15456" xr:uid="{900FD9C6-FF74-44A0-8F3A-D085EBC4BEC5}"/>
    <cellStyle name="Moeda 10 2 4 4" xfId="21354" xr:uid="{0C99E18B-2589-424F-9CEB-C568A754E8C4}"/>
    <cellStyle name="Moeda 10 2 4 5" xfId="19180" xr:uid="{B76AFF80-5262-441B-BF75-5E8841E3B2C7}"/>
    <cellStyle name="Moeda 10 2 5" xfId="6690" xr:uid="{2B310452-8E67-4815-9ADB-8704BE2312EC}"/>
    <cellStyle name="Moeda 10 2 5 2" xfId="11545" xr:uid="{701E29B9-D769-4DDF-91E4-36606D086B63}"/>
    <cellStyle name="Moeda 10 2 5 2 2" xfId="27807" xr:uid="{4BF26F92-5EB2-4A57-A705-4026BB4D8592}"/>
    <cellStyle name="Moeda 10 2 5 3" xfId="17140" xr:uid="{597E843A-8DAB-4404-AB4B-DED5BB14507F}"/>
    <cellStyle name="Moeda 10 2 5 4" xfId="22966" xr:uid="{9502D215-8364-4B6B-8795-97B18585527B}"/>
    <cellStyle name="Moeda 10 2 5 5" xfId="31697" xr:uid="{271F9BE3-2D70-49B7-82CD-7062296E2D50}"/>
    <cellStyle name="Moeda 10 2 6" xfId="8317" xr:uid="{E0FD265E-7F46-4E69-B303-AC2C628FF414}"/>
    <cellStyle name="Moeda 10 2 6 2" xfId="24586" xr:uid="{A30F6F4E-D38C-4CE8-B0C9-55EA0E1DCC32}"/>
    <cellStyle name="Moeda 10 2 7" xfId="13842" xr:uid="{1E5B4F8A-C353-45B5-8A89-50E53871D3B6}"/>
    <cellStyle name="Moeda 10 2 8" xfId="19745" xr:uid="{340AE440-33EC-4A37-ABF0-0AA64D8F5443}"/>
    <cellStyle name="Moeda 10 2 9" xfId="29696" xr:uid="{1F229154-F83F-47CE-AE0A-925B2A8DCBA2}"/>
    <cellStyle name="Moeda 10 3" xfId="3241" xr:uid="{E2026389-047E-47E2-A7F9-3A9A0F2EA38A}"/>
    <cellStyle name="Moeda 10 3 10" xfId="34610" xr:uid="{456E8DF3-2552-4FE3-97BE-15CCF2A8A445}"/>
    <cellStyle name="Moeda 10 3 11" xfId="36018" xr:uid="{935BFCBE-11B7-450B-B665-41857C8F71D5}"/>
    <cellStyle name="Moeda 10 3 12" xfId="37430" xr:uid="{732443A0-B529-4658-B3B8-E4F5FE9F6667}"/>
    <cellStyle name="Moeda 10 3 13" xfId="38835" xr:uid="{8395AFA0-1C04-441D-90B9-0F5CC2C1F616}"/>
    <cellStyle name="Moeda 10 3 14" xfId="40285" xr:uid="{C2F5B0FD-F956-4ED5-84EA-3C7D75AFC9F5}"/>
    <cellStyle name="Moeda 10 3 15" xfId="41884" xr:uid="{8F9CC420-7877-4C3F-81E6-080FE0090A0D}"/>
    <cellStyle name="Moeda 10 3 16" xfId="43287" xr:uid="{46CE832E-C801-44CB-BD5E-84F0B0814171}"/>
    <cellStyle name="Moeda 10 3 2" xfId="4171" xr:uid="{F5082243-9BB6-4151-9368-E742D6861C11}"/>
    <cellStyle name="Moeda 10 3 2 10" xfId="36770" xr:uid="{6290E34F-102D-4EC9-9CAB-77C8EB8B7046}"/>
    <cellStyle name="Moeda 10 3 2 11" xfId="38182" xr:uid="{A47D4A81-F50B-4617-A61C-F887FFFBFECD}"/>
    <cellStyle name="Moeda 10 3 2 12" xfId="39587" xr:uid="{66129D8F-A635-4F8A-8BA1-370EB4A48225}"/>
    <cellStyle name="Moeda 10 3 2 13" xfId="40286" xr:uid="{C38A06ED-CECB-40DF-BD24-690EF8F6BE71}"/>
    <cellStyle name="Moeda 10 3 2 14" xfId="42636" xr:uid="{B116AB6F-BAB5-4228-926E-32752CD73504}"/>
    <cellStyle name="Moeda 10 3 2 15" xfId="44039" xr:uid="{B7D0239A-52F8-4311-8C08-37BCCA85765C}"/>
    <cellStyle name="Moeda 10 3 2 2" xfId="5780" xr:uid="{C70A0DC1-6F51-49DA-B52E-5DEEABF69FDC}"/>
    <cellStyle name="Moeda 10 3 2 2 2" xfId="11029" xr:uid="{00594A1F-7D6B-4724-802F-9794C9FAA297}"/>
    <cellStyle name="Moeda 10 3 2 2 2 2" xfId="27291" xr:uid="{8418C070-F520-4243-A7A8-635555548245}"/>
    <cellStyle name="Moeda 10 3 2 2 3" xfId="16552" xr:uid="{6D457310-61DB-4002-ADF0-EDF512001B3A}"/>
    <cellStyle name="Moeda 10 3 2 2 4" xfId="22450" xr:uid="{0E5E4207-0785-4092-BB39-80302F9EE4A0}"/>
    <cellStyle name="Moeda 10 3 2 2 5" xfId="32315" xr:uid="{A7DEB04F-A806-435B-B23C-325AC588868B}"/>
    <cellStyle name="Moeda 10 3 2 3" xfId="7786" xr:uid="{BE11A730-7F3D-4AEC-BE5D-AD98F689D8CF}"/>
    <cellStyle name="Moeda 10 3 2 3 2" xfId="12641" xr:uid="{7261ACFC-054C-4160-9C15-AE4B0582F3E4}"/>
    <cellStyle name="Moeda 10 3 2 3 2 2" xfId="28903" xr:uid="{F2E3F29F-2131-403B-A566-3D091B7EFB9E}"/>
    <cellStyle name="Moeda 10 3 2 3 3" xfId="18236" xr:uid="{C8A42F0C-D2C4-49CE-95CE-7C7A0D81F4E1}"/>
    <cellStyle name="Moeda 10 3 2 3 4" xfId="24062" xr:uid="{72017CE8-38D9-47A0-9874-B484B9B8A81F}"/>
    <cellStyle name="Moeda 10 3 2 3 5" xfId="16969" xr:uid="{BE8009F1-ABA8-4CA7-B75E-2F34D8186031}"/>
    <cellStyle name="Moeda 10 3 2 4" xfId="9413" xr:uid="{E83CA4CD-2B14-4E79-BAD5-129C738E9C4E}"/>
    <cellStyle name="Moeda 10 3 2 4 2" xfId="25682" xr:uid="{B99968D8-4CDA-4595-AC4D-F315206FDC65}"/>
    <cellStyle name="Moeda 10 3 2 5" xfId="14943" xr:uid="{3DC6FD9F-EE0E-40D0-94EC-D5D154A4DDDA}"/>
    <cellStyle name="Moeda 10 3 2 6" xfId="20841" xr:uid="{11EE8A65-237B-4907-9946-ECE40AA974B1}"/>
    <cellStyle name="Moeda 10 3 2 7" xfId="18632" xr:uid="{8D741957-7525-46F4-82EF-DBF500D8BB20}"/>
    <cellStyle name="Moeda 10 3 2 8" xfId="33886" xr:uid="{242111E6-0352-4EAC-BCC8-5270FFF6D5C1}"/>
    <cellStyle name="Moeda 10 3 2 9" xfId="34611" xr:uid="{D13EEFA4-E99E-44C4-880A-729FA7B920EC}"/>
    <cellStyle name="Moeda 10 3 3" xfId="4882" xr:uid="{5502D329-9C45-4A57-8034-54E9190F96D7}"/>
    <cellStyle name="Moeda 10 3 3 2" xfId="10131" xr:uid="{DFFA97DF-E5BF-4F6C-B5BD-B91C79E3D988}"/>
    <cellStyle name="Moeda 10 3 3 2 2" xfId="26393" xr:uid="{869F9129-CE04-4952-9C24-A5C6D5ADA04F}"/>
    <cellStyle name="Moeda 10 3 3 3" xfId="15654" xr:uid="{1DA318AB-999C-455D-BCD1-8A4C95A36D09}"/>
    <cellStyle name="Moeda 10 3 3 4" xfId="21552" xr:uid="{72CC78B9-3725-4C78-B82E-306C4E612BAE}"/>
    <cellStyle name="Moeda 10 3 3 5" xfId="13130" xr:uid="{9917DE8A-4819-4DED-976D-17D4CF4A6C07}"/>
    <cellStyle name="Moeda 10 3 4" xfId="6888" xr:uid="{643CB5B6-2410-49C9-B5F8-13BA7876E5DC}"/>
    <cellStyle name="Moeda 10 3 4 2" xfId="11743" xr:uid="{BBA3B9FC-BAAB-40F6-ACA5-5ACE7E130E0D}"/>
    <cellStyle name="Moeda 10 3 4 2 2" xfId="28005" xr:uid="{5833AEAD-B452-4E83-AF60-CE50A051A3D9}"/>
    <cellStyle name="Moeda 10 3 4 3" xfId="17338" xr:uid="{98D6CD9C-1DB3-427F-8F9E-045619113DB0}"/>
    <cellStyle name="Moeda 10 3 4 4" xfId="23164" xr:uid="{DED43EC0-E389-4563-B922-E05136962F1D}"/>
    <cellStyle name="Moeda 10 3 4 5" xfId="30327" xr:uid="{6604D7F8-E869-412A-8B59-BCDABD499931}"/>
    <cellStyle name="Moeda 10 3 5" xfId="8515" xr:uid="{70A32E26-842A-4131-8716-AD001E0B31FF}"/>
    <cellStyle name="Moeda 10 3 5 2" xfId="24784" xr:uid="{34C2CF5D-64ED-4774-8952-1CEDC86A86C7}"/>
    <cellStyle name="Moeda 10 3 6" xfId="14040" xr:uid="{7353B391-5516-4C02-94A3-3EBB2336FF8C}"/>
    <cellStyle name="Moeda 10 3 7" xfId="19943" xr:uid="{0A1C13CE-7945-4812-A890-F3C60B7B523B}"/>
    <cellStyle name="Moeda 10 3 8" xfId="30304" xr:uid="{5AF82FD8-2EFF-4419-A60E-847B1262D0B2}"/>
    <cellStyle name="Moeda 10 3 9" xfId="32988" xr:uid="{4D5EB288-218B-4F53-8A29-036474CC8A23}"/>
    <cellStyle name="Moeda 10 4" xfId="3733" xr:uid="{8B8FC9D7-83E6-4532-AF86-7A1A2568E03F}"/>
    <cellStyle name="Moeda 10 4 10" xfId="36403" xr:uid="{8CACC848-CD12-4F2B-B837-D4CB0590ED11}"/>
    <cellStyle name="Moeda 10 4 11" xfId="37815" xr:uid="{2567E0B8-3663-42C4-A208-9D198A32E6D3}"/>
    <cellStyle name="Moeda 10 4 12" xfId="39220" xr:uid="{E67CF429-9289-426B-B760-46B7CF757F4F}"/>
    <cellStyle name="Moeda 10 4 13" xfId="40287" xr:uid="{1C4A5A8F-8C36-4347-8BA1-E80D68342009}"/>
    <cellStyle name="Moeda 10 4 14" xfId="42269" xr:uid="{FCA9CEB8-A590-4BC7-A7AB-839D591E77BF}"/>
    <cellStyle name="Moeda 10 4 15" xfId="43672" xr:uid="{313E2043-5A35-4D51-9D0E-1AC258E44C2B}"/>
    <cellStyle name="Moeda 10 4 2" xfId="5342" xr:uid="{AA52B6A1-07BB-49F3-9ED1-AB2174B1C418}"/>
    <cellStyle name="Moeda 10 4 2 2" xfId="10591" xr:uid="{899E2F31-23B3-4AC5-A120-1E4608D18BD4}"/>
    <cellStyle name="Moeda 10 4 2 2 2" xfId="26853" xr:uid="{F0E9D4CC-C810-4D6F-92C9-E0CD6F68D3B1}"/>
    <cellStyle name="Moeda 10 4 2 3" xfId="16114" xr:uid="{D9F6E4B5-3336-47D8-BA9A-B6C324DEFE62}"/>
    <cellStyle name="Moeda 10 4 2 4" xfId="22012" xr:uid="{85F9BA53-C6E7-48DE-9775-D75E9E31BBC1}"/>
    <cellStyle name="Moeda 10 4 2 5" xfId="18965" xr:uid="{B6CFA3C3-DAE7-4575-B17E-136110F15872}"/>
    <cellStyle name="Moeda 10 4 3" xfId="7348" xr:uid="{E67F6615-4E8A-4549-906C-D037CCEDC2E2}"/>
    <cellStyle name="Moeda 10 4 3 2" xfId="12203" xr:uid="{9217E823-9CE9-4EAB-9C7A-F77371556167}"/>
    <cellStyle name="Moeda 10 4 3 2 2" xfId="28465" xr:uid="{CD479988-871C-44AB-A7EA-0C1729CB1F91}"/>
    <cellStyle name="Moeda 10 4 3 3" xfId="17798" xr:uid="{03ABB33C-649D-4EE3-B9FA-FAC11ADE54AB}"/>
    <cellStyle name="Moeda 10 4 3 4" xfId="23624" xr:uid="{8C6FE8ED-C29C-45C4-A1E6-BBE830604338}"/>
    <cellStyle name="Moeda 10 4 3 5" xfId="30712" xr:uid="{AEBDFED8-1D15-4967-8EB0-9F635A2C682F}"/>
    <cellStyle name="Moeda 10 4 4" xfId="8975" xr:uid="{44764733-CE37-4AC2-9E63-E086C80B6701}"/>
    <cellStyle name="Moeda 10 4 4 2" xfId="25244" xr:uid="{FC21BAA8-E7D7-4994-A4DD-B09462695CF0}"/>
    <cellStyle name="Moeda 10 4 5" xfId="14505" xr:uid="{AEC5D47C-C922-405F-9088-BB8CB42D8373}"/>
    <cellStyle name="Moeda 10 4 6" xfId="20403" xr:uid="{60B7782B-F006-47D6-8CFD-2F2015E85C92}"/>
    <cellStyle name="Moeda 10 4 7" xfId="16926" xr:uid="{8442295B-7A7F-42B7-BAF0-C9AD96C0B552}"/>
    <cellStyle name="Moeda 10 4 8" xfId="33448" xr:uid="{AD7F09D6-22A2-4F13-BB61-0F1379F2745E}"/>
    <cellStyle name="Moeda 10 4 9" xfId="34612" xr:uid="{64BCB878-3247-4412-AD3B-D1AC46D9478E}"/>
    <cellStyle name="Moeda 10 5" xfId="4546" xr:uid="{10D262DE-8F01-4124-A8AD-82F96939B127}"/>
    <cellStyle name="Moeda 10 5 2" xfId="9795" xr:uid="{64BA95CB-5289-4DF8-95BA-C32E46A33129}"/>
    <cellStyle name="Moeda 10 5 2 2" xfId="26057" xr:uid="{DA33D5ED-B85E-4213-880E-9BB54E625CF9}"/>
    <cellStyle name="Moeda 10 5 3" xfId="15318" xr:uid="{96BD4FAE-728C-4BFA-ABBF-82317CF2DA44}"/>
    <cellStyle name="Moeda 10 5 4" xfId="21216" xr:uid="{AE81C824-7043-461E-BDA4-2BB3158D39A3}"/>
    <cellStyle name="Moeda 10 5 5" xfId="29840" xr:uid="{EBCCC6A4-4129-4B48-9EBC-FC42BD568732}"/>
    <cellStyle name="Moeda 10 6" xfId="6552" xr:uid="{5F6C674C-B118-4CD1-A2B7-A1EB6092E98B}"/>
    <cellStyle name="Moeda 10 6 2" xfId="11407" xr:uid="{F421F133-A94F-4E37-9FCE-E047DFC4FE55}"/>
    <cellStyle name="Moeda 10 6 2 2" xfId="27669" xr:uid="{686B5F37-8F30-4AA2-8607-6B2EB18DC24E}"/>
    <cellStyle name="Moeda 10 6 3" xfId="17002" xr:uid="{9E827D2C-9927-49E8-A335-E1B4F7E9DEF8}"/>
    <cellStyle name="Moeda 10 6 4" xfId="22828" xr:uid="{8EFBE20B-141C-4B2B-9BDB-674F82ED56DD}"/>
    <cellStyle name="Moeda 10 6 5" xfId="30814" xr:uid="{93C3717C-84D1-458E-971F-B329344C6FAA}"/>
    <cellStyle name="Moeda 10 7" xfId="8177" xr:uid="{95910FBB-A05B-4393-885F-F6A8C55CE87B}"/>
    <cellStyle name="Moeda 10 7 2" xfId="24449" xr:uid="{181993DE-C7EB-4D12-A6ED-8C4D9BE74341}"/>
    <cellStyle name="Moeda 10 8" xfId="13238" xr:uid="{D76D75AE-DE89-4FEE-A174-ED52337C99E6}"/>
    <cellStyle name="Moeda 10 9" xfId="19607" xr:uid="{8C1B7E8A-97C5-470E-B912-1DA3DC811880}"/>
    <cellStyle name="Moeda 11" xfId="885" xr:uid="{54559D10-125F-4EAD-9AD9-B56E72C46224}"/>
    <cellStyle name="Moeda 11 10" xfId="18628" xr:uid="{E5EBB3F7-86B6-4A90-B6FA-3BC6690A163C}"/>
    <cellStyle name="Moeda 11 11" xfId="32647" xr:uid="{55E809A9-070C-492F-BDE0-D165F72811A0}"/>
    <cellStyle name="Moeda 11 12" xfId="34613" xr:uid="{2714288E-5C42-4557-9561-0514F4D03DAF}"/>
    <cellStyle name="Moeda 11 13" xfId="35703" xr:uid="{70DBE9E4-5408-4899-8485-F7C713AAB357}"/>
    <cellStyle name="Moeda 11 14" xfId="37127" xr:uid="{CECB01F3-218C-4C54-8189-1A7DAA6B230D}"/>
    <cellStyle name="Moeda 11 15" xfId="38532" xr:uid="{00ABF566-5DF5-4E37-A5B5-E33D01EDF18D}"/>
    <cellStyle name="Moeda 11 16" xfId="40288" xr:uid="{DB303B67-8733-464B-B40C-2790E3792133}"/>
    <cellStyle name="Moeda 11 17" xfId="41581" xr:uid="{DB85DC9D-F73A-49C5-93E0-5A038B1FEC84}"/>
    <cellStyle name="Moeda 11 18" xfId="42984" xr:uid="{CF4C6C55-F456-438F-A7DD-034772269BDB}"/>
    <cellStyle name="Moeda 11 2" xfId="3044" xr:uid="{EC9D1F4A-F6BC-4D4D-9465-6D375ABD4693}"/>
    <cellStyle name="Moeda 11 2 10" xfId="32791" xr:uid="{EECC35D4-BF67-4159-A954-A26A0C0B94C4}"/>
    <cellStyle name="Moeda 11 2 11" xfId="34614" xr:uid="{FC7186B3-869B-4D02-915F-E7A15E2D6655}"/>
    <cellStyle name="Moeda 11 2 12" xfId="35830" xr:uid="{EA3C4D1E-BD1E-46FC-839D-6A031609CA71}"/>
    <cellStyle name="Moeda 11 2 13" xfId="37242" xr:uid="{B1452BC4-32EB-49EE-AB41-1D86BA368CD9}"/>
    <cellStyle name="Moeda 11 2 14" xfId="38647" xr:uid="{17DA3DDB-FE93-4D9B-BB41-7E74932E3655}"/>
    <cellStyle name="Moeda 11 2 15" xfId="40289" xr:uid="{BD0BFFE6-D7A0-446A-B982-C0C766CF3497}"/>
    <cellStyle name="Moeda 11 2 16" xfId="41696" xr:uid="{87A0FE41-506A-45E8-93D7-EE5982C3D9DE}"/>
    <cellStyle name="Moeda 11 2 17" xfId="43099" xr:uid="{442543A4-F916-4DF5-A49A-2C48FD315DAF}"/>
    <cellStyle name="Moeda 11 2 2" xfId="3509" xr:uid="{B55ED3AD-77D9-4525-9410-086E87E60138}"/>
    <cellStyle name="Moeda 11 2 2 10" xfId="34615" xr:uid="{E345B26D-610D-49CE-8E5A-5F7CF63B6592}"/>
    <cellStyle name="Moeda 11 2 2 11" xfId="36195" xr:uid="{28EC1F40-419A-4238-A5BD-203FF0B46775}"/>
    <cellStyle name="Moeda 11 2 2 12" xfId="37607" xr:uid="{BD4DFAD3-9901-42A7-A1D7-8A9836D5A56A}"/>
    <cellStyle name="Moeda 11 2 2 13" xfId="39012" xr:uid="{752D3257-A444-422C-B754-3B60EF2FE326}"/>
    <cellStyle name="Moeda 11 2 2 14" xfId="40290" xr:uid="{1D4CF117-E8FE-4E23-8FD3-759BF518E087}"/>
    <cellStyle name="Moeda 11 2 2 15" xfId="42061" xr:uid="{0466A981-4165-49C5-A67B-140104699ED4}"/>
    <cellStyle name="Moeda 11 2 2 16" xfId="43464" xr:uid="{03A861E3-F1CC-45CD-9B65-8E882F65E37E}"/>
    <cellStyle name="Moeda 11 2 2 2" xfId="4370" xr:uid="{461CA97D-93AD-4F81-BED3-FB1D0CB03462}"/>
    <cellStyle name="Moeda 11 2 2 2 10" xfId="36947" xr:uid="{99FE8EEF-8530-4E38-AD89-E927645B027D}"/>
    <cellStyle name="Moeda 11 2 2 2 11" xfId="38359" xr:uid="{6E274E39-3A14-4BB2-8753-7720A587DB2D}"/>
    <cellStyle name="Moeda 11 2 2 2 12" xfId="39764" xr:uid="{33718365-63AF-4C1E-BE93-7061B5AF0FC1}"/>
    <cellStyle name="Moeda 11 2 2 2 13" xfId="40291" xr:uid="{E6283EBF-4087-4CC3-9575-C6EF55479C30}"/>
    <cellStyle name="Moeda 11 2 2 2 14" xfId="42813" xr:uid="{D833FE47-D782-4C26-AFFB-8391558FA410}"/>
    <cellStyle name="Moeda 11 2 2 2 15" xfId="44216" xr:uid="{25E88B64-68CA-4071-A41B-9975AC73171F}"/>
    <cellStyle name="Moeda 11 2 2 2 2" xfId="5979" xr:uid="{1CDE29E4-DA0D-4F0C-B1B7-83B83D039665}"/>
    <cellStyle name="Moeda 11 2 2 2 2 2" xfId="11228" xr:uid="{71137759-68AE-4B92-A5B8-8E2844793088}"/>
    <cellStyle name="Moeda 11 2 2 2 2 2 2" xfId="27490" xr:uid="{DCD73147-6676-4AEE-B1FC-B3DB4C3A9403}"/>
    <cellStyle name="Moeda 11 2 2 2 2 3" xfId="16751" xr:uid="{00A8991F-504F-4539-9829-C2CE460B683B}"/>
    <cellStyle name="Moeda 11 2 2 2 2 4" xfId="22649" xr:uid="{C54586B5-DCA3-475F-BBD0-8E93967B6C9C}"/>
    <cellStyle name="Moeda 11 2 2 2 2 5" xfId="29501" xr:uid="{34290CE6-411B-44D0-98D8-25CAAA9ED4C2}"/>
    <cellStyle name="Moeda 11 2 2 2 3" xfId="7985" xr:uid="{48FC98FA-970E-4C7C-AFE7-CA154039C8EA}"/>
    <cellStyle name="Moeda 11 2 2 2 3 2" xfId="12840" xr:uid="{F1DC68F9-D57D-49B8-96B1-54485D8C6858}"/>
    <cellStyle name="Moeda 11 2 2 2 3 2 2" xfId="29102" xr:uid="{178D6A58-8A93-4FD5-A863-3DD02E5202B2}"/>
    <cellStyle name="Moeda 11 2 2 2 3 3" xfId="18435" xr:uid="{C88414D7-28E1-4999-A8A9-9140E062DEE0}"/>
    <cellStyle name="Moeda 11 2 2 2 3 4" xfId="24261" xr:uid="{D4A58D95-43CE-46B4-AAED-9A2116A7B807}"/>
    <cellStyle name="Moeda 11 2 2 2 3 5" xfId="31159" xr:uid="{C0FBF0BF-0BE8-4E53-9816-B7FCB8D3D74C}"/>
    <cellStyle name="Moeda 11 2 2 2 4" xfId="9612" xr:uid="{629B451A-0A94-4ED6-B484-E2E5CE308F29}"/>
    <cellStyle name="Moeda 11 2 2 2 4 2" xfId="25881" xr:uid="{B4DEF5AD-6C3D-40D1-A790-EF3F2FF1F0C6}"/>
    <cellStyle name="Moeda 11 2 2 2 5" xfId="15142" xr:uid="{696C2A82-23A3-43F7-9067-E872D36E9C82}"/>
    <cellStyle name="Moeda 11 2 2 2 6" xfId="21040" xr:uid="{4B1AE575-1F11-485C-B834-0CC7ECF6DBBB}"/>
    <cellStyle name="Moeda 11 2 2 2 7" xfId="29543" xr:uid="{8285354B-164B-4017-82A0-4C94F4DA8FA6}"/>
    <cellStyle name="Moeda 11 2 2 2 8" xfId="34085" xr:uid="{07BFA5A2-B0C8-46AF-A11D-9BD902057448}"/>
    <cellStyle name="Moeda 11 2 2 2 9" xfId="34616" xr:uid="{6A610BE1-97ED-478E-B8EE-7DABD309A07B}"/>
    <cellStyle name="Moeda 11 2 2 3" xfId="5124" xr:uid="{F513E174-63AE-4C82-BBB9-FBD60CBED80F}"/>
    <cellStyle name="Moeda 11 2 2 3 2" xfId="10373" xr:uid="{0BEB3F3C-A5BC-4877-A5B3-CCDDCC27191E}"/>
    <cellStyle name="Moeda 11 2 2 3 2 2" xfId="26635" xr:uid="{14292B13-EED8-4131-88F5-21B2F66AD80B}"/>
    <cellStyle name="Moeda 11 2 2 3 3" xfId="15896" xr:uid="{4196353E-B7E7-4807-A6AE-3CC1588B4E1B}"/>
    <cellStyle name="Moeda 11 2 2 3 4" xfId="21794" xr:uid="{E7ABFF9D-5368-44AA-8F31-D7E234499692}"/>
    <cellStyle name="Moeda 11 2 2 3 5" xfId="30544" xr:uid="{3475949B-D15B-43E3-A4D7-B790E65073C2}"/>
    <cellStyle name="Moeda 11 2 2 4" xfId="7130" xr:uid="{1057FA68-16D7-4777-A9F0-AC0AD83612B7}"/>
    <cellStyle name="Moeda 11 2 2 4 2" xfId="11985" xr:uid="{E5CECECE-3740-4740-99E4-8220F876FFBC}"/>
    <cellStyle name="Moeda 11 2 2 4 2 2" xfId="28247" xr:uid="{D1E63172-A72B-411B-94C0-3D0A4507B17D}"/>
    <cellStyle name="Moeda 11 2 2 4 3" xfId="17580" xr:uid="{B3B76D00-B569-4688-8578-D5D303CED84C}"/>
    <cellStyle name="Moeda 11 2 2 4 4" xfId="23406" xr:uid="{E867BC85-84E1-4172-AE5A-04838A1DFEFE}"/>
    <cellStyle name="Moeda 11 2 2 4 5" xfId="30587" xr:uid="{102F5838-891C-4663-99C4-B9BB7CDF207E}"/>
    <cellStyle name="Moeda 11 2 2 5" xfId="8757" xr:uid="{D9CADA34-7165-4364-A531-4B391B8B07BB}"/>
    <cellStyle name="Moeda 11 2 2 5 2" xfId="25026" xr:uid="{F9004DDA-EFCF-472F-B5C8-4E875459C7A4}"/>
    <cellStyle name="Moeda 11 2 2 6" xfId="14285" xr:uid="{00A8688F-9C0C-492A-9EA3-C1C5EE2E7C36}"/>
    <cellStyle name="Moeda 11 2 2 7" xfId="20185" xr:uid="{77214DA7-0A9C-4D0E-9152-5E58DFEE7DD3}"/>
    <cellStyle name="Moeda 11 2 2 8" xfId="30675" xr:uid="{42EB1E88-D6EC-4696-B1B4-F605759934EE}"/>
    <cellStyle name="Moeda 11 2 2 9" xfId="33230" xr:uid="{FFC9099E-05FC-47B7-A5D6-6092A23A0138}"/>
    <cellStyle name="Moeda 11 2 3" xfId="3935" xr:uid="{679F39F3-A103-4FB1-8FEB-5CE4FE278C9D}"/>
    <cellStyle name="Moeda 11 2 3 10" xfId="36580" xr:uid="{660E7B88-24C9-4181-9456-9C719AADD7EA}"/>
    <cellStyle name="Moeda 11 2 3 11" xfId="37992" xr:uid="{9352F41B-A064-45B9-80AD-E4133E468D63}"/>
    <cellStyle name="Moeda 11 2 3 12" xfId="39397" xr:uid="{242A7430-3834-486B-8170-6FF9DBA481E5}"/>
    <cellStyle name="Moeda 11 2 3 13" xfId="40292" xr:uid="{7F036F8E-B913-424B-9464-6393C34B2A4F}"/>
    <cellStyle name="Moeda 11 2 3 14" xfId="42446" xr:uid="{17321A71-7E14-4D97-8B24-2130E132FBDB}"/>
    <cellStyle name="Moeda 11 2 3 15" xfId="43849" xr:uid="{A8BF3578-272D-4222-AE46-F90782BAF139}"/>
    <cellStyle name="Moeda 11 2 3 2" xfId="5544" xr:uid="{CDCDE1DC-4BE8-4898-A0F8-2E61DAFA947E}"/>
    <cellStyle name="Moeda 11 2 3 2 2" xfId="10793" xr:uid="{0B3F8A31-0014-4D16-A0AF-17BB1B4BDE76}"/>
    <cellStyle name="Moeda 11 2 3 2 2 2" xfId="27055" xr:uid="{14993965-B50E-408F-9129-80A32CA3704C}"/>
    <cellStyle name="Moeda 11 2 3 2 3" xfId="16316" xr:uid="{BF78FB0C-5CA1-47BE-863B-C93228CB952F}"/>
    <cellStyle name="Moeda 11 2 3 2 4" xfId="22214" xr:uid="{43A554EA-3D4E-4B71-B817-B0137F99BD1E}"/>
    <cellStyle name="Moeda 11 2 3 2 5" xfId="31571" xr:uid="{2A2B318A-2F94-409C-AAD7-D0EC1C7D5DA0}"/>
    <cellStyle name="Moeda 11 2 3 3" xfId="7550" xr:uid="{EBFB17FC-0875-4565-B531-E07A40914F87}"/>
    <cellStyle name="Moeda 11 2 3 3 2" xfId="12405" xr:uid="{E6158D47-5B06-4AA9-8C83-E4DAC2B2DB05}"/>
    <cellStyle name="Moeda 11 2 3 3 2 2" xfId="28667" xr:uid="{9AB02E01-C013-4808-A72A-2B613C59AE73}"/>
    <cellStyle name="Moeda 11 2 3 3 3" xfId="18000" xr:uid="{7FE181DE-A873-4D9E-A2A9-AFEEE8A183BC}"/>
    <cellStyle name="Moeda 11 2 3 3 4" xfId="23826" xr:uid="{24B4C037-7052-449C-BE1F-AC5C53FC9257}"/>
    <cellStyle name="Moeda 11 2 3 3 5" xfId="18806" xr:uid="{680936C8-5717-4191-B715-83E22DB82DEA}"/>
    <cellStyle name="Moeda 11 2 3 4" xfId="9177" xr:uid="{52F46A41-7A91-4649-9B52-08323031D2A3}"/>
    <cellStyle name="Moeda 11 2 3 4 2" xfId="25446" xr:uid="{5C9684E8-F122-46ED-97C8-0E3D5A9DD7B9}"/>
    <cellStyle name="Moeda 11 2 3 5" xfId="14707" xr:uid="{DE60D401-1446-447E-B7D1-BE6436CD5983}"/>
    <cellStyle name="Moeda 11 2 3 6" xfId="20605" xr:uid="{AF8CBDB2-3F19-42C1-91B7-7BDECB710A98}"/>
    <cellStyle name="Moeda 11 2 3 7" xfId="13060" xr:uid="{059AC123-A38C-4357-AACC-061996CBC5D0}"/>
    <cellStyle name="Moeda 11 2 3 8" xfId="33650" xr:uid="{E9B6C8DB-26C1-43F0-B0FB-0C2ACA110EC5}"/>
    <cellStyle name="Moeda 11 2 3 9" xfId="34617" xr:uid="{0BE844BF-4F3E-4354-830A-A02E125D5A50}"/>
    <cellStyle name="Moeda 11 2 4" xfId="4685" xr:uid="{1035EA49-56B7-4514-908F-887B904A3F15}"/>
    <cellStyle name="Moeda 11 2 4 2" xfId="9934" xr:uid="{4C447ED5-04FA-4BB2-93CE-E6F32ADECA4F}"/>
    <cellStyle name="Moeda 11 2 4 2 2" xfId="26196" xr:uid="{3D419B87-838F-44AD-AB73-4282E73B9602}"/>
    <cellStyle name="Moeda 11 2 4 3" xfId="15457" xr:uid="{5EA50620-8714-4DD6-A03E-7AF1A45F93E5}"/>
    <cellStyle name="Moeda 11 2 4 4" xfId="21355" xr:uid="{EE4440C1-1BDC-408F-B155-4C91CFDE9F00}"/>
    <cellStyle name="Moeda 11 2 4 5" xfId="32055" xr:uid="{059BCBF5-7412-40EB-BB87-ECC371232C1A}"/>
    <cellStyle name="Moeda 11 2 5" xfId="6691" xr:uid="{D656B1D9-9A29-4D44-907C-4E5C3B65BA14}"/>
    <cellStyle name="Moeda 11 2 5 2" xfId="11546" xr:uid="{1F3854B8-D654-4375-91AB-B1E515B1240A}"/>
    <cellStyle name="Moeda 11 2 5 2 2" xfId="27808" xr:uid="{17071ACC-9137-47AF-BD07-99BE5EEA05C7}"/>
    <cellStyle name="Moeda 11 2 5 3" xfId="17141" xr:uid="{60EAF7B0-6D1B-4F84-97C3-1BDACBD1BC1E}"/>
    <cellStyle name="Moeda 11 2 5 4" xfId="22967" xr:uid="{0805D895-22B7-4A4C-BD06-82AD3E7ACDAA}"/>
    <cellStyle name="Moeda 11 2 5 5" xfId="30906" xr:uid="{2E8A828D-0041-49BB-8A31-78C2B4D9F12E}"/>
    <cellStyle name="Moeda 11 2 6" xfId="8318" xr:uid="{2987689A-FA0B-467F-8436-95D3C801BFB6}"/>
    <cellStyle name="Moeda 11 2 6 2" xfId="24587" xr:uid="{EAA3B63A-0DC1-44DF-AD49-0692E7F7B8C8}"/>
    <cellStyle name="Moeda 11 2 7" xfId="13843" xr:uid="{244DBEBF-EC47-4CFB-925F-0DC6BFC242EA}"/>
    <cellStyle name="Moeda 11 2 8" xfId="19746" xr:uid="{D295EBCD-5CAE-4C29-93A0-3FE1ADAF8CDE}"/>
    <cellStyle name="Moeda 11 2 9" xfId="31102" xr:uid="{E1B69CAC-F55A-4545-873E-02B093F692D0}"/>
    <cellStyle name="Moeda 11 3" xfId="3242" xr:uid="{171C6B52-1CE1-4671-BB90-2826837836EF}"/>
    <cellStyle name="Moeda 11 3 10" xfId="34618" xr:uid="{A09F082B-73C3-4BF1-B151-6D697F8F8E9A}"/>
    <cellStyle name="Moeda 11 3 11" xfId="36019" xr:uid="{2E476BAC-C5E8-44F3-9383-81FF2AD5543A}"/>
    <cellStyle name="Moeda 11 3 12" xfId="37431" xr:uid="{8C3C7787-E1AF-42A4-A706-FCF4BA12BE18}"/>
    <cellStyle name="Moeda 11 3 13" xfId="38836" xr:uid="{CD31890E-E85A-4F51-8D1C-85517C65B131}"/>
    <cellStyle name="Moeda 11 3 14" xfId="40293" xr:uid="{63ABD5C8-A934-43F7-9105-47381B30C977}"/>
    <cellStyle name="Moeda 11 3 15" xfId="41885" xr:uid="{BAFB255A-360E-48BF-AEDF-AD05CE74F3AE}"/>
    <cellStyle name="Moeda 11 3 16" xfId="43288" xr:uid="{5BFD3152-C7E0-4E48-A379-B1FD86C020BA}"/>
    <cellStyle name="Moeda 11 3 2" xfId="4172" xr:uid="{7D978B50-50D6-4106-93AD-E4C843BED2EA}"/>
    <cellStyle name="Moeda 11 3 2 10" xfId="36771" xr:uid="{3EB2D8FD-32B2-41F3-9714-EC4843B8DF3D}"/>
    <cellStyle name="Moeda 11 3 2 11" xfId="38183" xr:uid="{A544CF4B-0A81-42F1-A5EA-16D4035F2395}"/>
    <cellStyle name="Moeda 11 3 2 12" xfId="39588" xr:uid="{DFCCB127-C05D-4321-B4B9-9CE9612DEABE}"/>
    <cellStyle name="Moeda 11 3 2 13" xfId="40294" xr:uid="{8FDE1B9C-D901-4650-96C7-EAB0F6E8BD46}"/>
    <cellStyle name="Moeda 11 3 2 14" xfId="42637" xr:uid="{0C040315-B2B1-43C4-AB50-E5B08DDF0FFC}"/>
    <cellStyle name="Moeda 11 3 2 15" xfId="44040" xr:uid="{7ADCB7D0-92FF-439B-BD1D-4D8CEE9DB9BB}"/>
    <cellStyle name="Moeda 11 3 2 2" xfId="5781" xr:uid="{6B6BB972-82F7-4EF1-996A-E91FBD7D4F45}"/>
    <cellStyle name="Moeda 11 3 2 2 2" xfId="11030" xr:uid="{193AC07F-6782-46A1-B8C5-21ECE6C7E7E3}"/>
    <cellStyle name="Moeda 11 3 2 2 2 2" xfId="27292" xr:uid="{83E9F5B0-230A-4E20-91B8-040C97EBC68E}"/>
    <cellStyle name="Moeda 11 3 2 2 3" xfId="16553" xr:uid="{135ED28D-CFF5-4AC8-91C5-79B927A72022}"/>
    <cellStyle name="Moeda 11 3 2 2 4" xfId="22451" xr:uid="{F4D4E55B-2E81-416F-8C93-60658E3F1363}"/>
    <cellStyle name="Moeda 11 3 2 2 5" xfId="18899" xr:uid="{C6352668-E3D0-4457-AEB4-FEECF9304B96}"/>
    <cellStyle name="Moeda 11 3 2 3" xfId="7787" xr:uid="{A5778DA4-2E96-4B3D-B6F6-996B67E4DF44}"/>
    <cellStyle name="Moeda 11 3 2 3 2" xfId="12642" xr:uid="{86D78271-D02B-4717-814A-C7A815B6DEF4}"/>
    <cellStyle name="Moeda 11 3 2 3 2 2" xfId="28904" xr:uid="{DAC51936-350C-4A55-A057-F162EA18CA5A}"/>
    <cellStyle name="Moeda 11 3 2 3 3" xfId="18237" xr:uid="{681D0770-0B21-44CA-8CB8-05312D77DE3B}"/>
    <cellStyle name="Moeda 11 3 2 3 4" xfId="24063" xr:uid="{9AE9014D-C1A2-4F6C-A76A-17986557BAB0}"/>
    <cellStyle name="Moeda 11 3 2 3 5" xfId="31230" xr:uid="{0240196E-48FE-4FA4-A49C-96178755C16F}"/>
    <cellStyle name="Moeda 11 3 2 4" xfId="9414" xr:uid="{A835A1F4-F758-4832-8901-FD63E3AC38CB}"/>
    <cellStyle name="Moeda 11 3 2 4 2" xfId="25683" xr:uid="{9B909BA1-6E1A-406A-852F-B54FC28DDA08}"/>
    <cellStyle name="Moeda 11 3 2 5" xfId="14944" xr:uid="{6786C42A-A8B6-4D20-9B0B-4F927A461327}"/>
    <cellStyle name="Moeda 11 3 2 6" xfId="20842" xr:uid="{EB07C71A-4429-42AE-9716-15CE8CB185BE}"/>
    <cellStyle name="Moeda 11 3 2 7" xfId="18869" xr:uid="{367625ED-49F4-4D45-81C1-86CDD9ABF0C8}"/>
    <cellStyle name="Moeda 11 3 2 8" xfId="33887" xr:uid="{585D66C2-63D1-4062-979D-9EDFB737C131}"/>
    <cellStyle name="Moeda 11 3 2 9" xfId="34619" xr:uid="{2DF6B9A0-5AAB-4AD8-884E-20EA2851369C}"/>
    <cellStyle name="Moeda 11 3 3" xfId="4883" xr:uid="{01C986C0-6710-4EC2-8CCE-1BDDB507E46D}"/>
    <cellStyle name="Moeda 11 3 3 2" xfId="10132" xr:uid="{40D9F085-9A19-41EB-B2C0-2717CEA6CF14}"/>
    <cellStyle name="Moeda 11 3 3 2 2" xfId="26394" xr:uid="{7CE69BCF-A288-4056-9BDA-D55BEC8121D6}"/>
    <cellStyle name="Moeda 11 3 3 3" xfId="15655" xr:uid="{2A5BA221-2B30-46AC-A6C6-1918E06EEB11}"/>
    <cellStyle name="Moeda 11 3 3 4" xfId="21553" xr:uid="{3485394A-39BF-4411-B4D3-F2BE266695D7}"/>
    <cellStyle name="Moeda 11 3 3 5" xfId="30618" xr:uid="{684B84D3-7338-444E-94D6-02D3184D3F27}"/>
    <cellStyle name="Moeda 11 3 4" xfId="6889" xr:uid="{D32403AF-C66B-46FF-A650-CEB85C328CB7}"/>
    <cellStyle name="Moeda 11 3 4 2" xfId="11744" xr:uid="{0C38A41A-955D-4D83-B612-E09E6C1E3CF4}"/>
    <cellStyle name="Moeda 11 3 4 2 2" xfId="28006" xr:uid="{9662BBE7-D8CE-46F6-84EC-5A40A8C6AC03}"/>
    <cellStyle name="Moeda 11 3 4 3" xfId="17339" xr:uid="{F1DEEEF8-C0AD-400F-9FA9-FCC613B63226}"/>
    <cellStyle name="Moeda 11 3 4 4" xfId="23165" xr:uid="{4B93C18F-238A-4353-B63C-3C4F15632390}"/>
    <cellStyle name="Moeda 11 3 4 5" xfId="31220" xr:uid="{8AEDAAC6-6C6A-4A17-9E65-B8D26CC72451}"/>
    <cellStyle name="Moeda 11 3 5" xfId="8516" xr:uid="{47C9F48D-5521-4E6C-8D83-0C70FF56C206}"/>
    <cellStyle name="Moeda 11 3 5 2" xfId="24785" xr:uid="{8E04F838-2060-402F-B204-8511DC96532A}"/>
    <cellStyle name="Moeda 11 3 6" xfId="14041" xr:uid="{240A9ABB-982B-430D-9FF9-DFFED11D3464}"/>
    <cellStyle name="Moeda 11 3 7" xfId="19944" xr:uid="{4F14262E-B9B6-4F67-8955-12A85B438376}"/>
    <cellStyle name="Moeda 11 3 8" xfId="13069" xr:uid="{9F6C6AF7-0645-49C2-99C9-380619A53FA8}"/>
    <cellStyle name="Moeda 11 3 9" xfId="32989" xr:uid="{94282BF5-D859-4E5F-BC66-5FFCD7D463E6}"/>
    <cellStyle name="Moeda 11 4" xfId="3734" xr:uid="{8F85B16C-A189-474B-A7D6-AEB1E4BE2F19}"/>
    <cellStyle name="Moeda 11 4 10" xfId="36404" xr:uid="{83845653-57F7-4878-9CEE-78C3E622DEEE}"/>
    <cellStyle name="Moeda 11 4 11" xfId="37816" xr:uid="{312FAA0B-E508-4B6B-9BD0-AA22B87ECD0C}"/>
    <cellStyle name="Moeda 11 4 12" xfId="39221" xr:uid="{35F1919F-E630-4344-B495-8B03F2C0D5A6}"/>
    <cellStyle name="Moeda 11 4 13" xfId="40295" xr:uid="{97F7BC12-4864-4A22-8E28-E3C360D66010}"/>
    <cellStyle name="Moeda 11 4 14" xfId="42270" xr:uid="{E419965D-11EC-4FDC-BC90-3BC73B94BC96}"/>
    <cellStyle name="Moeda 11 4 15" xfId="43673" xr:uid="{444157B2-CEE7-45BA-9D24-1EA830466581}"/>
    <cellStyle name="Moeda 11 4 2" xfId="5343" xr:uid="{8F753E10-DDD3-48C0-B016-FE041305030B}"/>
    <cellStyle name="Moeda 11 4 2 2" xfId="10592" xr:uid="{E95AC302-AB23-48E7-83F7-78CD0FA14EA5}"/>
    <cellStyle name="Moeda 11 4 2 2 2" xfId="26854" xr:uid="{7DF577DB-F32E-440F-A38D-BE7CB0A02C1A}"/>
    <cellStyle name="Moeda 11 4 2 3" xfId="16115" xr:uid="{6D8F4D9D-E317-45EB-B769-4D63EF8A4A80}"/>
    <cellStyle name="Moeda 11 4 2 4" xfId="22013" xr:uid="{CD2EE211-F34A-458B-A632-EBEE50CD1A98}"/>
    <cellStyle name="Moeda 11 4 2 5" xfId="31431" xr:uid="{DE7727E0-89CF-4D8D-8B3E-90DC44A7C792}"/>
    <cellStyle name="Moeda 11 4 3" xfId="7349" xr:uid="{1AC31348-BF94-4BF1-B960-DB5813241168}"/>
    <cellStyle name="Moeda 11 4 3 2" xfId="12204" xr:uid="{09834619-B1E5-4095-9BF6-2BF872A43EF9}"/>
    <cellStyle name="Moeda 11 4 3 2 2" xfId="28466" xr:uid="{FF64CECD-0D48-4CB9-95C1-E78174DF8D9A}"/>
    <cellStyle name="Moeda 11 4 3 3" xfId="17799" xr:uid="{C6BB03E1-AFC0-47A8-BF13-3DC58EC0A7A0}"/>
    <cellStyle name="Moeda 11 4 3 4" xfId="23625" xr:uid="{D92D0A98-D729-4CBF-9AAA-D327F63B8D1A}"/>
    <cellStyle name="Moeda 11 4 3 5" xfId="29545" xr:uid="{F71AE05B-A7D2-4637-9577-76C9E26EFB6A}"/>
    <cellStyle name="Moeda 11 4 4" xfId="8976" xr:uid="{D6EEBAF7-3BEF-4B8D-BD43-89D5B9B59EF3}"/>
    <cellStyle name="Moeda 11 4 4 2" xfId="25245" xr:uid="{1DD632CF-442D-4E52-9D4F-E39493CC851C}"/>
    <cellStyle name="Moeda 11 4 5" xfId="14506" xr:uid="{9B2B1824-665F-44BE-8259-799E4E695C9E}"/>
    <cellStyle name="Moeda 11 4 6" xfId="20404" xr:uid="{EFE5EEB3-F280-451C-B076-2F3E529C6F3F}"/>
    <cellStyle name="Moeda 11 4 7" xfId="13128" xr:uid="{42433E7C-661B-4428-B61A-37B9FEC3A14C}"/>
    <cellStyle name="Moeda 11 4 8" xfId="33449" xr:uid="{A697DD64-B1AE-4A0D-A94D-B3E5A9E07ACE}"/>
    <cellStyle name="Moeda 11 4 9" xfId="34620" xr:uid="{7A274385-1E7B-4427-9F2F-B927DD2926CB}"/>
    <cellStyle name="Moeda 11 5" xfId="4547" xr:uid="{8BE357A3-BFFC-4829-9249-0D992FBE3F6B}"/>
    <cellStyle name="Moeda 11 5 2" xfId="9796" xr:uid="{B3847D6D-BD6B-4732-A2B3-903D96370FE8}"/>
    <cellStyle name="Moeda 11 5 2 2" xfId="26058" xr:uid="{A28B031C-899B-456C-9C5A-490D4D9961CF}"/>
    <cellStyle name="Moeda 11 5 3" xfId="15319" xr:uid="{A30807AD-454B-4330-902F-D65FCB9F7BC7}"/>
    <cellStyle name="Moeda 11 5 4" xfId="21217" xr:uid="{8B351A96-1697-4DD9-82D3-32C9C6532DC4}"/>
    <cellStyle name="Moeda 11 5 5" xfId="32251" xr:uid="{82DF9F90-302A-4AEA-B57A-684224D55430}"/>
    <cellStyle name="Moeda 11 6" xfId="6553" xr:uid="{0D6BC80C-7F7D-4C23-AC19-595066E927F7}"/>
    <cellStyle name="Moeda 11 6 2" xfId="11408" xr:uid="{F82F05B3-B901-4E6B-AD63-A8E394FB55C7}"/>
    <cellStyle name="Moeda 11 6 2 2" xfId="27670" xr:uid="{EE3531D2-ADB8-460A-B03C-E615C7D376A7}"/>
    <cellStyle name="Moeda 11 6 3" xfId="17003" xr:uid="{B97E1008-41F6-47B2-ACD2-CFAC342067DC}"/>
    <cellStyle name="Moeda 11 6 4" xfId="22829" xr:uid="{F130B386-3505-4A40-BC39-29B08A656E3F}"/>
    <cellStyle name="Moeda 11 6 5" xfId="16957" xr:uid="{97AD19D4-0104-407E-8BBA-DC169C157461}"/>
    <cellStyle name="Moeda 11 7" xfId="8178" xr:uid="{BA4FEB61-6508-4E5B-91E3-FC332D18A99C}"/>
    <cellStyle name="Moeda 11 7 2" xfId="24450" xr:uid="{D7AD3C82-8B52-49C6-9111-DE870BF66590}"/>
    <cellStyle name="Moeda 11 8" xfId="13239" xr:uid="{3F4E884E-4D67-4922-A087-C1D6714DD5AF}"/>
    <cellStyle name="Moeda 11 9" xfId="19608" xr:uid="{62B085C1-AEFF-424E-B6AD-3AC27C55C109}"/>
    <cellStyle name="Moeda 12" xfId="886" xr:uid="{4EAC8E23-09BB-4D15-8604-DC9647FE6855}"/>
    <cellStyle name="Moeda 12 10" xfId="30680" xr:uid="{C2CB2718-E4C1-4C7B-8DA9-F5C73BB179C3}"/>
    <cellStyle name="Moeda 12 11" xfId="32648" xr:uid="{5612FA01-E401-4B58-86E5-3A861288B90C}"/>
    <cellStyle name="Moeda 12 12" xfId="34621" xr:uid="{5AE0D3B3-368D-4CD1-9A16-08E9CF59A742}"/>
    <cellStyle name="Moeda 12 13" xfId="35704" xr:uid="{3AD2B545-32BF-4DC6-BDAB-CC08E26A3B1B}"/>
    <cellStyle name="Moeda 12 14" xfId="37128" xr:uid="{EEBDF3C6-AEED-40E5-83B3-01FB63A81FE2}"/>
    <cellStyle name="Moeda 12 15" xfId="38533" xr:uid="{834E3F54-59BF-4194-B917-3261BE78DCEC}"/>
    <cellStyle name="Moeda 12 16" xfId="40296" xr:uid="{657E391E-70B7-4405-B176-8670CC3A5114}"/>
    <cellStyle name="Moeda 12 17" xfId="41582" xr:uid="{0D6D4511-2116-4EC6-80A9-E2FC33879C34}"/>
    <cellStyle name="Moeda 12 18" xfId="42985" xr:uid="{419CF974-FE1A-44F4-8692-E0E926E9105E}"/>
    <cellStyle name="Moeda 12 2" xfId="3045" xr:uid="{EEF84C7B-60AC-4BEC-9CE1-40569082A976}"/>
    <cellStyle name="Moeda 12 2 10" xfId="32792" xr:uid="{5AFD3FB1-E766-49FF-B16B-DEDF69E78D59}"/>
    <cellStyle name="Moeda 12 2 11" xfId="34622" xr:uid="{35FAD0CB-2DD3-4210-95D7-3457C7D15DF0}"/>
    <cellStyle name="Moeda 12 2 12" xfId="35831" xr:uid="{1AEFDA71-0C5B-4439-A96F-29ABACED0624}"/>
    <cellStyle name="Moeda 12 2 13" xfId="37243" xr:uid="{D865D24B-4F81-4808-B909-0B6C6EAA0309}"/>
    <cellStyle name="Moeda 12 2 14" xfId="38648" xr:uid="{EDF04E77-5BE4-4EA7-BF61-4A6F904EC1D8}"/>
    <cellStyle name="Moeda 12 2 15" xfId="40297" xr:uid="{D660ACA1-EEE0-405E-9674-055B5B7B7925}"/>
    <cellStyle name="Moeda 12 2 16" xfId="41697" xr:uid="{ED6EF4B7-5CF7-4B08-81FF-0A422AB43B7F}"/>
    <cellStyle name="Moeda 12 2 17" xfId="43100" xr:uid="{9AAAD854-89ED-43A4-A393-D6D579D2C835}"/>
    <cellStyle name="Moeda 12 2 2" xfId="3510" xr:uid="{52A9F210-117E-4D46-A08D-35710CD30454}"/>
    <cellStyle name="Moeda 12 2 2 10" xfId="34623" xr:uid="{EDF35B4A-7B66-4B36-9587-576A65FA5F12}"/>
    <cellStyle name="Moeda 12 2 2 11" xfId="36196" xr:uid="{FF335ECF-13AF-4574-AFB8-30BB21C966E3}"/>
    <cellStyle name="Moeda 12 2 2 12" xfId="37608" xr:uid="{78032F3F-ACBC-4264-B845-5B98AD1FC3CE}"/>
    <cellStyle name="Moeda 12 2 2 13" xfId="39013" xr:uid="{D156091C-248D-4E38-A58C-DF383BA09E9B}"/>
    <cellStyle name="Moeda 12 2 2 14" xfId="40298" xr:uid="{B3B4812A-A4C3-4E26-B9EB-94CC26C96ACC}"/>
    <cellStyle name="Moeda 12 2 2 15" xfId="42062" xr:uid="{8EF28FB2-CFAE-44FC-AC68-528A9D006590}"/>
    <cellStyle name="Moeda 12 2 2 16" xfId="43465" xr:uid="{C9D69550-BC64-486A-B70E-1EC87FFA3BC1}"/>
    <cellStyle name="Moeda 12 2 2 2" xfId="4371" xr:uid="{8DB624B5-7E5B-4E23-A285-2139F59E10BA}"/>
    <cellStyle name="Moeda 12 2 2 2 10" xfId="36948" xr:uid="{4E99DC09-15E7-4213-A415-1BAF176F7039}"/>
    <cellStyle name="Moeda 12 2 2 2 11" xfId="38360" xr:uid="{CD5BD9E2-7646-41FB-A674-86113F123FE5}"/>
    <cellStyle name="Moeda 12 2 2 2 12" xfId="39765" xr:uid="{E6617CDF-5FBA-4285-B0A0-8375BC4A3BC9}"/>
    <cellStyle name="Moeda 12 2 2 2 13" xfId="40299" xr:uid="{99567F22-8A07-44E0-A83E-6A1FA5296CE6}"/>
    <cellStyle name="Moeda 12 2 2 2 14" xfId="42814" xr:uid="{B7834E89-1B5F-48DE-947E-910EC99C560A}"/>
    <cellStyle name="Moeda 12 2 2 2 15" xfId="44217" xr:uid="{7E9D16C1-4292-470D-91CC-D6F9FE8894F9}"/>
    <cellStyle name="Moeda 12 2 2 2 2" xfId="5980" xr:uid="{40BDD8A5-3081-47E8-A2AE-8B088400DC65}"/>
    <cellStyle name="Moeda 12 2 2 2 2 2" xfId="11229" xr:uid="{3C2B1835-64E5-4BBB-8D2A-405A865EFD17}"/>
    <cellStyle name="Moeda 12 2 2 2 2 2 2" xfId="27491" xr:uid="{3AB18B37-47E0-4EF7-89E0-5164E0E460CB}"/>
    <cellStyle name="Moeda 12 2 2 2 2 3" xfId="16752" xr:uid="{F61311ED-5C47-4D0D-B158-35AF1AD85DFB}"/>
    <cellStyle name="Moeda 12 2 2 2 2 4" xfId="22650" xr:uid="{2C978839-F8EA-48AD-8C41-3DCD3932C0AF}"/>
    <cellStyle name="Moeda 12 2 2 2 2 5" xfId="19476" xr:uid="{C6FF7E10-A25F-4D89-9A58-5100F31016E7}"/>
    <cellStyle name="Moeda 12 2 2 2 3" xfId="7986" xr:uid="{F9D3DB4C-0FC1-4B11-9E52-59F2343F7194}"/>
    <cellStyle name="Moeda 12 2 2 2 3 2" xfId="12841" xr:uid="{863D28F2-68C0-480F-904C-474E9888E705}"/>
    <cellStyle name="Moeda 12 2 2 2 3 2 2" xfId="29103" xr:uid="{A699D77C-5BD1-4E4B-B47D-11854ECA5DE6}"/>
    <cellStyle name="Moeda 12 2 2 2 3 3" xfId="18436" xr:uid="{BE01F482-A4B8-451E-9B92-0E699193DCFD}"/>
    <cellStyle name="Moeda 12 2 2 2 3 4" xfId="24262" xr:uid="{B3AD2911-B224-4EC1-849B-85D874F09FF5}"/>
    <cellStyle name="Moeda 12 2 2 2 3 5" xfId="32510" xr:uid="{2356812A-635A-4AB8-897B-1B456BB1A83A}"/>
    <cellStyle name="Moeda 12 2 2 2 4" xfId="9613" xr:uid="{362CEA0F-5B63-4F3E-BE8C-E3188C6A56B6}"/>
    <cellStyle name="Moeda 12 2 2 2 4 2" xfId="25882" xr:uid="{84E95183-1FE6-4522-8939-4839C7ABC652}"/>
    <cellStyle name="Moeda 12 2 2 2 5" xfId="15143" xr:uid="{5B2E6F3B-5CE5-43BF-BC07-D265122A1557}"/>
    <cellStyle name="Moeda 12 2 2 2 6" xfId="21041" xr:uid="{7A31A188-1142-4F4D-B10B-1D49DEF2B501}"/>
    <cellStyle name="Moeda 12 2 2 2 7" xfId="19003" xr:uid="{8B34E0DE-4E52-4458-B6A8-A7AA9E618B9F}"/>
    <cellStyle name="Moeda 12 2 2 2 8" xfId="34086" xr:uid="{4AC3783F-7AF4-4BA8-B22D-6FF233635C29}"/>
    <cellStyle name="Moeda 12 2 2 2 9" xfId="34624" xr:uid="{3CC82808-0EAC-4C1C-BCF5-9AA2D72F86EE}"/>
    <cellStyle name="Moeda 12 2 2 3" xfId="5125" xr:uid="{A94151DC-C3E4-4BB3-9252-45F5F771E42C}"/>
    <cellStyle name="Moeda 12 2 2 3 2" xfId="10374" xr:uid="{8B9A2A7E-1A64-4AD9-94F7-46F1A2F5E6FC}"/>
    <cellStyle name="Moeda 12 2 2 3 2 2" xfId="26636" xr:uid="{129D95D3-8129-4E88-977E-D73F84739012}"/>
    <cellStyle name="Moeda 12 2 2 3 3" xfId="15897" xr:uid="{9D125104-3DFA-448E-ABA1-63FF248A8121}"/>
    <cellStyle name="Moeda 12 2 2 3 4" xfId="21795" xr:uid="{03DFF52F-33E8-4002-9E93-7A6D78C55086}"/>
    <cellStyle name="Moeda 12 2 2 3 5" xfId="29599" xr:uid="{D979D84D-BAB6-493B-B626-6277062A1706}"/>
    <cellStyle name="Moeda 12 2 2 4" xfId="7131" xr:uid="{C2F440A1-4727-431C-AE53-5A771169FC3B}"/>
    <cellStyle name="Moeda 12 2 2 4 2" xfId="11986" xr:uid="{2884FCB1-BF8E-427F-BCD0-4B977C3FFB3A}"/>
    <cellStyle name="Moeda 12 2 2 4 2 2" xfId="28248" xr:uid="{59CCC6F6-9483-4471-8310-3CA1829C2171}"/>
    <cellStyle name="Moeda 12 2 2 4 3" xfId="17581" xr:uid="{39FEF206-64FF-438E-9DE7-FBE7F26022E3}"/>
    <cellStyle name="Moeda 12 2 2 4 4" xfId="23407" xr:uid="{C0BD5C14-2A60-4E27-81D1-3A89BDEC6FF6}"/>
    <cellStyle name="Moeda 12 2 2 4 5" xfId="29793" xr:uid="{A6839AC8-F6F1-45BA-89F7-5537D96F485A}"/>
    <cellStyle name="Moeda 12 2 2 5" xfId="8758" xr:uid="{C1FDAA5E-2D9A-4282-9ED3-E8D9BD053EA9}"/>
    <cellStyle name="Moeda 12 2 2 5 2" xfId="25027" xr:uid="{3068F41F-B8A3-4A97-A6CB-049A760D2EA3}"/>
    <cellStyle name="Moeda 12 2 2 6" xfId="14286" xr:uid="{A8065F19-3239-4C64-9F5E-4F196C2EA950}"/>
    <cellStyle name="Moeda 12 2 2 7" xfId="20186" xr:uid="{A1DB201A-8D2A-4E63-A6D0-3AB7AE265276}"/>
    <cellStyle name="Moeda 12 2 2 8" xfId="19498" xr:uid="{41E57D53-4017-45FC-ACA1-27FEF03A0996}"/>
    <cellStyle name="Moeda 12 2 2 9" xfId="33231" xr:uid="{EB81707F-958A-4D3B-9C22-C2DFF19C185B}"/>
    <cellStyle name="Moeda 12 2 3" xfId="3936" xr:uid="{B6486FBD-C41B-4343-9F00-C32EA78CD3DB}"/>
    <cellStyle name="Moeda 12 2 3 10" xfId="36581" xr:uid="{3E812896-B109-4623-ADD4-FB073B5EC1D1}"/>
    <cellStyle name="Moeda 12 2 3 11" xfId="37993" xr:uid="{C0FFCD8F-7C02-4747-BD39-08D6E3BCD803}"/>
    <cellStyle name="Moeda 12 2 3 12" xfId="39398" xr:uid="{734AF3B4-E42D-467B-A1FA-0D49466148A2}"/>
    <cellStyle name="Moeda 12 2 3 13" xfId="40300" xr:uid="{C8D810F3-E627-4315-B1DB-C0F320974B0C}"/>
    <cellStyle name="Moeda 12 2 3 14" xfId="42447" xr:uid="{4A8CC2A0-0ED8-444F-A826-7D1D1BEC877A}"/>
    <cellStyle name="Moeda 12 2 3 15" xfId="43850" xr:uid="{011CD76A-D8D7-4EB7-8879-FCA347165FA9}"/>
    <cellStyle name="Moeda 12 2 3 2" xfId="5545" xr:uid="{011B90FC-C504-424A-B60F-579199BE0206}"/>
    <cellStyle name="Moeda 12 2 3 2 2" xfId="10794" xr:uid="{CF9632A3-834B-44AF-ADFA-147F20FAA6D2}"/>
    <cellStyle name="Moeda 12 2 3 2 2 2" xfId="27056" xr:uid="{F24D6DD7-2A4B-4F1F-B6AF-96C65E7F1A65}"/>
    <cellStyle name="Moeda 12 2 3 2 3" xfId="16317" xr:uid="{1EFD04A6-010C-40F0-BFA5-B172F6FA6D31}"/>
    <cellStyle name="Moeda 12 2 3 2 4" xfId="22215" xr:uid="{668F2F65-F4A0-4594-9D64-65EA1A5A4CFE}"/>
    <cellStyle name="Moeda 12 2 3 2 5" xfId="30859" xr:uid="{86AB26BD-5731-46B4-8223-2B0E725927D5}"/>
    <cellStyle name="Moeda 12 2 3 3" xfId="7551" xr:uid="{0FCB67F1-8BCF-4899-A192-D5AB2A768C05}"/>
    <cellStyle name="Moeda 12 2 3 3 2" xfId="12406" xr:uid="{529A9725-9B8A-4569-A624-1D0800A4EFE2}"/>
    <cellStyle name="Moeda 12 2 3 3 2 2" xfId="28668" xr:uid="{A95756BF-DB89-418A-AA47-EF19EDE6EF75}"/>
    <cellStyle name="Moeda 12 2 3 3 3" xfId="18001" xr:uid="{81E90376-67CE-4D74-8BD2-08C9379F3EC7}"/>
    <cellStyle name="Moeda 12 2 3 3 4" xfId="23827" xr:uid="{2F53EFB4-9150-4378-810D-0615DF22FB08}"/>
    <cellStyle name="Moeda 12 2 3 3 5" xfId="19156" xr:uid="{FBF37060-7120-41A4-BFAB-D15E6CB27310}"/>
    <cellStyle name="Moeda 12 2 3 4" xfId="9178" xr:uid="{BEF27824-FF43-4AB8-989F-9BF1DA45DDB5}"/>
    <cellStyle name="Moeda 12 2 3 4 2" xfId="25447" xr:uid="{4D0E5EBF-897D-4288-97B6-B4CC07C8CD7F}"/>
    <cellStyle name="Moeda 12 2 3 5" xfId="14708" xr:uid="{5CB4A9C6-538E-41FA-B66B-C0DB2FF8D781}"/>
    <cellStyle name="Moeda 12 2 3 6" xfId="20606" xr:uid="{A05C2A0D-1CE8-473A-90B6-6B94340FD4A6}"/>
    <cellStyle name="Moeda 12 2 3 7" xfId="29816" xr:uid="{07B0626A-5542-4471-8A77-D774729B61CA}"/>
    <cellStyle name="Moeda 12 2 3 8" xfId="33651" xr:uid="{BCFAC5B5-6F58-4F80-9872-789B7CF12D19}"/>
    <cellStyle name="Moeda 12 2 3 9" xfId="34625" xr:uid="{90C52003-5CA0-4035-9146-CF36860D638E}"/>
    <cellStyle name="Moeda 12 2 4" xfId="4686" xr:uid="{0C666A1C-0BF7-4D9E-9B65-0298275D1B6B}"/>
    <cellStyle name="Moeda 12 2 4 2" xfId="9935" xr:uid="{CC60C533-FC79-4F18-A0E0-3C7BECC71A9F}"/>
    <cellStyle name="Moeda 12 2 4 2 2" xfId="26197" xr:uid="{59B12BC2-FA80-4CE7-A246-FF66B6FF7664}"/>
    <cellStyle name="Moeda 12 2 4 3" xfId="15458" xr:uid="{C2A1CBF8-EF1B-4BB5-9D76-2F5B98A8F475}"/>
    <cellStyle name="Moeda 12 2 4 4" xfId="21356" xr:uid="{A425C9B0-AAEE-442A-8686-3C0197E92489}"/>
    <cellStyle name="Moeda 12 2 4 5" xfId="31878" xr:uid="{35AF680C-1212-449D-AA59-135743B00712}"/>
    <cellStyle name="Moeda 12 2 5" xfId="6692" xr:uid="{CCD2B7AA-D664-45AD-8BDE-87B92AC4A4F3}"/>
    <cellStyle name="Moeda 12 2 5 2" xfId="11547" xr:uid="{9C7A949D-80F5-4CAF-BF42-0E2A73A0255F}"/>
    <cellStyle name="Moeda 12 2 5 2 2" xfId="27809" xr:uid="{708B397E-4CB7-47D3-B33C-D256A0364441}"/>
    <cellStyle name="Moeda 12 2 5 3" xfId="17142" xr:uid="{2B1513A6-FD9A-4472-B09B-5B01B1028FF2}"/>
    <cellStyle name="Moeda 12 2 5 4" xfId="22968" xr:uid="{31801154-0B4D-49C2-A47B-D71B0D4E40F5}"/>
    <cellStyle name="Moeda 12 2 5 5" xfId="31206" xr:uid="{FD33BD43-8A14-4E6C-80F2-BA475433DC40}"/>
    <cellStyle name="Moeda 12 2 6" xfId="8319" xr:uid="{179CD250-E0D5-42F5-B5CC-83FF8CA95892}"/>
    <cellStyle name="Moeda 12 2 6 2" xfId="24588" xr:uid="{A8C16978-4ED7-4EE7-A595-1ACD9376B55F}"/>
    <cellStyle name="Moeda 12 2 7" xfId="13844" xr:uid="{A47914E6-1074-4DF0-BA34-0330DB21B78B}"/>
    <cellStyle name="Moeda 12 2 8" xfId="19747" xr:uid="{61866C19-E7F9-4B88-B016-16AFE6BE54C5}"/>
    <cellStyle name="Moeda 12 2 9" xfId="31007" xr:uid="{D9E7A43A-BB22-4D91-87C2-359212746063}"/>
    <cellStyle name="Moeda 12 3" xfId="3243" xr:uid="{97113AB9-BFB0-4F91-AB52-6EFB5CC866EC}"/>
    <cellStyle name="Moeda 12 3 10" xfId="34626" xr:uid="{6EB153A1-E6A2-4C50-924D-3E33CF2915D1}"/>
    <cellStyle name="Moeda 12 3 11" xfId="36020" xr:uid="{99A6B2ED-C0C0-49C4-B664-4EE45ACA8EFE}"/>
    <cellStyle name="Moeda 12 3 12" xfId="37432" xr:uid="{721774EC-489F-4D59-8D58-B49381D256C7}"/>
    <cellStyle name="Moeda 12 3 13" xfId="38837" xr:uid="{BF564D9E-FCF1-4DD7-A0CB-2855419D4EF2}"/>
    <cellStyle name="Moeda 12 3 14" xfId="40301" xr:uid="{924CAF83-4329-4CFC-AE50-BBAC78698EE2}"/>
    <cellStyle name="Moeda 12 3 15" xfId="41886" xr:uid="{4DC93267-B083-4BE5-B9C1-3251202CF7E8}"/>
    <cellStyle name="Moeda 12 3 16" xfId="43289" xr:uid="{FB236390-189B-4612-AD73-4D1F610A7001}"/>
    <cellStyle name="Moeda 12 3 2" xfId="4173" xr:uid="{EF6376A6-01FE-44F0-A8F0-05AC9EBED046}"/>
    <cellStyle name="Moeda 12 3 2 10" xfId="36772" xr:uid="{880DE052-874C-4C0B-97B7-A5AD798A94EC}"/>
    <cellStyle name="Moeda 12 3 2 11" xfId="38184" xr:uid="{FAEF1A8D-91BC-4AFD-B152-D004B235B1EA}"/>
    <cellStyle name="Moeda 12 3 2 12" xfId="39589" xr:uid="{47AA3AAD-0A83-4C0F-B4F8-075E69109EB6}"/>
    <cellStyle name="Moeda 12 3 2 13" xfId="40302" xr:uid="{71328B71-451B-4ABF-9F10-71F2D0DBF2B0}"/>
    <cellStyle name="Moeda 12 3 2 14" xfId="42638" xr:uid="{D6732A14-E6DC-4FAC-ACDB-A103A3311A49}"/>
    <cellStyle name="Moeda 12 3 2 15" xfId="44041" xr:uid="{8124277C-A990-47AA-993A-BC795B69E344}"/>
    <cellStyle name="Moeda 12 3 2 2" xfId="5782" xr:uid="{5971E815-CD37-4910-A995-6CE4476DC8A2}"/>
    <cellStyle name="Moeda 12 3 2 2 2" xfId="11031" xr:uid="{728CC103-E46D-4EA6-8308-EA347915B082}"/>
    <cellStyle name="Moeda 12 3 2 2 2 2" xfId="27293" xr:uid="{97BC1603-B93C-4FC1-B8C5-25ADD17B332C}"/>
    <cellStyle name="Moeda 12 3 2 2 3" xfId="16554" xr:uid="{2A904CE7-98A4-4F44-854E-8C52A7E08EFB}"/>
    <cellStyle name="Moeda 12 3 2 2 4" xfId="22452" xr:uid="{5B53772B-5D89-41E7-929E-37D3315C5A8A}"/>
    <cellStyle name="Moeda 12 3 2 2 5" xfId="29332" xr:uid="{D7654697-774C-44BD-8EF8-14A4E38EC906}"/>
    <cellStyle name="Moeda 12 3 2 3" xfId="7788" xr:uid="{41D0C0CD-A7B9-4171-A62F-61D76E356117}"/>
    <cellStyle name="Moeda 12 3 2 3 2" xfId="12643" xr:uid="{1F78F840-A12E-450F-BFFE-EF49195A55D7}"/>
    <cellStyle name="Moeda 12 3 2 3 2 2" xfId="28905" xr:uid="{3E540967-B799-4887-B3A9-FC342CB76B2C}"/>
    <cellStyle name="Moeda 12 3 2 3 3" xfId="18238" xr:uid="{83F4E271-784B-4C7B-B507-3C4F0F65C064}"/>
    <cellStyle name="Moeda 12 3 2 3 4" xfId="24064" xr:uid="{A8FC7709-91CA-4D87-85D1-2D85D58B7F77}"/>
    <cellStyle name="Moeda 12 3 2 3 5" xfId="32445" xr:uid="{5E22A03E-B5F2-4F60-9FFA-CC565A8A5A30}"/>
    <cellStyle name="Moeda 12 3 2 4" xfId="9415" xr:uid="{9B0ACAA8-F781-43AB-B430-D4F724C66A24}"/>
    <cellStyle name="Moeda 12 3 2 4 2" xfId="25684" xr:uid="{67408035-0182-432B-8957-3FE8812781FF}"/>
    <cellStyle name="Moeda 12 3 2 5" xfId="14945" xr:uid="{5856D03D-D153-409F-AAF7-6B16AB9048B2}"/>
    <cellStyle name="Moeda 12 3 2 6" xfId="20843" xr:uid="{3CA1A703-109C-4410-979D-9111C64BB165}"/>
    <cellStyle name="Moeda 12 3 2 7" xfId="32231" xr:uid="{B20E461F-EDE9-4502-BB81-94A4612C4A17}"/>
    <cellStyle name="Moeda 12 3 2 8" xfId="33888" xr:uid="{D3238A70-2505-4AD0-98E4-DF191DE72575}"/>
    <cellStyle name="Moeda 12 3 2 9" xfId="34627" xr:uid="{7968B261-EAC0-4DE7-AC15-A02316871273}"/>
    <cellStyle name="Moeda 12 3 3" xfId="4884" xr:uid="{D501527D-56E6-4329-A7D3-22C40F9A540E}"/>
    <cellStyle name="Moeda 12 3 3 2" xfId="10133" xr:uid="{BD086564-EECA-4FFC-BFBC-6D972C3632B0}"/>
    <cellStyle name="Moeda 12 3 3 2 2" xfId="26395" xr:uid="{50F53C3E-B3C5-44F4-8CBB-056973DB60E5}"/>
    <cellStyle name="Moeda 12 3 3 3" xfId="15656" xr:uid="{2F9B6EBE-1F19-474A-89FF-EF131CC79795}"/>
    <cellStyle name="Moeda 12 3 3 4" xfId="21554" xr:uid="{308A7070-4B81-4152-8D7E-239D893451E3}"/>
    <cellStyle name="Moeda 12 3 3 5" xfId="31936" xr:uid="{6DDF52A8-4714-41D8-B375-FD852614552F}"/>
    <cellStyle name="Moeda 12 3 4" xfId="6890" xr:uid="{C2F749C5-B222-41EF-ADFB-955757AC5A74}"/>
    <cellStyle name="Moeda 12 3 4 2" xfId="11745" xr:uid="{B4414EB0-B3D4-4CF1-8A4F-354E337EEC03}"/>
    <cellStyle name="Moeda 12 3 4 2 2" xfId="28007" xr:uid="{56064075-CD36-4607-B0FA-AF0220C0B34C}"/>
    <cellStyle name="Moeda 12 3 4 3" xfId="17340" xr:uid="{FB68301E-8AEB-44BB-9F76-6D90A8AC343E}"/>
    <cellStyle name="Moeda 12 3 4 4" xfId="23166" xr:uid="{9C024CB2-FC25-4FB2-97A7-5D02D8F963AB}"/>
    <cellStyle name="Moeda 12 3 4 5" xfId="18623" xr:uid="{391DE3CF-C55B-4567-B40F-2FFD18C2C35A}"/>
    <cellStyle name="Moeda 12 3 5" xfId="8517" xr:uid="{54FB2262-DC2D-4FDC-AB16-4C6E302597A6}"/>
    <cellStyle name="Moeda 12 3 5 2" xfId="24786" xr:uid="{1A228D0E-658C-4AFA-AD0C-C1A3FDEEEB1A}"/>
    <cellStyle name="Moeda 12 3 6" xfId="14042" xr:uid="{851979DF-710A-40F5-B104-067F850784CE}"/>
    <cellStyle name="Moeda 12 3 7" xfId="19945" xr:uid="{C782D9D8-E4EB-49BD-8326-468A223989D6}"/>
    <cellStyle name="Moeda 12 3 8" xfId="29316" xr:uid="{D86F6673-7EF0-41D0-8F27-64FD9173C3E5}"/>
    <cellStyle name="Moeda 12 3 9" xfId="32990" xr:uid="{4BB4ED4E-348A-49C0-9AAA-6B7A75EEFC68}"/>
    <cellStyle name="Moeda 12 4" xfId="3735" xr:uid="{8BCD9A4C-9436-41F9-977B-EC7789B321C9}"/>
    <cellStyle name="Moeda 12 4 10" xfId="36405" xr:uid="{8AD638BC-7C95-4606-8D89-D30CD95E08A9}"/>
    <cellStyle name="Moeda 12 4 11" xfId="37817" xr:uid="{DDF1ADC3-0C00-4677-B0ED-0FF49D79C123}"/>
    <cellStyle name="Moeda 12 4 12" xfId="39222" xr:uid="{2F0A6D08-F74C-4EE1-B606-AEF63EBCA061}"/>
    <cellStyle name="Moeda 12 4 13" xfId="40303" xr:uid="{6CF12349-BCED-4D28-B648-4077A1E95978}"/>
    <cellStyle name="Moeda 12 4 14" xfId="42271" xr:uid="{49B8A963-D1AA-4894-93B7-B2AF952D5A08}"/>
    <cellStyle name="Moeda 12 4 15" xfId="43674" xr:uid="{BE437844-57B1-4EF5-93D7-FB5A79B284CE}"/>
    <cellStyle name="Moeda 12 4 2" xfId="5344" xr:uid="{23AD69B9-DB00-440B-99F6-5677465366B5}"/>
    <cellStyle name="Moeda 12 4 2 2" xfId="10593" xr:uid="{02A4B16E-F288-4746-BCA6-16938765F175}"/>
    <cellStyle name="Moeda 12 4 2 2 2" xfId="26855" xr:uid="{DFF3ABA2-8D9E-425C-852A-DA665A7BA77E}"/>
    <cellStyle name="Moeda 12 4 2 3" xfId="16116" xr:uid="{63A6EC22-CAF8-450C-8376-65BA95AB391F}"/>
    <cellStyle name="Moeda 12 4 2 4" xfId="22014" xr:uid="{23D3BEB8-2F44-422B-8FE9-19ADB774286A}"/>
    <cellStyle name="Moeda 12 4 2 5" xfId="31937" xr:uid="{5FB41124-9203-436E-BF75-946ABC7D488C}"/>
    <cellStyle name="Moeda 12 4 3" xfId="7350" xr:uid="{529537C5-B10A-4AAE-8B0C-B634C9DB4C71}"/>
    <cellStyle name="Moeda 12 4 3 2" xfId="12205" xr:uid="{B430A942-3AEF-4F1D-8861-AAE9E66E0DD0}"/>
    <cellStyle name="Moeda 12 4 3 2 2" xfId="28467" xr:uid="{5A594187-A653-4537-991B-5250B9AA1AB4}"/>
    <cellStyle name="Moeda 12 4 3 3" xfId="17800" xr:uid="{6F917990-16BF-42C8-A0E3-6F03D7D3B22C}"/>
    <cellStyle name="Moeda 12 4 3 4" xfId="23626" xr:uid="{0097BE3F-D415-4092-9E15-6AA3AA51CD56}"/>
    <cellStyle name="Moeda 12 4 3 5" xfId="29638" xr:uid="{7ED0D35D-0741-429E-8ABE-3A2E07E241BB}"/>
    <cellStyle name="Moeda 12 4 4" xfId="8977" xr:uid="{854B98F9-C960-47C9-9F8A-05164741738B}"/>
    <cellStyle name="Moeda 12 4 4 2" xfId="25246" xr:uid="{9C590433-88C6-4087-9B0D-35F0A6787C85}"/>
    <cellStyle name="Moeda 12 4 5" xfId="14507" xr:uid="{B7373A66-8863-449D-A3B7-8462F5B8EDBC}"/>
    <cellStyle name="Moeda 12 4 6" xfId="20405" xr:uid="{8236F12D-D842-43A3-9D6A-78C5E70B6808}"/>
    <cellStyle name="Moeda 12 4 7" xfId="31687" xr:uid="{6D3FCCBA-1F29-4EC3-B50F-77EF168A085D}"/>
    <cellStyle name="Moeda 12 4 8" xfId="33450" xr:uid="{52EB3336-6C7A-4DF3-B6D8-16FEF61B1AE2}"/>
    <cellStyle name="Moeda 12 4 9" xfId="34628" xr:uid="{2664A3BC-EA50-4F57-B127-803C24EE48A8}"/>
    <cellStyle name="Moeda 12 5" xfId="4548" xr:uid="{C9E2B16F-BD0C-4092-990B-8877CA9C5874}"/>
    <cellStyle name="Moeda 12 5 2" xfId="9797" xr:uid="{A21631F4-5C21-4B6D-A5E7-15C2E568FFEA}"/>
    <cellStyle name="Moeda 12 5 2 2" xfId="26059" xr:uid="{A61C1B04-D254-417E-B04D-934C40B5ADF8}"/>
    <cellStyle name="Moeda 12 5 3" xfId="15320" xr:uid="{F8668432-8E49-4463-8982-1C2C29F68C77}"/>
    <cellStyle name="Moeda 12 5 4" xfId="21218" xr:uid="{A84CF323-A567-4DFB-B6EC-022E01A93FD3}"/>
    <cellStyle name="Moeda 12 5 5" xfId="18921" xr:uid="{DAAC2238-777A-4FE3-8091-85D9DCB06E40}"/>
    <cellStyle name="Moeda 12 6" xfId="6554" xr:uid="{190C53F5-3EDE-410E-95CD-9FCFB5B7638A}"/>
    <cellStyle name="Moeda 12 6 2" xfId="11409" xr:uid="{8E13F376-7800-43F9-B76A-0B75F63E6CEF}"/>
    <cellStyle name="Moeda 12 6 2 2" xfId="27671" xr:uid="{83992C4A-A3D9-4B6F-ABEF-637ABCA0D542}"/>
    <cellStyle name="Moeda 12 6 3" xfId="17004" xr:uid="{2B59E8B5-73DB-4112-84C3-8D3CE071210F}"/>
    <cellStyle name="Moeda 12 6 4" xfId="22830" xr:uid="{F50D0D69-7343-42DB-A0D4-EBDDA944F897}"/>
    <cellStyle name="Moeda 12 6 5" xfId="18627" xr:uid="{020141C6-4F96-482A-89A6-9C727899FB86}"/>
    <cellStyle name="Moeda 12 7" xfId="8179" xr:uid="{B365700A-E7CD-4D73-BF1D-294890814456}"/>
    <cellStyle name="Moeda 12 7 2" xfId="24451" xr:uid="{0316A84B-D8DF-4CBC-97A4-FA09C067F54E}"/>
    <cellStyle name="Moeda 12 8" xfId="13240" xr:uid="{7B921E82-3CBC-41A6-A113-B967825B642E}"/>
    <cellStyle name="Moeda 12 9" xfId="19609" xr:uid="{1B4BA168-E0EB-4C60-9CB9-088E6111E6C2}"/>
    <cellStyle name="Moeda 13" xfId="887" xr:uid="{021B0279-D7D4-4079-A6EA-180D64BF2348}"/>
    <cellStyle name="Moeda 14" xfId="3667" xr:uid="{6F2A7DAF-C351-4C6F-8B64-A25C3B4B9FEA}"/>
    <cellStyle name="Moeda 14 10" xfId="34630" xr:uid="{45C5F2CA-F8DB-4082-9FC7-43E95D853FA3}"/>
    <cellStyle name="Moeda 14 11" xfId="36335" xr:uid="{6E64D758-5BDD-47D5-973B-A7404B47C9AC}"/>
    <cellStyle name="Moeda 14 12" xfId="37747" xr:uid="{39FCDBD8-B7D8-479A-BC97-B3D8C112D04E}"/>
    <cellStyle name="Moeda 14 13" xfId="39152" xr:uid="{CBDF2EB0-A9AF-4251-8977-50459165263D}"/>
    <cellStyle name="Moeda 14 14" xfId="40304" xr:uid="{7357DCB7-FF8E-46B3-BD8E-6AACC473AF13}"/>
    <cellStyle name="Moeda 14 15" xfId="42201" xr:uid="{75F8032B-B974-4F0B-BF5E-A2B7A9ACD3BB}"/>
    <cellStyle name="Moeda 14 16" xfId="43604" xr:uid="{FD9AC3E0-B3D1-42AA-866F-4CAE93F1D5D2}"/>
    <cellStyle name="Moeda 14 2" xfId="4526" xr:uid="{398B148A-8EAE-41D4-BAE8-3D1890EFD106}"/>
    <cellStyle name="Moeda 14 2 10" xfId="37087" xr:uid="{CAAC7493-7C98-43CF-8A9B-08AB3A626148}"/>
    <cellStyle name="Moeda 14 2 11" xfId="38499" xr:uid="{363EEFA7-E59D-41B2-92BD-B77865ED5359}"/>
    <cellStyle name="Moeda 14 2 12" xfId="39904" xr:uid="{76841233-3412-42FE-8AE1-32E5FA9803F6}"/>
    <cellStyle name="Moeda 14 2 13" xfId="40305" xr:uid="{D9A347A5-B968-4807-BFFB-BBF119E7E902}"/>
    <cellStyle name="Moeda 14 2 14" xfId="42953" xr:uid="{A8B3A30B-EB07-431B-A39D-1A446EABF585}"/>
    <cellStyle name="Moeda 14 2 15" xfId="44356" xr:uid="{C96BE394-7B8E-4943-8721-3D345A90D71D}"/>
    <cellStyle name="Moeda 14 2 2" xfId="6135" xr:uid="{93D1D6B8-3CA8-463B-BE67-83649E913513}"/>
    <cellStyle name="Moeda 14 2 2 2" xfId="11384" xr:uid="{8C7AD42E-04E6-4B10-9272-FD0DD463869C}"/>
    <cellStyle name="Moeda 14 2 2 2 2" xfId="27646" xr:uid="{465A2D09-A8DD-4DF5-AE80-D24ECEDA5863}"/>
    <cellStyle name="Moeda 14 2 2 3" xfId="16907" xr:uid="{59E46BCB-740A-401C-8E73-8629B8C4D292}"/>
    <cellStyle name="Moeda 14 2 2 4" xfId="22805" xr:uid="{D322FC6F-1527-4121-8175-A65D46670824}"/>
    <cellStyle name="Moeda 14 2 2 5" xfId="13421" xr:uid="{E91D1A49-6F0B-45B6-AD10-FF68DC6D307D}"/>
    <cellStyle name="Moeda 14 2 3" xfId="8141" xr:uid="{077F431B-0617-4D92-A964-22C6A8F86270}"/>
    <cellStyle name="Moeda 14 2 3 2" xfId="12996" xr:uid="{602A7FDE-AA4E-4D54-B2A7-48949B18A3CB}"/>
    <cellStyle name="Moeda 14 2 3 2 2" xfId="29258" xr:uid="{BE032233-8068-41FB-9F01-CB6DCAC97050}"/>
    <cellStyle name="Moeda 14 2 3 3" xfId="18591" xr:uid="{AE5AE627-AB9A-41F8-AAC5-9E781FD3C9B0}"/>
    <cellStyle name="Moeda 14 2 3 4" xfId="24417" xr:uid="{FD7A4D58-FEE2-426C-B804-EC1B16DCC155}"/>
    <cellStyle name="Moeda 14 2 3 5" xfId="31008" xr:uid="{CB20C13D-3A7F-4694-B9F0-E8C45047D005}"/>
    <cellStyle name="Moeda 14 2 4" xfId="9768" xr:uid="{D6BA3183-2315-4675-AE9F-AEA10F5ACF69}"/>
    <cellStyle name="Moeda 14 2 4 2" xfId="26037" xr:uid="{B25A9E03-52A4-46F2-9AE8-219245FD742E}"/>
    <cellStyle name="Moeda 14 2 5" xfId="15298" xr:uid="{1F34918F-8975-4A29-9A72-32974A3CC72C}"/>
    <cellStyle name="Moeda 14 2 6" xfId="21196" xr:uid="{BC970392-2725-4249-A41B-6D67BDC85AA8}"/>
    <cellStyle name="Moeda 14 2 7" xfId="19025" xr:uid="{B00C04C6-6DFD-496D-90AC-5C8A585226F3}"/>
    <cellStyle name="Moeda 14 2 8" xfId="34241" xr:uid="{8711AAC9-DA5B-4383-BB49-3B640E9BAD8B}"/>
    <cellStyle name="Moeda 14 2 9" xfId="34631" xr:uid="{AD79CEE9-DCBB-4D9B-B099-08E71F58A8C7}"/>
    <cellStyle name="Moeda 14 3" xfId="5280" xr:uid="{33B05BF3-9B16-481D-A52A-ABB646D4859E}"/>
    <cellStyle name="Moeda 14 3 2" xfId="10529" xr:uid="{AB8B207A-D0CE-4BE6-882B-C579673216B7}"/>
    <cellStyle name="Moeda 14 3 2 2" xfId="26791" xr:uid="{B2488C0D-2054-4343-A541-6A927393F6E8}"/>
    <cellStyle name="Moeda 14 3 3" xfId="16052" xr:uid="{16BAE1F6-DE49-49A9-AAF5-1061425B594E}"/>
    <cellStyle name="Moeda 14 3 4" xfId="21950" xr:uid="{1CE75F01-3B97-465B-88B8-0271575D5907}"/>
    <cellStyle name="Moeda 14 3 5" xfId="31939" xr:uid="{29EF54BD-A358-47A7-8001-DCE7C19D5DBB}"/>
    <cellStyle name="Moeda 14 4" xfId="7286" xr:uid="{F01CE498-6B5B-4BEE-96A2-DAAE8E912425}"/>
    <cellStyle name="Moeda 14 4 2" xfId="12141" xr:uid="{1BE33C4A-027B-49F2-90D4-175DC1AE2F38}"/>
    <cellStyle name="Moeda 14 4 2 2" xfId="28403" xr:uid="{BB8BAEBA-9111-4C41-B495-74CED1B2656C}"/>
    <cellStyle name="Moeda 14 4 3" xfId="17736" xr:uid="{42BBF476-8F5D-4D99-A255-78B5F785BF33}"/>
    <cellStyle name="Moeda 14 4 4" xfId="23562" xr:uid="{DF91647C-18A1-49A2-AA23-3ABC018BF760}"/>
    <cellStyle name="Moeda 14 4 5" xfId="30417" xr:uid="{1A9B0FF1-7CEC-4732-A3DF-39098D09FA92}"/>
    <cellStyle name="Moeda 14 5" xfId="8913" xr:uid="{FDACDF61-31C4-4E6F-9E55-00868D99069F}"/>
    <cellStyle name="Moeda 14 5 2" xfId="25182" xr:uid="{89ACB1B5-099D-491D-8DD2-BDACAC89671A}"/>
    <cellStyle name="Moeda 14 6" xfId="14441" xr:uid="{358625C0-F451-4DBF-94B0-3EE944668299}"/>
    <cellStyle name="Moeda 14 7" xfId="20341" xr:uid="{3337550A-64B5-4BE9-81E3-D5A5E297ADAA}"/>
    <cellStyle name="Moeda 14 8" xfId="13580" xr:uid="{90DA2E6D-0618-4FF8-8582-EA689F57AF9C}"/>
    <cellStyle name="Moeda 14 9" xfId="33386" xr:uid="{602BD1B7-4FE4-471E-BF8B-A53068F935B8}"/>
    <cellStyle name="Moeda 15" xfId="41390" xr:uid="{F8A0DBD1-CD5B-4A17-93EB-3BA3754743A7}"/>
    <cellStyle name="Moeda 16" xfId="41360" xr:uid="{A40BB704-1101-4D6E-8A5D-40F2EF8D2943}"/>
    <cellStyle name="Moeda 17" xfId="41569" xr:uid="{45116553-2A23-46E2-AE37-7B64F911FCE2}"/>
    <cellStyle name="Moeda 18" xfId="40394" xr:uid="{D1383B27-12D9-4EFC-A17D-AC68425001E5}"/>
    <cellStyle name="Moeda 19" xfId="41568" xr:uid="{A7BD5079-0C62-44F7-9077-08B39360AACF}"/>
    <cellStyle name="Moeda 2" xfId="888" xr:uid="{31B83524-4DCB-4CEB-8B59-CD39DAC3E268}"/>
    <cellStyle name="Moeda 2 10" xfId="6555" xr:uid="{F0F8CEE8-D14B-4229-A479-96F5F95FAC65}"/>
    <cellStyle name="Moeda 2 10 2" xfId="11410" xr:uid="{4F18A562-6800-489B-BF4E-E3DF6C051A41}"/>
    <cellStyle name="Moeda 2 10 2 2" xfId="27672" xr:uid="{1234D0AD-E4F9-4FED-9459-ECC52160F398}"/>
    <cellStyle name="Moeda 2 10 3" xfId="17005" xr:uid="{35662A2F-0389-4992-918B-13CC0E37F5AC}"/>
    <cellStyle name="Moeda 2 10 4" xfId="22831" xr:uid="{B666E62E-C010-4ABE-8827-D922E7264C84}"/>
    <cellStyle name="Moeda 2 10 5" xfId="31944" xr:uid="{17E5F145-CF60-4356-B317-869F3F6A504A}"/>
    <cellStyle name="Moeda 2 10 6" xfId="41484" xr:uid="{DE9D8C28-A5DF-4017-B0A1-880DD6A93505}"/>
    <cellStyle name="Moeda 2 11" xfId="8180" xr:uid="{70B9B2F8-8427-4461-BCAF-900DCC56B0A6}"/>
    <cellStyle name="Moeda 2 11 2" xfId="24452" xr:uid="{8C655768-A79A-4CC8-9725-7C5E163B9538}"/>
    <cellStyle name="Moeda 2 12" xfId="13241" xr:uid="{62BF8699-BB16-4C2B-91BC-A34DA6A534A4}"/>
    <cellStyle name="Moeda 2 13" xfId="19610" xr:uid="{CA1DC233-A652-4F90-B9C3-EC1D07DF70AE}"/>
    <cellStyle name="Moeda 2 14" xfId="31461" xr:uid="{563603B1-A57C-4B77-8A22-69716FA8FDC0}"/>
    <cellStyle name="Moeda 2 15" xfId="32649" xr:uid="{3A39DF88-3681-4E3F-AAB0-9CE3643CB910}"/>
    <cellStyle name="Moeda 2 16" xfId="32663" xr:uid="{8F6A271B-3D6B-441C-AC75-4E07CFEC319A}"/>
    <cellStyle name="Moeda 2 17" xfId="34632" xr:uid="{49CE8B9C-CB0B-4B0A-8AC0-1EB1FD11CAB3}"/>
    <cellStyle name="Moeda 2 18" xfId="35705" xr:uid="{36A7E134-8716-445E-9AA8-8C670D53CE06}"/>
    <cellStyle name="Moeda 2 19" xfId="37129" xr:uid="{4CF7CF8A-336E-4A2C-B920-69452EF09958}"/>
    <cellStyle name="Moeda 2 2" xfId="889" xr:uid="{44303694-E7BC-4DC8-8A1C-F539D00F0362}"/>
    <cellStyle name="Moeda 2 2 10" xfId="31987" xr:uid="{EE37AEA1-5996-4B24-AF6E-64CF78E08EC1}"/>
    <cellStyle name="Moeda 2 2 11" xfId="32650" xr:uid="{51B81230-4EAD-4904-977F-DE91C466BE83}"/>
    <cellStyle name="Moeda 2 2 12" xfId="32662" xr:uid="{6DDCC3C2-9982-4A92-9CF8-B59D3AA47B57}"/>
    <cellStyle name="Moeda 2 2 13" xfId="34633" xr:uid="{A219740C-3B41-4633-89A1-687837364F2C}"/>
    <cellStyle name="Moeda 2 2 14" xfId="35706" xr:uid="{A6669F46-31DE-4252-A3B8-8DBECA97F5FE}"/>
    <cellStyle name="Moeda 2 2 15" xfId="37130" xr:uid="{F13D5604-FFB2-413D-A3E7-81A7A317F394}"/>
    <cellStyle name="Moeda 2 2 16" xfId="38535" xr:uid="{9E9B98F8-3DD8-4FA1-B38A-D6FD557D03F1}"/>
    <cellStyle name="Moeda 2 2 17" xfId="40307" xr:uid="{F181D6B8-8546-465A-98FC-51B348541857}"/>
    <cellStyle name="Moeda 2 2 18" xfId="41584" xr:uid="{994A67AD-6BDB-4A7E-A8C3-3B8991D81F8F}"/>
    <cellStyle name="Moeda 2 2 19" xfId="42987" xr:uid="{40C3C4C5-3406-424D-9602-67380FF7E164}"/>
    <cellStyle name="Moeda 2 2 2" xfId="3047" xr:uid="{60D147C0-24EE-4F8F-8BF0-C878EFDA2701}"/>
    <cellStyle name="Moeda 2 2 2 10" xfId="32794" xr:uid="{1305BF36-6C07-442E-A7BB-6EF13EACABEE}"/>
    <cellStyle name="Moeda 2 2 2 11" xfId="34634" xr:uid="{642B664C-6BD6-42BA-8A94-C9C01E18569B}"/>
    <cellStyle name="Moeda 2 2 2 12" xfId="35833" xr:uid="{A780F08B-A8F3-4E97-A342-364BC5BAF33C}"/>
    <cellStyle name="Moeda 2 2 2 13" xfId="37245" xr:uid="{1EE6F544-CD21-461F-B036-BF017E0D91E0}"/>
    <cellStyle name="Moeda 2 2 2 14" xfId="38650" xr:uid="{062AD008-1D03-41F3-9E5E-8D1281371F65}"/>
    <cellStyle name="Moeda 2 2 2 15" xfId="40308" xr:uid="{17A6568B-9AD5-4773-9641-045CB7FE0429}"/>
    <cellStyle name="Moeda 2 2 2 16" xfId="41699" xr:uid="{09D8A531-2116-4BE2-9E5B-2C7F0F10FBD5}"/>
    <cellStyle name="Moeda 2 2 2 17" xfId="43102" xr:uid="{2589B77B-E73F-400A-AA7B-F38C484F6D8F}"/>
    <cellStyle name="Moeda 2 2 2 2" xfId="3512" xr:uid="{C83B19C5-ADC3-4161-A31F-5D7EF837EE50}"/>
    <cellStyle name="Moeda 2 2 2 2 10" xfId="34635" xr:uid="{F23E575D-9E75-4309-8DDF-0C7CE4058D36}"/>
    <cellStyle name="Moeda 2 2 2 2 11" xfId="36198" xr:uid="{F3D604A1-7600-4215-9698-F9818F836DD5}"/>
    <cellStyle name="Moeda 2 2 2 2 12" xfId="37610" xr:uid="{AB9F00E9-0CBB-4CDA-9B00-D4699F677CCE}"/>
    <cellStyle name="Moeda 2 2 2 2 13" xfId="39015" xr:uid="{9F19AF5C-297D-4291-92A5-CACF6947E42F}"/>
    <cellStyle name="Moeda 2 2 2 2 14" xfId="40309" xr:uid="{B2AD4B94-AD7F-44B1-962B-CC94C30D5F52}"/>
    <cellStyle name="Moeda 2 2 2 2 15" xfId="42064" xr:uid="{9274B720-071E-4727-9AC1-4B9E1F91F3D3}"/>
    <cellStyle name="Moeda 2 2 2 2 16" xfId="43467" xr:uid="{FC272917-F590-46AE-995C-FDD59AEA16ED}"/>
    <cellStyle name="Moeda 2 2 2 2 2" xfId="4373" xr:uid="{F3C57E4E-BCC9-4806-B521-E81974A93D75}"/>
    <cellStyle name="Moeda 2 2 2 2 2 10" xfId="36950" xr:uid="{4694A316-8D13-42F5-869B-79B09155DDFE}"/>
    <cellStyle name="Moeda 2 2 2 2 2 11" xfId="38362" xr:uid="{EE625B26-F3F9-478C-8FC0-01C9F741476F}"/>
    <cellStyle name="Moeda 2 2 2 2 2 12" xfId="39767" xr:uid="{3B0EE1BC-CA2C-429B-B322-44805B8CDBDF}"/>
    <cellStyle name="Moeda 2 2 2 2 2 13" xfId="40310" xr:uid="{1EF88195-68E5-4E7A-AF26-5D353BC8A95E}"/>
    <cellStyle name="Moeda 2 2 2 2 2 14" xfId="42816" xr:uid="{CE81DA6F-823E-413F-9674-0708B283F0E0}"/>
    <cellStyle name="Moeda 2 2 2 2 2 15" xfId="44219" xr:uid="{A3D0BDD3-20C8-4246-A143-93FCC6AEB8A0}"/>
    <cellStyle name="Moeda 2 2 2 2 2 2" xfId="5982" xr:uid="{3F73D22B-47F4-4B7C-B23C-BC6F98904FE9}"/>
    <cellStyle name="Moeda 2 2 2 2 2 2 2" xfId="11231" xr:uid="{F24611C7-0D1B-423E-9AC6-64E2593C5BC3}"/>
    <cellStyle name="Moeda 2 2 2 2 2 2 2 2" xfId="27493" xr:uid="{3506AEE8-8DA6-40A0-B03D-86A323A83331}"/>
    <cellStyle name="Moeda 2 2 2 2 2 2 3" xfId="16754" xr:uid="{32DF8D55-700A-41EB-ADBB-3200EC1F6678}"/>
    <cellStyle name="Moeda 2 2 2 2 2 2 4" xfId="22652" xr:uid="{D9D1350B-374E-4566-9430-96BA1444D96C}"/>
    <cellStyle name="Moeda 2 2 2 2 2 2 5" xfId="30810" xr:uid="{E8F60D89-8A14-4E1A-B68B-2BD149E1AC20}"/>
    <cellStyle name="Moeda 2 2 2 2 2 3" xfId="7988" xr:uid="{850A2F79-54D9-42B5-9B3A-95A8DA083897}"/>
    <cellStyle name="Moeda 2 2 2 2 2 3 2" xfId="12843" xr:uid="{21D58AC3-933B-4C05-8C20-5D7918817E25}"/>
    <cellStyle name="Moeda 2 2 2 2 2 3 2 2" xfId="29105" xr:uid="{17919734-C6D4-4090-B70A-69582988D9E0}"/>
    <cellStyle name="Moeda 2 2 2 2 2 3 3" xfId="18438" xr:uid="{08DCE81A-DEA7-4843-920B-406D84458170}"/>
    <cellStyle name="Moeda 2 2 2 2 2 3 4" xfId="24264" xr:uid="{D3F9C2EE-A0D7-47C6-97E5-6D4BE9F1C432}"/>
    <cellStyle name="Moeda 2 2 2 2 2 3 5" xfId="30281" xr:uid="{96D92DF4-ADC8-4AB1-82F1-C3D096D9A931}"/>
    <cellStyle name="Moeda 2 2 2 2 2 4" xfId="9615" xr:uid="{2D2193D4-294D-41F1-AA5F-41C341A35BF2}"/>
    <cellStyle name="Moeda 2 2 2 2 2 4 2" xfId="25884" xr:uid="{766ECA1C-F5CB-4593-8FF3-0B4ACDFB1A1A}"/>
    <cellStyle name="Moeda 2 2 2 2 2 5" xfId="15145" xr:uid="{D0E78FAE-7398-48A6-9BC4-4DC78488232F}"/>
    <cellStyle name="Moeda 2 2 2 2 2 6" xfId="21043" xr:uid="{DC6C2741-17AB-42B4-9403-889F8350A807}"/>
    <cellStyle name="Moeda 2 2 2 2 2 7" xfId="18689" xr:uid="{A1950ECB-1AFB-4801-B8AB-BFFE006CB02D}"/>
    <cellStyle name="Moeda 2 2 2 2 2 8" xfId="34088" xr:uid="{C01BB081-9739-44E2-821E-A0BBCB299DE2}"/>
    <cellStyle name="Moeda 2 2 2 2 2 9" xfId="34636" xr:uid="{D7365ED0-981E-4387-B14F-332AEEF21092}"/>
    <cellStyle name="Moeda 2 2 2 2 3" xfId="5127" xr:uid="{75D5BEA3-4F40-4BED-83F4-7C3B459C35BC}"/>
    <cellStyle name="Moeda 2 2 2 2 3 2" xfId="10376" xr:uid="{92E188D1-03FE-472F-8D45-150A37E2ED76}"/>
    <cellStyle name="Moeda 2 2 2 2 3 2 2" xfId="26638" xr:uid="{077D6C58-4514-41F3-BFF1-FB06B15D198C}"/>
    <cellStyle name="Moeda 2 2 2 2 3 3" xfId="15899" xr:uid="{3E4DA954-23F2-4634-9303-98638B7813A8}"/>
    <cellStyle name="Moeda 2 2 2 2 3 4" xfId="21797" xr:uid="{78FD75AE-E01B-433F-9094-0727E7F84680}"/>
    <cellStyle name="Moeda 2 2 2 2 3 5" xfId="32210" xr:uid="{4B142F14-BC8E-4EC8-8BAF-ADD64892F73B}"/>
    <cellStyle name="Moeda 2 2 2 2 4" xfId="7133" xr:uid="{648EF142-546A-4552-8963-97C0BE3396C9}"/>
    <cellStyle name="Moeda 2 2 2 2 4 2" xfId="11988" xr:uid="{DE3A2F5D-628D-48EE-8D21-6E55AA64B47C}"/>
    <cellStyle name="Moeda 2 2 2 2 4 2 2" xfId="28250" xr:uid="{EAF5A6A5-EE73-4C57-BD78-70F887AE8FE3}"/>
    <cellStyle name="Moeda 2 2 2 2 4 3" xfId="17583" xr:uid="{72EDB2C4-C5A2-423C-B76F-11477C588E8E}"/>
    <cellStyle name="Moeda 2 2 2 2 4 4" xfId="23409" xr:uid="{54185897-15B1-4D7C-8BD5-EABE85F3DC6C}"/>
    <cellStyle name="Moeda 2 2 2 2 4 5" xfId="30682" xr:uid="{08081AC0-897F-4091-ABE8-5C5E06AB88DD}"/>
    <cellStyle name="Moeda 2 2 2 2 5" xfId="8760" xr:uid="{70F2CCC1-F6B2-4203-BB4A-7A2E60896AAD}"/>
    <cellStyle name="Moeda 2 2 2 2 5 2" xfId="25029" xr:uid="{95E70324-3A5F-4C3B-935E-A9502CDD9099}"/>
    <cellStyle name="Moeda 2 2 2 2 6" xfId="14288" xr:uid="{B60C9DF0-2D36-4B4A-B234-39650145501E}"/>
    <cellStyle name="Moeda 2 2 2 2 7" xfId="20188" xr:uid="{4EC2B286-D4E2-425C-B11E-6D04A94E7B1B}"/>
    <cellStyle name="Moeda 2 2 2 2 8" xfId="30764" xr:uid="{3188604D-5AE5-430D-A548-22A0313DB6E9}"/>
    <cellStyle name="Moeda 2 2 2 2 9" xfId="33233" xr:uid="{F0E0AE42-043B-4EE6-A795-00D7EF48CA01}"/>
    <cellStyle name="Moeda 2 2 2 3" xfId="3938" xr:uid="{707964BE-1195-4384-AAF7-9E3B84C0E432}"/>
    <cellStyle name="Moeda 2 2 2 3 10" xfId="36583" xr:uid="{F27D72BA-A076-45E6-A7FB-E09909E4E21B}"/>
    <cellStyle name="Moeda 2 2 2 3 11" xfId="37995" xr:uid="{9AEE5622-F709-4657-BBB2-B3DE476DD62F}"/>
    <cellStyle name="Moeda 2 2 2 3 12" xfId="39400" xr:uid="{DC387D8F-31EE-4AD1-8CF2-03409F4F574A}"/>
    <cellStyle name="Moeda 2 2 2 3 13" xfId="40311" xr:uid="{BBD95CD0-5A62-4F12-8599-1B52A7EF3D12}"/>
    <cellStyle name="Moeda 2 2 2 3 14" xfId="42449" xr:uid="{B8E31080-3702-42C7-8EF4-D671CB5299CD}"/>
    <cellStyle name="Moeda 2 2 2 3 15" xfId="43852" xr:uid="{A1E1E607-C7FE-4F5C-88E7-70D34AE481DC}"/>
    <cellStyle name="Moeda 2 2 2 3 2" xfId="5547" xr:uid="{A2421F9E-FEE4-44DB-8B33-5924FF590AFB}"/>
    <cellStyle name="Moeda 2 2 2 3 2 2" xfId="10796" xr:uid="{2A506376-91FB-44BA-9082-CB6B4FBC7C4C}"/>
    <cellStyle name="Moeda 2 2 2 3 2 2 2" xfId="27058" xr:uid="{FE1B267D-4952-4151-B851-0EF9AE8F9248}"/>
    <cellStyle name="Moeda 2 2 2 3 2 3" xfId="16319" xr:uid="{E7FFE792-8580-4738-BF95-BBD14D400BDC}"/>
    <cellStyle name="Moeda 2 2 2 3 2 4" xfId="22217" xr:uid="{29C2EF0A-198D-469D-B9DC-80DB08CE1D0F}"/>
    <cellStyle name="Moeda 2 2 2 3 2 5" xfId="31129" xr:uid="{9FC56233-FF3D-4E72-99BC-68CB31CFDAED}"/>
    <cellStyle name="Moeda 2 2 2 3 3" xfId="7553" xr:uid="{61E7A02B-964E-48A0-8056-E823759EFFB3}"/>
    <cellStyle name="Moeda 2 2 2 3 3 2" xfId="12408" xr:uid="{C1052319-ABA8-4EDF-90BD-758C7E8A483F}"/>
    <cellStyle name="Moeda 2 2 2 3 3 2 2" xfId="28670" xr:uid="{26DF50A3-C64F-4A8E-8686-028B670EEB42}"/>
    <cellStyle name="Moeda 2 2 2 3 3 3" xfId="18003" xr:uid="{03B520A1-6542-4648-A9AD-BC8422679DA7}"/>
    <cellStyle name="Moeda 2 2 2 3 3 4" xfId="23829" xr:uid="{6E50A234-E5A1-4EB2-83E1-FF58615A6B61}"/>
    <cellStyle name="Moeda 2 2 2 3 3 5" xfId="32096" xr:uid="{E04990BF-A1EB-41EE-A96B-D2BC081B4786}"/>
    <cellStyle name="Moeda 2 2 2 3 4" xfId="9180" xr:uid="{2D1C7AE8-36C0-4044-BC71-78C48BB83E4C}"/>
    <cellStyle name="Moeda 2 2 2 3 4 2" xfId="25449" xr:uid="{3BF1F37B-016A-4EE6-A87D-FCC8244D3435}"/>
    <cellStyle name="Moeda 2 2 2 3 5" xfId="14710" xr:uid="{39191FF6-35FB-42F2-8C0D-425A54962FB8}"/>
    <cellStyle name="Moeda 2 2 2 3 6" xfId="20608" xr:uid="{C49A105C-3BB5-4319-889E-FDEBE4082C22}"/>
    <cellStyle name="Moeda 2 2 2 3 7" xfId="19416" xr:uid="{C02F2515-80A6-4604-9878-5C4C6FCEF63B}"/>
    <cellStyle name="Moeda 2 2 2 3 8" xfId="33653" xr:uid="{F4D19151-8849-4AF9-96DF-415AAC3F7689}"/>
    <cellStyle name="Moeda 2 2 2 3 9" xfId="34637" xr:uid="{D788D840-A8D6-41C2-A434-1DFD435F9F47}"/>
    <cellStyle name="Moeda 2 2 2 4" xfId="4688" xr:uid="{B1FB799A-FEEF-48FD-863C-833C23C469F0}"/>
    <cellStyle name="Moeda 2 2 2 4 2" xfId="9937" xr:uid="{07C3DED3-F81A-4334-A161-94F45C4DD66F}"/>
    <cellStyle name="Moeda 2 2 2 4 2 2" xfId="26199" xr:uid="{C934C8E8-5088-4738-A95D-400358CF978F}"/>
    <cellStyle name="Moeda 2 2 2 4 3" xfId="15460" xr:uid="{1D2EF3DF-14B7-42AA-BDAD-6E2393E04EC7}"/>
    <cellStyle name="Moeda 2 2 2 4 4" xfId="21358" xr:uid="{4CEF9FD4-52F5-45B1-9E1B-82134D868B91}"/>
    <cellStyle name="Moeda 2 2 2 4 5" xfId="31348" xr:uid="{229BFC27-7AB9-49DF-9685-5D400F6BC4A2}"/>
    <cellStyle name="Moeda 2 2 2 5" xfId="6694" xr:uid="{9631C3BD-D387-45B5-A429-B39F7A463736}"/>
    <cellStyle name="Moeda 2 2 2 5 2" xfId="11549" xr:uid="{2E000965-DB94-4088-830D-F9F4ADE42702}"/>
    <cellStyle name="Moeda 2 2 2 5 2 2" xfId="27811" xr:uid="{26ABB278-DABD-4208-AD8E-88BF9C4018E1}"/>
    <cellStyle name="Moeda 2 2 2 5 3" xfId="17144" xr:uid="{F64B14EE-170F-4918-A34C-8BD57A50B77E}"/>
    <cellStyle name="Moeda 2 2 2 5 4" xfId="22970" xr:uid="{DAE9914D-63EA-467A-B890-D3C65249393C}"/>
    <cellStyle name="Moeda 2 2 2 5 5" xfId="29868" xr:uid="{C7E04B9F-3F6C-432C-989A-4BDD6FD8AFE7}"/>
    <cellStyle name="Moeda 2 2 2 6" xfId="8321" xr:uid="{FAE3F0B6-53CC-40D7-9C69-6EF016029CDC}"/>
    <cellStyle name="Moeda 2 2 2 6 2" xfId="24590" xr:uid="{19679C2B-F798-47DF-9622-FADDD04A8E15}"/>
    <cellStyle name="Moeda 2 2 2 7" xfId="13846" xr:uid="{BA4F1D38-5B51-44E7-B961-6834715A748A}"/>
    <cellStyle name="Moeda 2 2 2 8" xfId="19749" xr:uid="{AFA29707-62CA-46A3-AFCB-A4AF25BF22B5}"/>
    <cellStyle name="Moeda 2 2 2 9" xfId="32554" xr:uid="{B5A7D58A-AA0E-4024-BC50-9C552D024D64}"/>
    <cellStyle name="Moeda 2 2 3" xfId="3245" xr:uid="{E6C19411-E2A3-4945-A6B0-7DC139C628F6}"/>
    <cellStyle name="Moeda 2 2 3 10" xfId="34638" xr:uid="{BC44D103-1CE9-4EB5-BA8D-6B56C6220B55}"/>
    <cellStyle name="Moeda 2 2 3 11" xfId="36022" xr:uid="{166D0A1F-4AB3-4654-B18D-E30FEE5AA4AD}"/>
    <cellStyle name="Moeda 2 2 3 12" xfId="37434" xr:uid="{07E993C2-3F19-447A-B92D-E1ADF67F0F37}"/>
    <cellStyle name="Moeda 2 2 3 13" xfId="38839" xr:uid="{66A8F031-3AE3-4E53-80C1-893507538AF0}"/>
    <cellStyle name="Moeda 2 2 3 14" xfId="40312" xr:uid="{2B2144FA-DC3F-4244-A0DF-95930E6EED3A}"/>
    <cellStyle name="Moeda 2 2 3 15" xfId="41888" xr:uid="{F49780F8-8E20-47C9-BF01-A713A3CA05C9}"/>
    <cellStyle name="Moeda 2 2 3 16" xfId="43291" xr:uid="{455C9E2D-3DF8-49FB-A8E9-CF651ECED152}"/>
    <cellStyle name="Moeda 2 2 3 2" xfId="4175" xr:uid="{45F1E87C-7445-4758-B713-57043E04A41E}"/>
    <cellStyle name="Moeda 2 2 3 2 10" xfId="36774" xr:uid="{E263D97C-6C23-4DA4-A640-C76D1252CC1F}"/>
    <cellStyle name="Moeda 2 2 3 2 11" xfId="38186" xr:uid="{33E3D06E-00BB-4123-A1B2-09F19A4E7D72}"/>
    <cellStyle name="Moeda 2 2 3 2 12" xfId="39591" xr:uid="{D2541C5A-D232-42AF-89A5-AE2309E11CB5}"/>
    <cellStyle name="Moeda 2 2 3 2 13" xfId="40313" xr:uid="{EABCFACE-385B-4269-86AD-8EB1A7E42C74}"/>
    <cellStyle name="Moeda 2 2 3 2 14" xfId="42640" xr:uid="{3CBAD4EE-6831-41B0-AB84-AB1ADFD63F4F}"/>
    <cellStyle name="Moeda 2 2 3 2 15" xfId="44043" xr:uid="{0A7580C5-EB8B-47D1-BCAF-274DEF9D3FDD}"/>
    <cellStyle name="Moeda 2 2 3 2 2" xfId="5784" xr:uid="{FCFC0CB2-B30B-46A1-91AE-E541EB4D5631}"/>
    <cellStyle name="Moeda 2 2 3 2 2 2" xfId="11033" xr:uid="{730F9E48-E4C0-4E0D-8F93-D8243589B4E9}"/>
    <cellStyle name="Moeda 2 2 3 2 2 2 2" xfId="27295" xr:uid="{94C66883-4483-4686-9ADF-6475BC64EBFE}"/>
    <cellStyle name="Moeda 2 2 3 2 2 3" xfId="16556" xr:uid="{ABF86144-0C5E-4D1E-91D5-2B618E16002D}"/>
    <cellStyle name="Moeda 2 2 3 2 2 4" xfId="22454" xr:uid="{F4C2E9F6-74E9-4AFC-894F-B76CCF0E7F2D}"/>
    <cellStyle name="Moeda 2 2 3 2 2 5" xfId="30834" xr:uid="{F59FEB88-7FA7-4767-BFA6-9A51F233796D}"/>
    <cellStyle name="Moeda 2 2 3 2 3" xfId="7790" xr:uid="{6C8B1274-B46A-421E-AF18-3A5D3FDB65A1}"/>
    <cellStyle name="Moeda 2 2 3 2 3 2" xfId="12645" xr:uid="{824B5BDD-0DFA-4EE3-8153-E8D7A765F860}"/>
    <cellStyle name="Moeda 2 2 3 2 3 2 2" xfId="28907" xr:uid="{5476F387-762C-45CE-AEF3-29CD622014D5}"/>
    <cellStyle name="Moeda 2 2 3 2 3 3" xfId="18240" xr:uid="{B310FDAC-4D91-4915-A29B-1141674DE50D}"/>
    <cellStyle name="Moeda 2 2 3 2 3 4" xfId="24066" xr:uid="{7DBFFECB-015E-4055-9FF7-C8FEB7AD631B}"/>
    <cellStyle name="Moeda 2 2 3 2 3 5" xfId="19280" xr:uid="{70274A2F-76E4-42FF-BA51-2CB7FEF06CF6}"/>
    <cellStyle name="Moeda 2 2 3 2 4" xfId="9417" xr:uid="{82DEC593-3DD8-473B-B60B-7AA4A653F1EE}"/>
    <cellStyle name="Moeda 2 2 3 2 4 2" xfId="25686" xr:uid="{732C0A56-A111-40A3-B5F5-623701BE2E0E}"/>
    <cellStyle name="Moeda 2 2 3 2 5" xfId="14947" xr:uid="{94FAAEAB-1255-4238-B07F-7A49D735BE01}"/>
    <cellStyle name="Moeda 2 2 3 2 6" xfId="20845" xr:uid="{3B4C20E1-A70E-47CF-A25C-DAD55FE8B9EA}"/>
    <cellStyle name="Moeda 2 2 3 2 7" xfId="31091" xr:uid="{413329E3-B2A1-403D-91A5-96A2A654D11A}"/>
    <cellStyle name="Moeda 2 2 3 2 8" xfId="33890" xr:uid="{BB40FA22-94D1-49AA-B460-6E4C76E830DF}"/>
    <cellStyle name="Moeda 2 2 3 2 9" xfId="34639" xr:uid="{0216789D-A100-40E5-9EAC-89272D5F41C0}"/>
    <cellStyle name="Moeda 2 2 3 3" xfId="4886" xr:uid="{9E739960-B9C4-4AB6-B6C3-A96AE5DCB1C7}"/>
    <cellStyle name="Moeda 2 2 3 3 2" xfId="10135" xr:uid="{CAE7A23F-9B5A-4EDC-9DEF-3B7DC8D3FCC6}"/>
    <cellStyle name="Moeda 2 2 3 3 2 2" xfId="26397" xr:uid="{B077C51B-5541-4796-B94F-DF69EE45BE36}"/>
    <cellStyle name="Moeda 2 2 3 3 3" xfId="15658" xr:uid="{205F67BE-4CE1-4B7D-A69E-BE87BCCE1965}"/>
    <cellStyle name="Moeda 2 2 3 3 4" xfId="21556" xr:uid="{8BA82D31-0E84-4294-9A21-45528DF93CDE}"/>
    <cellStyle name="Moeda 2 2 3 3 5" xfId="31163" xr:uid="{30171B86-FF2B-4E2F-A896-1913800FD72D}"/>
    <cellStyle name="Moeda 2 2 3 4" xfId="6892" xr:uid="{19A2BECA-5F31-4AA7-B185-AACE154A9805}"/>
    <cellStyle name="Moeda 2 2 3 4 2" xfId="11747" xr:uid="{A20724C9-BB34-40FF-AE9D-69B8EA4594F3}"/>
    <cellStyle name="Moeda 2 2 3 4 2 2" xfId="28009" xr:uid="{163D755E-0523-41B2-90D4-B9D75058869E}"/>
    <cellStyle name="Moeda 2 2 3 4 3" xfId="17342" xr:uid="{9A2F2C29-A860-4A3C-991D-902BC538FD32}"/>
    <cellStyle name="Moeda 2 2 3 4 4" xfId="23168" xr:uid="{370F1A80-BAAE-4762-8C6C-9375185BFD2A}"/>
    <cellStyle name="Moeda 2 2 3 4 5" xfId="30448" xr:uid="{44D8FD43-F0F0-493B-8697-C6CFC880AF43}"/>
    <cellStyle name="Moeda 2 2 3 5" xfId="8519" xr:uid="{D868ACAF-9AE5-444B-8516-5DA501867B5D}"/>
    <cellStyle name="Moeda 2 2 3 5 2" xfId="24788" xr:uid="{E0DD8E12-38E9-407E-9B1B-E6F7DEF2FB3D}"/>
    <cellStyle name="Moeda 2 2 3 6" xfId="14044" xr:uid="{6434F4A2-7FA3-4826-B6B5-CFAD2EBBBB0C}"/>
    <cellStyle name="Moeda 2 2 3 7" xfId="19947" xr:uid="{855FC9AA-8468-4DB3-82F4-45481E80A477}"/>
    <cellStyle name="Moeda 2 2 3 8" xfId="30263" xr:uid="{CE18AA12-8C1C-4C9B-912F-BEABBC4A423B}"/>
    <cellStyle name="Moeda 2 2 3 9" xfId="32992" xr:uid="{A173503A-6F88-42D8-B143-E90C7B2987B5}"/>
    <cellStyle name="Moeda 2 2 4" xfId="3737" xr:uid="{897C66C7-C22C-4B19-B701-85B48C588407}"/>
    <cellStyle name="Moeda 2 2 4 10" xfId="36407" xr:uid="{59BFAD07-5A19-40E6-B77E-AC993620DD08}"/>
    <cellStyle name="Moeda 2 2 4 11" xfId="37819" xr:uid="{74C7C493-3EF8-4227-840C-9DBF7632BD4B}"/>
    <cellStyle name="Moeda 2 2 4 12" xfId="39224" xr:uid="{03D94BD8-C94A-4D32-B120-4C404C614469}"/>
    <cellStyle name="Moeda 2 2 4 13" xfId="40314" xr:uid="{9FC7E9A6-D37C-4B6B-9528-D11606DBEAAC}"/>
    <cellStyle name="Moeda 2 2 4 14" xfId="42273" xr:uid="{316C8048-4649-48D5-9417-7D3370A1D2AB}"/>
    <cellStyle name="Moeda 2 2 4 15" xfId="43676" xr:uid="{43BF9945-8C71-4F94-AA30-D324326EED24}"/>
    <cellStyle name="Moeda 2 2 4 2" xfId="5346" xr:uid="{646068E7-4396-43E0-BEE3-6BE318346DA8}"/>
    <cellStyle name="Moeda 2 2 4 2 2" xfId="10595" xr:uid="{CA0A8E07-5052-400C-8612-5CFF14BE3F17}"/>
    <cellStyle name="Moeda 2 2 4 2 2 2" xfId="26857" xr:uid="{94F1640D-6D02-45A6-9B38-AE2EA2B6FB8A}"/>
    <cellStyle name="Moeda 2 2 4 2 3" xfId="16118" xr:uid="{FF62B60D-7141-4AC7-94F5-EF43633AB419}"/>
    <cellStyle name="Moeda 2 2 4 2 4" xfId="22016" xr:uid="{136B623C-32B2-40B5-BBF2-4D1F75D5E774}"/>
    <cellStyle name="Moeda 2 2 4 2 5" xfId="31133" xr:uid="{B5B9B990-F43A-4517-B356-188E72A60614}"/>
    <cellStyle name="Moeda 2 2 4 3" xfId="7352" xr:uid="{EB66E91F-EF34-4396-9186-A39D4468AFA3}"/>
    <cellStyle name="Moeda 2 2 4 3 2" xfId="12207" xr:uid="{EC5601BD-C600-4D50-B270-10A7CCBA4F1B}"/>
    <cellStyle name="Moeda 2 2 4 3 2 2" xfId="28469" xr:uid="{39678246-AFDB-4F44-8F44-10C6E3C1C33B}"/>
    <cellStyle name="Moeda 2 2 4 3 3" xfId="17802" xr:uid="{34DA0046-B7BF-44CD-91E9-21E0646BDD01}"/>
    <cellStyle name="Moeda 2 2 4 3 4" xfId="23628" xr:uid="{463076EC-B734-4957-BCAE-AFA3F315D88A}"/>
    <cellStyle name="Moeda 2 2 4 3 5" xfId="29836" xr:uid="{C2030F4C-58BD-464A-9EB2-4823458696DB}"/>
    <cellStyle name="Moeda 2 2 4 4" xfId="8979" xr:uid="{7AC11DFD-9C55-420C-96C9-F4C9C848421C}"/>
    <cellStyle name="Moeda 2 2 4 4 2" xfId="25248" xr:uid="{77623D04-0EC2-4784-83E3-3F9E929A4E42}"/>
    <cellStyle name="Moeda 2 2 4 5" xfId="14509" xr:uid="{D120728A-6A72-4C8B-8A78-8B1CBB2DB5D6}"/>
    <cellStyle name="Moeda 2 2 4 6" xfId="20407" xr:uid="{FCF90BB8-D906-41DC-AD72-82AA0D5FA936}"/>
    <cellStyle name="Moeda 2 2 4 7" xfId="30435" xr:uid="{5706C09B-3952-4999-88CB-7281E34DB0CC}"/>
    <cellStyle name="Moeda 2 2 4 8" xfId="33452" xr:uid="{D7242146-F788-4B64-9BB6-14827FF0F20E}"/>
    <cellStyle name="Moeda 2 2 4 9" xfId="34640" xr:uid="{7DD4BA48-5F68-4EE8-8B28-FD532EC84972}"/>
    <cellStyle name="Moeda 2 2 5" xfId="4550" xr:uid="{B686E122-AFD4-49F8-9E33-62C5C6B5438B}"/>
    <cellStyle name="Moeda 2 2 5 2" xfId="9799" xr:uid="{151A146A-517C-497F-ACC3-D329913A8026}"/>
    <cellStyle name="Moeda 2 2 5 2 2" xfId="26061" xr:uid="{FDBFF7F8-BC17-459B-95F1-27F8DA43485A}"/>
    <cellStyle name="Moeda 2 2 5 3" xfId="15322" xr:uid="{A6F0537E-F13A-4B03-B5C3-BABDA233BCDB}"/>
    <cellStyle name="Moeda 2 2 5 4" xfId="21220" xr:uid="{49A8A424-B2CC-45C3-9FA7-382B2056BDA7}"/>
    <cellStyle name="Moeda 2 2 5 5" xfId="32583" xr:uid="{5D675141-26C8-4ACB-9BB0-AC13E15F4AB2}"/>
    <cellStyle name="Moeda 2 2 5 6" xfId="41504" xr:uid="{113FB019-B4F8-49AD-94A4-F8EE0317E5A7}"/>
    <cellStyle name="Moeda 2 2 6" xfId="6556" xr:uid="{E110B53E-5975-43C2-B0BC-216A07941579}"/>
    <cellStyle name="Moeda 2 2 6 2" xfId="11411" xr:uid="{63365DEC-A02A-4362-AE96-F6068E39BBA9}"/>
    <cellStyle name="Moeda 2 2 6 2 2" xfId="27673" xr:uid="{58B538C8-C8D7-4818-A836-7746CC861B72}"/>
    <cellStyle name="Moeda 2 2 6 3" xfId="17006" xr:uid="{639CF84E-3B1E-4D83-9611-5DAC6DA9BCEB}"/>
    <cellStyle name="Moeda 2 2 6 4" xfId="22832" xr:uid="{4377DCCE-DE9C-46AE-BEC6-77E320034A9D}"/>
    <cellStyle name="Moeda 2 2 6 5" xfId="18864" xr:uid="{88D38141-68B8-4FD8-9D87-233D6CB5B2A0}"/>
    <cellStyle name="Moeda 2 2 7" xfId="8181" xr:uid="{3771F49E-D6D0-4993-984E-11BF921D4888}"/>
    <cellStyle name="Moeda 2 2 7 2" xfId="24453" xr:uid="{3A26F3E6-5707-4DE8-BE53-D14CECFA71FE}"/>
    <cellStyle name="Moeda 2 2 8" xfId="13242" xr:uid="{93F04C2D-5DDE-4D7D-9E3F-2796372692EE}"/>
    <cellStyle name="Moeda 2 2 9" xfId="19611" xr:uid="{9A1BE2BB-890E-495A-8D90-C1E8B5EC4C99}"/>
    <cellStyle name="Moeda 2 20" xfId="38534" xr:uid="{07E17AF4-7E84-4D26-9873-98B9BC9C602F}"/>
    <cellStyle name="Moeda 2 21" xfId="40306" xr:uid="{F2302B4B-5B13-4236-9599-34E8C9DE4FAF}"/>
    <cellStyle name="Moeda 2 22" xfId="41583" xr:uid="{CBD57C37-7481-44EB-9BD3-B23693FE84C5}"/>
    <cellStyle name="Moeda 2 23" xfId="42986" xr:uid="{C444EDB8-CDDD-4C67-9F0E-A7C8B40FE13A}"/>
    <cellStyle name="Moeda 2 3" xfId="890" xr:uid="{F7223CDD-0610-4665-AB26-7ABE4F97DE48}"/>
    <cellStyle name="Moeda 2 3 10" xfId="30628" xr:uid="{419A715C-62EB-4E4F-8A7E-C2D5D511BB26}"/>
    <cellStyle name="Moeda 2 3 11" xfId="32651" xr:uid="{92065226-E8C5-489D-859E-21DC891BF117}"/>
    <cellStyle name="Moeda 2 3 12" xfId="34641" xr:uid="{18722B68-BA8E-4418-B3F5-C9960DEA03C0}"/>
    <cellStyle name="Moeda 2 3 13" xfId="35707" xr:uid="{E59D3C67-9732-4BE7-9F1A-616E0D3F4821}"/>
    <cellStyle name="Moeda 2 3 14" xfId="37131" xr:uid="{C24FD0C6-D4BB-4A4A-BCB8-BD89643F2D45}"/>
    <cellStyle name="Moeda 2 3 15" xfId="38536" xr:uid="{1D56A862-0816-40D8-8A5E-3940F43E0071}"/>
    <cellStyle name="Moeda 2 3 16" xfId="40315" xr:uid="{2F64FECE-EBCD-40C5-9084-87821626A854}"/>
    <cellStyle name="Moeda 2 3 17" xfId="41585" xr:uid="{AB455A9A-DE58-4AFC-9708-7DE92DDB88B6}"/>
    <cellStyle name="Moeda 2 3 18" xfId="42988" xr:uid="{259A7C39-31F7-46AC-9111-8D2FE457985A}"/>
    <cellStyle name="Moeda 2 3 2" xfId="3048" xr:uid="{BB62EF47-ABD3-4373-B24D-7F398F73D21C}"/>
    <cellStyle name="Moeda 2 3 2 10" xfId="32795" xr:uid="{D993957F-7D37-4585-ACD4-306E4CA9BA6F}"/>
    <cellStyle name="Moeda 2 3 2 11" xfId="34642" xr:uid="{0D83CEFD-A0BE-4CD6-AD52-768708DA6D04}"/>
    <cellStyle name="Moeda 2 3 2 12" xfId="35834" xr:uid="{C77F684B-126E-46F0-9D84-CA624CC28679}"/>
    <cellStyle name="Moeda 2 3 2 13" xfId="37246" xr:uid="{B1FAEDE9-9978-4E40-A226-A40828D07374}"/>
    <cellStyle name="Moeda 2 3 2 14" xfId="38651" xr:uid="{68C5F462-2EB1-402D-8052-FAFB5488F8EF}"/>
    <cellStyle name="Moeda 2 3 2 15" xfId="40316" xr:uid="{64AFBBE7-3A82-476D-9D8C-CAAEF47C6793}"/>
    <cellStyle name="Moeda 2 3 2 16" xfId="41700" xr:uid="{DC06DF36-C1F6-4BB8-B963-4C260C8D593E}"/>
    <cellStyle name="Moeda 2 3 2 17" xfId="43103" xr:uid="{6AC51DF8-C55B-4912-BE6E-F30DBD581629}"/>
    <cellStyle name="Moeda 2 3 2 2" xfId="3513" xr:uid="{515076AA-0C61-47CF-9BE9-2B622054C473}"/>
    <cellStyle name="Moeda 2 3 2 2 10" xfId="34643" xr:uid="{C5931800-1660-432B-875C-26887527BC71}"/>
    <cellStyle name="Moeda 2 3 2 2 11" xfId="36199" xr:uid="{D0196133-B0A3-4EB9-8874-6483CE435758}"/>
    <cellStyle name="Moeda 2 3 2 2 12" xfId="37611" xr:uid="{98683D38-D82D-432C-9719-DA84FB9B7FF8}"/>
    <cellStyle name="Moeda 2 3 2 2 13" xfId="39016" xr:uid="{1A4EE9BA-4474-4926-B1E8-E487EBB4030D}"/>
    <cellStyle name="Moeda 2 3 2 2 14" xfId="40317" xr:uid="{3E67834F-126B-4B69-86EC-A50C8FFEF4CB}"/>
    <cellStyle name="Moeda 2 3 2 2 15" xfId="42065" xr:uid="{0E6C11C1-82EC-4597-BA6F-CDF598A82516}"/>
    <cellStyle name="Moeda 2 3 2 2 16" xfId="43468" xr:uid="{077B90EF-159B-4E09-9B72-3E4C155E1D96}"/>
    <cellStyle name="Moeda 2 3 2 2 2" xfId="4374" xr:uid="{E0E67337-270F-4D5B-B719-F002E6AD2B1F}"/>
    <cellStyle name="Moeda 2 3 2 2 2 10" xfId="36951" xr:uid="{7509B13D-10C2-4F51-88F0-4FC522D5F7E9}"/>
    <cellStyle name="Moeda 2 3 2 2 2 11" xfId="38363" xr:uid="{9328E4AB-38AD-45B6-B765-DCEEC7FD37E7}"/>
    <cellStyle name="Moeda 2 3 2 2 2 12" xfId="39768" xr:uid="{8100C6B8-8E02-4B4E-9AE8-0B727FD54070}"/>
    <cellStyle name="Moeda 2 3 2 2 2 13" xfId="40318" xr:uid="{16F95CD5-E64A-4332-A362-E9DBD7E50C10}"/>
    <cellStyle name="Moeda 2 3 2 2 2 14" xfId="42817" xr:uid="{CF794A6B-E905-45A9-B3C3-1EDCE8E7C1FC}"/>
    <cellStyle name="Moeda 2 3 2 2 2 15" xfId="44220" xr:uid="{F8A45005-89CE-4FA4-9653-090617D3773C}"/>
    <cellStyle name="Moeda 2 3 2 2 2 2" xfId="5983" xr:uid="{653315EC-BD2D-484A-AD71-D284D983C189}"/>
    <cellStyle name="Moeda 2 3 2 2 2 2 2" xfId="11232" xr:uid="{9AE4F986-EF1D-4EB3-BE5F-2F950BD1F2CE}"/>
    <cellStyle name="Moeda 2 3 2 2 2 2 2 2" xfId="27494" xr:uid="{5DE5F9AF-4EB4-4FF7-8821-278B78D8129B}"/>
    <cellStyle name="Moeda 2 3 2 2 2 2 3" xfId="16755" xr:uid="{B52F97EC-48F7-4409-8889-26D9AD5A421F}"/>
    <cellStyle name="Moeda 2 3 2 2 2 2 4" xfId="22653" xr:uid="{A7E3A8E8-7B16-4C32-A7D3-B408E96F7376}"/>
    <cellStyle name="Moeda 2 3 2 2 2 2 5" xfId="30625" xr:uid="{34BA9716-9FBD-4635-8D1B-4191F21C7027}"/>
    <cellStyle name="Moeda 2 3 2 2 2 3" xfId="7989" xr:uid="{E307359F-633C-4599-8320-5AB1CAA54CB9}"/>
    <cellStyle name="Moeda 2 3 2 2 2 3 2" xfId="12844" xr:uid="{01025161-B467-471E-94FA-C2ABDC5BD5F0}"/>
    <cellStyle name="Moeda 2 3 2 2 2 3 2 2" xfId="29106" xr:uid="{72BAA823-2898-47C7-93E7-8217CAC44B9F}"/>
    <cellStyle name="Moeda 2 3 2 2 2 3 3" xfId="18439" xr:uid="{A2E79950-7CD6-4331-8A86-F1EAD293A045}"/>
    <cellStyle name="Moeda 2 3 2 2 2 3 4" xfId="24265" xr:uid="{ED9831AD-B845-4C09-8DE5-938B379A05FC}"/>
    <cellStyle name="Moeda 2 3 2 2 2 3 5" xfId="31895" xr:uid="{6DA96A97-8FF7-4E7D-B786-62AA5F328470}"/>
    <cellStyle name="Moeda 2 3 2 2 2 4" xfId="9616" xr:uid="{E5068A9F-6195-4456-8E96-D7F0B072A17A}"/>
    <cellStyle name="Moeda 2 3 2 2 2 4 2" xfId="25885" xr:uid="{4EC9091B-8779-4B72-8925-81D3D20DB611}"/>
    <cellStyle name="Moeda 2 3 2 2 2 5" xfId="15146" xr:uid="{953E59CF-E540-4649-BB4A-D6BB49B2F6B9}"/>
    <cellStyle name="Moeda 2 3 2 2 2 6" xfId="21044" xr:uid="{9CDBFDE3-DE6D-4422-8BEA-5390140B7B0B}"/>
    <cellStyle name="Moeda 2 3 2 2 2 7" xfId="13289" xr:uid="{1004D64D-3172-451D-8E2D-115F255C27B7}"/>
    <cellStyle name="Moeda 2 3 2 2 2 8" xfId="34089" xr:uid="{A3F1B799-94B4-484A-9A5B-8959F771BA4D}"/>
    <cellStyle name="Moeda 2 3 2 2 2 9" xfId="34644" xr:uid="{46BDE254-A6D4-44C8-B4CA-33DD9619A47F}"/>
    <cellStyle name="Moeda 2 3 2 2 3" xfId="5128" xr:uid="{21268D98-9971-46B8-9830-5E410BACC9BF}"/>
    <cellStyle name="Moeda 2 3 2 2 3 2" xfId="10377" xr:uid="{F23F4DE4-D962-4134-8078-99415AB8CECC}"/>
    <cellStyle name="Moeda 2 3 2 2 3 2 2" xfId="26639" xr:uid="{15E6F5BC-ADEB-4FFD-A19A-CA705D087F9B}"/>
    <cellStyle name="Moeda 2 3 2 2 3 3" xfId="15900" xr:uid="{4338519D-B941-4EC0-9BF3-8555AF9AEA6B}"/>
    <cellStyle name="Moeda 2 3 2 2 3 4" xfId="21798" xr:uid="{8D13B2FA-2C60-4048-B89B-601F2DDA12C8}"/>
    <cellStyle name="Moeda 2 3 2 2 3 5" xfId="32337" xr:uid="{F512B01A-28B3-442A-8CCF-530E4BA1712B}"/>
    <cellStyle name="Moeda 2 3 2 2 4" xfId="7134" xr:uid="{72FE3AF9-2F55-410C-92FB-78CA2394256A}"/>
    <cellStyle name="Moeda 2 3 2 2 4 2" xfId="11989" xr:uid="{6B8134E6-490A-4FD9-A8DE-E62EAC4C3A42}"/>
    <cellStyle name="Moeda 2 3 2 2 4 2 2" xfId="28251" xr:uid="{018E155F-A97B-4668-9886-25663C9D2DA3}"/>
    <cellStyle name="Moeda 2 3 2 2 4 3" xfId="17584" xr:uid="{FCE7A3C0-9861-4CE7-8BFA-460B54596E29}"/>
    <cellStyle name="Moeda 2 3 2 2 4 4" xfId="23410" xr:uid="{AFD156AA-CFBB-49CA-9B51-727F89E85026}"/>
    <cellStyle name="Moeda 2 3 2 2 4 5" xfId="13152" xr:uid="{8B2C46FA-059A-4391-86BC-8CDA25B6DD38}"/>
    <cellStyle name="Moeda 2 3 2 2 5" xfId="8761" xr:uid="{1B65CCE0-5353-4305-9D60-2ED04BC03B84}"/>
    <cellStyle name="Moeda 2 3 2 2 5 2" xfId="25030" xr:uid="{7F69521A-D03E-4AFE-87DD-BE24A0FAE52C}"/>
    <cellStyle name="Moeda 2 3 2 2 6" xfId="14289" xr:uid="{DA16C688-551E-41BA-AA08-46DC0C0B88B4}"/>
    <cellStyle name="Moeda 2 3 2 2 7" xfId="20189" xr:uid="{7F617ABA-2FDA-43AC-8ED5-73766972CF1A}"/>
    <cellStyle name="Moeda 2 3 2 2 8" xfId="30275" xr:uid="{69D08344-9C4C-4E3A-8554-EE6452EDE154}"/>
    <cellStyle name="Moeda 2 3 2 2 9" xfId="33234" xr:uid="{61F4F1A0-B7D7-48B2-ADBC-61EC2D9AEFEB}"/>
    <cellStyle name="Moeda 2 3 2 3" xfId="3939" xr:uid="{78887D32-0647-4D8C-99EB-15229A8C3CD5}"/>
    <cellStyle name="Moeda 2 3 2 3 10" xfId="36584" xr:uid="{90C19B03-A5B4-4477-8DC1-2995C9516803}"/>
    <cellStyle name="Moeda 2 3 2 3 11" xfId="37996" xr:uid="{FFE57EEC-B72D-4E5E-AA7E-90377B93E7D1}"/>
    <cellStyle name="Moeda 2 3 2 3 12" xfId="39401" xr:uid="{EFB96A2F-DEF6-4DC7-8E23-E8ED9DDA4F49}"/>
    <cellStyle name="Moeda 2 3 2 3 13" xfId="40319" xr:uid="{5875C66D-8043-402A-B5B2-F44EE9BA9B12}"/>
    <cellStyle name="Moeda 2 3 2 3 14" xfId="42450" xr:uid="{3A952C4E-769A-4BA2-A333-EA72DF47D3BD}"/>
    <cellStyle name="Moeda 2 3 2 3 15" xfId="43853" xr:uid="{9CCD66DC-25C9-48CE-BBC9-9DCB27AB74AE}"/>
    <cellStyle name="Moeda 2 3 2 3 2" xfId="5548" xr:uid="{B793FC21-0B93-4C3F-B724-327DE559108E}"/>
    <cellStyle name="Moeda 2 3 2 3 2 2" xfId="10797" xr:uid="{C98292A4-975B-4919-B199-FA80B2E3D871}"/>
    <cellStyle name="Moeda 2 3 2 3 2 2 2" xfId="27059" xr:uid="{34325068-632E-4C1B-88A7-17B6886D7ED9}"/>
    <cellStyle name="Moeda 2 3 2 3 2 3" xfId="16320" xr:uid="{2220B8E6-1EBC-4353-B2C1-1784492A7217}"/>
    <cellStyle name="Moeda 2 3 2 3 2 4" xfId="22218" xr:uid="{EA2FE5BE-A85B-4C61-B2AE-9E440B26158E}"/>
    <cellStyle name="Moeda 2 3 2 3 2 5" xfId="31822" xr:uid="{573B35D6-B35D-476F-948F-9AB9E1D4449D}"/>
    <cellStyle name="Moeda 2 3 2 3 3" xfId="7554" xr:uid="{436A53CC-E4CF-4A5A-9F19-E06B40381A6E}"/>
    <cellStyle name="Moeda 2 3 2 3 3 2" xfId="12409" xr:uid="{4C2393D5-85A4-4265-9D2B-435A275E1F33}"/>
    <cellStyle name="Moeda 2 3 2 3 3 2 2" xfId="28671" xr:uid="{7A79D1AA-7506-422D-8B2D-C527EA57A210}"/>
    <cellStyle name="Moeda 2 3 2 3 3 3" xfId="18004" xr:uid="{6E875FE5-2F74-41E5-A507-3D435B3836E1}"/>
    <cellStyle name="Moeda 2 3 2 3 3 4" xfId="23830" xr:uid="{7317EDC7-A75A-4A12-89BF-228B80B953E8}"/>
    <cellStyle name="Moeda 2 3 2 3 3 5" xfId="32581" xr:uid="{F84460EC-D4F7-451D-8749-243A38D7DA3C}"/>
    <cellStyle name="Moeda 2 3 2 3 4" xfId="9181" xr:uid="{4DEE4B3F-34CF-4917-AD84-8BD1A5808316}"/>
    <cellStyle name="Moeda 2 3 2 3 4 2" xfId="25450" xr:uid="{AB8B7648-BAED-47CA-9425-4D4B78179D34}"/>
    <cellStyle name="Moeda 2 3 2 3 5" xfId="14711" xr:uid="{0F1EBE85-1F49-40F2-BCB7-B06F0CFFE13B}"/>
    <cellStyle name="Moeda 2 3 2 3 6" xfId="20609" xr:uid="{2F5B8732-0F00-4841-925C-5BA6E46CE5FA}"/>
    <cellStyle name="Moeda 2 3 2 3 7" xfId="32094" xr:uid="{35B2A00D-D786-4382-AE2D-616A6610EAF6}"/>
    <cellStyle name="Moeda 2 3 2 3 8" xfId="33654" xr:uid="{AD5AE2F5-295E-4167-B431-3FB8CC052046}"/>
    <cellStyle name="Moeda 2 3 2 3 9" xfId="34645" xr:uid="{74DEE8EC-77CC-4F42-B40F-193597046DF0}"/>
    <cellStyle name="Moeda 2 3 2 4" xfId="4689" xr:uid="{1238D8FF-D26D-41C1-90B0-148C078DF32E}"/>
    <cellStyle name="Moeda 2 3 2 4 2" xfId="9938" xr:uid="{D02DDE77-31B9-4DD8-BE1B-16D3C2ECC525}"/>
    <cellStyle name="Moeda 2 3 2 4 2 2" xfId="26200" xr:uid="{19EB8146-D515-478A-9F9E-C93B557B2BEC}"/>
    <cellStyle name="Moeda 2 3 2 4 3" xfId="15461" xr:uid="{40F33E2D-54E8-4D7E-A06C-9E208F0BC5A6}"/>
    <cellStyle name="Moeda 2 3 2 4 4" xfId="21359" xr:uid="{4928E6F9-BFF6-4848-9B28-1D71875306D6}"/>
    <cellStyle name="Moeda 2 3 2 4 5" xfId="18638" xr:uid="{B4BBD5A6-66F7-49AB-B7ED-0F147E8D446E}"/>
    <cellStyle name="Moeda 2 3 2 5" xfId="6695" xr:uid="{DFED6349-335E-416A-90AE-B61FA0E78B1B}"/>
    <cellStyle name="Moeda 2 3 2 5 2" xfId="11550" xr:uid="{86350EA7-6E38-4283-87CD-65AC0CFF4827}"/>
    <cellStyle name="Moeda 2 3 2 5 2 2" xfId="27812" xr:uid="{3265AFC4-7D72-4257-81F4-7C9233AA4EE6}"/>
    <cellStyle name="Moeda 2 3 2 5 3" xfId="17145" xr:uid="{15541DA7-2153-4016-8F0D-CE675AB38080}"/>
    <cellStyle name="Moeda 2 3 2 5 4" xfId="22971" xr:uid="{BC5E6998-A9DF-4A34-9023-B17DF13B03AD}"/>
    <cellStyle name="Moeda 2 3 2 5 5" xfId="18898" xr:uid="{6BA6989A-2698-4048-AD6C-B9037DEF1143}"/>
    <cellStyle name="Moeda 2 3 2 6" xfId="8322" xr:uid="{D78DFBE8-D9E7-4BA3-9CE7-D3525DBFBCCE}"/>
    <cellStyle name="Moeda 2 3 2 6 2" xfId="24591" xr:uid="{36152F5E-0C19-4570-9639-B9934063ECA2}"/>
    <cellStyle name="Moeda 2 3 2 7" xfId="13847" xr:uid="{9078E1DA-589D-40AE-A6C2-D47CBF45F56C}"/>
    <cellStyle name="Moeda 2 3 2 8" xfId="19750" xr:uid="{A8F144E2-28EC-4F49-817C-936D7FAC1561}"/>
    <cellStyle name="Moeda 2 3 2 9" xfId="31555" xr:uid="{12DB2226-A821-45A2-870B-32919F652518}"/>
    <cellStyle name="Moeda 2 3 3" xfId="3246" xr:uid="{48756520-AC03-4BDF-B1A0-DF5C0779A5B5}"/>
    <cellStyle name="Moeda 2 3 3 10" xfId="34646" xr:uid="{FF1804C1-475A-4C8E-8EF6-3C2E178B5B14}"/>
    <cellStyle name="Moeda 2 3 3 11" xfId="36023" xr:uid="{C7F7658B-25AC-490E-89A5-6AE420237428}"/>
    <cellStyle name="Moeda 2 3 3 12" xfId="37435" xr:uid="{AECD8C86-74A1-4EE0-BC34-7257D7A19591}"/>
    <cellStyle name="Moeda 2 3 3 13" xfId="38840" xr:uid="{E9D0E303-8B2E-4406-8ECA-B453E013547E}"/>
    <cellStyle name="Moeda 2 3 3 14" xfId="40320" xr:uid="{ADFF4816-16D3-438D-B9B6-038C9AEF39D3}"/>
    <cellStyle name="Moeda 2 3 3 15" xfId="41889" xr:uid="{3453DCEE-9BAE-4376-91BF-427062E7B1DE}"/>
    <cellStyle name="Moeda 2 3 3 16" xfId="43292" xr:uid="{E5628DF2-445A-43F0-A126-F3E9028C57C0}"/>
    <cellStyle name="Moeda 2 3 3 2" xfId="4176" xr:uid="{1F737376-E9DD-4410-A882-74182BFA0E81}"/>
    <cellStyle name="Moeda 2 3 3 2 10" xfId="36775" xr:uid="{1E7DF312-22B3-405D-B382-389DD0AA4563}"/>
    <cellStyle name="Moeda 2 3 3 2 11" xfId="38187" xr:uid="{E32F5482-014B-44BD-BFA1-9A776219157C}"/>
    <cellStyle name="Moeda 2 3 3 2 12" xfId="39592" xr:uid="{A4ABDAC3-FC58-4D88-8CD7-A5983C011692}"/>
    <cellStyle name="Moeda 2 3 3 2 13" xfId="40321" xr:uid="{6F6E2F1D-6210-4B57-9886-0B1A8217834E}"/>
    <cellStyle name="Moeda 2 3 3 2 14" xfId="42641" xr:uid="{CE361FB2-9C8C-4CD3-8B56-1861F762DC5B}"/>
    <cellStyle name="Moeda 2 3 3 2 15" xfId="44044" xr:uid="{F4F1288F-696C-496E-BAEE-7CF85D6CCA3D}"/>
    <cellStyle name="Moeda 2 3 3 2 2" xfId="5785" xr:uid="{2DCBCD5B-74BB-493C-AA2B-7A263B8386C5}"/>
    <cellStyle name="Moeda 2 3 3 2 2 2" xfId="11034" xr:uid="{8B8BCACC-8A9F-4559-A676-430916C81BF8}"/>
    <cellStyle name="Moeda 2 3 3 2 2 2 2" xfId="27296" xr:uid="{B7499D56-2EB7-419C-A98F-098E048B6E46}"/>
    <cellStyle name="Moeda 2 3 3 2 2 3" xfId="16557" xr:uid="{427B0553-9223-4E7B-B069-1D5699C2B207}"/>
    <cellStyle name="Moeda 2 3 3 2 2 4" xfId="22455" xr:uid="{11651A92-AFAC-490C-8B8C-3BFB94DABBFE}"/>
    <cellStyle name="Moeda 2 3 3 2 2 5" xfId="29588" xr:uid="{047736EE-8A59-4398-B729-0821D57E4522}"/>
    <cellStyle name="Moeda 2 3 3 2 3" xfId="7791" xr:uid="{638C3FEB-1F82-4724-9055-D85C5B52B1AE}"/>
    <cellStyle name="Moeda 2 3 3 2 3 2" xfId="12646" xr:uid="{0845598A-F774-4859-86B8-37E355E14A92}"/>
    <cellStyle name="Moeda 2 3 3 2 3 2 2" xfId="28908" xr:uid="{36F84C16-E73A-4BAF-950C-9FCE5ADEF0EF}"/>
    <cellStyle name="Moeda 2 3 3 2 3 3" xfId="18241" xr:uid="{60DC0E93-DEB7-4E46-99E1-AAA8C37D0E8B}"/>
    <cellStyle name="Moeda 2 3 3 2 3 4" xfId="24067" xr:uid="{CF72B52E-A741-42D9-A545-D57D174C1846}"/>
    <cellStyle name="Moeda 2 3 3 2 3 5" xfId="31534" xr:uid="{F8BBC426-E68C-405E-88E8-C83289D2A098}"/>
    <cellStyle name="Moeda 2 3 3 2 4" xfId="9418" xr:uid="{44557E52-953E-461F-85F3-18D970E79308}"/>
    <cellStyle name="Moeda 2 3 3 2 4 2" xfId="25687" xr:uid="{1790FC3F-7DF7-4A2F-8C42-12DA18316E57}"/>
    <cellStyle name="Moeda 2 3 3 2 5" xfId="14948" xr:uid="{103191FE-9CEE-45AB-857E-8BE501EF429C}"/>
    <cellStyle name="Moeda 2 3 3 2 6" xfId="20846" xr:uid="{A731CCD8-1BC0-4002-9C85-09B921A649EE}"/>
    <cellStyle name="Moeda 2 3 3 2 7" xfId="30136" xr:uid="{CAE2D5FE-E9B2-43F0-A0DA-A0E10BC6DBAB}"/>
    <cellStyle name="Moeda 2 3 3 2 8" xfId="33891" xr:uid="{74B3F8A6-D650-4C5D-897C-84CA257916AE}"/>
    <cellStyle name="Moeda 2 3 3 2 9" xfId="34647" xr:uid="{618C2BBC-925A-467E-8AF1-8265381FE1FE}"/>
    <cellStyle name="Moeda 2 3 3 3" xfId="4887" xr:uid="{1B9D11A6-2EEE-4AFE-A85F-5E85431245D3}"/>
    <cellStyle name="Moeda 2 3 3 3 2" xfId="10136" xr:uid="{C3E7E905-5A33-4E2C-BDFE-376FE2E47B76}"/>
    <cellStyle name="Moeda 2 3 3 3 2 2" xfId="26398" xr:uid="{60A4E62D-79D0-4E37-A3AC-D9E9806E94D4}"/>
    <cellStyle name="Moeda 2 3 3 3 3" xfId="15659" xr:uid="{E9D44582-EF0C-482C-A35E-774B2F51960F}"/>
    <cellStyle name="Moeda 2 3 3 3 4" xfId="21557" xr:uid="{3AC6A52F-D5F2-4239-95AC-0F311E919FAB}"/>
    <cellStyle name="Moeda 2 3 3 3 5" xfId="30969" xr:uid="{A4299576-ECCF-4476-9951-AF32609FE430}"/>
    <cellStyle name="Moeda 2 3 3 4" xfId="6893" xr:uid="{4E3384EA-5DDF-4275-9275-2880D96D7312}"/>
    <cellStyle name="Moeda 2 3 3 4 2" xfId="11748" xr:uid="{79DEE631-CE6B-4BED-BE42-1E024B38B2DA}"/>
    <cellStyle name="Moeda 2 3 3 4 2 2" xfId="28010" xr:uid="{AEFC45BC-8D90-491C-BF04-874ED32B93CC}"/>
    <cellStyle name="Moeda 2 3 3 4 3" xfId="17343" xr:uid="{F7B78914-0122-4803-851B-7BFD7832215E}"/>
    <cellStyle name="Moeda 2 3 3 4 4" xfId="23169" xr:uid="{49DDEC59-8AA6-44F0-84BD-1075ADBECCE1}"/>
    <cellStyle name="Moeda 2 3 3 4 5" xfId="29561" xr:uid="{90CBFE97-C2D9-4F67-BB2B-0D0DE2CB6BC5}"/>
    <cellStyle name="Moeda 2 3 3 5" xfId="8520" xr:uid="{F62149F9-E9A7-4F96-AA8F-AFD6AAE45FD1}"/>
    <cellStyle name="Moeda 2 3 3 5 2" xfId="24789" xr:uid="{C0227A41-F0DA-446E-ACBB-FB39D570DF6D}"/>
    <cellStyle name="Moeda 2 3 3 6" xfId="14045" xr:uid="{0FF9F587-6912-45B0-AB20-C8D20F0BC858}"/>
    <cellStyle name="Moeda 2 3 3 7" xfId="19948" xr:uid="{2EA7593B-DF88-4792-9A5D-BA8A93DD7ABA}"/>
    <cellStyle name="Moeda 2 3 3 8" xfId="31754" xr:uid="{B981CBDC-CE11-4B4D-9957-B6123CF59E80}"/>
    <cellStyle name="Moeda 2 3 3 9" xfId="32993" xr:uid="{7DE544BB-66EA-4528-85F5-E54C4D1C30FC}"/>
    <cellStyle name="Moeda 2 3 4" xfId="3738" xr:uid="{5673FA81-9562-45DE-92C1-7082AB7DFBF7}"/>
    <cellStyle name="Moeda 2 3 4 10" xfId="36408" xr:uid="{EE02E18B-5678-425E-932F-12FC6F3AEA41}"/>
    <cellStyle name="Moeda 2 3 4 11" xfId="37820" xr:uid="{17DC2961-364B-4070-9A2D-FD1BB7E935E0}"/>
    <cellStyle name="Moeda 2 3 4 12" xfId="39225" xr:uid="{330A938A-DDFF-4F33-ACA3-49E575FF49E1}"/>
    <cellStyle name="Moeda 2 3 4 13" xfId="40322" xr:uid="{6ED94D5F-7DFC-4923-931B-1BE95F01D04E}"/>
    <cellStyle name="Moeda 2 3 4 14" xfId="42274" xr:uid="{9B9EA6EE-3947-49CD-8861-17E35E2BFD73}"/>
    <cellStyle name="Moeda 2 3 4 15" xfId="43677" xr:uid="{8B50EA26-773D-4AF9-BE97-5107FF9683D6}"/>
    <cellStyle name="Moeda 2 3 4 2" xfId="5347" xr:uid="{FF3952DD-BD3A-4980-9FEA-6030A553801E}"/>
    <cellStyle name="Moeda 2 3 4 2 2" xfId="10596" xr:uid="{3A025057-31EA-4588-8F38-CAED51470885}"/>
    <cellStyle name="Moeda 2 3 4 2 2 2" xfId="26858" xr:uid="{207F0166-1BB7-4FD3-8664-D14D88E47556}"/>
    <cellStyle name="Moeda 2 3 4 2 3" xfId="16119" xr:uid="{DB7A7406-FAD2-4B98-8992-CCD7ADE64D0B}"/>
    <cellStyle name="Moeda 2 3 4 2 4" xfId="22017" xr:uid="{34771A04-4C35-40E9-98F6-EE7AB9DC1D87}"/>
    <cellStyle name="Moeda 2 3 4 2 5" xfId="30458" xr:uid="{126CF072-F7DD-4A6F-BBED-89F52146583A}"/>
    <cellStyle name="Moeda 2 3 4 3" xfId="7353" xr:uid="{3DE193C3-359C-4701-B95A-EF77FDAC6552}"/>
    <cellStyle name="Moeda 2 3 4 3 2" xfId="12208" xr:uid="{B599F87D-7FBC-4E6A-B2BC-30B59C491BA6}"/>
    <cellStyle name="Moeda 2 3 4 3 2 2" xfId="28470" xr:uid="{79BFD42D-F84A-48E0-945F-1518E792BFB6}"/>
    <cellStyle name="Moeda 2 3 4 3 3" xfId="17803" xr:uid="{3F381B35-BCD7-4A34-A957-3BBAB05F31DF}"/>
    <cellStyle name="Moeda 2 3 4 3 4" xfId="23629" xr:uid="{91475441-9C25-4D3D-A889-2A3E1255A8C4}"/>
    <cellStyle name="Moeda 2 3 4 3 5" xfId="30421" xr:uid="{33198603-EE39-4469-AAE9-66926D4D87A3}"/>
    <cellStyle name="Moeda 2 3 4 4" xfId="8980" xr:uid="{D1209986-2D4C-409C-BBB3-2E942240B1E4}"/>
    <cellStyle name="Moeda 2 3 4 4 2" xfId="25249" xr:uid="{6FFE490D-32BA-4238-8126-C72F1080E194}"/>
    <cellStyle name="Moeda 2 3 4 5" xfId="14510" xr:uid="{E3BFFC75-450A-470F-ABB9-44CEBC5BC877}"/>
    <cellStyle name="Moeda 2 3 4 6" xfId="20408" xr:uid="{CDF63A3D-D019-4E11-A5E6-A8AD77433C80}"/>
    <cellStyle name="Moeda 2 3 4 7" xfId="29573" xr:uid="{01C88128-7AE6-43DD-971B-4B2E09E9BB3A}"/>
    <cellStyle name="Moeda 2 3 4 8" xfId="33453" xr:uid="{B4E144AB-FE54-4F7F-B74A-5F01782F5EFA}"/>
    <cellStyle name="Moeda 2 3 4 9" xfId="34648" xr:uid="{379F061E-36E0-4243-B90D-0681CBBFF791}"/>
    <cellStyle name="Moeda 2 3 5" xfId="4551" xr:uid="{A19EDC11-FC99-4466-8481-78A77D1D153F}"/>
    <cellStyle name="Moeda 2 3 5 2" xfId="9800" xr:uid="{2CE7614A-79F7-4741-8B7C-0C4BEF0C33C1}"/>
    <cellStyle name="Moeda 2 3 5 2 2" xfId="26062" xr:uid="{F37D44A6-B50A-43E7-ADDD-FE07352F347F}"/>
    <cellStyle name="Moeda 2 3 5 3" xfId="15323" xr:uid="{343FE748-DC54-4764-A53E-367033ADBC7F}"/>
    <cellStyle name="Moeda 2 3 5 4" xfId="21221" xr:uid="{41BAA0CF-F8B5-476B-96F6-90122B86F858}"/>
    <cellStyle name="Moeda 2 3 5 5" xfId="32435" xr:uid="{B71C4938-6065-437E-9063-A760A0216FEB}"/>
    <cellStyle name="Moeda 2 3 6" xfId="6557" xr:uid="{5FB8167B-596A-4583-9A1B-A335AE523BE8}"/>
    <cellStyle name="Moeda 2 3 6 2" xfId="11412" xr:uid="{B3A560ED-A4A7-4EA8-AB47-A3199019F813}"/>
    <cellStyle name="Moeda 2 3 6 2 2" xfId="27674" xr:uid="{7F602742-6F13-4D93-88A6-9DA529168840}"/>
    <cellStyle name="Moeda 2 3 6 3" xfId="17007" xr:uid="{94CED774-23CE-40B7-A4F3-B4184FE3102E}"/>
    <cellStyle name="Moeda 2 3 6 4" xfId="22833" xr:uid="{5BC74C1F-7515-4D9A-A430-67DF8790783C}"/>
    <cellStyle name="Moeda 2 3 6 5" xfId="19192" xr:uid="{E6826AA0-89E0-418E-A4A9-FEB9F297E3EB}"/>
    <cellStyle name="Moeda 2 3 7" xfId="8182" xr:uid="{156FCDE8-877D-4598-9402-749856990422}"/>
    <cellStyle name="Moeda 2 3 7 2" xfId="24454" xr:uid="{844D4379-6405-4F72-AC5A-15E73FA8F764}"/>
    <cellStyle name="Moeda 2 3 8" xfId="13243" xr:uid="{5A1E9C4C-E7B6-49DE-94BA-5B79A872F648}"/>
    <cellStyle name="Moeda 2 3 9" xfId="19612" xr:uid="{59EC6976-73F3-41D6-B59E-E561D96276AE}"/>
    <cellStyle name="Moeda 2 4" xfId="891" xr:uid="{FEA0E14E-981B-4575-A6A7-95CC945AAC6E}"/>
    <cellStyle name="Moeda 2 4 10" xfId="29748" xr:uid="{1866EC79-3C32-4DA6-982F-6C0A5D14AD63}"/>
    <cellStyle name="Moeda 2 4 11" xfId="32652" xr:uid="{4B95F231-1A1F-4D76-8D2A-16DBFA69534C}"/>
    <cellStyle name="Moeda 2 4 12" xfId="34649" xr:uid="{87759E92-94D6-4C65-8924-2814A69BD159}"/>
    <cellStyle name="Moeda 2 4 13" xfId="35708" xr:uid="{489A875A-95BB-4A31-99A8-2A8AA2D3E129}"/>
    <cellStyle name="Moeda 2 4 14" xfId="37132" xr:uid="{FAC9A1E4-D312-4571-8E00-490C2E99A319}"/>
    <cellStyle name="Moeda 2 4 15" xfId="38537" xr:uid="{289AF3FF-F177-40A3-B446-EFA07D9D189E}"/>
    <cellStyle name="Moeda 2 4 16" xfId="40323" xr:uid="{EAAE7DAE-4993-4262-8BB4-B51A4486B040}"/>
    <cellStyle name="Moeda 2 4 17" xfId="41586" xr:uid="{DF3C3E07-67F6-439E-BB00-EC4CBCB70FC2}"/>
    <cellStyle name="Moeda 2 4 18" xfId="42989" xr:uid="{18D3CAB6-2639-4721-965F-DF33EAF5264A}"/>
    <cellStyle name="Moeda 2 4 2" xfId="3049" xr:uid="{427BB5E6-77F1-4AB4-B624-0D0AC99ED96E}"/>
    <cellStyle name="Moeda 2 4 2 10" xfId="32796" xr:uid="{0D3300BB-5AAE-46F1-95E8-42FE4B421C0D}"/>
    <cellStyle name="Moeda 2 4 2 11" xfId="34650" xr:uid="{C98F2680-95D5-44DE-A76C-0424D7E83E28}"/>
    <cellStyle name="Moeda 2 4 2 12" xfId="35835" xr:uid="{D964B7C6-8194-4E3D-AD44-5A6B7BD11B63}"/>
    <cellStyle name="Moeda 2 4 2 13" xfId="37247" xr:uid="{0D34EB2A-9A78-4B0C-BEBB-D031C466A67A}"/>
    <cellStyle name="Moeda 2 4 2 14" xfId="38652" xr:uid="{AA82ACD6-1790-4792-9D9C-C7CC8473FA4D}"/>
    <cellStyle name="Moeda 2 4 2 15" xfId="40324" xr:uid="{EA266B88-3F8D-4F3D-B75F-A7E382488ABF}"/>
    <cellStyle name="Moeda 2 4 2 16" xfId="41701" xr:uid="{E2C5D834-A94A-4B2A-9F07-23B44E9A5FF6}"/>
    <cellStyle name="Moeda 2 4 2 17" xfId="43104" xr:uid="{D907DC18-6CBA-4234-8BA3-36CBF57AEC8F}"/>
    <cellStyle name="Moeda 2 4 2 2" xfId="3514" xr:uid="{745D76E1-806C-4FDC-8246-4863E155D870}"/>
    <cellStyle name="Moeda 2 4 2 2 10" xfId="34651" xr:uid="{DA65277C-1326-415F-B867-45040A672D4E}"/>
    <cellStyle name="Moeda 2 4 2 2 11" xfId="36200" xr:uid="{51E03BE3-8817-4C03-B7B9-93CC2F6986AD}"/>
    <cellStyle name="Moeda 2 4 2 2 12" xfId="37612" xr:uid="{B60783DC-73BB-42C5-98CC-34B9BE1CBD57}"/>
    <cellStyle name="Moeda 2 4 2 2 13" xfId="39017" xr:uid="{95CBC95B-6B31-4722-9041-9E5801E1D939}"/>
    <cellStyle name="Moeda 2 4 2 2 14" xfId="40325" xr:uid="{F63D4716-C6ED-4877-B073-191202C4088C}"/>
    <cellStyle name="Moeda 2 4 2 2 15" xfId="42066" xr:uid="{EE099F91-B689-4F05-8294-B3333DB63FC5}"/>
    <cellStyle name="Moeda 2 4 2 2 16" xfId="43469" xr:uid="{20F026F6-F8F2-42BE-955F-33BAD53880A3}"/>
    <cellStyle name="Moeda 2 4 2 2 2" xfId="4375" xr:uid="{3530565E-F078-4D51-A5B8-3802D8D7A794}"/>
    <cellStyle name="Moeda 2 4 2 2 2 10" xfId="36952" xr:uid="{E45D7378-5C3C-4629-ACED-204FFBEFCCC0}"/>
    <cellStyle name="Moeda 2 4 2 2 2 11" xfId="38364" xr:uid="{4085B952-14E6-4952-806B-4CF1F299BAAC}"/>
    <cellStyle name="Moeda 2 4 2 2 2 12" xfId="39769" xr:uid="{EDBB331D-7328-4125-A942-71E7D0BAED36}"/>
    <cellStyle name="Moeda 2 4 2 2 2 13" xfId="40326" xr:uid="{B6C34229-B9AB-4278-A92D-0F557104D914}"/>
    <cellStyle name="Moeda 2 4 2 2 2 14" xfId="42818" xr:uid="{FA618C48-AF5D-4CAC-9D65-DBF4B08300A8}"/>
    <cellStyle name="Moeda 2 4 2 2 2 15" xfId="44221" xr:uid="{81A140BA-D54A-4CAD-A254-65AAEE04ECFB}"/>
    <cellStyle name="Moeda 2 4 2 2 2 2" xfId="5984" xr:uid="{731B3D09-4864-4519-B7F6-007211BB4706}"/>
    <cellStyle name="Moeda 2 4 2 2 2 2 2" xfId="11233" xr:uid="{52C1F980-9389-4696-B05A-B5ED372B139D}"/>
    <cellStyle name="Moeda 2 4 2 2 2 2 2 2" xfId="27495" xr:uid="{301D5058-FD2F-4FEE-9531-647FC44540C5}"/>
    <cellStyle name="Moeda 2 4 2 2 2 2 3" xfId="16756" xr:uid="{348A2B31-4111-4458-86CD-9223A21D4838}"/>
    <cellStyle name="Moeda 2 4 2 2 2 2 4" xfId="22654" xr:uid="{D68FF957-77C1-48E6-8D07-A7B493BFF32D}"/>
    <cellStyle name="Moeda 2 4 2 2 2 2 5" xfId="31090" xr:uid="{BA66C1CB-C944-43E5-8015-B7E332BF11F6}"/>
    <cellStyle name="Moeda 2 4 2 2 2 3" xfId="7990" xr:uid="{FE7F4072-0E39-4A28-AC2B-2C5DA3379254}"/>
    <cellStyle name="Moeda 2 4 2 2 2 3 2" xfId="12845" xr:uid="{0B30418F-9D9C-45D0-989F-7C6DB347CEDA}"/>
    <cellStyle name="Moeda 2 4 2 2 2 3 2 2" xfId="29107" xr:uid="{EB36DECF-6E63-45C3-B8EC-CB08DCDAC745}"/>
    <cellStyle name="Moeda 2 4 2 2 2 3 3" xfId="18440" xr:uid="{0ED924BB-EEA1-4F3C-85AC-639CCF0C4978}"/>
    <cellStyle name="Moeda 2 4 2 2 2 3 4" xfId="24266" xr:uid="{86B92568-A6E3-4EE6-BF2B-50E87B9351DA}"/>
    <cellStyle name="Moeda 2 4 2 2 2 3 5" xfId="13520" xr:uid="{8BED6DD9-993F-44C7-8772-1D67A313FB6C}"/>
    <cellStyle name="Moeda 2 4 2 2 2 4" xfId="9617" xr:uid="{DCF2BFEA-156F-419D-8AE0-0A1A23F183B0}"/>
    <cellStyle name="Moeda 2 4 2 2 2 4 2" xfId="25886" xr:uid="{9AF851C8-8764-4621-BDAD-AC8E4664FD02}"/>
    <cellStyle name="Moeda 2 4 2 2 2 5" xfId="15147" xr:uid="{A0B08122-2D91-42F5-9405-C803E8FAD232}"/>
    <cellStyle name="Moeda 2 4 2 2 2 6" xfId="21045" xr:uid="{1A02480C-F4AE-45D5-9A45-7100CC163231}"/>
    <cellStyle name="Moeda 2 4 2 2 2 7" xfId="31506" xr:uid="{FC90F68B-0F1B-49F0-BE6A-867EE8B4247E}"/>
    <cellStyle name="Moeda 2 4 2 2 2 8" xfId="34090" xr:uid="{2BFA4C6D-5ECB-4562-B0BC-E518060424A7}"/>
    <cellStyle name="Moeda 2 4 2 2 2 9" xfId="34652" xr:uid="{51B160AC-EEC2-4F16-8258-1C28661D9107}"/>
    <cellStyle name="Moeda 2 4 2 2 3" xfId="5129" xr:uid="{18D9F742-BE62-46E1-BA47-BDA9A0ABB1DD}"/>
    <cellStyle name="Moeda 2 4 2 2 3 2" xfId="10378" xr:uid="{A6A3EB32-E15F-4035-9D63-A9CDFE60E4A5}"/>
    <cellStyle name="Moeda 2 4 2 2 3 2 2" xfId="26640" xr:uid="{DDDACEB1-589A-46F5-9760-3F282378C70F}"/>
    <cellStyle name="Moeda 2 4 2 2 3 3" xfId="15901" xr:uid="{F4A0070A-00F0-4C19-9DD2-2B192DBD0BBE}"/>
    <cellStyle name="Moeda 2 4 2 2 3 4" xfId="21799" xr:uid="{09A79B10-B0F8-4386-83A1-85909969E839}"/>
    <cellStyle name="Moeda 2 4 2 2 3 5" xfId="29421" xr:uid="{FDD3CCDA-9B5B-4D91-8A73-6A21D9F67642}"/>
    <cellStyle name="Moeda 2 4 2 2 4" xfId="7135" xr:uid="{A9DC4D8D-B5D7-4DBB-9DEE-4A0BBECF38BD}"/>
    <cellStyle name="Moeda 2 4 2 2 4 2" xfId="11990" xr:uid="{9F159B24-DCF2-4580-9C1F-9A12E51420D4}"/>
    <cellStyle name="Moeda 2 4 2 2 4 2 2" xfId="28252" xr:uid="{5F103B58-9388-4532-9F7E-0245DDFE604D}"/>
    <cellStyle name="Moeda 2 4 2 2 4 3" xfId="17585" xr:uid="{867D0C82-8553-4474-B4EB-B515E80C5A65}"/>
    <cellStyle name="Moeda 2 4 2 2 4 4" xfId="23411" xr:uid="{B809A7FA-5DB7-4AC1-A7DC-139D06009678}"/>
    <cellStyle name="Moeda 2 4 2 2 4 5" xfId="13492" xr:uid="{DA48BA70-7172-4D28-8DFF-6F153B82AE0F}"/>
    <cellStyle name="Moeda 2 4 2 2 5" xfId="8762" xr:uid="{773F5547-7B40-4AB0-9432-873CA529D0BC}"/>
    <cellStyle name="Moeda 2 4 2 2 5 2" xfId="25031" xr:uid="{A961FE35-1F95-4F69-B591-64C597429198}"/>
    <cellStyle name="Moeda 2 4 2 2 6" xfId="14290" xr:uid="{3AEE5710-EAEB-49E2-AA70-D9B78D591A48}"/>
    <cellStyle name="Moeda 2 4 2 2 7" xfId="20190" xr:uid="{6AE4D30A-9261-43D1-9F52-CB767C49E2E4}"/>
    <cellStyle name="Moeda 2 4 2 2 8" xfId="13502" xr:uid="{0FA49784-1AD4-43A4-9755-A3310A44B9BF}"/>
    <cellStyle name="Moeda 2 4 2 2 9" xfId="33235" xr:uid="{EEDC4FAD-113C-447D-83EF-23C9C1E51399}"/>
    <cellStyle name="Moeda 2 4 2 3" xfId="3940" xr:uid="{5ECC5DF5-4C22-47BF-8EE2-B55C3D927356}"/>
    <cellStyle name="Moeda 2 4 2 3 10" xfId="36585" xr:uid="{EFBC4670-ED88-4F64-B9F0-F8ABB380AB9D}"/>
    <cellStyle name="Moeda 2 4 2 3 11" xfId="37997" xr:uid="{E9CE65C5-D84E-4654-B8BA-49907BE08888}"/>
    <cellStyle name="Moeda 2 4 2 3 12" xfId="39402" xr:uid="{70DB386D-75E0-4027-AA7C-DE9E8CCD82C2}"/>
    <cellStyle name="Moeda 2 4 2 3 13" xfId="40327" xr:uid="{8A2E455A-D34E-4C1A-9098-F4D330469AE6}"/>
    <cellStyle name="Moeda 2 4 2 3 14" xfId="42451" xr:uid="{621BB0E8-432D-4C1E-B5CF-B80E23502282}"/>
    <cellStyle name="Moeda 2 4 2 3 15" xfId="43854" xr:uid="{0E6F9983-A0BA-4EBB-9C6A-DEC043FE0CA8}"/>
    <cellStyle name="Moeda 2 4 2 3 2" xfId="5549" xr:uid="{324A3DF3-BA8A-4255-B887-7BE349BD4A44}"/>
    <cellStyle name="Moeda 2 4 2 3 2 2" xfId="10798" xr:uid="{3DDD22E3-D7F6-40FF-A116-20B57BC808C3}"/>
    <cellStyle name="Moeda 2 4 2 3 2 2 2" xfId="27060" xr:uid="{DE702133-78C3-4313-B374-9FDA87F95B95}"/>
    <cellStyle name="Moeda 2 4 2 3 2 3" xfId="16321" xr:uid="{4689B324-3497-42DA-894B-1122FF93C7DE}"/>
    <cellStyle name="Moeda 2 4 2 3 2 4" xfId="22219" xr:uid="{F08581F5-C5B6-4AB7-9FFE-5F5B130BC711}"/>
    <cellStyle name="Moeda 2 4 2 3 2 5" xfId="29717" xr:uid="{3AC21F0F-0963-4218-8959-E7CEBD1FCFCE}"/>
    <cellStyle name="Moeda 2 4 2 3 3" xfId="7555" xr:uid="{013CFC5E-0897-48D3-87D6-E788A14BF99E}"/>
    <cellStyle name="Moeda 2 4 2 3 3 2" xfId="12410" xr:uid="{82B9562A-0D00-4061-AEC4-D76A0178F581}"/>
    <cellStyle name="Moeda 2 4 2 3 3 2 2" xfId="28672" xr:uid="{9E77E7E2-2E33-492F-837E-3F3318F4175D}"/>
    <cellStyle name="Moeda 2 4 2 3 3 3" xfId="18005" xr:uid="{A306369B-B5C6-4B10-9F1F-D729FFE22617}"/>
    <cellStyle name="Moeda 2 4 2 3 3 4" xfId="23831" xr:uid="{BA8A02DD-DDE3-44ED-8F46-6D5DFD6D8A2E}"/>
    <cellStyle name="Moeda 2 4 2 3 3 5" xfId="19513" xr:uid="{0012131B-06AB-4351-9AFD-507DE3D361E9}"/>
    <cellStyle name="Moeda 2 4 2 3 4" xfId="9182" xr:uid="{CCC2E64E-347A-4BB0-9B34-22F20477654E}"/>
    <cellStyle name="Moeda 2 4 2 3 4 2" xfId="25451" xr:uid="{08FAC9B6-6098-4ADC-8157-8B419A917D4A}"/>
    <cellStyle name="Moeda 2 4 2 3 5" xfId="14712" xr:uid="{1BE6F874-FF88-43E4-B67D-614667C8ACBE}"/>
    <cellStyle name="Moeda 2 4 2 3 6" xfId="20610" xr:uid="{4DEF43F1-1334-4FD3-BC24-9374EA6167A5}"/>
    <cellStyle name="Moeda 2 4 2 3 7" xfId="19557" xr:uid="{21FE8738-B4E4-44AB-ACAA-B119E2C29196}"/>
    <cellStyle name="Moeda 2 4 2 3 8" xfId="33655" xr:uid="{24A6C909-D0B6-4CB6-BC0D-E6018BEB2723}"/>
    <cellStyle name="Moeda 2 4 2 3 9" xfId="34653" xr:uid="{9E318690-D485-4ECE-B794-7BEC458608EF}"/>
    <cellStyle name="Moeda 2 4 2 4" xfId="4690" xr:uid="{69FD3807-C06A-484E-B81A-B616AE93394A}"/>
    <cellStyle name="Moeda 2 4 2 4 2" xfId="9939" xr:uid="{78DA2282-13E7-4C7C-B657-A2FE1664A425}"/>
    <cellStyle name="Moeda 2 4 2 4 2 2" xfId="26201" xr:uid="{394F32D1-7D5B-43CE-A551-C897AAABE228}"/>
    <cellStyle name="Moeda 2 4 2 4 3" xfId="15462" xr:uid="{2F3B0824-168B-4218-83D5-951F59B59B93}"/>
    <cellStyle name="Moeda 2 4 2 4 4" xfId="21360" xr:uid="{B6297135-D4BF-4237-BEE7-7F4A19CADD76}"/>
    <cellStyle name="Moeda 2 4 2 4 5" xfId="13524" xr:uid="{F64B0812-3066-4F1D-94EA-99078ED0B7A7}"/>
    <cellStyle name="Moeda 2 4 2 5" xfId="6696" xr:uid="{DA33BEF5-59AB-42B8-9F24-AF7DCC48CA2F}"/>
    <cellStyle name="Moeda 2 4 2 5 2" xfId="11551" xr:uid="{55C8B443-F36C-4D01-A9E6-9DD966B146E6}"/>
    <cellStyle name="Moeda 2 4 2 5 2 2" xfId="27813" xr:uid="{EB841BA8-A5EE-449F-A4F7-475BEBB19C3E}"/>
    <cellStyle name="Moeda 2 4 2 5 3" xfId="17146" xr:uid="{A421213B-0E6C-4C28-B0D8-A9F436C2A9D5}"/>
    <cellStyle name="Moeda 2 4 2 5 4" xfId="22972" xr:uid="{D7776D9E-A219-43A4-B122-994DBCA76F92}"/>
    <cellStyle name="Moeda 2 4 2 5 5" xfId="30911" xr:uid="{F602BBD2-04CD-4D91-92B4-4A4A14E453E6}"/>
    <cellStyle name="Moeda 2 4 2 6" xfId="8323" xr:uid="{DD2BA1BE-5452-4E60-B6E7-0D8EDDA8738B}"/>
    <cellStyle name="Moeda 2 4 2 6 2" xfId="24592" xr:uid="{B4A4B087-BE59-4038-A115-143B04288CEE}"/>
    <cellStyle name="Moeda 2 4 2 7" xfId="13848" xr:uid="{0359A04D-6FE6-4F4E-9C54-8894381B957D}"/>
    <cellStyle name="Moeda 2 4 2 8" xfId="19751" xr:uid="{DDD52B6D-4755-480F-A3EE-E87D12F40803}"/>
    <cellStyle name="Moeda 2 4 2 9" xfId="18881" xr:uid="{444588A0-F8DC-4E57-85B9-18EE4172BFB1}"/>
    <cellStyle name="Moeda 2 4 3" xfId="3247" xr:uid="{2457343E-310D-4BCF-BBE3-B93BB3A370FC}"/>
    <cellStyle name="Moeda 2 4 3 10" xfId="34654" xr:uid="{91812437-C68D-4E66-A0CC-A8E50392CBB8}"/>
    <cellStyle name="Moeda 2 4 3 11" xfId="36024" xr:uid="{5309A23D-C722-42F5-ADB6-488F5384C97F}"/>
    <cellStyle name="Moeda 2 4 3 12" xfId="37436" xr:uid="{E1B4A168-F224-4771-9CF3-2A6D62F46435}"/>
    <cellStyle name="Moeda 2 4 3 13" xfId="38841" xr:uid="{26B2F023-5E2D-4E35-A01A-DAA2588F7448}"/>
    <cellStyle name="Moeda 2 4 3 14" xfId="40328" xr:uid="{9B2ED60D-8521-49DF-A701-ED096A6CBFA1}"/>
    <cellStyle name="Moeda 2 4 3 15" xfId="41890" xr:uid="{6AD211E5-25E6-486E-BCC7-F72D2E4BED61}"/>
    <cellStyle name="Moeda 2 4 3 16" xfId="43293" xr:uid="{0EAC6C8D-98D8-460F-8633-0C2B81A6D488}"/>
    <cellStyle name="Moeda 2 4 3 2" xfId="4177" xr:uid="{C66E6027-3D58-4892-85B2-97FA856E00E5}"/>
    <cellStyle name="Moeda 2 4 3 2 10" xfId="36776" xr:uid="{B0AC97B5-266A-480D-AF79-850E7CAC694C}"/>
    <cellStyle name="Moeda 2 4 3 2 11" xfId="38188" xr:uid="{4108465C-ED76-437E-A2D8-2F76FF64374B}"/>
    <cellStyle name="Moeda 2 4 3 2 12" xfId="39593" xr:uid="{DF9AF5B8-FBC0-4E96-A38B-2BEC37EC89BE}"/>
    <cellStyle name="Moeda 2 4 3 2 13" xfId="40329" xr:uid="{924467B8-0F98-46C1-BF35-E4501E6DD4C9}"/>
    <cellStyle name="Moeda 2 4 3 2 14" xfId="42642" xr:uid="{B2706C10-3A64-4DC9-AFC5-44A426C09CB3}"/>
    <cellStyle name="Moeda 2 4 3 2 15" xfId="44045" xr:uid="{D5994842-516F-40A5-82BE-FEF6F53D015B}"/>
    <cellStyle name="Moeda 2 4 3 2 2" xfId="5786" xr:uid="{6A9463CD-AFFE-4703-8887-6DCED0D19798}"/>
    <cellStyle name="Moeda 2 4 3 2 2 2" xfId="11035" xr:uid="{4BA2F1DF-7FC0-4958-A0BE-16B5C20F9336}"/>
    <cellStyle name="Moeda 2 4 3 2 2 2 2" xfId="27297" xr:uid="{7A2E119A-582D-46F4-AB9E-E4F75B52F358}"/>
    <cellStyle name="Moeda 2 4 3 2 2 3" xfId="16558" xr:uid="{6893BC25-CFF6-44DB-B67E-C7AB95CAF6B7}"/>
    <cellStyle name="Moeda 2 4 3 2 2 4" xfId="22456" xr:uid="{CC8C1F58-2C99-45E8-94C6-7F24DD640554}"/>
    <cellStyle name="Moeda 2 4 3 2 2 5" xfId="29723" xr:uid="{CFA9A0D5-67AA-43B6-9163-AC7B40EC4AE7}"/>
    <cellStyle name="Moeda 2 4 3 2 3" xfId="7792" xr:uid="{C1CE41AC-CC01-42F8-B895-692D15E0707F}"/>
    <cellStyle name="Moeda 2 4 3 2 3 2" xfId="12647" xr:uid="{55210E64-D004-4C5D-85FD-BFAF0C698467}"/>
    <cellStyle name="Moeda 2 4 3 2 3 2 2" xfId="28909" xr:uid="{6744D95A-901F-4102-BAD1-371F45F2CF2E}"/>
    <cellStyle name="Moeda 2 4 3 2 3 3" xfId="18242" xr:uid="{D5D447FE-E97E-4C36-AE8F-109ABBF1C285}"/>
    <cellStyle name="Moeda 2 4 3 2 3 4" xfId="24068" xr:uid="{B63FE886-2138-451F-B045-E9D9FDFF024B}"/>
    <cellStyle name="Moeda 2 4 3 2 3 5" xfId="19287" xr:uid="{FDEB7C65-8F49-4424-95C3-2E9772E44F64}"/>
    <cellStyle name="Moeda 2 4 3 2 4" xfId="9419" xr:uid="{D599EF2E-35A7-4A5B-9392-EE4E13B91611}"/>
    <cellStyle name="Moeda 2 4 3 2 4 2" xfId="25688" xr:uid="{81D6CE73-179E-4D2A-B623-72E2A012630C}"/>
    <cellStyle name="Moeda 2 4 3 2 5" xfId="14949" xr:uid="{30BBF7B9-8641-4806-9151-63B56B9E784B}"/>
    <cellStyle name="Moeda 2 4 3 2 6" xfId="20847" xr:uid="{CB4E41FE-6A3C-485E-82E3-9877E9698BC8}"/>
    <cellStyle name="Moeda 2 4 3 2 7" xfId="32503" xr:uid="{AC0B9105-4E80-49E9-9330-EA56C37F5243}"/>
    <cellStyle name="Moeda 2 4 3 2 8" xfId="33892" xr:uid="{A3A05719-6DEB-4FDD-AF77-23EF22A2DD88}"/>
    <cellStyle name="Moeda 2 4 3 2 9" xfId="34655" xr:uid="{E79D95F7-8207-45C6-B3F2-0431C39DF5A7}"/>
    <cellStyle name="Moeda 2 4 3 3" xfId="4888" xr:uid="{61BDD037-E2D7-4892-A9CD-34E36D4DCF07}"/>
    <cellStyle name="Moeda 2 4 3 3 2" xfId="10137" xr:uid="{00769782-4075-44C5-A119-84696681937D}"/>
    <cellStyle name="Moeda 2 4 3 3 2 2" xfId="26399" xr:uid="{0DBB7DFE-8D57-46D1-8542-04F82055FE7F}"/>
    <cellStyle name="Moeda 2 4 3 3 3" xfId="15660" xr:uid="{F29400E9-1E75-41F6-8CA5-01837B7367AF}"/>
    <cellStyle name="Moeda 2 4 3 3 4" xfId="21558" xr:uid="{4078BD7F-E457-4F02-AA75-A803ADFB4902}"/>
    <cellStyle name="Moeda 2 4 3 3 5" xfId="30920" xr:uid="{9B6350C2-17E9-4E5D-B38D-88A4CFE17F20}"/>
    <cellStyle name="Moeda 2 4 3 4" xfId="6894" xr:uid="{DD5AB6C4-6EC3-494C-8BFF-76A936D27C78}"/>
    <cellStyle name="Moeda 2 4 3 4 2" xfId="11749" xr:uid="{54D4B4A6-371D-4E08-81AB-FF1A63560A30}"/>
    <cellStyle name="Moeda 2 4 3 4 2 2" xfId="28011" xr:uid="{EA4D0350-B3F4-45CE-BBDD-047014F317E9}"/>
    <cellStyle name="Moeda 2 4 3 4 3" xfId="17344" xr:uid="{45D02A5E-053B-43BA-B792-2FD25993FC2F}"/>
    <cellStyle name="Moeda 2 4 3 4 4" xfId="23170" xr:uid="{5433B9FC-BED5-4AC3-9A94-05D84BD8B936}"/>
    <cellStyle name="Moeda 2 4 3 4 5" xfId="31595" xr:uid="{2B89B5C3-9FBE-4374-9532-8C44AA5842F5}"/>
    <cellStyle name="Moeda 2 4 3 5" xfId="8521" xr:uid="{AF830BBD-D28C-4093-B344-1F3C6AB45E1B}"/>
    <cellStyle name="Moeda 2 4 3 5 2" xfId="24790" xr:uid="{FD9F51E3-C98A-435B-A8B6-324CEF2ADDCD}"/>
    <cellStyle name="Moeda 2 4 3 6" xfId="14046" xr:uid="{458B5078-3AFE-445D-88A7-E65430EC253C}"/>
    <cellStyle name="Moeda 2 4 3 7" xfId="19949" xr:uid="{ECFBF394-E790-472B-BFCE-18A422B03C0D}"/>
    <cellStyle name="Moeda 2 4 3 8" xfId="30318" xr:uid="{03B3EC46-6CCB-4931-BE0C-154949D680FD}"/>
    <cellStyle name="Moeda 2 4 3 9" xfId="32994" xr:uid="{E4A8F761-FC81-45CC-BC74-934FBBE18447}"/>
    <cellStyle name="Moeda 2 4 4" xfId="3739" xr:uid="{DBAFFA44-4A75-4405-AD27-7B6EEC73D4A1}"/>
    <cellStyle name="Moeda 2 4 4 10" xfId="36409" xr:uid="{578F41EA-F0DC-4466-81FA-A209F8ED0D52}"/>
    <cellStyle name="Moeda 2 4 4 11" xfId="37821" xr:uid="{3B1C341C-1581-4CD3-9FB0-16A83E488743}"/>
    <cellStyle name="Moeda 2 4 4 12" xfId="39226" xr:uid="{020DCCC4-33B5-4D91-B081-378C4E2BCE27}"/>
    <cellStyle name="Moeda 2 4 4 13" xfId="40330" xr:uid="{6747C03B-1091-48BC-8632-6F411FAE561A}"/>
    <cellStyle name="Moeda 2 4 4 14" xfId="42275" xr:uid="{96F83E5B-8285-4BA6-A16B-6F8E66228C87}"/>
    <cellStyle name="Moeda 2 4 4 15" xfId="43678" xr:uid="{959A8D0D-FC54-4743-8A48-03011FE16158}"/>
    <cellStyle name="Moeda 2 4 4 2" xfId="5348" xr:uid="{F9B5836F-414B-4186-A30C-3717EC4614D2}"/>
    <cellStyle name="Moeda 2 4 4 2 2" xfId="10597" xr:uid="{2ECB8D30-12E7-437D-A4F1-CF4C1BFB4563}"/>
    <cellStyle name="Moeda 2 4 4 2 2 2" xfId="26859" xr:uid="{3B683644-473D-4F5B-BFE4-1A3408D9F0BC}"/>
    <cellStyle name="Moeda 2 4 4 2 3" xfId="16120" xr:uid="{35F35323-5B30-4478-A17E-C70718791032}"/>
    <cellStyle name="Moeda 2 4 4 2 4" xfId="22018" xr:uid="{87C803C6-FBC6-4E54-A7B9-D51D363EDC5E}"/>
    <cellStyle name="Moeda 2 4 4 2 5" xfId="31755" xr:uid="{23123F47-0797-4FCF-A024-3A1100862E05}"/>
    <cellStyle name="Moeda 2 4 4 3" xfId="7354" xr:uid="{80785219-ED0A-4527-A47D-298B0090A223}"/>
    <cellStyle name="Moeda 2 4 4 3 2" xfId="12209" xr:uid="{53181F0B-C9F6-4847-8E27-437FB04803F4}"/>
    <cellStyle name="Moeda 2 4 4 3 2 2" xfId="28471" xr:uid="{52657229-BF0F-4670-86F8-E84CB2360D4A}"/>
    <cellStyle name="Moeda 2 4 4 3 3" xfId="17804" xr:uid="{A7E86D0F-4218-45B1-BF1F-AB99D96BDB9B}"/>
    <cellStyle name="Moeda 2 4 4 3 4" xfId="23630" xr:uid="{1F3C2DB6-C342-4A04-A2AD-143046B34A9C}"/>
    <cellStyle name="Moeda 2 4 4 3 5" xfId="29444" xr:uid="{380C4B1C-9753-4B06-8368-4BD6CD01A7B1}"/>
    <cellStyle name="Moeda 2 4 4 4" xfId="8981" xr:uid="{0DAFDF5F-B3E3-4629-8EF6-CA346855B0B3}"/>
    <cellStyle name="Moeda 2 4 4 4 2" xfId="25250" xr:uid="{4736470C-84C4-4FC0-9E6D-EC002293A982}"/>
    <cellStyle name="Moeda 2 4 4 5" xfId="14511" xr:uid="{DAB26B3D-108F-41C8-8E45-B691222BDCD7}"/>
    <cellStyle name="Moeda 2 4 4 6" xfId="20409" xr:uid="{879F58F1-F08B-4BE3-B1C4-2135997614B9}"/>
    <cellStyle name="Moeda 2 4 4 7" xfId="30558" xr:uid="{9D586D21-B50F-4995-9B54-9EDC3B83E1B4}"/>
    <cellStyle name="Moeda 2 4 4 8" xfId="33454" xr:uid="{D60CE0C4-D128-4FDE-9CB7-0D069AEA888A}"/>
    <cellStyle name="Moeda 2 4 4 9" xfId="34656" xr:uid="{BF49BFA1-A099-421F-8DFE-498F77DEDF1E}"/>
    <cellStyle name="Moeda 2 4 5" xfId="4552" xr:uid="{822A078C-CFBE-474F-85F5-FC5C939E2CEF}"/>
    <cellStyle name="Moeda 2 4 5 2" xfId="9801" xr:uid="{C1DEC2DD-0A52-4871-9DCE-5B81CD7B257B}"/>
    <cellStyle name="Moeda 2 4 5 2 2" xfId="26063" xr:uid="{F5666C7B-7C9A-4C6A-BB72-D38CF950B33C}"/>
    <cellStyle name="Moeda 2 4 5 3" xfId="15324" xr:uid="{EDE74AEC-D5C2-46DB-9392-B70F03F69669}"/>
    <cellStyle name="Moeda 2 4 5 4" xfId="21222" xr:uid="{D3FDD02B-9E43-4AEB-8A12-EA0E93DC101C}"/>
    <cellStyle name="Moeda 2 4 5 5" xfId="31177" xr:uid="{6F6AD2D7-C922-4132-9B86-BE94189A8C40}"/>
    <cellStyle name="Moeda 2 4 6" xfId="6558" xr:uid="{447929F2-F2FC-4E52-A6A8-AB680EBDF1D9}"/>
    <cellStyle name="Moeda 2 4 6 2" xfId="11413" xr:uid="{0B03FFA7-806D-4CC5-9A55-490A967FA7C7}"/>
    <cellStyle name="Moeda 2 4 6 2 2" xfId="27675" xr:uid="{4EA8A0E2-5C31-42C3-B555-E2D1F27AC6FE}"/>
    <cellStyle name="Moeda 2 4 6 3" xfId="17008" xr:uid="{2855B529-E971-48B6-9810-ADBE225E0004}"/>
    <cellStyle name="Moeda 2 4 6 4" xfId="22834" xr:uid="{8720FFA3-40CE-482B-A42E-205AA7063F78}"/>
    <cellStyle name="Moeda 2 4 6 5" xfId="19097" xr:uid="{5B1C13A6-ED30-4995-B4C4-46D77D6D3251}"/>
    <cellStyle name="Moeda 2 4 7" xfId="8183" xr:uid="{1E16289D-2459-4FCA-83B4-799BCBB0EBBC}"/>
    <cellStyle name="Moeda 2 4 7 2" xfId="24455" xr:uid="{D9767CDD-1180-490A-820C-4CE4DD443BD6}"/>
    <cellStyle name="Moeda 2 4 8" xfId="13244" xr:uid="{5F5794E0-3392-4AAC-A33B-5BCBCE923311}"/>
    <cellStyle name="Moeda 2 4 9" xfId="19613" xr:uid="{DB28CB02-1BF1-45FB-9CA3-ED4BD68C0E22}"/>
    <cellStyle name="Moeda 2 5" xfId="2989" xr:uid="{24F87F50-3300-4A87-8842-ADF85727FEC9}"/>
    <cellStyle name="Moeda 2 5 10" xfId="43101" xr:uid="{5C0FCFA4-0B2C-4504-9D85-D2329B605B62}"/>
    <cellStyle name="Moeda 2 5 2" xfId="3313" xr:uid="{DDD2650B-8B55-4770-97C9-B1BB937B4AD2}"/>
    <cellStyle name="Moeda 2 5 2 10" xfId="34658" xr:uid="{D58498D1-7627-40B9-8A99-3F5BE2A328DF}"/>
    <cellStyle name="Moeda 2 5 2 11" xfId="36197" xr:uid="{94D45662-30AB-45A5-B479-42655F72C6A0}"/>
    <cellStyle name="Moeda 2 5 2 12" xfId="37609" xr:uid="{485BD516-C670-46A9-B982-A9D1A20DF9B6}"/>
    <cellStyle name="Moeda 2 5 2 13" xfId="39014" xr:uid="{BAADFDBD-7A5F-4E02-A17C-ADC1F1940769}"/>
    <cellStyle name="Moeda 2 5 2 14" xfId="40332" xr:uid="{87CCC86E-7A28-4191-B368-9C41416FD793}"/>
    <cellStyle name="Moeda 2 5 2 15" xfId="42063" xr:uid="{1F6FC5E2-E2D1-4BA2-9AB1-453F2AE2BDEC}"/>
    <cellStyle name="Moeda 2 5 2 16" xfId="43466" xr:uid="{7C277579-6261-4C05-AEE6-646B228A3CF3}"/>
    <cellStyle name="Moeda 2 5 2 2" xfId="4085" xr:uid="{32C96406-7F64-48C0-80D8-5B5A66636BF3}"/>
    <cellStyle name="Moeda 2 5 2 2 10" xfId="36949" xr:uid="{B208BBD9-B6D4-4144-89DA-1B6B1EFB9974}"/>
    <cellStyle name="Moeda 2 5 2 2 11" xfId="38361" xr:uid="{F056ABAF-F78C-4423-8425-EA466179A3B2}"/>
    <cellStyle name="Moeda 2 5 2 2 12" xfId="39766" xr:uid="{4E2250C9-8E78-4E44-8086-EBC46939CCAB}"/>
    <cellStyle name="Moeda 2 5 2 2 13" xfId="40333" xr:uid="{E90E1882-627D-49EB-B87B-8E6C655BB0A0}"/>
    <cellStyle name="Moeda 2 5 2 2 14" xfId="42815" xr:uid="{FE9409E6-7036-4945-B8D3-0373FD46BC66}"/>
    <cellStyle name="Moeda 2 5 2 2 15" xfId="44218" xr:uid="{36502FA0-9AE8-4A9C-A024-2BAFEA6AC33F}"/>
    <cellStyle name="Moeda 2 5 2 2 2" xfId="5694" xr:uid="{CC204AFB-FED3-423E-901B-0D1166AAC611}"/>
    <cellStyle name="Moeda 2 5 2 2 2 2" xfId="10943" xr:uid="{8A5656F8-2FE7-4524-B6CE-00EC66AB6D68}"/>
    <cellStyle name="Moeda 2 5 2 2 2 2 2" xfId="27205" xr:uid="{0AA41A76-F601-4914-A6FE-46074176CBFD}"/>
    <cellStyle name="Moeda 2 5 2 2 2 3" xfId="16466" xr:uid="{2FE37E16-0B43-4E92-8542-8A0190D1396B}"/>
    <cellStyle name="Moeda 2 5 2 2 2 4" xfId="22364" xr:uid="{E813FF0C-8481-4BF1-87E2-87927119A42C}"/>
    <cellStyle name="Moeda 2 5 2 2 2 5" xfId="19047" xr:uid="{BD1F415E-FC33-4367-A473-5C86D0FCFDD4}"/>
    <cellStyle name="Moeda 2 5 2 2 3" xfId="7700" xr:uid="{F790B11F-BF7F-4681-A7B8-1BD8C9E91B51}"/>
    <cellStyle name="Moeda 2 5 2 2 3 2" xfId="12555" xr:uid="{9E33D899-A549-4D8E-94A0-C776472ABBE0}"/>
    <cellStyle name="Moeda 2 5 2 2 3 2 2" xfId="28817" xr:uid="{776E1C20-1CC1-4D9F-875B-E66CA2901516}"/>
    <cellStyle name="Moeda 2 5 2 2 3 3" xfId="18150" xr:uid="{8B93EA23-DCF8-483D-8910-2BC86E6BCD15}"/>
    <cellStyle name="Moeda 2 5 2 2 3 4" xfId="23976" xr:uid="{895C5BA2-A902-4E53-A951-AD9CE8495740}"/>
    <cellStyle name="Moeda 2 5 2 2 3 5" xfId="13454" xr:uid="{9F35AB62-116E-44BA-B9E6-96C09F3C08EF}"/>
    <cellStyle name="Moeda 2 5 2 2 4" xfId="9327" xr:uid="{4DEBEF04-FF82-4CEB-BB61-BD1CFCE1812D}"/>
    <cellStyle name="Moeda 2 5 2 2 4 2" xfId="25596" xr:uid="{C2D7EAB3-82DF-415E-8838-FF37E8C07770}"/>
    <cellStyle name="Moeda 2 5 2 2 5" xfId="14857" xr:uid="{4F5CD37B-4DD8-424F-9A72-5C644DE2AB5F}"/>
    <cellStyle name="Moeda 2 5 2 2 6" xfId="20755" xr:uid="{66FCDBB5-05A3-45FF-A166-D4E0CB5A3DCD}"/>
    <cellStyle name="Moeda 2 5 2 2 7" xfId="31900" xr:uid="{1C8E21DB-5488-4F6B-8080-AB39D3539907}"/>
    <cellStyle name="Moeda 2 5 2 2 8" xfId="33800" xr:uid="{74DE2C35-6B25-4683-8A27-746D8EC586B4}"/>
    <cellStyle name="Moeda 2 5 2 2 9" xfId="34659" xr:uid="{5CF0004A-D66F-4DD7-AA3B-D559871CAA6D}"/>
    <cellStyle name="Moeda 2 5 2 3" xfId="4929" xr:uid="{501D884E-29E2-4010-9B02-CA3CC0C69ED8}"/>
    <cellStyle name="Moeda 2 5 2 3 2" xfId="10178" xr:uid="{66155AD3-AD55-4B44-8BAB-F82B3011791A}"/>
    <cellStyle name="Moeda 2 5 2 3 2 2" xfId="26440" xr:uid="{F5B5A4E9-5C2D-4D58-9187-E30EC4630AF8}"/>
    <cellStyle name="Moeda 2 5 2 3 3" xfId="15701" xr:uid="{A0CD19FC-37B3-4209-9042-DA0BCFDB89F2}"/>
    <cellStyle name="Moeda 2 5 2 3 4" xfId="21599" xr:uid="{952A17F8-4452-4AC5-A09F-4D24AE0B1BB3}"/>
    <cellStyle name="Moeda 2 5 2 3 5" xfId="29814" xr:uid="{F2579E9B-0420-4A32-A880-FCB3189A58F8}"/>
    <cellStyle name="Moeda 2 5 2 4" xfId="6935" xr:uid="{372558B0-1A68-4A12-9117-14A03822D0DE}"/>
    <cellStyle name="Moeda 2 5 2 4 2" xfId="11790" xr:uid="{DE30D974-BF91-46B6-BE06-7245736867B0}"/>
    <cellStyle name="Moeda 2 5 2 4 2 2" xfId="28052" xr:uid="{B12C9C84-846E-46D4-B05C-A03F531297B9}"/>
    <cellStyle name="Moeda 2 5 2 4 3" xfId="17385" xr:uid="{77C476B5-4AE3-43E1-B090-24B0CD0D3312}"/>
    <cellStyle name="Moeda 2 5 2 4 4" xfId="23211" xr:uid="{FEB25AC6-D8B7-4AD9-AB23-E44002FA81FB}"/>
    <cellStyle name="Moeda 2 5 2 4 5" xfId="31735" xr:uid="{4E88F37D-C2C9-4018-84C5-8EE6734FFE42}"/>
    <cellStyle name="Moeda 2 5 2 5" xfId="8562" xr:uid="{B78F9176-3D1D-490B-BAD4-ED0D62769948}"/>
    <cellStyle name="Moeda 2 5 2 5 2" xfId="24831" xr:uid="{19DA904F-D823-412D-BEB3-62DC06A52DEB}"/>
    <cellStyle name="Moeda 2 5 2 6" xfId="14090" xr:uid="{6F7DB6C9-771C-4221-945A-BB93DA700952}"/>
    <cellStyle name="Moeda 2 5 2 7" xfId="19990" xr:uid="{236DFB61-CE19-4821-AE0D-9F3931F8A8D9}"/>
    <cellStyle name="Moeda 2 5 2 8" xfId="29377" xr:uid="{3BE59A9E-3AD1-403C-A53F-81A426B0B2D5}"/>
    <cellStyle name="Moeda 2 5 2 9" xfId="33035" xr:uid="{6023AC42-22BD-44FD-8448-04CC03269F65}"/>
    <cellStyle name="Moeda 2 5 3" xfId="3274" xr:uid="{31CA0645-38D7-4B4F-A595-F1CDA059699E}"/>
    <cellStyle name="Moeda 2 5 3 10" xfId="34660" xr:uid="{7B5F4984-54ED-42B4-A340-63EBF8B739A5}"/>
    <cellStyle name="Moeda 2 5 3 11" xfId="36582" xr:uid="{C09A1697-32E7-48E7-B4F1-DC7FE2E9F511}"/>
    <cellStyle name="Moeda 2 5 3 12" xfId="37994" xr:uid="{9551EF8E-5109-4A05-83A3-936EDF17536D}"/>
    <cellStyle name="Moeda 2 5 3 13" xfId="39399" xr:uid="{4ADF941F-CDF6-4E54-A928-710C7417C855}"/>
    <cellStyle name="Moeda 2 5 3 14" xfId="40334" xr:uid="{72E468DF-8CAE-4498-8AF2-D2DA02763098}"/>
    <cellStyle name="Moeda 2 5 3 15" xfId="42448" xr:uid="{7A08B695-4BA7-449A-8657-2DA11B054462}"/>
    <cellStyle name="Moeda 2 5 3 16" xfId="43851" xr:uid="{1915E114-4D61-46CE-A7EA-292EADFDEDBD}"/>
    <cellStyle name="Moeda 2 5 3 2" xfId="4119" xr:uid="{C6EE4828-08E3-4930-AC6C-569FE88DA228}"/>
    <cellStyle name="Moeda 2 5 3 2 2" xfId="5728" xr:uid="{00E18C28-1098-44C5-B599-DE6AA3171DE0}"/>
    <cellStyle name="Moeda 2 5 3 2 2 2" xfId="10977" xr:uid="{1BA2DD47-5F1C-49C7-BA86-0E4C84FD536D}"/>
    <cellStyle name="Moeda 2 5 3 2 2 2 2" xfId="27239" xr:uid="{D5A99BBA-03A0-4082-97FA-F6C5E45E144A}"/>
    <cellStyle name="Moeda 2 5 3 2 2 3" xfId="16500" xr:uid="{9B09EB5C-8378-44DF-AD0C-85DF9D475020}"/>
    <cellStyle name="Moeda 2 5 3 2 2 4" xfId="22398" xr:uid="{B6AA1701-89D3-4DDD-AF4E-3E198EC27F66}"/>
    <cellStyle name="Moeda 2 5 3 2 2 5" xfId="13110" xr:uid="{C52EEC0F-42F0-4CF0-BACC-29DD825DE617}"/>
    <cellStyle name="Moeda 2 5 3 2 3" xfId="7734" xr:uid="{88671DE3-7459-4B7B-B8BF-651A581932E8}"/>
    <cellStyle name="Moeda 2 5 3 2 3 2" xfId="12589" xr:uid="{1949BD45-C0C2-40ED-A801-6E78E94489D0}"/>
    <cellStyle name="Moeda 2 5 3 2 3 2 2" xfId="28851" xr:uid="{273B42CC-8AAF-470C-8BDA-0A314DC42F31}"/>
    <cellStyle name="Moeda 2 5 3 2 3 3" xfId="18184" xr:uid="{28133FB0-FE38-4516-8525-9E5318AE4E0C}"/>
    <cellStyle name="Moeda 2 5 3 2 3 4" xfId="24010" xr:uid="{004ABCA2-0D8F-414E-AA09-2C317D029E7D}"/>
    <cellStyle name="Moeda 2 5 3 2 3 5" xfId="18716" xr:uid="{2597AC05-38EE-461C-924C-AE536CCEDC80}"/>
    <cellStyle name="Moeda 2 5 3 2 4" xfId="9361" xr:uid="{3A668F4D-155A-4272-B601-D077A42396C7}"/>
    <cellStyle name="Moeda 2 5 3 2 4 2" xfId="25630" xr:uid="{71C3A597-5135-42CB-BE1F-1100FE2915A5}"/>
    <cellStyle name="Moeda 2 5 3 2 5" xfId="14891" xr:uid="{342EFB84-42A9-4547-85AF-1237511E3934}"/>
    <cellStyle name="Moeda 2 5 3 2 6" xfId="20789" xr:uid="{E99939EA-7209-49A9-874A-21309C43A333}"/>
    <cellStyle name="Moeda 2 5 3 2 7" xfId="13364" xr:uid="{12CD47CF-3E2D-4A06-B03B-7440A8D5A869}"/>
    <cellStyle name="Moeda 2 5 3 2 8" xfId="33834" xr:uid="{139A7889-E9E7-46E1-80A9-3108942711E5}"/>
    <cellStyle name="Moeda 2 5 3 3" xfId="4901" xr:uid="{E5A1EB6E-FDFD-40B7-8698-2E21D32CAAB5}"/>
    <cellStyle name="Moeda 2 5 3 3 2" xfId="10150" xr:uid="{00BEC48D-05AC-4046-AE45-35519A3B3FCC}"/>
    <cellStyle name="Moeda 2 5 3 3 2 2" xfId="26412" xr:uid="{190A8BD4-5D63-4911-94FC-C17B44066518}"/>
    <cellStyle name="Moeda 2 5 3 3 3" xfId="15673" xr:uid="{CF8470D9-4EED-4FDE-A55B-484A1AFBBC27}"/>
    <cellStyle name="Moeda 2 5 3 3 4" xfId="21571" xr:uid="{64D9019A-06AC-4D58-9D0C-515993C74122}"/>
    <cellStyle name="Moeda 2 5 3 3 5" xfId="29739" xr:uid="{49F090CD-C1AE-4C8D-853E-27E7C372AC85}"/>
    <cellStyle name="Moeda 2 5 3 4" xfId="6907" xr:uid="{AF7CA0D0-A96C-4886-A7BA-C61217820283}"/>
    <cellStyle name="Moeda 2 5 3 4 2" xfId="11762" xr:uid="{2F5DD804-CDAC-4AD9-A9D1-B545335A3C16}"/>
    <cellStyle name="Moeda 2 5 3 4 2 2" xfId="28024" xr:uid="{EDCA8FDA-FD43-42C7-8A1A-575FF5E26158}"/>
    <cellStyle name="Moeda 2 5 3 4 3" xfId="17357" xr:uid="{24AC27E6-BFB1-4A79-B12A-93D3D3A98BE0}"/>
    <cellStyle name="Moeda 2 5 3 4 4" xfId="23183" xr:uid="{D2CFCDBD-6464-43EF-AED0-ECA5EB24FF12}"/>
    <cellStyle name="Moeda 2 5 3 4 5" xfId="18925" xr:uid="{4FF1489A-1977-489F-8E3A-7E429C483528}"/>
    <cellStyle name="Moeda 2 5 3 5" xfId="8534" xr:uid="{E7C399B5-607B-41E2-AD9B-8C5502EF2BAC}"/>
    <cellStyle name="Moeda 2 5 3 5 2" xfId="24803" xr:uid="{430EEE73-56F7-4758-ADFA-125B83B3EE7C}"/>
    <cellStyle name="Moeda 2 5 3 6" xfId="14060" xr:uid="{CA57C022-AE5D-4C54-92EA-5947FA261AFC}"/>
    <cellStyle name="Moeda 2 5 3 7" xfId="19962" xr:uid="{2A41FECC-60AC-470F-B691-DADB26CA3341}"/>
    <cellStyle name="Moeda 2 5 3 8" xfId="31006" xr:uid="{73C64DE2-2E9C-4DBD-8D43-DEA78224A845}"/>
    <cellStyle name="Moeda 2 5 3 9" xfId="33007" xr:uid="{A784315E-7CD2-4BF7-978A-B9E793152813}"/>
    <cellStyle name="Moeda 2 5 4" xfId="34657" xr:uid="{5C0F09FC-43D4-4813-A48E-FD9F365E6C93}"/>
    <cellStyle name="Moeda 2 5 5" xfId="35832" xr:uid="{65A379FC-5337-4F0C-90C5-C281A4783DF2}"/>
    <cellStyle name="Moeda 2 5 6" xfId="37244" xr:uid="{591F43B8-9A12-414C-A2A2-DA3BDEA16450}"/>
    <cellStyle name="Moeda 2 5 7" xfId="38649" xr:uid="{A1FCC3A1-5658-4FD7-AF79-04630F1AF58B}"/>
    <cellStyle name="Moeda 2 5 8" xfId="40331" xr:uid="{3AD026B4-383F-4A29-9499-FF48B25E68CC}"/>
    <cellStyle name="Moeda 2 5 9" xfId="41698" xr:uid="{526D2E7F-5C11-4C6C-BEC1-7041CE048D23}"/>
    <cellStyle name="Moeda 2 58" xfId="8159" xr:uid="{14DFE272-9F57-4170-902E-C54E3EA986E6}"/>
    <cellStyle name="Moeda 2 58 2" xfId="13013" xr:uid="{E524ED99-B92A-44EB-9D94-51297AC96662}"/>
    <cellStyle name="Moeda 2 58 2 2" xfId="29275" xr:uid="{8F0170A6-60E2-44FF-B4EE-42644F9A773E}"/>
    <cellStyle name="Moeda 2 58 3" xfId="18608" xr:uid="{4F57A7D4-0790-45B8-90BD-C094A0DD0407}"/>
    <cellStyle name="Moeda 2 58 4" xfId="24434" xr:uid="{C07446E2-E89A-4D92-B66B-85DE4ECE80F0}"/>
    <cellStyle name="Moeda 2 58 5" xfId="32594" xr:uid="{EE83B387-B744-4767-9828-B20B99BE3102}"/>
    <cellStyle name="Moeda 2 58 6" xfId="30076" xr:uid="{BCB20CA9-CEBE-4CA6-8FE0-D46A833789E4}"/>
    <cellStyle name="Moeda 2 58 7" xfId="35669" xr:uid="{542B1C50-E6BC-4A1E-BC3B-0C65D5E474ED}"/>
    <cellStyle name="Moeda 2 58 8" xfId="41338" xr:uid="{05316EEE-F913-4855-B1B1-BAD31A4CE9D5}"/>
    <cellStyle name="Moeda 2 6" xfId="3046" xr:uid="{142B7843-4AF4-4BA1-B4CF-4626075DA43B}"/>
    <cellStyle name="Moeda 2 6 10" xfId="32793" xr:uid="{856C1EA0-EB6C-4CAF-AB27-984DAEC64D8B}"/>
    <cellStyle name="Moeda 2 6 11" xfId="34661" xr:uid="{043788A2-7817-47B0-A584-1F0A33D2A32F}"/>
    <cellStyle name="Moeda 2 6 12" xfId="36021" xr:uid="{D1A0853B-2ED9-4890-8741-65DA478E0637}"/>
    <cellStyle name="Moeda 2 6 13" xfId="37433" xr:uid="{AFD76224-7F42-42EE-9889-76F9C93B90B4}"/>
    <cellStyle name="Moeda 2 6 14" xfId="38838" xr:uid="{292F2284-354F-49A9-8DDC-D86AC7B79E1D}"/>
    <cellStyle name="Moeda 2 6 15" xfId="40335" xr:uid="{6469E7EF-ECD5-4511-803B-606EEE25B1C5}"/>
    <cellStyle name="Moeda 2 6 16" xfId="41887" xr:uid="{FA624516-E962-48CB-9D8D-13A6CE28CEA6}"/>
    <cellStyle name="Moeda 2 6 17" xfId="43290" xr:uid="{8B9A13FE-CE91-432C-9015-76D45DD6B659}"/>
    <cellStyle name="Moeda 2 6 2" xfId="3511" xr:uid="{CACDA2AE-3A51-4C99-B58C-A4C57760654E}"/>
    <cellStyle name="Moeda 2 6 2 10" xfId="34662" xr:uid="{CEEE6BBB-CE4A-4C33-AAFF-602D05F600F7}"/>
    <cellStyle name="Moeda 2 6 2 11" xfId="36773" xr:uid="{7B69A8B7-4999-43BC-95E1-5AE1F3838154}"/>
    <cellStyle name="Moeda 2 6 2 12" xfId="38185" xr:uid="{2C64B4C4-464D-45AD-B2A4-7254D76147F4}"/>
    <cellStyle name="Moeda 2 6 2 13" xfId="39590" xr:uid="{0F01F5D9-91EF-4258-98BD-B9C820244524}"/>
    <cellStyle name="Moeda 2 6 2 14" xfId="40336" xr:uid="{5D5FEDC3-2F6A-4B4B-9E4F-5D4E6BDFD5BB}"/>
    <cellStyle name="Moeda 2 6 2 15" xfId="42639" xr:uid="{C80BF381-0692-4D67-AED0-2FE1599D92FC}"/>
    <cellStyle name="Moeda 2 6 2 16" xfId="44042" xr:uid="{D9836E2E-F3F0-4FC7-A0A7-C65A56599E1A}"/>
    <cellStyle name="Moeda 2 6 2 2" xfId="4372" xr:uid="{58274749-EF65-4AEC-910E-F2F8A16E4FCA}"/>
    <cellStyle name="Moeda 2 6 2 2 2" xfId="5981" xr:uid="{0E3E9051-5219-4078-AF7C-CF7AEFE4C5F1}"/>
    <cellStyle name="Moeda 2 6 2 2 2 2" xfId="11230" xr:uid="{B63E3126-1002-4F80-B9A6-547F92145D4F}"/>
    <cellStyle name="Moeda 2 6 2 2 2 2 2" xfId="27492" xr:uid="{EC7345CB-89E7-4582-A90F-674BD67A495B}"/>
    <cellStyle name="Moeda 2 6 2 2 2 3" xfId="16753" xr:uid="{7594A5A6-1893-48E0-BE83-0F4F82912C14}"/>
    <cellStyle name="Moeda 2 6 2 2 2 4" xfId="22651" xr:uid="{952D2ED1-FD19-4B6F-9230-0A43855A8EE8}"/>
    <cellStyle name="Moeda 2 6 2 2 2 5" xfId="29772" xr:uid="{26F258F0-FE69-45C1-81F7-2525033C5881}"/>
    <cellStyle name="Moeda 2 6 2 2 3" xfId="7987" xr:uid="{54F1FC2F-E6CC-4DCE-AED1-9149E7580506}"/>
    <cellStyle name="Moeda 2 6 2 2 3 2" xfId="12842" xr:uid="{CA58B862-36CD-487E-B283-79E9FF67B1E1}"/>
    <cellStyle name="Moeda 2 6 2 2 3 2 2" xfId="29104" xr:uid="{F3A26F64-9291-4558-A7E3-F2EFFAD15148}"/>
    <cellStyle name="Moeda 2 6 2 2 3 3" xfId="18437" xr:uid="{2FD2A8F4-F245-4E81-B6A8-3A6FE2FB2938}"/>
    <cellStyle name="Moeda 2 6 2 2 3 4" xfId="24263" xr:uid="{43FD1005-6C9C-41CD-A732-3ABFFBF6C9BF}"/>
    <cellStyle name="Moeda 2 6 2 2 3 5" xfId="32068" xr:uid="{9547607D-84BB-48E7-831E-6604FE7F61A3}"/>
    <cellStyle name="Moeda 2 6 2 2 4" xfId="9614" xr:uid="{B9A10321-EE9B-464F-B190-26BEC28C7D68}"/>
    <cellStyle name="Moeda 2 6 2 2 4 2" xfId="25883" xr:uid="{B6629668-5C3F-4C74-A785-ECDB76EE1310}"/>
    <cellStyle name="Moeda 2 6 2 2 5" xfId="15144" xr:uid="{6B033B5A-4EB4-40CF-BBB7-A5F0C6521E49}"/>
    <cellStyle name="Moeda 2 6 2 2 6" xfId="21042" xr:uid="{C205EF0B-6E1B-4E0C-9EEE-21AA5781B869}"/>
    <cellStyle name="Moeda 2 6 2 2 7" xfId="31957" xr:uid="{B4294AC9-9292-4939-A913-57350241E283}"/>
    <cellStyle name="Moeda 2 6 2 2 8" xfId="34087" xr:uid="{8B6DE583-E0DE-48C6-BE0B-376263A9BD83}"/>
    <cellStyle name="Moeda 2 6 2 3" xfId="5126" xr:uid="{87BC8831-BEBD-4188-AFF3-006820F759CC}"/>
    <cellStyle name="Moeda 2 6 2 3 2" xfId="10375" xr:uid="{40838EAC-41D2-4E84-8352-452B3C7796EA}"/>
    <cellStyle name="Moeda 2 6 2 3 2 2" xfId="26637" xr:uid="{DC078B24-0CBF-44BD-9905-C9BA497D3FA3}"/>
    <cellStyle name="Moeda 2 6 2 3 3" xfId="15898" xr:uid="{4A27E7B6-9060-4559-85FE-9BBF14D3D056}"/>
    <cellStyle name="Moeda 2 6 2 3 4" xfId="21796" xr:uid="{1AF9AC1F-7D16-497A-AFE3-646763B3E3F9}"/>
    <cellStyle name="Moeda 2 6 2 3 5" xfId="19158" xr:uid="{C8D0790F-F08A-4A8F-8CFD-388F1A4C6915}"/>
    <cellStyle name="Moeda 2 6 2 4" xfId="7132" xr:uid="{5A431438-A227-443D-8FE2-55D69644C108}"/>
    <cellStyle name="Moeda 2 6 2 4 2" xfId="11987" xr:uid="{242D8F23-FA11-40ED-AC2B-41EF07B3465B}"/>
    <cellStyle name="Moeda 2 6 2 4 2 2" xfId="28249" xr:uid="{20663A70-D264-4174-91FA-1961EB8B558C}"/>
    <cellStyle name="Moeda 2 6 2 4 3" xfId="17582" xr:uid="{D0F1D465-C075-436A-9D16-1EDC1AFE1C29}"/>
    <cellStyle name="Moeda 2 6 2 4 4" xfId="23408" xr:uid="{5A52D05A-E0B6-4BDF-86A9-85DA4C4C9430}"/>
    <cellStyle name="Moeda 2 6 2 4 5" xfId="19140" xr:uid="{4591EC58-1FA1-4DAA-9D94-4CB1FFD42764}"/>
    <cellStyle name="Moeda 2 6 2 5" xfId="8759" xr:uid="{E182B067-38BD-47F5-B2B1-87B885FCF4DE}"/>
    <cellStyle name="Moeda 2 6 2 5 2" xfId="25028" xr:uid="{8248F580-DEF2-462C-BAD1-1EC90F84F1FE}"/>
    <cellStyle name="Moeda 2 6 2 6" xfId="14287" xr:uid="{12893B10-62E7-49E9-8F5F-DCDB07D75669}"/>
    <cellStyle name="Moeda 2 6 2 7" xfId="20187" xr:uid="{DF76023A-E24C-4933-A50A-6FAED1F0FBD7}"/>
    <cellStyle name="Moeda 2 6 2 8" xfId="29950" xr:uid="{A5D4FEA8-F55F-4172-B51C-1B319E033492}"/>
    <cellStyle name="Moeda 2 6 2 9" xfId="33232" xr:uid="{BB8D0ACB-6EFA-48DF-B5E8-5197F83D0775}"/>
    <cellStyle name="Moeda 2 6 3" xfId="3937" xr:uid="{38CC909C-CD43-43A6-93F9-75193D6FEE07}"/>
    <cellStyle name="Moeda 2 6 3 2" xfId="5546" xr:uid="{552BEBE5-868D-422D-B2D8-F0E3DC5F6D14}"/>
    <cellStyle name="Moeda 2 6 3 2 2" xfId="10795" xr:uid="{E05FADB6-C157-4E0C-8704-8B69181B8687}"/>
    <cellStyle name="Moeda 2 6 3 2 2 2" xfId="27057" xr:uid="{A32D0F19-361E-4B02-A33A-9D193257503E}"/>
    <cellStyle name="Moeda 2 6 3 2 3" xfId="16318" xr:uid="{D2D766DA-5FC2-4537-B4D0-E6C8C63A1ABC}"/>
    <cellStyle name="Moeda 2 6 3 2 4" xfId="22216" xr:uid="{CB0873A8-C5BD-42B1-B69D-5CE8D9868153}"/>
    <cellStyle name="Moeda 2 6 3 2 5" xfId="19079" xr:uid="{40653AB8-6D5D-4CE7-9E43-9E77AE24AB05}"/>
    <cellStyle name="Moeda 2 6 3 3" xfId="7552" xr:uid="{F8B0419A-1CDA-4AA9-B98F-283304708757}"/>
    <cellStyle name="Moeda 2 6 3 3 2" xfId="12407" xr:uid="{08454FAE-5ADA-4214-864F-FD3953D2DF49}"/>
    <cellStyle name="Moeda 2 6 3 3 2 2" xfId="28669" xr:uid="{621E739D-5188-4B40-9C55-6D797298BAD7}"/>
    <cellStyle name="Moeda 2 6 3 3 3" xfId="18002" xr:uid="{AD303CF4-224E-4C06-93CF-FD132A614DA5}"/>
    <cellStyle name="Moeda 2 6 3 3 4" xfId="23828" xr:uid="{B49A3946-A889-460A-BA73-1602288CC93E}"/>
    <cellStyle name="Moeda 2 6 3 3 5" xfId="31507" xr:uid="{B8E0F65C-9FAC-44C7-A4B3-FC6F832EDEB1}"/>
    <cellStyle name="Moeda 2 6 3 4" xfId="9179" xr:uid="{232D7EBE-642A-4BB4-8E8A-DF22B0D99EB4}"/>
    <cellStyle name="Moeda 2 6 3 4 2" xfId="25448" xr:uid="{19F7F1AC-A3F5-4701-90B5-7AB91E610059}"/>
    <cellStyle name="Moeda 2 6 3 5" xfId="14709" xr:uid="{897CCF4A-B2EE-43CE-B5FE-87EC874BD4AB}"/>
    <cellStyle name="Moeda 2 6 3 6" xfId="20607" xr:uid="{235D56C0-307F-44A0-AF2E-F7BCC3C62FAA}"/>
    <cellStyle name="Moeda 2 6 3 7" xfId="30230" xr:uid="{AB00D134-4C1C-46C4-8324-DCC1E0B0B544}"/>
    <cellStyle name="Moeda 2 6 3 8" xfId="33652" xr:uid="{A8D05F5F-9594-4CAE-A7C8-BA555F3AC995}"/>
    <cellStyle name="Moeda 2 6 4" xfId="4687" xr:uid="{09C8EFDE-4A5E-418F-A689-C8BE3553C749}"/>
    <cellStyle name="Moeda 2 6 4 2" xfId="9936" xr:uid="{6A96AF25-9A91-48DD-A799-31F1A4169A40}"/>
    <cellStyle name="Moeda 2 6 4 2 2" xfId="26198" xr:uid="{3485E0F9-8EDC-4FF0-9998-1AE50D4E7D9B}"/>
    <cellStyle name="Moeda 2 6 4 3" xfId="15459" xr:uid="{C88F82AD-6F70-46A1-8290-E5F2CCDC3252}"/>
    <cellStyle name="Moeda 2 6 4 4" xfId="21357" xr:uid="{8AE3DB09-7CBD-4F47-BC38-DCA95BB35284}"/>
    <cellStyle name="Moeda 2 6 4 5" xfId="30010" xr:uid="{98398A94-B945-4976-8DFD-A875BA1F15B7}"/>
    <cellStyle name="Moeda 2 6 5" xfId="6693" xr:uid="{88313064-3C84-473F-9D03-B1ACF3882727}"/>
    <cellStyle name="Moeda 2 6 5 2" xfId="11548" xr:uid="{9AAA0C19-7EE7-4544-811C-B204DDB3AF84}"/>
    <cellStyle name="Moeda 2 6 5 2 2" xfId="27810" xr:uid="{43418FD8-8EA3-4F46-B732-AAB6C0D324FB}"/>
    <cellStyle name="Moeda 2 6 5 3" xfId="17143" xr:uid="{4B1507F7-3FE3-4148-9DB5-511A61D30F82}"/>
    <cellStyle name="Moeda 2 6 5 4" xfId="22969" xr:uid="{E784F138-1BAD-4729-B54B-FFD29201F482}"/>
    <cellStyle name="Moeda 2 6 5 5" xfId="13311" xr:uid="{02B77FD3-069D-45C2-9CD5-C05E52544F62}"/>
    <cellStyle name="Moeda 2 6 6" xfId="8320" xr:uid="{ACAE0F29-65DB-4AB3-8D4B-29227A285BC9}"/>
    <cellStyle name="Moeda 2 6 6 2" xfId="24589" xr:uid="{AA72A359-94B0-4ECD-B5E4-079947035D88}"/>
    <cellStyle name="Moeda 2 6 7" xfId="13845" xr:uid="{793CC0BD-B8F3-4208-A70C-0FF30A7A816F}"/>
    <cellStyle name="Moeda 2 6 8" xfId="19748" xr:uid="{4C96B9E0-A12C-4588-B944-DB426D03BF0A}"/>
    <cellStyle name="Moeda 2 6 9" xfId="31203" xr:uid="{AC06862A-6DC6-40AC-AD7C-8B235E7BC0CB}"/>
    <cellStyle name="Moeda 2 7" xfId="3244" xr:uid="{94FC3347-9E43-436C-970A-796FF232743B}"/>
    <cellStyle name="Moeda 2 7 10" xfId="34663" xr:uid="{80E1D379-3E86-4D2D-9FAB-FF06638AD7FB}"/>
    <cellStyle name="Moeda 2 7 11" xfId="36406" xr:uid="{4127152C-9686-47B4-BFE6-D856070436D6}"/>
    <cellStyle name="Moeda 2 7 12" xfId="37818" xr:uid="{19D3E965-BAF2-4D56-8FC3-FCEA79FADA70}"/>
    <cellStyle name="Moeda 2 7 13" xfId="39223" xr:uid="{21A2425D-BDC5-4FF2-A131-3FC9D6A28272}"/>
    <cellStyle name="Moeda 2 7 14" xfId="40337" xr:uid="{F7AA1FF3-A3E1-4C06-96F3-22916FB553FD}"/>
    <cellStyle name="Moeda 2 7 15" xfId="42272" xr:uid="{465D46E2-6949-48E1-9CDE-97A0842C39B5}"/>
    <cellStyle name="Moeda 2 7 16" xfId="43675" xr:uid="{C4911BF0-8D4F-4F0D-9D88-DA8868CE385D}"/>
    <cellStyle name="Moeda 2 7 2" xfId="4174" xr:uid="{44D6230B-4F28-4B73-9385-67BD5096A48F}"/>
    <cellStyle name="Moeda 2 7 2 2" xfId="5783" xr:uid="{E41E562A-5694-405C-883F-027D7C6929CE}"/>
    <cellStyle name="Moeda 2 7 2 2 2" xfId="11032" xr:uid="{B492D45D-608F-427C-8985-583F79D359F0}"/>
    <cellStyle name="Moeda 2 7 2 2 2 2" xfId="27294" xr:uid="{2183160E-75C8-4BC4-9715-5AE62C800E9E}"/>
    <cellStyle name="Moeda 2 7 2 2 3" xfId="16555" xr:uid="{CEC63809-ED19-48BF-9841-B28D227B8156}"/>
    <cellStyle name="Moeda 2 7 2 2 4" xfId="22453" xr:uid="{02E040B6-1010-4AB4-9B4E-C3EEFDF0B774}"/>
    <cellStyle name="Moeda 2 7 2 2 5" xfId="29351" xr:uid="{C509FB88-5BB6-4641-A219-BA662CE65937}"/>
    <cellStyle name="Moeda 2 7 2 3" xfId="7789" xr:uid="{AD0FE2A2-938D-488C-8E36-DD946FA53432}"/>
    <cellStyle name="Moeda 2 7 2 3 2" xfId="12644" xr:uid="{ADC5EA46-27EE-4886-9A5C-F8EBA3088749}"/>
    <cellStyle name="Moeda 2 7 2 3 2 2" xfId="28906" xr:uid="{C334011B-8051-4925-AC5B-1BB5A5475698}"/>
    <cellStyle name="Moeda 2 7 2 3 3" xfId="18239" xr:uid="{0476ED16-7315-4F02-9F76-26273494E0BB}"/>
    <cellStyle name="Moeda 2 7 2 3 4" xfId="24065" xr:uid="{C38694C5-0BCB-4C04-994E-DC611E7B1855}"/>
    <cellStyle name="Moeda 2 7 2 3 5" xfId="32527" xr:uid="{E20E5484-25D8-4481-9873-3CC8BEFE012B}"/>
    <cellStyle name="Moeda 2 7 2 4" xfId="9416" xr:uid="{91B4D520-5FB1-431E-8B68-5A493C215781}"/>
    <cellStyle name="Moeda 2 7 2 4 2" xfId="25685" xr:uid="{69D5E6FA-EC3C-4019-A6FC-21BC66B3B7A9}"/>
    <cellStyle name="Moeda 2 7 2 5" xfId="14946" xr:uid="{277EEB7B-0E48-4821-B4A3-4BA655DB0192}"/>
    <cellStyle name="Moeda 2 7 2 6" xfId="20844" xr:uid="{6981C11C-FA1A-4655-88D0-E1F351E85261}"/>
    <cellStyle name="Moeda 2 7 2 7" xfId="19299" xr:uid="{3537C845-8D1C-4424-A5CC-C08B683C1E81}"/>
    <cellStyle name="Moeda 2 7 2 8" xfId="33889" xr:uid="{62EF0133-4A12-4882-900F-DED1E07938FA}"/>
    <cellStyle name="Moeda 2 7 3" xfId="4885" xr:uid="{E7E6638B-EAE1-4603-9642-877DA2AE626F}"/>
    <cellStyle name="Moeda 2 7 3 2" xfId="10134" xr:uid="{568B5442-755E-4E7C-81C2-90540621DF8E}"/>
    <cellStyle name="Moeda 2 7 3 2 2" xfId="26396" xr:uid="{41641900-760F-4C1F-8D35-0A71BDAEA8C3}"/>
    <cellStyle name="Moeda 2 7 3 3" xfId="15657" xr:uid="{8DF21F49-D062-4A93-90D4-0A19BB39E0AE}"/>
    <cellStyle name="Moeda 2 7 3 4" xfId="21555" xr:uid="{143115AD-8A84-45F7-837A-047746CBA8E8}"/>
    <cellStyle name="Moeda 2 7 3 5" xfId="19571" xr:uid="{7B6BDAC9-71AF-4A9B-A834-476B042FCBEB}"/>
    <cellStyle name="Moeda 2 7 4" xfId="6891" xr:uid="{A7977E11-E0C5-4A2B-A329-BFECD3C045DC}"/>
    <cellStyle name="Moeda 2 7 4 2" xfId="11746" xr:uid="{FA250316-F755-466E-B49C-E385D91057C7}"/>
    <cellStyle name="Moeda 2 7 4 2 2" xfId="28008" xr:uid="{6AA71B2E-0C88-42BE-B844-BCFFBCC51225}"/>
    <cellStyle name="Moeda 2 7 4 3" xfId="17341" xr:uid="{0DC7E928-F851-4B23-B944-CB7AD611C5A6}"/>
    <cellStyle name="Moeda 2 7 4 4" xfId="23167" xr:uid="{3F42D707-6554-4033-B363-8BD83FCE30D2}"/>
    <cellStyle name="Moeda 2 7 4 5" xfId="30884" xr:uid="{1B648FF9-8EDA-4876-9540-BA7A63945021}"/>
    <cellStyle name="Moeda 2 7 5" xfId="8518" xr:uid="{EEE80CC4-FBDA-426C-B34E-7C08FD494E55}"/>
    <cellStyle name="Moeda 2 7 5 2" xfId="24787" xr:uid="{73894AC5-B20B-4520-AD6E-CEAAFFD45F07}"/>
    <cellStyle name="Moeda 2 7 6" xfId="14043" xr:uid="{19E37AB7-956C-4F50-B7AB-E5E47D99C03D}"/>
    <cellStyle name="Moeda 2 7 7" xfId="19946" xr:uid="{E8110B08-4739-4E66-B1D2-E98DAB66C236}"/>
    <cellStyle name="Moeda 2 7 8" xfId="31403" xr:uid="{41980132-4F8A-4FE5-A7EE-D0BD6B91865D}"/>
    <cellStyle name="Moeda 2 7 9" xfId="32991" xr:uid="{65234626-0278-41E1-8301-701742051550}"/>
    <cellStyle name="Moeda 2 8" xfId="3736" xr:uid="{9B1C47B7-F3FD-4B4A-A687-356F949F2651}"/>
    <cellStyle name="Moeda 2 8 2" xfId="5345" xr:uid="{30924183-37D8-4A6B-8A41-1D66D8D3C066}"/>
    <cellStyle name="Moeda 2 8 2 2" xfId="10594" xr:uid="{3516ABD9-2576-4BF8-852B-5B92C697D4F3}"/>
    <cellStyle name="Moeda 2 8 2 2 2" xfId="26856" xr:uid="{4DB804C6-A24A-43C4-8C2E-0AC2EAA18E69}"/>
    <cellStyle name="Moeda 2 8 2 3" xfId="16117" xr:uid="{FE08CC5F-97D5-4DE6-BF8E-E976B93A3A78}"/>
    <cellStyle name="Moeda 2 8 2 4" xfId="22015" xr:uid="{32026D62-C699-4BF0-91BC-3F804CE8D5FD}"/>
    <cellStyle name="Moeda 2 8 2 5" xfId="32141" xr:uid="{A00008E5-B054-4A11-8438-D19465E42CD2}"/>
    <cellStyle name="Moeda 2 8 3" xfId="7351" xr:uid="{5A41FCF8-8DE3-42F8-983F-AA64ABC1C0DC}"/>
    <cellStyle name="Moeda 2 8 3 2" xfId="12206" xr:uid="{7C03E5DF-7D03-4D10-B513-86DAEAEF5733}"/>
    <cellStyle name="Moeda 2 8 3 2 2" xfId="28468" xr:uid="{6A7BACB7-AE45-430A-950C-7B6B365C9E0F}"/>
    <cellStyle name="Moeda 2 8 3 3" xfId="17801" xr:uid="{E56AAF5D-5A42-468E-B731-DBB2FB38D2BB}"/>
    <cellStyle name="Moeda 2 8 3 4" xfId="23627" xr:uid="{E7051D51-C13E-48FA-8812-1358845EE94C}"/>
    <cellStyle name="Moeda 2 8 3 5" xfId="30966" xr:uid="{CDA83490-D9D1-4924-BE02-91849B7C4B58}"/>
    <cellStyle name="Moeda 2 8 4" xfId="8978" xr:uid="{15F1A5C6-B25D-4457-9DF9-ED2602EA6522}"/>
    <cellStyle name="Moeda 2 8 4 2" xfId="25247" xr:uid="{60703F57-79F1-417D-B1B9-DD5778EE64B2}"/>
    <cellStyle name="Moeda 2 8 5" xfId="14508" xr:uid="{6E2E1EB5-5659-4FD6-B2FA-7D6F695D7234}"/>
    <cellStyle name="Moeda 2 8 6" xfId="20406" xr:uid="{01752FE4-D7DA-4AC5-987C-CA74FC4DC426}"/>
    <cellStyle name="Moeda 2 8 7" xfId="19203" xr:uid="{2B261888-83AF-4422-A83B-7479346A9906}"/>
    <cellStyle name="Moeda 2 8 8" xfId="33451" xr:uid="{EEE0C717-2F61-49EF-AAE1-13F581CD6215}"/>
    <cellStyle name="Moeda 2 8 9" xfId="41398" xr:uid="{3D7B8EF7-001D-46A5-95A9-885FE1EDDC89}"/>
    <cellStyle name="Moeda 2 9" xfId="4549" xr:uid="{525D6229-D917-4211-AC81-59627BBA7162}"/>
    <cellStyle name="Moeda 2 9 2" xfId="9798" xr:uid="{E60A34A9-5A35-4E06-9D47-0AC538C3149A}"/>
    <cellStyle name="Moeda 2 9 2 2" xfId="26060" xr:uid="{3A0BB166-E6A9-4565-845D-801996946E55}"/>
    <cellStyle name="Moeda 2 9 3" xfId="15321" xr:uid="{01D455B8-61DA-4063-A62A-892443654565}"/>
    <cellStyle name="Moeda 2 9 4" xfId="21219" xr:uid="{114142CF-2D3A-4989-95EF-5B36C7282E6B}"/>
    <cellStyle name="Moeda 2 9 5" xfId="31256" xr:uid="{1078B060-CEE2-4B3C-8065-F7303FF7B5EF}"/>
    <cellStyle name="Moeda 2 9 6" xfId="41400" xr:uid="{0311E4A1-9AE6-474A-A534-E66E71460B4A}"/>
    <cellStyle name="Moeda 3" xfId="892" xr:uid="{2E060FDC-6DFF-4A49-B837-24E9C31258D2}"/>
    <cellStyle name="Moeda 3 10" xfId="19189" xr:uid="{24B802ED-14FF-4F06-A57A-E43CD0BB1270}"/>
    <cellStyle name="Moeda 3 11" xfId="32653" xr:uid="{D19B685D-6E83-4D6F-9008-83D4FB65E5E9}"/>
    <cellStyle name="Moeda 3 12" xfId="32661" xr:uid="{1A6688EC-95D7-4F10-9C41-188CC9521FEB}"/>
    <cellStyle name="Moeda 3 13" xfId="34664" xr:uid="{31144F14-D79A-47D6-BEC1-88B347CA0BBA}"/>
    <cellStyle name="Moeda 3 14" xfId="35709" xr:uid="{3BE4C987-9747-405F-ADFA-D7F3F66E7978}"/>
    <cellStyle name="Moeda 3 15" xfId="37133" xr:uid="{0758897F-0AE1-4E5F-BE52-4B0D1BF2B692}"/>
    <cellStyle name="Moeda 3 16" xfId="38538" xr:uid="{B8B9FAFD-8D5D-43ED-81F9-5E52B03E5B57}"/>
    <cellStyle name="Moeda 3 17" xfId="40338" xr:uid="{661FBDAF-E14F-426F-BAF9-19FCEB7BEA54}"/>
    <cellStyle name="Moeda 3 18" xfId="41587" xr:uid="{84512EA1-2FAB-4914-B635-C5EF5D0C860F}"/>
    <cellStyle name="Moeda 3 19" xfId="42990" xr:uid="{2E6BDDE0-CA89-412D-8EBF-3E7DA6524813}"/>
    <cellStyle name="Moeda 3 2" xfId="3050" xr:uid="{159ED0C5-08AD-466D-821F-FA6D1BB7DB84}"/>
    <cellStyle name="Moeda 3 2 10" xfId="32797" xr:uid="{C2E1CDA0-C91E-4242-BDED-BBC93BD96912}"/>
    <cellStyle name="Moeda 3 2 11" xfId="34665" xr:uid="{A407F0CD-7E93-418A-9E2F-F7D62ABCFC52}"/>
    <cellStyle name="Moeda 3 2 12" xfId="35836" xr:uid="{8EAC6184-69E3-4018-88B3-B85BA593D870}"/>
    <cellStyle name="Moeda 3 2 13" xfId="37248" xr:uid="{1E1B2A8F-F30B-4F9D-851B-9C258E26B4BA}"/>
    <cellStyle name="Moeda 3 2 14" xfId="38653" xr:uid="{B835B691-B6B8-496D-9C1A-E16D2626C7AD}"/>
    <cellStyle name="Moeda 3 2 15" xfId="40339" xr:uid="{4CEECBFB-9B24-4A88-9BB8-E10CD6C612AA}"/>
    <cellStyle name="Moeda 3 2 16" xfId="41702" xr:uid="{3F79334A-090F-43BF-8ADF-39FDCEF3172B}"/>
    <cellStyle name="Moeda 3 2 17" xfId="43105" xr:uid="{B256870B-2FCE-4704-B8D8-A5CEEC76AA90}"/>
    <cellStyle name="Moeda 3 2 2" xfId="3515" xr:uid="{96B96BBA-8D36-4188-AA38-8D3EAE6535D4}"/>
    <cellStyle name="Moeda 3 2 2 10" xfId="34666" xr:uid="{B7552313-A0E7-42A0-82DC-BFA185E06220}"/>
    <cellStyle name="Moeda 3 2 2 11" xfId="36201" xr:uid="{AFDE70E0-8BCF-47F8-A334-95BB0EF01CD7}"/>
    <cellStyle name="Moeda 3 2 2 12" xfId="37613" xr:uid="{2CABF638-23A4-49C8-A136-3E1B336569BE}"/>
    <cellStyle name="Moeda 3 2 2 13" xfId="39018" xr:uid="{8EAB9036-91AB-40E4-921D-C967D2B2CA30}"/>
    <cellStyle name="Moeda 3 2 2 14" xfId="40340" xr:uid="{4E091CCE-4A8D-4EB0-85C1-86F23D51D7D2}"/>
    <cellStyle name="Moeda 3 2 2 15" xfId="42067" xr:uid="{BD914611-FEA4-43D6-82BA-97AC093E14DA}"/>
    <cellStyle name="Moeda 3 2 2 16" xfId="43470" xr:uid="{4055C12D-9D5A-4AC1-800D-F571CB80C7BE}"/>
    <cellStyle name="Moeda 3 2 2 2" xfId="4376" xr:uid="{96E951A7-0411-4578-9927-BE1E6A9F1346}"/>
    <cellStyle name="Moeda 3 2 2 2 10" xfId="36953" xr:uid="{C86E0C38-1463-4053-ACD8-B9739220562C}"/>
    <cellStyle name="Moeda 3 2 2 2 11" xfId="38365" xr:uid="{04604968-1D7C-440B-9EB0-DA31ACBA8C15}"/>
    <cellStyle name="Moeda 3 2 2 2 12" xfId="39770" xr:uid="{399916ED-2B1E-42BD-A14A-6422D0F8A70C}"/>
    <cellStyle name="Moeda 3 2 2 2 13" xfId="40341" xr:uid="{59FF5265-43BF-4593-B351-F182C4F49EA6}"/>
    <cellStyle name="Moeda 3 2 2 2 14" xfId="42819" xr:uid="{41C12B02-CFB1-4C04-8F2C-E90B12B67548}"/>
    <cellStyle name="Moeda 3 2 2 2 15" xfId="44222" xr:uid="{C39E131F-524D-4675-AE83-ED0D973C3B7A}"/>
    <cellStyle name="Moeda 3 2 2 2 2" xfId="5985" xr:uid="{7F7DC158-B23D-42D7-A5D4-114F94DEEFEF}"/>
    <cellStyle name="Moeda 3 2 2 2 2 2" xfId="11234" xr:uid="{71292814-28C5-4B87-9B5F-942735083848}"/>
    <cellStyle name="Moeda 3 2 2 2 2 2 2" xfId="27496" xr:uid="{8925AA1F-C4CD-4F25-B83E-C9E2D749D5EB}"/>
    <cellStyle name="Moeda 3 2 2 2 2 3" xfId="16757" xr:uid="{41D48390-47B2-49CB-9E4D-8E9A0C03578C}"/>
    <cellStyle name="Moeda 3 2 2 2 2 4" xfId="22655" xr:uid="{0B1BC32B-E12B-42E4-B873-C3E163AFE174}"/>
    <cellStyle name="Moeda 3 2 2 2 2 5" xfId="13587" xr:uid="{4B5C31BE-202B-47F2-B299-F77AF2012586}"/>
    <cellStyle name="Moeda 3 2 2 2 3" xfId="7991" xr:uid="{A64A6E4F-4A35-4E33-89DD-E05F0697AF64}"/>
    <cellStyle name="Moeda 3 2 2 2 3 2" xfId="12846" xr:uid="{22C8ABBF-8CC1-4CF5-865A-137F8BA98770}"/>
    <cellStyle name="Moeda 3 2 2 2 3 2 2" xfId="29108" xr:uid="{9894D774-2FF9-4659-B458-5539F7ADD086}"/>
    <cellStyle name="Moeda 3 2 2 2 3 3" xfId="18441" xr:uid="{01EBCF85-5621-4805-BD6B-D10D5072E862}"/>
    <cellStyle name="Moeda 3 2 2 2 3 4" xfId="24267" xr:uid="{DD99E0ED-633B-4A43-BB22-279388D088D5}"/>
    <cellStyle name="Moeda 3 2 2 2 3 5" xfId="31958" xr:uid="{A2B43502-049A-40AA-AAD2-0A53945ED50C}"/>
    <cellStyle name="Moeda 3 2 2 2 4" xfId="9618" xr:uid="{C105D96A-1A70-41AC-8278-505C92EF6ED3}"/>
    <cellStyle name="Moeda 3 2 2 2 4 2" xfId="25887" xr:uid="{2E3218DE-591B-4696-ABF7-9E3BEE7E39EB}"/>
    <cellStyle name="Moeda 3 2 2 2 5" xfId="15148" xr:uid="{242837EB-CEE1-4679-B51B-AFDDE007A324}"/>
    <cellStyle name="Moeda 3 2 2 2 6" xfId="21046" xr:uid="{31C3635A-8207-4B17-AC27-3FE4B22BFCD5}"/>
    <cellStyle name="Moeda 3 2 2 2 7" xfId="18740" xr:uid="{4F138F40-DC10-4085-8A44-3662F7349EA1}"/>
    <cellStyle name="Moeda 3 2 2 2 8" xfId="34091" xr:uid="{BC077A3B-9682-44C6-A7F3-1F8E26382BB2}"/>
    <cellStyle name="Moeda 3 2 2 2 9" xfId="34667" xr:uid="{B0A42B3E-509F-4AA4-9D20-F7FB4DEB27A1}"/>
    <cellStyle name="Moeda 3 2 2 3" xfId="5130" xr:uid="{E70DB2B5-11CE-48E3-957E-C897B45221B4}"/>
    <cellStyle name="Moeda 3 2 2 3 2" xfId="10379" xr:uid="{F20B78EB-641D-4378-AAC7-6ECCA1CA386B}"/>
    <cellStyle name="Moeda 3 2 2 3 2 2" xfId="26641" xr:uid="{53D48319-A80C-4CE7-A7A0-9823BAE2DFAB}"/>
    <cellStyle name="Moeda 3 2 2 3 3" xfId="15902" xr:uid="{8452DB24-8B17-4C20-ACC7-14B5E8780993}"/>
    <cellStyle name="Moeda 3 2 2 3 4" xfId="21800" xr:uid="{132F96F6-701A-4BDE-BA9D-BBEF697DCBE4}"/>
    <cellStyle name="Moeda 3 2 2 3 5" xfId="29974" xr:uid="{383120B3-E373-40B1-BD5F-3F0A63138E1B}"/>
    <cellStyle name="Moeda 3 2 2 4" xfId="7136" xr:uid="{D4ED7B93-36A1-4428-8FFD-5990D5615F0B}"/>
    <cellStyle name="Moeda 3 2 2 4 2" xfId="11991" xr:uid="{756D1978-9D63-47AB-983A-107A48BCBD58}"/>
    <cellStyle name="Moeda 3 2 2 4 2 2" xfId="28253" xr:uid="{754529E8-1407-44C1-9678-1C2DAA038E9B}"/>
    <cellStyle name="Moeda 3 2 2 4 3" xfId="17586" xr:uid="{44737853-51B1-4107-9A11-2889941FA72A}"/>
    <cellStyle name="Moeda 3 2 2 4 4" xfId="23412" xr:uid="{1AAAA700-905D-4BDA-82A0-DF6BDE4E2FF7}"/>
    <cellStyle name="Moeda 3 2 2 4 5" xfId="13494" xr:uid="{1E6FDCF4-FD60-43A3-8AFF-B8F6DB9AE9FD}"/>
    <cellStyle name="Moeda 3 2 2 5" xfId="8763" xr:uid="{97BF6D4C-C465-401B-8CAD-639511055F5A}"/>
    <cellStyle name="Moeda 3 2 2 5 2" xfId="25032" xr:uid="{48F8E799-7DD0-416B-8EBB-81E533B07055}"/>
    <cellStyle name="Moeda 3 2 2 6" xfId="14291" xr:uid="{A5A6A61B-0028-46FF-9A80-87922717DD87}"/>
    <cellStyle name="Moeda 3 2 2 7" xfId="20191" xr:uid="{FA14F4FC-6A47-4B48-B57C-28C7BC4FE5EB}"/>
    <cellStyle name="Moeda 3 2 2 8" xfId="31938" xr:uid="{0A6A8E14-604D-4D69-BF62-25E0E21662CF}"/>
    <cellStyle name="Moeda 3 2 2 9" xfId="33236" xr:uid="{FF9926F4-BD2F-4DA0-BA29-D202F1AF1A1A}"/>
    <cellStyle name="Moeda 3 2 3" xfId="3941" xr:uid="{4434DB6D-3FE0-4D49-A004-3C3D98277B7F}"/>
    <cellStyle name="Moeda 3 2 3 10" xfId="36586" xr:uid="{235BC303-D594-4753-930F-86CB969E65F1}"/>
    <cellStyle name="Moeda 3 2 3 11" xfId="37998" xr:uid="{92C7A31F-5CFD-4382-B627-C8C685317828}"/>
    <cellStyle name="Moeda 3 2 3 12" xfId="39403" xr:uid="{7D0D9C73-27B0-48C9-A8BF-5ABF1B84D130}"/>
    <cellStyle name="Moeda 3 2 3 13" xfId="40342" xr:uid="{61923125-FA50-4131-A6F6-496E61594E2B}"/>
    <cellStyle name="Moeda 3 2 3 14" xfId="42452" xr:uid="{A93D4B89-AB6F-41A5-85A4-656095C0B4FA}"/>
    <cellStyle name="Moeda 3 2 3 15" xfId="43855" xr:uid="{B9F3FB7E-9336-4E7E-A20C-B2165A1468E5}"/>
    <cellStyle name="Moeda 3 2 3 2" xfId="5550" xr:uid="{74564EBF-F303-43EE-BD45-B9EF72B79ED5}"/>
    <cellStyle name="Moeda 3 2 3 2 2" xfId="10799" xr:uid="{D08BC799-8138-45AC-AD42-97260347C6E3}"/>
    <cellStyle name="Moeda 3 2 3 2 2 2" xfId="27061" xr:uid="{4F3B06C8-61C3-427A-832C-2F3036B6D9E3}"/>
    <cellStyle name="Moeda 3 2 3 2 3" xfId="16322" xr:uid="{4446F1DA-9604-4A02-9773-A38C74DE1868}"/>
    <cellStyle name="Moeda 3 2 3 2 4" xfId="22220" xr:uid="{ED5780E9-6481-4186-9214-CBB20B945BF0}"/>
    <cellStyle name="Moeda 3 2 3 2 5" xfId="31725" xr:uid="{77AFAF90-110C-4404-BC1C-17A8363D6227}"/>
    <cellStyle name="Moeda 3 2 3 3" xfId="7556" xr:uid="{71A62832-5960-4879-93EF-751B2B822421}"/>
    <cellStyle name="Moeda 3 2 3 3 2" xfId="12411" xr:uid="{04C1163F-E7C1-458D-8103-6661AF7859EB}"/>
    <cellStyle name="Moeda 3 2 3 3 2 2" xfId="28673" xr:uid="{5A041D07-E297-47E5-A4B9-53A719F1EE0B}"/>
    <cellStyle name="Moeda 3 2 3 3 3" xfId="18006" xr:uid="{054F0BE7-239B-4D1F-8A3F-024524BC407C}"/>
    <cellStyle name="Moeda 3 2 3 3 4" xfId="23832" xr:uid="{4894186D-225A-4342-B1E0-E6E52B692A97}"/>
    <cellStyle name="Moeda 3 2 3 3 5" xfId="19057" xr:uid="{111462CC-6128-4EF2-B210-F347199B2C14}"/>
    <cellStyle name="Moeda 3 2 3 4" xfId="9183" xr:uid="{3B4CC68C-BC19-4E3A-9887-73DA88128A36}"/>
    <cellStyle name="Moeda 3 2 3 4 2" xfId="25452" xr:uid="{1DF9C956-04F7-4CF2-957D-441E65E6A596}"/>
    <cellStyle name="Moeda 3 2 3 5" xfId="14713" xr:uid="{4D23941C-B86F-4464-B153-8254329A6CBD}"/>
    <cellStyle name="Moeda 3 2 3 6" xfId="20611" xr:uid="{7491C4D1-B09D-4519-9165-167B57D1B7C0}"/>
    <cellStyle name="Moeda 3 2 3 7" xfId="30257" xr:uid="{F64B1E7A-028D-49B9-A5C5-60F7587BF904}"/>
    <cellStyle name="Moeda 3 2 3 8" xfId="33656" xr:uid="{47220F90-2171-465C-B9AB-35CA59D6FA63}"/>
    <cellStyle name="Moeda 3 2 3 9" xfId="34668" xr:uid="{4736E01E-7DE1-43D2-8181-73769E93AB2A}"/>
    <cellStyle name="Moeda 3 2 4" xfId="4691" xr:uid="{10C9DF32-90F1-462A-9473-7907D6D4D7F6}"/>
    <cellStyle name="Moeda 3 2 4 2" xfId="9940" xr:uid="{14D76716-B052-485C-9616-02E52800B994}"/>
    <cellStyle name="Moeda 3 2 4 2 2" xfId="26202" xr:uid="{0EDB4085-9309-4F50-A56A-A25FA0A2CBEC}"/>
    <cellStyle name="Moeda 3 2 4 3" xfId="15463" xr:uid="{AA8DD742-5670-4DFA-A975-AC80A7C71ADB}"/>
    <cellStyle name="Moeda 3 2 4 4" xfId="21361" xr:uid="{B1E2E6F7-3661-4FC1-AE5D-09A334EB69B5}"/>
    <cellStyle name="Moeda 3 2 4 5" xfId="31688" xr:uid="{82BE6603-4D51-4A0C-BB2B-D5921DB66E72}"/>
    <cellStyle name="Moeda 3 2 5" xfId="6697" xr:uid="{207CAB57-5C4F-4B85-8009-5023E56A621E}"/>
    <cellStyle name="Moeda 3 2 5 2" xfId="11552" xr:uid="{B1AC822E-945F-4D47-A900-C4605FE72302}"/>
    <cellStyle name="Moeda 3 2 5 2 2" xfId="27814" xr:uid="{B94526AB-85FD-47A7-B5A1-040BAA880623}"/>
    <cellStyle name="Moeda 3 2 5 3" xfId="17147" xr:uid="{B6743E70-B408-4669-8821-1E5BFB810DE9}"/>
    <cellStyle name="Moeda 3 2 5 4" xfId="22973" xr:uid="{42CAC101-D4D1-4EDE-A6D6-CF07EDF8D245}"/>
    <cellStyle name="Moeda 3 2 5 5" xfId="19255" xr:uid="{2FDC9BD0-5BF1-4641-BF92-A8D32CA23515}"/>
    <cellStyle name="Moeda 3 2 6" xfId="8324" xr:uid="{AD74AA48-310A-4EA9-A126-375BCD8F15E3}"/>
    <cellStyle name="Moeda 3 2 6 2" xfId="24593" xr:uid="{F6061EAA-4B20-447F-9428-B523BFA22967}"/>
    <cellStyle name="Moeda 3 2 7" xfId="13849" xr:uid="{BAB934FA-871E-4CA7-8C9D-BDCE830B383D}"/>
    <cellStyle name="Moeda 3 2 8" xfId="19752" xr:uid="{224BC80A-780D-4565-9D04-21CF89F26692}"/>
    <cellStyle name="Moeda 3 2 9" xfId="13596" xr:uid="{4403F692-A37E-4E18-BECC-FCFE672F52C4}"/>
    <cellStyle name="Moeda 3 3" xfId="3248" xr:uid="{FD04F1E1-782D-49F2-BC05-1973CD1ECFE2}"/>
    <cellStyle name="Moeda 3 3 10" xfId="34669" xr:uid="{D1483CFB-51F1-49DC-9835-A10A1E0F85CF}"/>
    <cellStyle name="Moeda 3 3 11" xfId="36025" xr:uid="{E481C43E-46FD-4DF9-BC85-B46778C4D8DF}"/>
    <cellStyle name="Moeda 3 3 12" xfId="37437" xr:uid="{D1F0CE03-618D-448A-82C9-8E0EE85ED5DF}"/>
    <cellStyle name="Moeda 3 3 13" xfId="38842" xr:uid="{9AE8A909-A63B-41DD-8BB4-0CB9779C8FC5}"/>
    <cellStyle name="Moeda 3 3 14" xfId="40343" xr:uid="{E4F8D5FD-B9C7-4809-9058-05B54092F2C7}"/>
    <cellStyle name="Moeda 3 3 15" xfId="41891" xr:uid="{1C642DA0-7E6A-403E-8FEF-346A091887BD}"/>
    <cellStyle name="Moeda 3 3 16" xfId="43294" xr:uid="{4D55E74E-E389-455F-B717-59411AA64C1C}"/>
    <cellStyle name="Moeda 3 3 2" xfId="4178" xr:uid="{1E94D082-6639-41C4-AE31-0107D9F10B57}"/>
    <cellStyle name="Moeda 3 3 2 10" xfId="36777" xr:uid="{A82A5A91-2966-4960-8DE8-4F39D327AA97}"/>
    <cellStyle name="Moeda 3 3 2 11" xfId="38189" xr:uid="{FF036E0B-93F6-431A-A3DA-9E10F58AA140}"/>
    <cellStyle name="Moeda 3 3 2 12" xfId="39594" xr:uid="{EC559F8A-35DC-4800-BEE4-2329A3738FA1}"/>
    <cellStyle name="Moeda 3 3 2 13" xfId="40344" xr:uid="{1CC2A400-F5B0-40CB-9308-F5872ECD551C}"/>
    <cellStyle name="Moeda 3 3 2 14" xfId="42643" xr:uid="{3B51783B-DAF7-4C62-9092-CCF3862D34FC}"/>
    <cellStyle name="Moeda 3 3 2 15" xfId="44046" xr:uid="{69E30017-AB8C-45C1-9F96-F5C55B885702}"/>
    <cellStyle name="Moeda 3 3 2 2" xfId="5787" xr:uid="{084BBEF0-EC7C-451A-937B-60354B2630E6}"/>
    <cellStyle name="Moeda 3 3 2 2 2" xfId="11036" xr:uid="{6ECD5D68-BE6B-4E9E-A7BA-C2EEE1086F89}"/>
    <cellStyle name="Moeda 3 3 2 2 2 2" xfId="27298" xr:uid="{68CDC215-0B59-4F9A-88CE-7D221E84A392}"/>
    <cellStyle name="Moeda 3 3 2 2 3" xfId="16559" xr:uid="{401D16A1-3D51-42A8-BE3A-AA8AC07D17E7}"/>
    <cellStyle name="Moeda 3 3 2 2 4" xfId="22457" xr:uid="{145322FC-291D-4ABF-8249-23000A34250E}"/>
    <cellStyle name="Moeda 3 3 2 2 5" xfId="30128" xr:uid="{95C493C6-E004-4883-86E4-D1CC3D3450EB}"/>
    <cellStyle name="Moeda 3 3 2 3" xfId="7793" xr:uid="{418343C2-F37E-40BA-86ED-D7818AE2632A}"/>
    <cellStyle name="Moeda 3 3 2 3 2" xfId="12648" xr:uid="{DF4807AF-6B35-478A-8C4B-465ED13FF03A}"/>
    <cellStyle name="Moeda 3 3 2 3 2 2" xfId="28910" xr:uid="{A29F46B0-E41D-46EF-9681-C458E931CBD7}"/>
    <cellStyle name="Moeda 3 3 2 3 3" xfId="18243" xr:uid="{E8E8B5C1-1FA2-4E5F-A436-01B94D223A89}"/>
    <cellStyle name="Moeda 3 3 2 3 4" xfId="24069" xr:uid="{BE8AACE0-F599-4241-A391-9BAB54FC6382}"/>
    <cellStyle name="Moeda 3 3 2 3 5" xfId="30525" xr:uid="{EA87264B-56AE-49D5-8327-E07EE37D1FFF}"/>
    <cellStyle name="Moeda 3 3 2 4" xfId="9420" xr:uid="{A81C8B2C-514E-421C-A60F-B51781142575}"/>
    <cellStyle name="Moeda 3 3 2 4 2" xfId="25689" xr:uid="{0F46E6BC-97ED-4E38-9794-4499567B435E}"/>
    <cellStyle name="Moeda 3 3 2 5" xfId="14950" xr:uid="{7D1ACB3B-3CBB-41D9-A6A5-8A91BF50D26D}"/>
    <cellStyle name="Moeda 3 3 2 6" xfId="20848" xr:uid="{95B25CF2-000F-4C54-A163-499F5CF1D987}"/>
    <cellStyle name="Moeda 3 3 2 7" xfId="19463" xr:uid="{E4251362-D8B0-4FD8-AE94-61387A7B49AF}"/>
    <cellStyle name="Moeda 3 3 2 8" xfId="33893" xr:uid="{41291E25-30FC-4D4D-9B27-9611B7CB89EC}"/>
    <cellStyle name="Moeda 3 3 2 9" xfId="34670" xr:uid="{41B22164-EA59-4A3F-AF03-37E33DE15D58}"/>
    <cellStyle name="Moeda 3 3 3" xfId="4889" xr:uid="{745C2C01-61F5-4A80-A05C-E43E37C97EF8}"/>
    <cellStyle name="Moeda 3 3 3 2" xfId="10138" xr:uid="{0E80D991-0DC1-469D-B974-08878EED361D}"/>
    <cellStyle name="Moeda 3 3 3 2 2" xfId="26400" xr:uid="{68DD6C5F-9BB2-476F-B412-3BEB43940B24}"/>
    <cellStyle name="Moeda 3 3 3 3" xfId="15661" xr:uid="{403B1B06-0E95-4E6E-BE7A-1146AE798E01}"/>
    <cellStyle name="Moeda 3 3 3 4" xfId="21559" xr:uid="{F70E3EC0-F307-4E2E-9BE3-EF62D5C110EC}"/>
    <cellStyle name="Moeda 3 3 3 5" xfId="30808" xr:uid="{FAAAFDB6-D5DC-4C3F-AF4E-8EE73F401046}"/>
    <cellStyle name="Moeda 3 3 4" xfId="6895" xr:uid="{FCC2CD67-826D-4565-987E-2E50F5DC2496}"/>
    <cellStyle name="Moeda 3 3 4 2" xfId="11750" xr:uid="{CC36905C-49FA-45F5-92D8-C962F78C30FB}"/>
    <cellStyle name="Moeda 3 3 4 2 2" xfId="28012" xr:uid="{1D161948-D9A6-4BD9-9279-31F7EE063746}"/>
    <cellStyle name="Moeda 3 3 4 3" xfId="17345" xr:uid="{4AF62294-BA7E-4E64-B7AB-52308388793F}"/>
    <cellStyle name="Moeda 3 3 4 4" xfId="23171" xr:uid="{842FD425-24BC-43DB-BDC6-0DFDA047C930}"/>
    <cellStyle name="Moeda 3 3 4 5" xfId="29969" xr:uid="{BCF8ECC0-9F08-494B-9386-98BB01CF116E}"/>
    <cellStyle name="Moeda 3 3 5" xfId="8522" xr:uid="{A32B902A-8AF1-433C-9EFD-339170E74B60}"/>
    <cellStyle name="Moeda 3 3 5 2" xfId="24791" xr:uid="{FFD6BEAC-6E34-4F97-907B-5B6F42D4AE54}"/>
    <cellStyle name="Moeda 3 3 6" xfId="14047" xr:uid="{E1779221-9255-4327-ACD0-95D796E47B40}"/>
    <cellStyle name="Moeda 3 3 7" xfId="19950" xr:uid="{F96C873C-C91C-476D-8038-76B3070BAECE}"/>
    <cellStyle name="Moeda 3 3 8" xfId="30123" xr:uid="{11D4BD68-7C7E-41DA-B3BB-BD8199BA57B2}"/>
    <cellStyle name="Moeda 3 3 9" xfId="32995" xr:uid="{87E717E2-BF3F-4661-B8A1-7F91FA715763}"/>
    <cellStyle name="Moeda 3 4" xfId="3740" xr:uid="{F2BFA114-2250-4765-A8E7-D9A383DFCD0E}"/>
    <cellStyle name="Moeda 3 4 10" xfId="36410" xr:uid="{1626D47F-D4AF-44D3-8AFA-FD241E18FADE}"/>
    <cellStyle name="Moeda 3 4 11" xfId="37822" xr:uid="{7B7D4619-E466-4A3A-92C7-35E17AC96444}"/>
    <cellStyle name="Moeda 3 4 12" xfId="39227" xr:uid="{B0F736F5-6607-44DA-8CFF-7AAC1BEC9BFB}"/>
    <cellStyle name="Moeda 3 4 13" xfId="40345" xr:uid="{A9CB2636-7432-4A8F-8DCD-F15289AD9B47}"/>
    <cellStyle name="Moeda 3 4 14" xfId="42276" xr:uid="{ECE046C2-0DD9-4EB2-964E-A757674E2D15}"/>
    <cellStyle name="Moeda 3 4 15" xfId="43679" xr:uid="{5B3FB0D7-98E9-4223-8C25-332FB32D8387}"/>
    <cellStyle name="Moeda 3 4 2" xfId="5349" xr:uid="{DCB651A0-DED4-4879-89D2-6A23A8540AB9}"/>
    <cellStyle name="Moeda 3 4 2 2" xfId="10598" xr:uid="{C350829F-74CE-43E1-AF99-7EC3807CB6D8}"/>
    <cellStyle name="Moeda 3 4 2 2 2" xfId="26860" xr:uid="{6A84B51B-7227-47E6-B2DF-78E7CD20DC6D}"/>
    <cellStyle name="Moeda 3 4 2 3" xfId="16121" xr:uid="{ABCBF903-7EE0-4780-A62B-0447052AA610}"/>
    <cellStyle name="Moeda 3 4 2 4" xfId="22019" xr:uid="{0E89327B-CFF9-4F7B-956E-89CD4FCFCFCF}"/>
    <cellStyle name="Moeda 3 4 2 5" xfId="31310" xr:uid="{CDA6A58C-D6ED-4DE5-9F8D-15076B274A5A}"/>
    <cellStyle name="Moeda 3 4 3" xfId="7355" xr:uid="{C0EE0829-AA65-4D28-B324-455058D1CF25}"/>
    <cellStyle name="Moeda 3 4 3 2" xfId="12210" xr:uid="{C1913707-FD53-4DFD-9EEE-38C33F07A5E7}"/>
    <cellStyle name="Moeda 3 4 3 2 2" xfId="28472" xr:uid="{9FE5DA96-13EA-40C8-9545-B242A09C16A0}"/>
    <cellStyle name="Moeda 3 4 3 3" xfId="17805" xr:uid="{1B0BB394-7E4E-465F-B74F-173632F6D52F}"/>
    <cellStyle name="Moeda 3 4 3 4" xfId="23631" xr:uid="{19C0D76F-B1AA-4221-8A01-733104BCB71D}"/>
    <cellStyle name="Moeda 3 4 3 5" xfId="18917" xr:uid="{62FF1AC0-0164-40F6-9189-E216544383E1}"/>
    <cellStyle name="Moeda 3 4 4" xfId="8982" xr:uid="{529601E3-7D21-4573-A852-9B2A4734D4C9}"/>
    <cellStyle name="Moeda 3 4 4 2" xfId="25251" xr:uid="{4D15EB9B-EAE4-4910-BA69-E7836EDAC280}"/>
    <cellStyle name="Moeda 3 4 5" xfId="14512" xr:uid="{CBA9915D-66DA-4354-88CA-7509A1EA5070}"/>
    <cellStyle name="Moeda 3 4 6" xfId="20410" xr:uid="{4FD94FC4-D459-40DA-BCAE-BE34E1932629}"/>
    <cellStyle name="Moeda 3 4 7" xfId="30166" xr:uid="{DEADDBB1-2F50-427D-B69E-A0C7D9F721F0}"/>
    <cellStyle name="Moeda 3 4 8" xfId="33455" xr:uid="{EDFD0150-063C-40DD-BB5D-6D5717DE430A}"/>
    <cellStyle name="Moeda 3 4 9" xfId="34671" xr:uid="{C2BA8E5B-48E1-42FB-8BED-3A8F8F060344}"/>
    <cellStyle name="Moeda 3 5" xfId="4553" xr:uid="{DA6AC00B-FBC4-4B53-83B8-0A65484256E5}"/>
    <cellStyle name="Moeda 3 5 2" xfId="9802" xr:uid="{01EB4620-B984-4F3A-99E5-C019CB08AD60}"/>
    <cellStyle name="Moeda 3 5 2 2" xfId="26064" xr:uid="{D9E0711E-0AB1-4155-90AE-CCBE99801F25}"/>
    <cellStyle name="Moeda 3 5 3" xfId="15325" xr:uid="{BC0416B9-921D-48B1-967E-C3323255AD57}"/>
    <cellStyle name="Moeda 3 5 4" xfId="21223" xr:uid="{071438C4-6569-48D1-95AF-531ED98B671F}"/>
    <cellStyle name="Moeda 3 5 5" xfId="19429" xr:uid="{477E54B7-13E8-4FFE-871B-0A2D6DC28F84}"/>
    <cellStyle name="Moeda 3 5 6" xfId="41407" xr:uid="{3707A89D-7B18-43DB-B471-A238E3962BB4}"/>
    <cellStyle name="Moeda 3 6" xfId="6559" xr:uid="{7E6928BC-3156-4F64-9AEF-93949C021E20}"/>
    <cellStyle name="Moeda 3 6 2" xfId="11414" xr:uid="{F80EDB22-ABA8-46FD-99D6-CCB00D4A0CF4}"/>
    <cellStyle name="Moeda 3 6 2 2" xfId="27676" xr:uid="{7AA17B2F-6470-4A0B-AE17-54CC0068250D}"/>
    <cellStyle name="Moeda 3 6 3" xfId="17009" xr:uid="{829DC2B1-3555-4D1B-8CCE-7EB452464DD8}"/>
    <cellStyle name="Moeda 3 6 4" xfId="22835" xr:uid="{76914B68-3BC2-4544-97F1-2166A9FF07CB}"/>
    <cellStyle name="Moeda 3 6 5" xfId="31516" xr:uid="{69ADBEC2-EE64-4DCB-A196-85245E1CEDA3}"/>
    <cellStyle name="Moeda 3 6 6" xfId="41505" xr:uid="{4BBB5172-D59C-4879-8251-BA9EE8F04B78}"/>
    <cellStyle name="Moeda 3 7" xfId="8184" xr:uid="{6C3B092B-43FA-4C66-B859-81DB01370BA8}"/>
    <cellStyle name="Moeda 3 7 2" xfId="24456" xr:uid="{95874883-8DD2-443B-B5B1-F58FFE50D7A1}"/>
    <cellStyle name="Moeda 3 8" xfId="13245" xr:uid="{488D91EB-214D-46D7-BFFF-C9B3F10E64C2}"/>
    <cellStyle name="Moeda 3 9" xfId="19614" xr:uid="{75FBE749-0310-45D1-8609-B2E2343184C5}"/>
    <cellStyle name="Moeda 4" xfId="893" xr:uid="{0F10CA87-774E-4226-B5D2-96A0E7D99C11}"/>
    <cellStyle name="Moeda 4 10" xfId="13382" xr:uid="{04AFFA5B-F047-4465-85FA-D6EDF082B5ED}"/>
    <cellStyle name="Moeda 4 11" xfId="32654" xr:uid="{C622671A-F9C2-4F6D-A4EE-2BEAC159A926}"/>
    <cellStyle name="Moeda 4 12" xfId="34672" xr:uid="{BC1A7CE3-1D5C-45D0-BEBA-97837CF05DBB}"/>
    <cellStyle name="Moeda 4 13" xfId="35710" xr:uid="{6CD9D772-681B-4663-8898-AB843409EF26}"/>
    <cellStyle name="Moeda 4 14" xfId="37134" xr:uid="{E34B600F-F980-4A67-86E9-BFE3F975DBDA}"/>
    <cellStyle name="Moeda 4 15" xfId="38539" xr:uid="{2677F076-B54B-4046-B849-0930605361AF}"/>
    <cellStyle name="Moeda 4 16" xfId="40346" xr:uid="{B5AD2D02-BE02-4B19-A32B-055FB23E1179}"/>
    <cellStyle name="Moeda 4 17" xfId="41588" xr:uid="{5AD1A6F3-A11B-4044-864B-924809A5A00B}"/>
    <cellStyle name="Moeda 4 18" xfId="42991" xr:uid="{F39B311C-EBED-4B67-B399-26B2643C1B0E}"/>
    <cellStyle name="Moeda 4 2" xfId="3051" xr:uid="{6D96ABE5-4FBF-40FC-84EB-BCFCF6F669F8}"/>
    <cellStyle name="Moeda 4 2 10" xfId="32798" xr:uid="{3B855955-A886-4206-B085-10E381F22439}"/>
    <cellStyle name="Moeda 4 2 11" xfId="34673" xr:uid="{557CC022-3391-4D71-8B5B-678F46E317BC}"/>
    <cellStyle name="Moeda 4 2 12" xfId="35837" xr:uid="{FBF92146-B801-4C58-B86E-669163D13742}"/>
    <cellStyle name="Moeda 4 2 13" xfId="37249" xr:uid="{5DA3A3FF-553B-40C7-9A97-C87EA0FE8F1D}"/>
    <cellStyle name="Moeda 4 2 14" xfId="38654" xr:uid="{DD721DA0-547D-4F9A-9B56-59FD71271E18}"/>
    <cellStyle name="Moeda 4 2 15" xfId="40347" xr:uid="{5AAD29EA-53B8-4AEF-B749-B1F2E4BC42B0}"/>
    <cellStyle name="Moeda 4 2 16" xfId="41703" xr:uid="{201DFC5E-AC16-4E04-B788-0E04C733D97F}"/>
    <cellStyle name="Moeda 4 2 17" xfId="43106" xr:uid="{2E41E909-7EBD-40EE-B522-1F800CB41C14}"/>
    <cellStyle name="Moeda 4 2 2" xfId="3516" xr:uid="{D3E15F35-B820-468D-A5B2-391DA8EC245F}"/>
    <cellStyle name="Moeda 4 2 2 10" xfId="34674" xr:uid="{5259B9CA-44B3-400D-A8D9-69D737CC5C94}"/>
    <cellStyle name="Moeda 4 2 2 11" xfId="36202" xr:uid="{592A4F76-DC86-4BA0-BFBA-CA330CF23C33}"/>
    <cellStyle name="Moeda 4 2 2 12" xfId="37614" xr:uid="{65D0302C-874C-43A2-B625-326115FAC822}"/>
    <cellStyle name="Moeda 4 2 2 13" xfId="39019" xr:uid="{40E8C5AC-907D-4D73-9E6B-3CB3B450A838}"/>
    <cellStyle name="Moeda 4 2 2 14" xfId="40348" xr:uid="{4708C9BC-1A40-42DC-A7EC-2427126C98FD}"/>
    <cellStyle name="Moeda 4 2 2 15" xfId="42068" xr:uid="{892F9CE6-E32E-464E-8159-F396502DA134}"/>
    <cellStyle name="Moeda 4 2 2 16" xfId="43471" xr:uid="{3E2EC65E-EA93-4F79-BED5-750062551463}"/>
    <cellStyle name="Moeda 4 2 2 2" xfId="4377" xr:uid="{6626B9F1-95D7-4507-AC69-12EED5C79F65}"/>
    <cellStyle name="Moeda 4 2 2 2 10" xfId="36954" xr:uid="{2E0DC4D3-1E85-4235-AD40-0ACAD7B8C159}"/>
    <cellStyle name="Moeda 4 2 2 2 11" xfId="38366" xr:uid="{04562D68-96E6-4705-8152-6CA2F44CDEB9}"/>
    <cellStyle name="Moeda 4 2 2 2 12" xfId="39771" xr:uid="{4B2660BC-84D6-486A-91CA-AA0E70F878CC}"/>
    <cellStyle name="Moeda 4 2 2 2 13" xfId="40349" xr:uid="{9886F5FD-B207-4AE6-B83A-ED121B0B94D6}"/>
    <cellStyle name="Moeda 4 2 2 2 14" xfId="42820" xr:uid="{083262E4-4EB8-4F57-A2ED-B871B20C1FD4}"/>
    <cellStyle name="Moeda 4 2 2 2 15" xfId="44223" xr:uid="{ED116664-9B2C-426D-A620-458269A87295}"/>
    <cellStyle name="Moeda 4 2 2 2 2" xfId="5986" xr:uid="{5D1A883A-2F7E-44B6-AF40-ED2D35134D21}"/>
    <cellStyle name="Moeda 4 2 2 2 2 2" xfId="11235" xr:uid="{1104CB3E-7F51-40C4-8307-33BE32D30880}"/>
    <cellStyle name="Moeda 4 2 2 2 2 2 2" xfId="27497" xr:uid="{4A437A37-D048-40FA-9382-F800ED9B0F31}"/>
    <cellStyle name="Moeda 4 2 2 2 2 3" xfId="16758" xr:uid="{259A9142-1E72-4701-B80A-978B65B7B414}"/>
    <cellStyle name="Moeda 4 2 2 2 2 4" xfId="22656" xr:uid="{402247A5-B317-41C9-9FD6-73DE07D06AC2}"/>
    <cellStyle name="Moeda 4 2 2 2 2 5" xfId="30492" xr:uid="{B6F71A3F-50E7-4507-A2C9-0DF57507A389}"/>
    <cellStyle name="Moeda 4 2 2 2 3" xfId="7992" xr:uid="{6DC75F9D-AA59-4453-8BB4-59C4C0201946}"/>
    <cellStyle name="Moeda 4 2 2 2 3 2" xfId="12847" xr:uid="{FA70B00F-A7D3-42CA-BF67-3D77B2576A2A}"/>
    <cellStyle name="Moeda 4 2 2 2 3 2 2" xfId="29109" xr:uid="{3BA6DCD6-3A4C-491A-8953-E7D72CD7BA78}"/>
    <cellStyle name="Moeda 4 2 2 2 3 3" xfId="18442" xr:uid="{E8A20FFA-4679-4F81-9C70-093F00D7F08A}"/>
    <cellStyle name="Moeda 4 2 2 2 3 4" xfId="24268" xr:uid="{985460DD-B9B9-4EF6-8765-4C1BE7096AFC}"/>
    <cellStyle name="Moeda 4 2 2 2 3 5" xfId="29603" xr:uid="{EF99791F-54EA-4118-8327-A567B1E2BB92}"/>
    <cellStyle name="Moeda 4 2 2 2 4" xfId="9619" xr:uid="{877B999E-E286-45E4-A4A2-85456880C2A7}"/>
    <cellStyle name="Moeda 4 2 2 2 4 2" xfId="25888" xr:uid="{25366E33-C325-4FCC-98F0-816F1D68DEFA}"/>
    <cellStyle name="Moeda 4 2 2 2 5" xfId="15149" xr:uid="{EBC6A123-5F1D-4883-B6E7-51D5727A0D14}"/>
    <cellStyle name="Moeda 4 2 2 2 6" xfId="21047" xr:uid="{64A2E666-66A0-43D2-A28D-F272488AD982}"/>
    <cellStyle name="Moeda 4 2 2 2 7" xfId="30518" xr:uid="{C6381D85-EE75-4E44-A836-4FAD52D975D4}"/>
    <cellStyle name="Moeda 4 2 2 2 8" xfId="34092" xr:uid="{63F5745C-3599-43A6-BD12-C3A7D773E292}"/>
    <cellStyle name="Moeda 4 2 2 2 9" xfId="34675" xr:uid="{539F9B06-4DEA-4D89-B7E9-E45867D50184}"/>
    <cellStyle name="Moeda 4 2 2 3" xfId="5131" xr:uid="{F197235C-688E-463D-907D-5DA4A835B4EB}"/>
    <cellStyle name="Moeda 4 2 2 3 2" xfId="10380" xr:uid="{5DF71A84-40B1-47DA-B2DD-6C93F98EE496}"/>
    <cellStyle name="Moeda 4 2 2 3 2 2" xfId="26642" xr:uid="{0CC4E5F2-65B3-4B47-8231-36B9E96885C7}"/>
    <cellStyle name="Moeda 4 2 2 3 3" xfId="15903" xr:uid="{0555D1B7-9754-4E33-9EAA-06851341D21D}"/>
    <cellStyle name="Moeda 4 2 2 3 4" xfId="21801" xr:uid="{5516C5B5-7A47-4149-994D-77D88F7D09E6}"/>
    <cellStyle name="Moeda 4 2 2 3 5" xfId="18824" xr:uid="{64558B31-DAAD-40F1-BA7B-B4D2398B764A}"/>
    <cellStyle name="Moeda 4 2 2 4" xfId="7137" xr:uid="{BBE61475-00CB-4ABF-9338-FE74461564A6}"/>
    <cellStyle name="Moeda 4 2 2 4 2" xfId="11992" xr:uid="{371BDA33-C1B4-45B3-88FB-F2D5D515ED95}"/>
    <cellStyle name="Moeda 4 2 2 4 2 2" xfId="28254" xr:uid="{C47EC4C0-ED10-4410-9D12-E5A4C3300752}"/>
    <cellStyle name="Moeda 4 2 2 4 3" xfId="17587" xr:uid="{C2C48996-7602-44AE-8A5C-501EB3CD1425}"/>
    <cellStyle name="Moeda 4 2 2 4 4" xfId="23413" xr:uid="{2670A858-54C4-42CF-AE2E-3F99C3017568}"/>
    <cellStyle name="Moeda 4 2 2 4 5" xfId="31583" xr:uid="{2DA8553C-839B-4D32-B7CC-C084143D5918}"/>
    <cellStyle name="Moeda 4 2 2 5" xfId="8764" xr:uid="{6E06E7CF-C8B6-478A-B86E-5DA23D98735B}"/>
    <cellStyle name="Moeda 4 2 2 5 2" xfId="25033" xr:uid="{ABFA8537-5567-48F9-9338-4D392697183D}"/>
    <cellStyle name="Moeda 4 2 2 6" xfId="14292" xr:uid="{08DFFADF-0C3D-4BA9-B661-EA312D36C21A}"/>
    <cellStyle name="Moeda 4 2 2 7" xfId="20192" xr:uid="{5E0D3CD3-84D8-4AFF-93CD-61014B756821}"/>
    <cellStyle name="Moeda 4 2 2 8" xfId="32213" xr:uid="{2B6715C0-C8CF-4F47-9CD1-37F638ADE4AD}"/>
    <cellStyle name="Moeda 4 2 2 9" xfId="33237" xr:uid="{0EE9C4F7-4CEE-4652-8F3F-699780CCEDAE}"/>
    <cellStyle name="Moeda 4 2 3" xfId="3942" xr:uid="{E2F95924-0F0B-44C3-B361-F36AAE5CD09F}"/>
    <cellStyle name="Moeda 4 2 3 10" xfId="36587" xr:uid="{C67CDA81-26C1-4FF0-AD5C-FFCD1230A6D7}"/>
    <cellStyle name="Moeda 4 2 3 11" xfId="37999" xr:uid="{85544712-0DDD-417F-8360-0E32A770924F}"/>
    <cellStyle name="Moeda 4 2 3 12" xfId="39404" xr:uid="{140980FF-44A0-4783-AE0E-7EC6D5D53567}"/>
    <cellStyle name="Moeda 4 2 3 13" xfId="40350" xr:uid="{4B937E23-AF98-4EA7-9E9F-70183FA01C39}"/>
    <cellStyle name="Moeda 4 2 3 14" xfId="42453" xr:uid="{C696F4BD-6F42-4F48-BFA9-E47453EB0876}"/>
    <cellStyle name="Moeda 4 2 3 15" xfId="43856" xr:uid="{E2D08E0D-E53D-4B03-872B-086CF599C049}"/>
    <cellStyle name="Moeda 4 2 3 2" xfId="5551" xr:uid="{41B7B317-19C6-4B75-9B67-837AB45EAB84}"/>
    <cellStyle name="Moeda 4 2 3 2 2" xfId="10800" xr:uid="{6D7E395A-07DF-45D0-836D-9C657FB11E86}"/>
    <cellStyle name="Moeda 4 2 3 2 2 2" xfId="27062" xr:uid="{BE68545D-F31A-4137-8507-9F8504CDA28C}"/>
    <cellStyle name="Moeda 4 2 3 2 3" xfId="16323" xr:uid="{25768D98-A8BE-4BA6-8E6A-808DA23A1C03}"/>
    <cellStyle name="Moeda 4 2 3 2 4" xfId="22221" xr:uid="{287EF413-1065-44C3-B134-46771D7DBA77}"/>
    <cellStyle name="Moeda 4 2 3 2 5" xfId="30396" xr:uid="{C85CDCC5-6BC3-4567-A3F8-E2981683B8A7}"/>
    <cellStyle name="Moeda 4 2 3 3" xfId="7557" xr:uid="{794984E0-DEB6-4CB6-AEA0-E5CDF4A36A7A}"/>
    <cellStyle name="Moeda 4 2 3 3 2" xfId="12412" xr:uid="{248D1AB8-1C51-4C0F-A0E0-738A39400F63}"/>
    <cellStyle name="Moeda 4 2 3 3 2 2" xfId="28674" xr:uid="{64F4F61D-0489-4F2B-ABBA-06ED3E183FD2}"/>
    <cellStyle name="Moeda 4 2 3 3 3" xfId="18007" xr:uid="{B3E307B4-8234-4FFC-8A6A-00EB7E96A9F2}"/>
    <cellStyle name="Moeda 4 2 3 3 4" xfId="23833" xr:uid="{F97FEB3C-CF53-46E9-B041-9D1C51343B74}"/>
    <cellStyle name="Moeda 4 2 3 3 5" xfId="31549" xr:uid="{FA425329-5600-4B47-8DA0-59954DC7849D}"/>
    <cellStyle name="Moeda 4 2 3 4" xfId="9184" xr:uid="{58FAA3BA-C297-4796-9824-71F5ECDA5A75}"/>
    <cellStyle name="Moeda 4 2 3 4 2" xfId="25453" xr:uid="{ACC3D943-5636-4295-A196-22AA86DB3ACC}"/>
    <cellStyle name="Moeda 4 2 3 5" xfId="14714" xr:uid="{20F55C53-2CE5-4A31-8A75-0B52D2E2D48E}"/>
    <cellStyle name="Moeda 4 2 3 6" xfId="20612" xr:uid="{F7E29962-E7C9-49A4-BB85-20599D2C0517}"/>
    <cellStyle name="Moeda 4 2 3 7" xfId="30719" xr:uid="{8A552F93-9623-4B6D-BD2A-B317EFAB03B6}"/>
    <cellStyle name="Moeda 4 2 3 8" xfId="33657" xr:uid="{56327077-D3F4-4238-A7C9-099B5DED706D}"/>
    <cellStyle name="Moeda 4 2 3 9" xfId="34676" xr:uid="{4F3C0B11-E3A7-49FD-8FD5-1F06DFE1E3E7}"/>
    <cellStyle name="Moeda 4 2 4" xfId="4692" xr:uid="{2D3745EA-AFB3-4217-99DE-A3AE6C8A9F84}"/>
    <cellStyle name="Moeda 4 2 4 2" xfId="9941" xr:uid="{D81548C2-16C9-4938-83B9-50D02D1FAAF5}"/>
    <cellStyle name="Moeda 4 2 4 2 2" xfId="26203" xr:uid="{081E1220-8499-4056-8CF5-F68C175128D1}"/>
    <cellStyle name="Moeda 4 2 4 3" xfId="15464" xr:uid="{DCF803FE-3CBD-41B0-A5E3-241DD26F8C6A}"/>
    <cellStyle name="Moeda 4 2 4 4" xfId="21362" xr:uid="{659CD756-1406-4023-BB4F-472FB153349B}"/>
    <cellStyle name="Moeda 4 2 4 5" xfId="18647" xr:uid="{C8153E24-67C8-42C2-8453-81A42FAF9749}"/>
    <cellStyle name="Moeda 4 2 4 6" xfId="41559" xr:uid="{F32D8B72-8C99-45BC-9D3C-9D1BEF7659B9}"/>
    <cellStyle name="Moeda 4 2 5" xfId="6698" xr:uid="{CDE309E0-6C7B-427B-9949-3B956277765F}"/>
    <cellStyle name="Moeda 4 2 5 2" xfId="11553" xr:uid="{56FFAD89-DD63-4062-BF85-7A6336C57229}"/>
    <cellStyle name="Moeda 4 2 5 2 2" xfId="27815" xr:uid="{9B95EB90-6475-4CC7-8A11-D23908A2BEF2}"/>
    <cellStyle name="Moeda 4 2 5 3" xfId="17148" xr:uid="{7A5AD9C9-5734-46C7-99FF-8CB2F3D4B631}"/>
    <cellStyle name="Moeda 4 2 5 4" xfId="22974" xr:uid="{F17A5469-88D0-4380-9D81-B6D5F9598E0A}"/>
    <cellStyle name="Moeda 4 2 5 5" xfId="29670" xr:uid="{A5051B38-882B-42C8-A60D-BC2059686CA0}"/>
    <cellStyle name="Moeda 4 2 6" xfId="8325" xr:uid="{72B2601B-2D6A-4DCE-A966-8632B7FD3DED}"/>
    <cellStyle name="Moeda 4 2 6 2" xfId="24594" xr:uid="{2B7A96BE-0D71-4CB8-8711-D1392925CCFC}"/>
    <cellStyle name="Moeda 4 2 7" xfId="13850" xr:uid="{FEE85293-3182-4102-B037-208694DE4B88}"/>
    <cellStyle name="Moeda 4 2 8" xfId="19753" xr:uid="{03DBE339-246E-4BFD-99A2-4C636891D98C}"/>
    <cellStyle name="Moeda 4 2 9" xfId="18842" xr:uid="{472E46F9-400C-4CF5-B384-B256BD2EDBED}"/>
    <cellStyle name="Moeda 4 3" xfId="3249" xr:uid="{94B982D4-A8D6-4851-8232-51A0EEBD7665}"/>
    <cellStyle name="Moeda 4 3 10" xfId="34677" xr:uid="{0237B5AA-7359-4DE4-9D50-5D1DF6E792A9}"/>
    <cellStyle name="Moeda 4 3 11" xfId="36026" xr:uid="{CB33077D-B5C0-45DE-95C8-DFEEB1B7D73E}"/>
    <cellStyle name="Moeda 4 3 12" xfId="37438" xr:uid="{47BEB73A-5AA8-46AA-B6AC-86F5ED5FA80D}"/>
    <cellStyle name="Moeda 4 3 13" xfId="38843" xr:uid="{83DB13C9-A948-4DE4-9858-C51143F9B51F}"/>
    <cellStyle name="Moeda 4 3 14" xfId="40351" xr:uid="{C8013442-3A10-4476-B4DE-26E40AE362BA}"/>
    <cellStyle name="Moeda 4 3 15" xfId="41892" xr:uid="{76635476-9556-45A4-8B0B-E7B32609D851}"/>
    <cellStyle name="Moeda 4 3 16" xfId="43295" xr:uid="{4A7C2A63-6B73-4CF3-B6A2-41E271EFAB2B}"/>
    <cellStyle name="Moeda 4 3 2" xfId="4179" xr:uid="{10871D0B-FDBE-4F77-8339-EF38DAD60A35}"/>
    <cellStyle name="Moeda 4 3 2 10" xfId="36778" xr:uid="{E526A196-D461-4B48-B6E2-A895EFDF6120}"/>
    <cellStyle name="Moeda 4 3 2 11" xfId="38190" xr:uid="{755FC292-9EE9-4419-9C3C-DBA8F94C8B97}"/>
    <cellStyle name="Moeda 4 3 2 12" xfId="39595" xr:uid="{BC2922E8-2585-4A38-B09B-9CC1C8FD201F}"/>
    <cellStyle name="Moeda 4 3 2 13" xfId="40352" xr:uid="{28AD9CA9-19E7-4DE0-B4DC-7B9C285F8430}"/>
    <cellStyle name="Moeda 4 3 2 14" xfId="42644" xr:uid="{4F42D5E6-9E02-474D-870E-2D73AA612DFE}"/>
    <cellStyle name="Moeda 4 3 2 15" xfId="44047" xr:uid="{D24BA2A9-D0D1-4291-B1B3-5387B7F39571}"/>
    <cellStyle name="Moeda 4 3 2 2" xfId="5788" xr:uid="{1A77D466-2A0C-4987-B96B-D54C6EE19541}"/>
    <cellStyle name="Moeda 4 3 2 2 2" xfId="11037" xr:uid="{D412C41E-A677-473B-9137-149C54702A58}"/>
    <cellStyle name="Moeda 4 3 2 2 2 2" xfId="27299" xr:uid="{8FAFCCD7-8DBD-45F1-98FF-4FC6935F09A1}"/>
    <cellStyle name="Moeda 4 3 2 2 3" xfId="16560" xr:uid="{920012D3-13EA-495D-BCDD-CD47AE96F5E6}"/>
    <cellStyle name="Moeda 4 3 2 2 4" xfId="22458" xr:uid="{5B343EC0-A71C-403A-B172-639FB2D93D9C}"/>
    <cellStyle name="Moeda 4 3 2 2 5" xfId="13659" xr:uid="{3FDEFD07-96E7-4F13-BD07-25F9675EE0E8}"/>
    <cellStyle name="Moeda 4 3 2 3" xfId="7794" xr:uid="{4BF4AC9E-D8F1-4918-B608-B657AAFD07EC}"/>
    <cellStyle name="Moeda 4 3 2 3 2" xfId="12649" xr:uid="{09009502-44D1-483E-8FA5-FCCA74818533}"/>
    <cellStyle name="Moeda 4 3 2 3 2 2" xfId="28911" xr:uid="{BE69D46A-0943-48A6-9118-17172DC14B64}"/>
    <cellStyle name="Moeda 4 3 2 3 3" xfId="18244" xr:uid="{56A9CADA-F80C-4B7B-90AD-9B08579A852F}"/>
    <cellStyle name="Moeda 4 3 2 3 4" xfId="24070" xr:uid="{D4AD01E8-B1F4-4A28-9654-AF6289DF505A}"/>
    <cellStyle name="Moeda 4 3 2 3 5" xfId="29415" xr:uid="{12CAB564-221A-4AC6-BAC0-9D2E278F6E3E}"/>
    <cellStyle name="Moeda 4 3 2 4" xfId="9421" xr:uid="{58266981-51E2-45C3-AD35-695AA2E7DBF0}"/>
    <cellStyle name="Moeda 4 3 2 4 2" xfId="25690" xr:uid="{E794A4E1-707E-43C7-B6CA-BC1999B6BA05}"/>
    <cellStyle name="Moeda 4 3 2 5" xfId="14951" xr:uid="{86495B40-BA5F-4BC6-A382-EC416F978C51}"/>
    <cellStyle name="Moeda 4 3 2 6" xfId="20849" xr:uid="{E165CB40-FE41-4679-92F4-4C8798109F59}"/>
    <cellStyle name="Moeda 4 3 2 7" xfId="19241" xr:uid="{F4B52667-B2EA-4BE9-9B15-FD0E3A9C5D7B}"/>
    <cellStyle name="Moeda 4 3 2 8" xfId="33894" xr:uid="{17DD7DA2-107B-4426-A333-A392686986E2}"/>
    <cellStyle name="Moeda 4 3 2 9" xfId="34678" xr:uid="{98E630BA-5F76-4007-9303-58FB3889696C}"/>
    <cellStyle name="Moeda 4 3 3" xfId="4890" xr:uid="{6318C946-F7EE-4A9B-B97F-FE257B4C2F51}"/>
    <cellStyle name="Moeda 4 3 3 2" xfId="10139" xr:uid="{3CCD340B-53C2-4FB6-8518-BA6D152719A4}"/>
    <cellStyle name="Moeda 4 3 3 2 2" xfId="26401" xr:uid="{9EB1D460-6A6A-4146-912F-5CF3414B9A8C}"/>
    <cellStyle name="Moeda 4 3 3 3" xfId="15662" xr:uid="{07CA0A1D-1078-4161-8253-CCC5BB989BFD}"/>
    <cellStyle name="Moeda 4 3 3 4" xfId="21560" xr:uid="{01A85A2A-EBB0-4EF9-A1D9-7D18ECCD013D}"/>
    <cellStyle name="Moeda 4 3 3 5" xfId="29760" xr:uid="{537F7739-0B01-4972-9A8E-1B4D8F877376}"/>
    <cellStyle name="Moeda 4 3 4" xfId="6896" xr:uid="{3DFE27F0-D8E4-4740-B867-C06693D35F5E}"/>
    <cellStyle name="Moeda 4 3 4 2" xfId="11751" xr:uid="{A839B4C0-893B-43A1-94BD-41AC73BF2238}"/>
    <cellStyle name="Moeda 4 3 4 2 2" xfId="28013" xr:uid="{79A0C651-B384-4166-9276-F95B51ADD433}"/>
    <cellStyle name="Moeda 4 3 4 3" xfId="17346" xr:uid="{7C0A4109-BABB-403E-97EE-83CEE97949DE}"/>
    <cellStyle name="Moeda 4 3 4 4" xfId="23172" xr:uid="{224AAF42-8F35-4E0B-AEF4-19DB5497A893}"/>
    <cellStyle name="Moeda 4 3 4 5" xfId="29861" xr:uid="{1BBDF5D1-440C-4748-A232-FFE76F7F569A}"/>
    <cellStyle name="Moeda 4 3 5" xfId="8523" xr:uid="{EB1D9C8A-F63A-4559-A26F-BF29530E6B75}"/>
    <cellStyle name="Moeda 4 3 5 2" xfId="24792" xr:uid="{B52BFE30-1178-418D-857D-AB8759E1AF81}"/>
    <cellStyle name="Moeda 4 3 6" xfId="14048" xr:uid="{46904B32-1B4F-4B7A-B15C-8B978F28AEE9}"/>
    <cellStyle name="Moeda 4 3 7" xfId="19951" xr:uid="{A0726F07-011F-42D2-A3FA-9E3EB6100EEC}"/>
    <cellStyle name="Moeda 4 3 8" xfId="19247" xr:uid="{634EC1F3-31FD-4CB7-A125-C86672CFCA2F}"/>
    <cellStyle name="Moeda 4 3 9" xfId="32996" xr:uid="{A0239CD9-2198-46BF-BED0-CCF1612D58DA}"/>
    <cellStyle name="Moeda 4 4" xfId="3741" xr:uid="{88BA3C26-B807-4686-A254-7DB25CADD82B}"/>
    <cellStyle name="Moeda 4 4 10" xfId="36411" xr:uid="{6CA0C4C9-4377-4B12-AADE-25B17E1D3A8F}"/>
    <cellStyle name="Moeda 4 4 11" xfId="37823" xr:uid="{18E7DA2A-EE1A-48E6-B2CF-99BC71E183FB}"/>
    <cellStyle name="Moeda 4 4 12" xfId="39228" xr:uid="{82F2DD6D-C0DB-4E90-8198-15CCD5A17A7A}"/>
    <cellStyle name="Moeda 4 4 13" xfId="40353" xr:uid="{B799C2F8-39C5-49AE-B945-AC395640B1E6}"/>
    <cellStyle name="Moeda 4 4 14" xfId="42277" xr:uid="{5DFBD90C-BEC2-4251-A9DC-9ED159DE62A2}"/>
    <cellStyle name="Moeda 4 4 15" xfId="43680" xr:uid="{28166F9B-90F6-48AA-945F-240F0BD83734}"/>
    <cellStyle name="Moeda 4 4 2" xfId="5350" xr:uid="{F29AB7F9-9EAC-4656-9436-E15701937679}"/>
    <cellStyle name="Moeda 4 4 2 2" xfId="10599" xr:uid="{4629FB2A-C618-439E-B70D-FB1ED00688D6}"/>
    <cellStyle name="Moeda 4 4 2 2 2" xfId="26861" xr:uid="{08B629CA-5035-431A-8EF7-2A404D3A8591}"/>
    <cellStyle name="Moeda 4 4 2 3" xfId="16122" xr:uid="{B27F1B3F-D5C9-4BA0-B03C-F515F5F97A82}"/>
    <cellStyle name="Moeda 4 4 2 4" xfId="22020" xr:uid="{9E4FA344-2BB5-4594-AC90-513BF99B9DFF}"/>
    <cellStyle name="Moeda 4 4 2 5" xfId="13367" xr:uid="{2DE782FF-98C8-4F76-9D92-B4730303776D}"/>
    <cellStyle name="Moeda 4 4 3" xfId="7356" xr:uid="{0EE1F646-E37D-43E9-B3F5-78FE8D3B8303}"/>
    <cellStyle name="Moeda 4 4 3 2" xfId="12211" xr:uid="{81427817-D95D-4AC3-9585-4E4AB64BA95A}"/>
    <cellStyle name="Moeda 4 4 3 2 2" xfId="28473" xr:uid="{6B5143C0-C176-4A1A-B440-31436BBBF183}"/>
    <cellStyle name="Moeda 4 4 3 3" xfId="17806" xr:uid="{E7287C36-D43A-4FBE-BCFB-864F0DAB5373}"/>
    <cellStyle name="Moeda 4 4 3 4" xfId="23632" xr:uid="{2C1DAD10-0D81-41A4-93D0-3E63A5C506D0}"/>
    <cellStyle name="Moeda 4 4 3 5" xfId="29389" xr:uid="{12DED2EB-8D9C-47BE-9A89-DBE263B57F0A}"/>
    <cellStyle name="Moeda 4 4 4" xfId="8983" xr:uid="{67CAB815-96B5-4282-AD40-FC4C22AC2D7A}"/>
    <cellStyle name="Moeda 4 4 4 2" xfId="25252" xr:uid="{09C4FA46-25DC-44B8-B52F-D20CD21D17AC}"/>
    <cellStyle name="Moeda 4 4 5" xfId="14513" xr:uid="{EF756F90-14F7-47F1-8073-C0243539BC5C}"/>
    <cellStyle name="Moeda 4 4 6" xfId="20411" xr:uid="{025643A6-5FCB-461D-9083-7E774A784B94}"/>
    <cellStyle name="Moeda 4 4 7" xfId="13542" xr:uid="{0B5D93BE-8611-4FFA-A949-7C669E5E2708}"/>
    <cellStyle name="Moeda 4 4 8" xfId="33456" xr:uid="{081487EA-26E1-4BF7-AFB1-1640E5017294}"/>
    <cellStyle name="Moeda 4 4 9" xfId="34679" xr:uid="{851F4C69-FFAC-4394-AADA-E2F87C4D08F3}"/>
    <cellStyle name="Moeda 4 5" xfId="4554" xr:uid="{C1EF07B5-82B4-41C1-9CE7-76A04850D342}"/>
    <cellStyle name="Moeda 4 5 2" xfId="9803" xr:uid="{420A971A-7276-42CA-B095-5883864033CD}"/>
    <cellStyle name="Moeda 4 5 2 2" xfId="26065" xr:uid="{08829A72-57AE-4506-96E5-4E8D926E82BB}"/>
    <cellStyle name="Moeda 4 5 3" xfId="15326" xr:uid="{FBD3DBFC-5A4A-4B09-974B-1E24F53DA33F}"/>
    <cellStyle name="Moeda 4 5 4" xfId="21224" xr:uid="{0052B99A-22C6-4CD0-B524-ECE8A6AF7DE8}"/>
    <cellStyle name="Moeda 4 5 5" xfId="30570" xr:uid="{4547DE45-AC74-4AD1-8C1C-A72981D66DF2}"/>
    <cellStyle name="Moeda 4 5 6" xfId="41558" xr:uid="{07AC66FE-B845-4CC4-83E8-0005C1CD164D}"/>
    <cellStyle name="Moeda 4 6" xfId="6560" xr:uid="{763A1044-0A92-4376-92E1-5935B33E43DE}"/>
    <cellStyle name="Moeda 4 6 2" xfId="11415" xr:uid="{CD4CBFBF-1E4A-4939-8728-3352D49E8897}"/>
    <cellStyle name="Moeda 4 6 2 2" xfId="27677" xr:uid="{E7457E26-946A-4A9E-938E-BD92958C4C02}"/>
    <cellStyle name="Moeda 4 6 3" xfId="17010" xr:uid="{CB43C61C-89BD-4E63-B4E8-AF8859274409}"/>
    <cellStyle name="Moeda 4 6 4" xfId="22836" xr:uid="{3E69AFF4-6F88-41AF-AF1E-045C5F3CB319}"/>
    <cellStyle name="Moeda 4 6 5" xfId="30363" xr:uid="{F3CA7EB8-35C3-48D4-9852-D58667BD97D9}"/>
    <cellStyle name="Moeda 4 7" xfId="8185" xr:uid="{A68D6DB8-144F-416E-80E9-4599CE90136A}"/>
    <cellStyle name="Moeda 4 7 2" xfId="24457" xr:uid="{71D26569-A41C-44C6-97A8-FCC5782ED81E}"/>
    <cellStyle name="Moeda 4 8" xfId="13246" xr:uid="{02485C42-AC1B-415F-8036-3CAD45041D4C}"/>
    <cellStyle name="Moeda 4 9" xfId="19615" xr:uid="{438C3BCF-BE52-469A-AF35-946C4D9607AB}"/>
    <cellStyle name="Moeda 5" xfId="894" xr:uid="{EF9201EE-13FF-4381-BE87-B2014673C1EA}"/>
    <cellStyle name="Moeda 5 10" xfId="19381" xr:uid="{28A6D666-42F2-43C8-A0EA-F04B63ADC41C}"/>
    <cellStyle name="Moeda 5 11" xfId="32655" xr:uid="{97781BA5-D082-492D-A5D9-CEB1205655C2}"/>
    <cellStyle name="Moeda 5 12" xfId="34680" xr:uid="{0E793375-C13F-4E06-88B3-D6BF1204F918}"/>
    <cellStyle name="Moeda 5 13" xfId="35711" xr:uid="{3C451BC1-D00B-4053-831C-340974101DD4}"/>
    <cellStyle name="Moeda 5 14" xfId="37135" xr:uid="{2F152D2F-0A22-41A3-8CD3-E6836267EC2D}"/>
    <cellStyle name="Moeda 5 15" xfId="38540" xr:uid="{C6EC5A88-DCA8-48CF-A562-405B2441F632}"/>
    <cellStyle name="Moeda 5 16" xfId="40354" xr:uid="{1CB06CF4-5F7B-493B-B8DB-A82D26E7DA78}"/>
    <cellStyle name="Moeda 5 17" xfId="41589" xr:uid="{9D84CC2E-58F6-4000-9B6C-FBEE24EA0931}"/>
    <cellStyle name="Moeda 5 18" xfId="42992" xr:uid="{FA8499AF-8C9D-4645-8F34-B5015959B0F1}"/>
    <cellStyle name="Moeda 5 2" xfId="3052" xr:uid="{5A5B0300-AA7B-4145-A0AF-0177BDE7E5D5}"/>
    <cellStyle name="Moeda 5 2 10" xfId="32799" xr:uid="{7D3542EC-B1DB-461B-8F56-569D10392DCF}"/>
    <cellStyle name="Moeda 5 2 11" xfId="34681" xr:uid="{93AD141A-D837-476A-879C-286A8D114125}"/>
    <cellStyle name="Moeda 5 2 12" xfId="35838" xr:uid="{A88D813E-80AC-45A5-94C2-C0B9A5129C1B}"/>
    <cellStyle name="Moeda 5 2 13" xfId="37250" xr:uid="{B463B235-0D94-40E2-A58B-7191D4AFBC7C}"/>
    <cellStyle name="Moeda 5 2 14" xfId="38655" xr:uid="{5B42208B-B9E8-44D1-AC2F-4DFC84DF385E}"/>
    <cellStyle name="Moeda 5 2 15" xfId="40355" xr:uid="{CCF9DF1F-0849-4E19-AA70-173D7AD7C89F}"/>
    <cellStyle name="Moeda 5 2 16" xfId="41704" xr:uid="{836DD657-8CC5-40E7-8500-9EAF5BBDF2EA}"/>
    <cellStyle name="Moeda 5 2 17" xfId="43107" xr:uid="{7BC2988A-9D34-4628-A363-CF3EE1579228}"/>
    <cellStyle name="Moeda 5 2 2" xfId="3517" xr:uid="{9E5482F5-C43C-4082-917A-19431D799A90}"/>
    <cellStyle name="Moeda 5 2 2 10" xfId="34682" xr:uid="{06259DA8-D5C3-4981-9EB9-5C1BE5F85821}"/>
    <cellStyle name="Moeda 5 2 2 11" xfId="36203" xr:uid="{C414432F-1387-4A5B-A095-CA28A888FE93}"/>
    <cellStyle name="Moeda 5 2 2 12" xfId="37615" xr:uid="{5858A446-9F01-49B6-8230-7EE796CF6791}"/>
    <cellStyle name="Moeda 5 2 2 13" xfId="39020" xr:uid="{D987B3D7-92AA-40EB-A073-2B83C7133DF0}"/>
    <cellStyle name="Moeda 5 2 2 14" xfId="40356" xr:uid="{EA935189-294E-4E16-AAF9-3D7619A95C8E}"/>
    <cellStyle name="Moeda 5 2 2 15" xfId="42069" xr:uid="{DFB307F2-891B-4E0B-BC7A-AACCDE17DA92}"/>
    <cellStyle name="Moeda 5 2 2 16" xfId="43472" xr:uid="{E5136796-8FAB-456F-8A09-49550E77A6F5}"/>
    <cellStyle name="Moeda 5 2 2 2" xfId="4378" xr:uid="{BFB8578A-6E6B-425C-8B6B-F998166956B5}"/>
    <cellStyle name="Moeda 5 2 2 2 10" xfId="36955" xr:uid="{03B4C9B3-02E9-4648-A21E-F45748D3A481}"/>
    <cellStyle name="Moeda 5 2 2 2 11" xfId="38367" xr:uid="{9CB27724-FF0D-4F70-8F18-47ADBF0924AC}"/>
    <cellStyle name="Moeda 5 2 2 2 12" xfId="39772" xr:uid="{67A2FA59-EA6E-45AB-B903-0A588264FCB4}"/>
    <cellStyle name="Moeda 5 2 2 2 13" xfId="40357" xr:uid="{21E2004A-AEB8-462F-96FA-64C9C0569C71}"/>
    <cellStyle name="Moeda 5 2 2 2 14" xfId="42821" xr:uid="{B05E10D4-6FD2-48A3-A861-0FDF38612207}"/>
    <cellStyle name="Moeda 5 2 2 2 15" xfId="44224" xr:uid="{F3DCA1C9-50C4-43E6-8B34-F05163A61A32}"/>
    <cellStyle name="Moeda 5 2 2 2 2" xfId="5987" xr:uid="{7E94766F-A4C3-484A-A14E-F67ECB7D20EF}"/>
    <cellStyle name="Moeda 5 2 2 2 2 2" xfId="11236" xr:uid="{FBCF8C60-2CDC-44BD-BB3D-7D25C3EBC165}"/>
    <cellStyle name="Moeda 5 2 2 2 2 2 2" xfId="27498" xr:uid="{81C7709D-D40C-4F61-90EC-CA64FC5BC36B}"/>
    <cellStyle name="Moeda 5 2 2 2 2 3" xfId="16759" xr:uid="{68AECC0F-413C-4F7F-A8AD-BE4BBCC63191}"/>
    <cellStyle name="Moeda 5 2 2 2 2 4" xfId="22657" xr:uid="{ED8839C4-5273-4305-B3BD-80561B1873C4}"/>
    <cellStyle name="Moeda 5 2 2 2 2 5" xfId="30998" xr:uid="{1E183029-F909-49BC-A6D5-DCF014ED6A11}"/>
    <cellStyle name="Moeda 5 2 2 2 3" xfId="7993" xr:uid="{74B79750-569C-4D56-83F9-721064768D6E}"/>
    <cellStyle name="Moeda 5 2 2 2 3 2" xfId="12848" xr:uid="{742DB6D7-82E6-49AB-8536-2F804EA98511}"/>
    <cellStyle name="Moeda 5 2 2 2 3 2 2" xfId="29110" xr:uid="{5D15B325-E5E4-4521-8BFC-7BF94BFD81DE}"/>
    <cellStyle name="Moeda 5 2 2 2 3 3" xfId="18443" xr:uid="{737948CC-00CC-4099-8052-CCB1667509AE}"/>
    <cellStyle name="Moeda 5 2 2 2 3 4" xfId="24269" xr:uid="{B5EECA11-70A1-4B2C-B16A-89930A8C6E0B}"/>
    <cellStyle name="Moeda 5 2 2 2 3 5" xfId="18761" xr:uid="{4E577E28-081A-49F2-A050-4898D8489AC0}"/>
    <cellStyle name="Moeda 5 2 2 2 4" xfId="9620" xr:uid="{DBF536E2-3447-427F-9F99-596466AE91C8}"/>
    <cellStyle name="Moeda 5 2 2 2 4 2" xfId="25889" xr:uid="{EC94B8E6-5711-46E5-ACBB-EE92C00DE155}"/>
    <cellStyle name="Moeda 5 2 2 2 5" xfId="15150" xr:uid="{BF3BF5FC-F558-410C-9F73-A5C9B3D4750A}"/>
    <cellStyle name="Moeda 5 2 2 2 6" xfId="21048" xr:uid="{7A999ED8-1E07-4A70-A530-CE1C444D0BF4}"/>
    <cellStyle name="Moeda 5 2 2 2 7" xfId="18983" xr:uid="{1E1AC644-21B7-455C-A16A-D2FB4DC78A5E}"/>
    <cellStyle name="Moeda 5 2 2 2 8" xfId="34093" xr:uid="{DC8B16C2-EC22-4C82-B379-BA27A0A328A6}"/>
    <cellStyle name="Moeda 5 2 2 2 9" xfId="34683" xr:uid="{BCD857E6-B638-4054-9A57-0DAAEF049885}"/>
    <cellStyle name="Moeda 5 2 2 3" xfId="5132" xr:uid="{C77F6EF6-32FA-4435-B5D1-511A6E2BBD85}"/>
    <cellStyle name="Moeda 5 2 2 3 2" xfId="10381" xr:uid="{79BA35FE-83C9-4B38-B52C-F718DE221B45}"/>
    <cellStyle name="Moeda 5 2 2 3 2 2" xfId="26643" xr:uid="{76632C6C-F8C2-4AE4-9C92-CDA0BF9F115A}"/>
    <cellStyle name="Moeda 5 2 2 3 3" xfId="15904" xr:uid="{FA54E36A-885C-4710-9A29-C5E846918084}"/>
    <cellStyle name="Moeda 5 2 2 3 4" xfId="21802" xr:uid="{CE0B1F6F-4577-4560-9839-3A29A4F2FE9B}"/>
    <cellStyle name="Moeda 5 2 2 3 5" xfId="29471" xr:uid="{357AF877-87DF-4F5E-A951-B228AAACFD75}"/>
    <cellStyle name="Moeda 5 2 2 4" xfId="7138" xr:uid="{44FD5B7B-A97E-45FA-9A9C-3438D559F920}"/>
    <cellStyle name="Moeda 5 2 2 4 2" xfId="11993" xr:uid="{06EA40B8-986B-44AB-AD01-E58AB3403207}"/>
    <cellStyle name="Moeda 5 2 2 4 2 2" xfId="28255" xr:uid="{441CDC3A-751C-4C9C-BAA0-30EC18917CF8}"/>
    <cellStyle name="Moeda 5 2 2 4 3" xfId="17588" xr:uid="{2F80E934-06C9-48D2-895B-F1DCCA7B6307}"/>
    <cellStyle name="Moeda 5 2 2 4 4" xfId="23414" xr:uid="{C31B675B-258A-4D34-9BDC-AE05E34B0394}"/>
    <cellStyle name="Moeda 5 2 2 4 5" xfId="32548" xr:uid="{0B1B1FEA-FB9A-4B33-9645-1359A5D64309}"/>
    <cellStyle name="Moeda 5 2 2 5" xfId="8765" xr:uid="{369EF0AD-DDE3-4B39-9DBE-D75BF5FE8E7D}"/>
    <cellStyle name="Moeda 5 2 2 5 2" xfId="25034" xr:uid="{E3C7EE30-C0E0-47E3-B982-2F5B8A22048B}"/>
    <cellStyle name="Moeda 5 2 2 6" xfId="14293" xr:uid="{50F319C3-43FB-417D-B320-926D78292736}"/>
    <cellStyle name="Moeda 5 2 2 7" xfId="20193" xr:uid="{5B955875-63D4-48E7-89C1-6C9A6BBF0FC9}"/>
    <cellStyle name="Moeda 5 2 2 8" xfId="30183" xr:uid="{31BCFFBB-6201-4378-9B35-B1D507F723A2}"/>
    <cellStyle name="Moeda 5 2 2 9" xfId="33238" xr:uid="{F2344EDA-6CC5-4679-A310-271EC64EE40B}"/>
    <cellStyle name="Moeda 5 2 3" xfId="3943" xr:uid="{09B986A3-0128-4DAB-8B69-5253DA4529EC}"/>
    <cellStyle name="Moeda 5 2 3 10" xfId="36588" xr:uid="{F88C4A30-C3D4-4EF2-A52C-F7B4A0127859}"/>
    <cellStyle name="Moeda 5 2 3 11" xfId="38000" xr:uid="{357A34BA-6EE2-442C-A039-8015D9181C38}"/>
    <cellStyle name="Moeda 5 2 3 12" xfId="39405" xr:uid="{D34148F4-A637-4667-B486-30D026348979}"/>
    <cellStyle name="Moeda 5 2 3 13" xfId="40358" xr:uid="{89660600-6F0E-4D68-A4A0-712233F0C120}"/>
    <cellStyle name="Moeda 5 2 3 14" xfId="42454" xr:uid="{CFB2D1B0-2B10-42F5-9849-47A70AC00B5A}"/>
    <cellStyle name="Moeda 5 2 3 15" xfId="43857" xr:uid="{C78499F4-9211-44D8-8C14-300E03B437F0}"/>
    <cellStyle name="Moeda 5 2 3 2" xfId="5552" xr:uid="{CDB533EB-D731-4303-A2D0-F459840F5A28}"/>
    <cellStyle name="Moeda 5 2 3 2 2" xfId="10801" xr:uid="{F28A4795-2B3E-4D9B-A321-2BD00AF2F5E5}"/>
    <cellStyle name="Moeda 5 2 3 2 2 2" xfId="27063" xr:uid="{754043ED-9A02-4210-9B5B-6E81EE146F7A}"/>
    <cellStyle name="Moeda 5 2 3 2 3" xfId="16324" xr:uid="{616DAE38-D8C8-48B6-8A88-66DFE45EEC1D}"/>
    <cellStyle name="Moeda 5 2 3 2 4" xfId="22222" xr:uid="{DC90F476-2A0D-4E5B-B2BE-A7A889C96ECE}"/>
    <cellStyle name="Moeda 5 2 3 2 5" xfId="30070" xr:uid="{B7B179B7-8B83-4C95-BE5D-2823906C9028}"/>
    <cellStyle name="Moeda 5 2 3 3" xfId="7558" xr:uid="{60022AC7-7BC1-4A99-96B2-CD4A95822BE6}"/>
    <cellStyle name="Moeda 5 2 3 3 2" xfId="12413" xr:uid="{713100C8-2402-45FD-A5B4-2E9A6B4009F9}"/>
    <cellStyle name="Moeda 5 2 3 3 2 2" xfId="28675" xr:uid="{9E28CE99-2318-422D-9B92-454E9EFD5EB5}"/>
    <cellStyle name="Moeda 5 2 3 3 3" xfId="18008" xr:uid="{EF6375AD-D63C-407B-9DA5-A416D91BDB54}"/>
    <cellStyle name="Moeda 5 2 3 3 4" xfId="23834" xr:uid="{E2A8E200-61A5-493C-9CBE-A6E095A3BF88}"/>
    <cellStyle name="Moeda 5 2 3 3 5" xfId="30941" xr:uid="{47EE9A21-9FF0-455F-97F7-2C3AD830FAF3}"/>
    <cellStyle name="Moeda 5 2 3 4" xfId="9185" xr:uid="{790D0789-C25A-4486-BA6A-FB89922C7C0A}"/>
    <cellStyle name="Moeda 5 2 3 4 2" xfId="25454" xr:uid="{0C36AE2C-079B-4313-A6D8-9E3AD0498B75}"/>
    <cellStyle name="Moeda 5 2 3 5" xfId="14715" xr:uid="{C7733A5F-F60C-4EA8-9055-B8FE0E3F294E}"/>
    <cellStyle name="Moeda 5 2 3 6" xfId="20613" xr:uid="{50F9439C-DA6F-4C6D-8702-9677A0148814}"/>
    <cellStyle name="Moeda 5 2 3 7" xfId="16934" xr:uid="{13F61931-AD27-4709-BEA9-8C0367EEC0C3}"/>
    <cellStyle name="Moeda 5 2 3 8" xfId="33658" xr:uid="{38DEDC7D-FA39-4D6F-A114-73C907FDECB8}"/>
    <cellStyle name="Moeda 5 2 3 9" xfId="34684" xr:uid="{F03B64BE-8846-48F7-874D-BBB515A2EE7D}"/>
    <cellStyle name="Moeda 5 2 4" xfId="4693" xr:uid="{DAF8A00F-2B32-43A1-B472-CD6CFB83F282}"/>
    <cellStyle name="Moeda 5 2 4 2" xfId="9942" xr:uid="{47280508-A927-4A18-A5A8-F7392B4A978C}"/>
    <cellStyle name="Moeda 5 2 4 2 2" xfId="26204" xr:uid="{D8582CB5-72F6-49CD-9244-687C5B141824}"/>
    <cellStyle name="Moeda 5 2 4 3" xfId="15465" xr:uid="{56C543D8-8D9A-487F-9AC8-FE8DF34719A3}"/>
    <cellStyle name="Moeda 5 2 4 4" xfId="21363" xr:uid="{5490F209-0E35-4838-9873-DD296DD7A5B3}"/>
    <cellStyle name="Moeda 5 2 4 5" xfId="19246" xr:uid="{0828A25C-1CA3-467F-BF13-3855787CEC93}"/>
    <cellStyle name="Moeda 5 2 5" xfId="6699" xr:uid="{9A11D54B-E58F-4466-B5F7-55153D535862}"/>
    <cellStyle name="Moeda 5 2 5 2" xfId="11554" xr:uid="{F9C34BB0-EB04-4D98-B1CD-E7D8182A1966}"/>
    <cellStyle name="Moeda 5 2 5 2 2" xfId="27816" xr:uid="{E1B7BB0B-ED5A-4062-AAFE-CDCA651A38E1}"/>
    <cellStyle name="Moeda 5 2 5 3" xfId="17149" xr:uid="{74827F61-9E77-4A58-9AE3-24DCC1CAA4E6}"/>
    <cellStyle name="Moeda 5 2 5 4" xfId="22975" xr:uid="{E7F89BDE-0A08-4B07-9F9A-7E18689F61EA}"/>
    <cellStyle name="Moeda 5 2 5 5" xfId="30756" xr:uid="{2D93BD2D-8BA1-485B-8A8F-DF8E93062D6D}"/>
    <cellStyle name="Moeda 5 2 6" xfId="8326" xr:uid="{2871A8F1-CF7D-487B-84FC-D516F7376D8D}"/>
    <cellStyle name="Moeda 5 2 6 2" xfId="24595" xr:uid="{D838F8D1-DB92-4203-94E2-E0403152EF12}"/>
    <cellStyle name="Moeda 5 2 7" xfId="13851" xr:uid="{AB3AFF15-E4EE-4D29-87F7-5C2DA2594ECD}"/>
    <cellStyle name="Moeda 5 2 8" xfId="19754" xr:uid="{52F5DD6B-9CAE-4FBA-B158-57E33F23F289}"/>
    <cellStyle name="Moeda 5 2 9" xfId="30125" xr:uid="{F583D46B-B4F1-4DBB-BDEE-563CCBC5A21A}"/>
    <cellStyle name="Moeda 5 3" xfId="3250" xr:uid="{2CEBEDD1-F1DD-49A9-BE5A-FFB946BD3345}"/>
    <cellStyle name="Moeda 5 3 10" xfId="34685" xr:uid="{17128A01-44FC-4572-8E8C-5389B4C60C55}"/>
    <cellStyle name="Moeda 5 3 11" xfId="36027" xr:uid="{2095BFED-CBDA-4559-93F0-ADFC51BD43ED}"/>
    <cellStyle name="Moeda 5 3 12" xfId="37439" xr:uid="{9D773792-6C71-4DCF-B85F-D23370C835E9}"/>
    <cellStyle name="Moeda 5 3 13" xfId="38844" xr:uid="{8C8D0A3D-1D92-4790-B7D9-D510E0C36C4C}"/>
    <cellStyle name="Moeda 5 3 14" xfId="40359" xr:uid="{198C2BA4-A4CC-4688-8C12-EA248BD73696}"/>
    <cellStyle name="Moeda 5 3 15" xfId="41893" xr:uid="{17F57D66-B9D4-45CD-9EF9-7B674AD4DD86}"/>
    <cellStyle name="Moeda 5 3 16" xfId="43296" xr:uid="{8F88C882-5DCA-4C12-B3FA-45355985AA26}"/>
    <cellStyle name="Moeda 5 3 2" xfId="4180" xr:uid="{3AB6165D-39BF-4C49-930F-1E5829D10194}"/>
    <cellStyle name="Moeda 5 3 2 10" xfId="36779" xr:uid="{50ADBBFB-89CE-462E-9A3D-2A527A5ACAE2}"/>
    <cellStyle name="Moeda 5 3 2 11" xfId="38191" xr:uid="{FE4F9E60-A50C-4252-A0A1-CC11FCC2C3FF}"/>
    <cellStyle name="Moeda 5 3 2 12" xfId="39596" xr:uid="{F6227BF8-CBA7-4853-BAC2-E38C032EFF39}"/>
    <cellStyle name="Moeda 5 3 2 13" xfId="40360" xr:uid="{2ECF0D36-690C-4F99-839B-316E196EBA7B}"/>
    <cellStyle name="Moeda 5 3 2 14" xfId="42645" xr:uid="{05E66A6D-1180-42C6-9BA9-A67C060A5FB7}"/>
    <cellStyle name="Moeda 5 3 2 15" xfId="44048" xr:uid="{D9E59FB5-8BF6-42ED-8599-A33BC7DCBAC3}"/>
    <cellStyle name="Moeda 5 3 2 2" xfId="5789" xr:uid="{A21802C6-F09E-4FE2-947B-0020C19ADE64}"/>
    <cellStyle name="Moeda 5 3 2 2 2" xfId="11038" xr:uid="{61D71910-E957-4230-9626-C63EF569A219}"/>
    <cellStyle name="Moeda 5 3 2 2 2 2" xfId="27300" xr:uid="{4FA301C7-31A7-4E77-A081-C7152E677F23}"/>
    <cellStyle name="Moeda 5 3 2 2 3" xfId="16561" xr:uid="{81B622D9-1656-4E87-A732-26F277DF6864}"/>
    <cellStyle name="Moeda 5 3 2 2 4" xfId="22459" xr:uid="{F2202FE5-59CD-40BB-8500-9CA7F549B446}"/>
    <cellStyle name="Moeda 5 3 2 2 5" xfId="29756" xr:uid="{FCFD0476-D0A8-4830-BBE0-BC70EA8C6805}"/>
    <cellStyle name="Moeda 5 3 2 3" xfId="7795" xr:uid="{877D64BD-869C-477B-BB4E-A9A64081412D}"/>
    <cellStyle name="Moeda 5 3 2 3 2" xfId="12650" xr:uid="{4AE0ADB2-2A8E-4D91-A80C-6079ADB4FA88}"/>
    <cellStyle name="Moeda 5 3 2 3 2 2" xfId="28912" xr:uid="{F6A73A94-A0DC-49C2-B9FF-2E845B3E746E}"/>
    <cellStyle name="Moeda 5 3 2 3 3" xfId="18245" xr:uid="{39B7EF07-C8E3-4EAC-A9E1-E68A33EE3B5A}"/>
    <cellStyle name="Moeda 5 3 2 3 4" xfId="24071" xr:uid="{0A6982DB-89A9-4339-B30D-7409D6A2BE3F}"/>
    <cellStyle name="Moeda 5 3 2 3 5" xfId="13123" xr:uid="{3D7FF3FF-92CF-45F7-A293-49EEA4ABD8EE}"/>
    <cellStyle name="Moeda 5 3 2 4" xfId="9422" xr:uid="{1842FB7D-7D98-4881-A3A1-752559ACB3DC}"/>
    <cellStyle name="Moeda 5 3 2 4 2" xfId="25691" xr:uid="{69DADA25-1279-4B3F-B860-A67066AFFC88}"/>
    <cellStyle name="Moeda 5 3 2 5" xfId="14952" xr:uid="{E135009A-26C7-4C62-9BE3-EE686121FB7B}"/>
    <cellStyle name="Moeda 5 3 2 6" xfId="20850" xr:uid="{80DFFFC3-BF24-402D-BDA0-209C4DD531E4}"/>
    <cellStyle name="Moeda 5 3 2 7" xfId="29397" xr:uid="{4AE65A93-F09E-4001-8D3F-0551996D3B6D}"/>
    <cellStyle name="Moeda 5 3 2 8" xfId="33895" xr:uid="{4901C6D2-CA88-4E24-A94C-8FDDD26D6443}"/>
    <cellStyle name="Moeda 5 3 2 9" xfId="34686" xr:uid="{683C523A-3346-463A-B66E-C90AF419F30E}"/>
    <cellStyle name="Moeda 5 3 3" xfId="4891" xr:uid="{FFD5987C-413F-49D8-A00A-CF4D4481CC2D}"/>
    <cellStyle name="Moeda 5 3 3 2" xfId="10140" xr:uid="{140D180D-AAC4-4FC8-B4F9-6241F564162A}"/>
    <cellStyle name="Moeda 5 3 3 2 2" xfId="26402" xr:uid="{A5874D0A-8D9B-4C38-B7FA-A82B33FC7708}"/>
    <cellStyle name="Moeda 5 3 3 3" xfId="15663" xr:uid="{76CC03BE-78D8-4B3E-A207-2B14E8AE06B4}"/>
    <cellStyle name="Moeda 5 3 3 4" xfId="21561" xr:uid="{CE5300C8-865A-43BD-93B7-64CB0204C1A9}"/>
    <cellStyle name="Moeda 5 3 3 5" xfId="31848" xr:uid="{AF67A0D5-85AD-4F59-A62E-B4CCB3A1BADD}"/>
    <cellStyle name="Moeda 5 3 4" xfId="6897" xr:uid="{E5C109BC-731A-4A5B-BE76-F1321FA1B244}"/>
    <cellStyle name="Moeda 5 3 4 2" xfId="11752" xr:uid="{D4FD29DB-66E5-4195-A3FB-BD84441E3E6F}"/>
    <cellStyle name="Moeda 5 3 4 2 2" xfId="28014" xr:uid="{D80D13E9-CF7E-4095-BB00-C875C0AF1BEC}"/>
    <cellStyle name="Moeda 5 3 4 3" xfId="17347" xr:uid="{A6DA89EB-4781-42F1-90CE-ABAD2163B89D}"/>
    <cellStyle name="Moeda 5 3 4 4" xfId="23173" xr:uid="{CD0E404C-52D3-439F-8773-69334040EB14}"/>
    <cellStyle name="Moeda 5 3 4 5" xfId="30562" xr:uid="{80AC574C-0DD0-4920-9227-02E45CB3F512}"/>
    <cellStyle name="Moeda 5 3 5" xfId="8524" xr:uid="{AD419F69-0C46-43C5-B46B-53F293CE906F}"/>
    <cellStyle name="Moeda 5 3 5 2" xfId="24793" xr:uid="{5D92218F-85A0-4CE0-84CA-FE22F56D9728}"/>
    <cellStyle name="Moeda 5 3 6" xfId="14049" xr:uid="{509C155B-D1A8-49A4-B497-08C718335D4C}"/>
    <cellStyle name="Moeda 5 3 7" xfId="19952" xr:uid="{E34A970D-C6E0-4B0C-860E-163E85A9A09E}"/>
    <cellStyle name="Moeda 5 3 8" xfId="29437" xr:uid="{F143A8F5-82C7-479B-BA43-D5CF1B2C484A}"/>
    <cellStyle name="Moeda 5 3 9" xfId="32997" xr:uid="{5B58A5EC-986F-482B-A304-4D8E66364FD2}"/>
    <cellStyle name="Moeda 5 4" xfId="3742" xr:uid="{E1B5DCBC-B41C-4271-B252-BD5A3CC166EC}"/>
    <cellStyle name="Moeda 5 4 10" xfId="36412" xr:uid="{83F95FDE-A036-480B-9C4A-68487C66A069}"/>
    <cellStyle name="Moeda 5 4 11" xfId="37824" xr:uid="{9CF216D2-AFE0-48D5-B9BE-5B6EF97CE484}"/>
    <cellStyle name="Moeda 5 4 12" xfId="39229" xr:uid="{802E0780-A9E5-47FF-B0CE-C117A0266A42}"/>
    <cellStyle name="Moeda 5 4 13" xfId="40361" xr:uid="{C179EAA6-3C8F-4FD6-A32E-F1C8E3DA2089}"/>
    <cellStyle name="Moeda 5 4 14" xfId="42278" xr:uid="{93D4821C-FF9A-498C-A3D9-9CFA9A221511}"/>
    <cellStyle name="Moeda 5 4 15" xfId="43681" xr:uid="{61B4843D-0365-4F14-BA5D-BA637EB4D390}"/>
    <cellStyle name="Moeda 5 4 2" xfId="5351" xr:uid="{05B3B228-40EE-41BD-9C53-AB35CA4AD22C}"/>
    <cellStyle name="Moeda 5 4 2 2" xfId="10600" xr:uid="{33333013-8121-49BD-A014-CF5481AA738B}"/>
    <cellStyle name="Moeda 5 4 2 2 2" xfId="26862" xr:uid="{A2AC75A8-71CD-4B65-88D6-4D1A44896EAB}"/>
    <cellStyle name="Moeda 5 4 2 3" xfId="16123" xr:uid="{E476C3A1-417C-4C80-8D3F-765300C9F163}"/>
    <cellStyle name="Moeda 5 4 2 4" xfId="22021" xr:uid="{643CA248-6D33-40A6-9F11-1A58C9A0794F}"/>
    <cellStyle name="Moeda 5 4 2 5" xfId="29650" xr:uid="{86E16109-6B43-42D5-947A-A5020FDFE688}"/>
    <cellStyle name="Moeda 5 4 3" xfId="7357" xr:uid="{A8DC209F-AA8F-4EC7-96A5-30907D336B50}"/>
    <cellStyle name="Moeda 5 4 3 2" xfId="12212" xr:uid="{A853DE85-4388-4FCD-BF58-182D16859022}"/>
    <cellStyle name="Moeda 5 4 3 2 2" xfId="28474" xr:uid="{C9DB064D-7EB4-486D-A34F-D1B131459842}"/>
    <cellStyle name="Moeda 5 4 3 3" xfId="17807" xr:uid="{F11F69D9-FB43-4B39-B84D-7B0F7BB53014}"/>
    <cellStyle name="Moeda 5 4 3 4" xfId="23633" xr:uid="{86713977-D495-4867-9E56-CC28B01D25C8}"/>
    <cellStyle name="Moeda 5 4 3 5" xfId="32323" xr:uid="{ED11FF37-01F5-4713-972F-870B49E2E3E7}"/>
    <cellStyle name="Moeda 5 4 4" xfId="8984" xr:uid="{A39964CB-9E1F-42C8-8CE8-529F7BAC802A}"/>
    <cellStyle name="Moeda 5 4 4 2" xfId="25253" xr:uid="{F5C04B94-F7B8-4B67-A5FC-BD090EB0EE3E}"/>
    <cellStyle name="Moeda 5 4 5" xfId="14514" xr:uid="{0F86170E-3DBA-4E1F-9441-0EA5AF41091C}"/>
    <cellStyle name="Moeda 5 4 6" xfId="20412" xr:uid="{BF28995B-9825-4D35-942D-056747BAAE9E}"/>
    <cellStyle name="Moeda 5 4 7" xfId="29713" xr:uid="{D5CD7BAE-F3AA-4104-9D0A-E2784ADDB161}"/>
    <cellStyle name="Moeda 5 4 8" xfId="33457" xr:uid="{96C6D965-1736-44BA-8F84-5B79F05AE48B}"/>
    <cellStyle name="Moeda 5 4 9" xfId="34687" xr:uid="{F241E9D2-364E-4482-BFD2-7CF0B3960F98}"/>
    <cellStyle name="Moeda 5 5" xfId="4555" xr:uid="{040C1397-3499-422E-A1EC-41E42A3E2558}"/>
    <cellStyle name="Moeda 5 5 2" xfId="9804" xr:uid="{7F019B20-3E45-455A-9A11-2CF028F885EC}"/>
    <cellStyle name="Moeda 5 5 2 2" xfId="26066" xr:uid="{F9C93125-31C3-456F-B013-3341D5D69164}"/>
    <cellStyle name="Moeda 5 5 3" xfId="15327" xr:uid="{C7A88C87-3387-4558-828C-A2B92D9832A5}"/>
    <cellStyle name="Moeda 5 5 4" xfId="21225" xr:uid="{BCAB42B9-E865-4C41-8251-134FD70EC1BA}"/>
    <cellStyle name="Moeda 5 5 5" xfId="29566" xr:uid="{9BDEA89D-9F53-444C-95C7-C0BA06BFD1AA}"/>
    <cellStyle name="Moeda 5 5 6" xfId="41560" xr:uid="{E0199D71-AD3D-49CE-8C27-549AC31D0932}"/>
    <cellStyle name="Moeda 5 6" xfId="6561" xr:uid="{27050BEE-70B2-4273-B231-37C27CE05E2F}"/>
    <cellStyle name="Moeda 5 6 2" xfId="11416" xr:uid="{7381843A-2F0F-4EA6-B508-2F670178E448}"/>
    <cellStyle name="Moeda 5 6 2 2" xfId="27678" xr:uid="{29831C9D-E1EF-4E69-BD31-5F8DA2561E36}"/>
    <cellStyle name="Moeda 5 6 3" xfId="17011" xr:uid="{795CFCA9-99D0-491B-A348-DD5B7399084F}"/>
    <cellStyle name="Moeda 5 6 4" xfId="22837" xr:uid="{6DACA136-B852-4A56-A034-5E7C39891C02}"/>
    <cellStyle name="Moeda 5 6 5" xfId="13465" xr:uid="{54D704E4-E168-4150-BA42-E673087B43C8}"/>
    <cellStyle name="Moeda 5 7" xfId="8186" xr:uid="{BF12633E-DB7F-4302-9E9B-CFD9EA73D83F}"/>
    <cellStyle name="Moeda 5 7 2" xfId="24458" xr:uid="{7C2C9315-936A-4E91-AFE5-19D300E2AD55}"/>
    <cellStyle name="Moeda 5 8" xfId="13247" xr:uid="{998DEAA0-A86A-4B55-865C-7948CAAC21AC}"/>
    <cellStyle name="Moeda 5 9" xfId="19616" xr:uid="{C4CEC293-AF15-426B-9763-EABDA8986FC4}"/>
    <cellStyle name="Moeda 6" xfId="895" xr:uid="{1AA290EE-CABE-44BC-BD9B-9690D45A7E48}"/>
    <cellStyle name="Moeda 6 10" xfId="30715" xr:uid="{FE046BB2-B2D4-4E05-AB75-F571153C8657}"/>
    <cellStyle name="Moeda 6 11" xfId="32656" xr:uid="{7D71ECBE-7992-484C-84C6-E4C741FEAE05}"/>
    <cellStyle name="Moeda 6 12" xfId="32660" xr:uid="{3F355B7F-6042-4319-B975-0C8AF43EEA04}"/>
    <cellStyle name="Moeda 6 13" xfId="34688" xr:uid="{C42329B7-F26F-4152-B49F-6C75AA85BDD4}"/>
    <cellStyle name="Moeda 6 14" xfId="35712" xr:uid="{D47D54EB-4A1C-4EDE-9DA3-3AD3D46B0725}"/>
    <cellStyle name="Moeda 6 15" xfId="37136" xr:uid="{DBAE8437-33EB-49F5-95B6-11936F3D15F3}"/>
    <cellStyle name="Moeda 6 16" xfId="38541" xr:uid="{F3DC71A4-9496-4178-A9E0-F268A90D34B8}"/>
    <cellStyle name="Moeda 6 17" xfId="40362" xr:uid="{54605E95-8446-463A-ADF2-EFA2C3A3DFB0}"/>
    <cellStyle name="Moeda 6 18" xfId="41590" xr:uid="{41DF401B-E556-42BE-B453-5F5B09DDAAD5}"/>
    <cellStyle name="Moeda 6 19" xfId="42993" xr:uid="{19D858DE-25B4-4853-95AC-E811429936B6}"/>
    <cellStyle name="Moeda 6 2" xfId="3053" xr:uid="{6ED0FF26-8C40-43E9-8E17-26C5D97A4D5D}"/>
    <cellStyle name="Moeda 6 2 10" xfId="32800" xr:uid="{060DB964-80BA-43D6-BE7B-9018918C9BF2}"/>
    <cellStyle name="Moeda 6 2 11" xfId="34689" xr:uid="{A49FC3A6-0DFF-41D0-94B1-7DBDA54D1AF5}"/>
    <cellStyle name="Moeda 6 2 12" xfId="35839" xr:uid="{8A25CEB6-D5C0-49E0-BFE2-DFE9741024C5}"/>
    <cellStyle name="Moeda 6 2 13" xfId="37251" xr:uid="{A166B371-9DE7-44EF-AD6E-561298ABE86C}"/>
    <cellStyle name="Moeda 6 2 14" xfId="38656" xr:uid="{6C264701-2529-48C7-971E-CFF227801D75}"/>
    <cellStyle name="Moeda 6 2 15" xfId="40363" xr:uid="{132AE90A-FDDD-4F1D-A99A-A25DAC5C2CAA}"/>
    <cellStyle name="Moeda 6 2 16" xfId="41705" xr:uid="{7EED8AF4-BDD5-4C33-97CE-8E415DF3A65D}"/>
    <cellStyle name="Moeda 6 2 17" xfId="43108" xr:uid="{8FBB0174-FB5D-43DA-A65D-CD7644B9D954}"/>
    <cellStyle name="Moeda 6 2 2" xfId="3518" xr:uid="{BB08B24D-A1EF-4309-9ECE-A499477E2B6E}"/>
    <cellStyle name="Moeda 6 2 2 10" xfId="34690" xr:uid="{0BEDBD12-9845-469A-A80C-C67D3B4B050B}"/>
    <cellStyle name="Moeda 6 2 2 11" xfId="36204" xr:uid="{49BAC167-9B83-4F1C-A0D2-9F187819E961}"/>
    <cellStyle name="Moeda 6 2 2 12" xfId="37616" xr:uid="{C7C3E096-44CA-4C15-8EC8-64F1B8423CFA}"/>
    <cellStyle name="Moeda 6 2 2 13" xfId="39021" xr:uid="{9F323FC3-31F9-4E28-82B9-2879DF5AA42B}"/>
    <cellStyle name="Moeda 6 2 2 14" xfId="40364" xr:uid="{DB604E0C-664B-4AAC-A36A-028173256C0E}"/>
    <cellStyle name="Moeda 6 2 2 15" xfId="42070" xr:uid="{72D3EDD3-2462-41BF-B24A-601333082982}"/>
    <cellStyle name="Moeda 6 2 2 16" xfId="43473" xr:uid="{03EC2B37-3D8F-42EF-8F9D-61335A35B658}"/>
    <cellStyle name="Moeda 6 2 2 2" xfId="4379" xr:uid="{9C090020-240F-4313-B72F-D3686D04F277}"/>
    <cellStyle name="Moeda 6 2 2 2 10" xfId="36956" xr:uid="{25DC7D33-A7BA-4106-82E8-83947E302362}"/>
    <cellStyle name="Moeda 6 2 2 2 11" xfId="38368" xr:uid="{501A9E5D-D01F-4091-972B-76C254E29C7B}"/>
    <cellStyle name="Moeda 6 2 2 2 12" xfId="39773" xr:uid="{2AACA65A-B766-412D-BC9D-9D6D9C14EDFA}"/>
    <cellStyle name="Moeda 6 2 2 2 13" xfId="40365" xr:uid="{3D28AF01-9712-4403-86E1-E992308CEB97}"/>
    <cellStyle name="Moeda 6 2 2 2 14" xfId="42822" xr:uid="{1D5FAD87-658B-494D-A0CE-F4EB1150B15B}"/>
    <cellStyle name="Moeda 6 2 2 2 15" xfId="44225" xr:uid="{B6AAB123-0BFE-4C0B-81BC-BEA43D3FD7C3}"/>
    <cellStyle name="Moeda 6 2 2 2 2" xfId="5988" xr:uid="{159F21A3-F745-4882-A30D-624C76E9D3BD}"/>
    <cellStyle name="Moeda 6 2 2 2 2 2" xfId="11237" xr:uid="{7BF3D25D-D749-4F8E-9083-4C70E278347B}"/>
    <cellStyle name="Moeda 6 2 2 2 2 2 2" xfId="27499" xr:uid="{72AEFA68-F25B-428D-B333-953A9341B9D4}"/>
    <cellStyle name="Moeda 6 2 2 2 2 3" xfId="16760" xr:uid="{98EA1AB4-282C-4351-B419-994A8B18F21D}"/>
    <cellStyle name="Moeda 6 2 2 2 2 4" xfId="22658" xr:uid="{B3A9EB78-C7EC-402C-84AC-D5AB1AC87DB3}"/>
    <cellStyle name="Moeda 6 2 2 2 2 5" xfId="31042" xr:uid="{9FE8C547-3FBE-4B51-860A-D254800DC4B5}"/>
    <cellStyle name="Moeda 6 2 2 2 3" xfId="7994" xr:uid="{EBBCFBD8-D90A-4023-A653-174F4179FDCA}"/>
    <cellStyle name="Moeda 6 2 2 2 3 2" xfId="12849" xr:uid="{6C770B34-82D2-46D6-A794-BF718F497514}"/>
    <cellStyle name="Moeda 6 2 2 2 3 2 2" xfId="29111" xr:uid="{78BF15A8-061A-45FE-999C-6160E482C1AF}"/>
    <cellStyle name="Moeda 6 2 2 2 3 3" xfId="18444" xr:uid="{E2526DCE-5181-4C07-87CD-50213F2A05A6}"/>
    <cellStyle name="Moeda 6 2 2 2 3 4" xfId="24270" xr:uid="{CDBFDE1A-C39C-4792-B759-B003B138610D}"/>
    <cellStyle name="Moeda 6 2 2 2 3 5" xfId="31674" xr:uid="{991099E6-EC56-49ED-8564-4359B90E50B6}"/>
    <cellStyle name="Moeda 6 2 2 2 4" xfId="9621" xr:uid="{B4BE244D-9B27-46FE-81D7-881384ABA684}"/>
    <cellStyle name="Moeda 6 2 2 2 4 2" xfId="25890" xr:uid="{F37C9FF4-8627-43DF-AC36-628C4506CC1E}"/>
    <cellStyle name="Moeda 6 2 2 2 5" xfId="15151" xr:uid="{C843F46F-5603-4CD4-ADF5-1E604F6AABC5}"/>
    <cellStyle name="Moeda 6 2 2 2 6" xfId="21049" xr:uid="{ABD90AA7-3BB8-4EF3-8B62-D0502C95360B}"/>
    <cellStyle name="Moeda 6 2 2 2 7" xfId="18782" xr:uid="{3BDFC876-2A4E-46B9-900D-AE1F96AD56EB}"/>
    <cellStyle name="Moeda 6 2 2 2 8" xfId="34094" xr:uid="{7C22AB56-E161-41C9-9F53-47A41C917187}"/>
    <cellStyle name="Moeda 6 2 2 2 9" xfId="34691" xr:uid="{830796D7-E542-49F0-AEBD-04CD593E41DC}"/>
    <cellStyle name="Moeda 6 2 2 3" xfId="5133" xr:uid="{EC6C5C00-FE7A-418C-95A9-37316F9108DC}"/>
    <cellStyle name="Moeda 6 2 2 3 2" xfId="10382" xr:uid="{F0DDEAB9-D461-4067-9FEC-75D42E4CB2AC}"/>
    <cellStyle name="Moeda 6 2 2 3 2 2" xfId="26644" xr:uid="{798216C8-A635-489B-BCC8-69FD02CF656F}"/>
    <cellStyle name="Moeda 6 2 2 3 3" xfId="15905" xr:uid="{7513CAE2-217D-4D94-A444-32E90522A740}"/>
    <cellStyle name="Moeda 6 2 2 3 4" xfId="21803" xr:uid="{B4E0869D-02F2-4CF7-90B3-31E37BDBAB8E}"/>
    <cellStyle name="Moeda 6 2 2 3 5" xfId="31232" xr:uid="{376A3B70-4290-497F-820D-110D2AC2FEA6}"/>
    <cellStyle name="Moeda 6 2 2 4" xfId="7139" xr:uid="{FA35C256-FDD0-411F-A42A-DD32A7A5FDFF}"/>
    <cellStyle name="Moeda 6 2 2 4 2" xfId="11994" xr:uid="{C3760FA3-A334-41A7-91FE-CE0D6FD98733}"/>
    <cellStyle name="Moeda 6 2 2 4 2 2" xfId="28256" xr:uid="{07791BAD-146D-4210-ABE9-7CDACF1FC70B}"/>
    <cellStyle name="Moeda 6 2 2 4 3" xfId="17589" xr:uid="{2B1E6B89-CBB6-467A-9074-35DC19A4C718}"/>
    <cellStyle name="Moeda 6 2 2 4 4" xfId="23415" xr:uid="{297A8C9F-82DD-4F2A-ACC0-A9B18E6069EA}"/>
    <cellStyle name="Moeda 6 2 2 4 5" xfId="32518" xr:uid="{B33179FD-CBBF-4667-B34F-DA9F7DD729D4}"/>
    <cellStyle name="Moeda 6 2 2 5" xfId="8766" xr:uid="{7D3EB9FC-9908-4D49-8215-FC1CE9F14E33}"/>
    <cellStyle name="Moeda 6 2 2 5 2" xfId="25035" xr:uid="{DEDE1DF2-1732-4E4A-8ACE-9FA068DAF6B9}"/>
    <cellStyle name="Moeda 6 2 2 6" xfId="14294" xr:uid="{E87229B7-97B8-4FBD-8CD2-CE07F3501EB4}"/>
    <cellStyle name="Moeda 6 2 2 7" xfId="20194" xr:uid="{00DD6961-824A-4231-A040-5707C5900ACB}"/>
    <cellStyle name="Moeda 6 2 2 8" xfId="13356" xr:uid="{06597E22-C490-4076-BE69-0CD37DFCB741}"/>
    <cellStyle name="Moeda 6 2 2 9" xfId="33239" xr:uid="{32A54AC2-717D-4722-92F0-693D4271F33E}"/>
    <cellStyle name="Moeda 6 2 3" xfId="3944" xr:uid="{433556BC-8C51-4792-8FA2-059CF4469375}"/>
    <cellStyle name="Moeda 6 2 3 10" xfId="36589" xr:uid="{91B5F24F-D9A8-4D11-B931-3E78861A9E4A}"/>
    <cellStyle name="Moeda 6 2 3 11" xfId="38001" xr:uid="{021D2739-7AC5-4AAE-8F4E-19E185AABEC4}"/>
    <cellStyle name="Moeda 6 2 3 12" xfId="39406" xr:uid="{A01BAFE1-4962-479A-8368-F9EFF54548CE}"/>
    <cellStyle name="Moeda 6 2 3 13" xfId="40366" xr:uid="{03710E61-AC58-40CD-A1CD-A4FF368E1F96}"/>
    <cellStyle name="Moeda 6 2 3 14" xfId="42455" xr:uid="{C044015F-823D-4681-B89D-E236C808F016}"/>
    <cellStyle name="Moeda 6 2 3 15" xfId="43858" xr:uid="{6ADE0897-7DE9-407A-89B3-91A966242517}"/>
    <cellStyle name="Moeda 6 2 3 2" xfId="5553" xr:uid="{0681CA26-5D21-4D4C-AC16-85AE010EA8E1}"/>
    <cellStyle name="Moeda 6 2 3 2 2" xfId="10802" xr:uid="{D5F053A5-8E23-4138-BA45-6905E7E0C3C0}"/>
    <cellStyle name="Moeda 6 2 3 2 2 2" xfId="27064" xr:uid="{9CA6ED43-E026-467E-B1CB-9C276F42CEE1}"/>
    <cellStyle name="Moeda 6 2 3 2 3" xfId="16325" xr:uid="{12513474-EB02-457A-85F9-5A74D49841EB}"/>
    <cellStyle name="Moeda 6 2 3 2 4" xfId="22223" xr:uid="{A0066AF7-7401-4CE4-884E-1C3093405B6F}"/>
    <cellStyle name="Moeda 6 2 3 2 5" xfId="18684" xr:uid="{94D31958-BACD-4E0F-BBEA-D9F7F2678659}"/>
    <cellStyle name="Moeda 6 2 3 3" xfId="7559" xr:uid="{A2CACC65-FB2C-4F80-87FF-35ED8C8E1057}"/>
    <cellStyle name="Moeda 6 2 3 3 2" xfId="12414" xr:uid="{D02674A2-5974-4056-A4D0-600D27E1F053}"/>
    <cellStyle name="Moeda 6 2 3 3 2 2" xfId="28676" xr:uid="{AE2AC598-2940-4FD1-8377-1A75D8CA619F}"/>
    <cellStyle name="Moeda 6 2 3 3 3" xfId="18009" xr:uid="{A0259622-E9E5-4E88-BBC9-618942ECE8A9}"/>
    <cellStyle name="Moeda 6 2 3 3 4" xfId="23835" xr:uid="{65F929A6-0E07-4DA6-9446-7E60739F3A60}"/>
    <cellStyle name="Moeda 6 2 3 3 5" xfId="30249" xr:uid="{CF55963C-0E59-4ABA-A2F8-E40B47666D77}"/>
    <cellStyle name="Moeda 6 2 3 4" xfId="9186" xr:uid="{7C13A7C1-7C74-45C5-9B42-E2A9DE4D0C94}"/>
    <cellStyle name="Moeda 6 2 3 4 2" xfId="25455" xr:uid="{89091872-BDF4-435C-9FC1-CF6286DE678E}"/>
    <cellStyle name="Moeda 6 2 3 5" xfId="14716" xr:uid="{82BCF006-A4AF-4FA0-B789-2A882F6578F1}"/>
    <cellStyle name="Moeda 6 2 3 6" xfId="20614" xr:uid="{1147DB00-A058-4AE0-A825-501B7A548761}"/>
    <cellStyle name="Moeda 6 2 3 7" xfId="13282" xr:uid="{E7A8F76B-8E30-4B2E-B0EC-4B5255206B6F}"/>
    <cellStyle name="Moeda 6 2 3 8" xfId="33659" xr:uid="{A8D96AC2-73A9-460C-A3A9-DECA515E4A00}"/>
    <cellStyle name="Moeda 6 2 3 9" xfId="34692" xr:uid="{38ABF873-56F1-424E-AB38-90632FDAB828}"/>
    <cellStyle name="Moeda 6 2 4" xfId="4694" xr:uid="{5412DC89-9AFB-483C-9A66-CC474E7AD58A}"/>
    <cellStyle name="Moeda 6 2 4 2" xfId="9943" xr:uid="{B1357155-C969-4BF3-86E3-27D69949B3E4}"/>
    <cellStyle name="Moeda 6 2 4 2 2" xfId="26205" xr:uid="{F4154D63-8523-4F15-9368-7DFE5474B389}"/>
    <cellStyle name="Moeda 6 2 4 3" xfId="15466" xr:uid="{9E472868-F5E9-4C9F-A7FA-23DBE0519F1F}"/>
    <cellStyle name="Moeda 6 2 4 4" xfId="21364" xr:uid="{EB0C9C2F-EC7A-4E06-94F6-C563EF23BFBB}"/>
    <cellStyle name="Moeda 6 2 4 5" xfId="13628" xr:uid="{13E347B9-1F06-4898-958D-18DE58D61D46}"/>
    <cellStyle name="Moeda 6 2 5" xfId="6700" xr:uid="{5DDE3C6B-85D5-42EA-93A0-11F500074676}"/>
    <cellStyle name="Moeda 6 2 5 2" xfId="11555" xr:uid="{A277AB56-1B68-495C-BD76-E9847BC87002}"/>
    <cellStyle name="Moeda 6 2 5 2 2" xfId="27817" xr:uid="{501C7E64-6745-4640-B72F-315B05522E2E}"/>
    <cellStyle name="Moeda 6 2 5 3" xfId="17150" xr:uid="{9D8C1E42-E5F4-4636-84C3-5315AE97752A}"/>
    <cellStyle name="Moeda 6 2 5 4" xfId="22976" xr:uid="{2850CB40-3296-4777-B05D-F0FCC712171D}"/>
    <cellStyle name="Moeda 6 2 5 5" xfId="29367" xr:uid="{4C585C4E-9018-400B-80DA-E030FDC28D71}"/>
    <cellStyle name="Moeda 6 2 6" xfId="8327" xr:uid="{6494B844-E1C4-4D4D-BEC7-FCD06E44EC6D}"/>
    <cellStyle name="Moeda 6 2 6 2" xfId="24596" xr:uid="{91D5E3C2-A668-4826-B3D4-9F26C199911A}"/>
    <cellStyle name="Moeda 6 2 7" xfId="13852" xr:uid="{9EFDD8A9-DE57-4FF1-9DEE-F63E714AB7F8}"/>
    <cellStyle name="Moeda 6 2 8" xfId="19755" xr:uid="{A4D7E402-9868-4077-AC25-50573063D9E5}"/>
    <cellStyle name="Moeda 6 2 9" xfId="30501" xr:uid="{EE14864D-675D-40FB-A2AE-83EEA0808938}"/>
    <cellStyle name="Moeda 6 3" xfId="3251" xr:uid="{6223924F-AD21-4848-BDC0-0B2F6CB1E2BD}"/>
    <cellStyle name="Moeda 6 3 10" xfId="34693" xr:uid="{D8A16D65-130F-4B43-92D8-DDD5E691B8E6}"/>
    <cellStyle name="Moeda 6 3 11" xfId="36028" xr:uid="{E51BDE25-E584-4655-BA19-04BA264DEA93}"/>
    <cellStyle name="Moeda 6 3 12" xfId="37440" xr:uid="{AE437340-5ADD-4DFF-BEF5-7787EDEA2F30}"/>
    <cellStyle name="Moeda 6 3 13" xfId="38845" xr:uid="{CC8134E6-3EAA-4B5B-B9F9-71832BEDA370}"/>
    <cellStyle name="Moeda 6 3 14" xfId="40367" xr:uid="{681FF6F1-F7DB-455C-97E6-0DBFB694935B}"/>
    <cellStyle name="Moeda 6 3 15" xfId="41894" xr:uid="{C3AB24FD-B150-40BC-ACBB-407C2FD002BE}"/>
    <cellStyle name="Moeda 6 3 16" xfId="43297" xr:uid="{F1DC7AC2-955E-4417-AB5D-70502F5ABE16}"/>
    <cellStyle name="Moeda 6 3 2" xfId="4181" xr:uid="{52925E6F-CEF8-4BE3-9E11-FB0C796E8013}"/>
    <cellStyle name="Moeda 6 3 2 10" xfId="36780" xr:uid="{ED47125B-2AF6-48EB-AC5F-C7B2B071C9F0}"/>
    <cellStyle name="Moeda 6 3 2 11" xfId="38192" xr:uid="{EED740BA-8018-4A6C-9F1B-40BBCF1C0558}"/>
    <cellStyle name="Moeda 6 3 2 12" xfId="39597" xr:uid="{E6296B63-9D20-45B0-B344-74ACEB9550EF}"/>
    <cellStyle name="Moeda 6 3 2 13" xfId="40368" xr:uid="{C81103B8-2277-4543-A39E-FDD5A41A3B35}"/>
    <cellStyle name="Moeda 6 3 2 14" xfId="42646" xr:uid="{4F204F6B-FBE5-4178-A4F8-E2668F18FC18}"/>
    <cellStyle name="Moeda 6 3 2 15" xfId="44049" xr:uid="{592EEEF0-58F2-4068-98AA-34042CCC2101}"/>
    <cellStyle name="Moeda 6 3 2 2" xfId="5790" xr:uid="{A88DC044-0A46-49AA-BEB3-28ED1BF6A94C}"/>
    <cellStyle name="Moeda 6 3 2 2 2" xfId="11039" xr:uid="{CC222C12-8BA2-414A-8A54-938DC77EC704}"/>
    <cellStyle name="Moeda 6 3 2 2 2 2" xfId="27301" xr:uid="{700D0F9B-41C4-403B-94AC-794DBD0B8C7C}"/>
    <cellStyle name="Moeda 6 3 2 2 3" xfId="16562" xr:uid="{A6CD2362-03E8-4E2E-898D-A6ECD904B2E6}"/>
    <cellStyle name="Moeda 6 3 2 2 4" xfId="22460" xr:uid="{94AAC294-3CD7-4AC8-A671-2A4F1CFE9CD1}"/>
    <cellStyle name="Moeda 6 3 2 2 5" xfId="30666" xr:uid="{0D76A045-BAF8-4D83-A393-25BB26D9098C}"/>
    <cellStyle name="Moeda 6 3 2 3" xfId="7796" xr:uid="{20D2D7F5-7F88-4610-A196-F8F5CFF8C473}"/>
    <cellStyle name="Moeda 6 3 2 3 2" xfId="12651" xr:uid="{E347E099-33B9-4393-8A18-A531D8B3BF16}"/>
    <cellStyle name="Moeda 6 3 2 3 2 2" xfId="28913" xr:uid="{4529A62B-8FB9-4E10-AB84-CC9648FA57E7}"/>
    <cellStyle name="Moeda 6 3 2 3 3" xfId="18246" xr:uid="{C8C4624F-21C1-42F3-AA52-60C8A6871A8F}"/>
    <cellStyle name="Moeda 6 3 2 3 4" xfId="24072" xr:uid="{994E8EE9-557F-4D79-B096-030B028217F6}"/>
    <cellStyle name="Moeda 6 3 2 3 5" xfId="30319" xr:uid="{F182B9B9-66AD-4ABD-9564-5CDF96ACFCCF}"/>
    <cellStyle name="Moeda 6 3 2 4" xfId="9423" xr:uid="{08C6F926-0AD6-431A-AF55-AF1D9C751FD4}"/>
    <cellStyle name="Moeda 6 3 2 4 2" xfId="25692" xr:uid="{B475E80B-8FD6-44BF-A3DC-2C8BE266D0CA}"/>
    <cellStyle name="Moeda 6 3 2 5" xfId="14953" xr:uid="{CB7BD7EE-BA39-4814-BD47-AB17AD3A76CC}"/>
    <cellStyle name="Moeda 6 3 2 6" xfId="20851" xr:uid="{6FD1C435-BFB5-4B28-8BFF-2E2D592BA170}"/>
    <cellStyle name="Moeda 6 3 2 7" xfId="19260" xr:uid="{F2D5D751-65CA-455F-AA97-16A4A7EF12ED}"/>
    <cellStyle name="Moeda 6 3 2 8" xfId="33896" xr:uid="{3FF7BC41-DDB4-44F1-B791-47ABE757EBAD}"/>
    <cellStyle name="Moeda 6 3 2 9" xfId="34694" xr:uid="{1B8A5635-6AAA-4456-A22F-B1B686F7FF4B}"/>
    <cellStyle name="Moeda 6 3 3" xfId="4892" xr:uid="{A6394E47-93C4-4EFB-9EDE-E912FEE00B04}"/>
    <cellStyle name="Moeda 6 3 3 2" xfId="10141" xr:uid="{9F5FDB5B-BC4F-423C-B64C-7A99A2B6CE76}"/>
    <cellStyle name="Moeda 6 3 3 2 2" xfId="26403" xr:uid="{F7C3A89C-7CFA-4456-BD56-D2E32CDB95A1}"/>
    <cellStyle name="Moeda 6 3 3 3" xfId="15664" xr:uid="{0C7E333D-BE20-45EC-8191-BBDD1B1F493F}"/>
    <cellStyle name="Moeda 6 3 3 4" xfId="21562" xr:uid="{4335C906-AF2E-49CC-97EF-7BB32A2CBD28}"/>
    <cellStyle name="Moeda 6 3 3 5" xfId="31613" xr:uid="{8D3BDE39-7B05-4B75-ABEB-70CD83F16055}"/>
    <cellStyle name="Moeda 6 3 4" xfId="6898" xr:uid="{E4021A5E-B84C-4EA5-B8F6-7FD6303F4FAC}"/>
    <cellStyle name="Moeda 6 3 4 2" xfId="11753" xr:uid="{5BEB8DFE-B03E-4553-86FD-5D184AD9DAAB}"/>
    <cellStyle name="Moeda 6 3 4 2 2" xfId="28015" xr:uid="{1371BE45-6B54-4EBC-AB76-8347BDDFFF40}"/>
    <cellStyle name="Moeda 6 3 4 3" xfId="17348" xr:uid="{2749C7F4-F856-4895-9B15-FFF4115A44DE}"/>
    <cellStyle name="Moeda 6 3 4 4" xfId="23174" xr:uid="{1DB0BC7B-4710-4C83-B647-9216471C6A62}"/>
    <cellStyle name="Moeda 6 3 4 5" xfId="29432" xr:uid="{21C868B0-0617-4056-B603-77C5C74348EB}"/>
    <cellStyle name="Moeda 6 3 5" xfId="8525" xr:uid="{400D3810-37C1-4324-9F15-00E933657295}"/>
    <cellStyle name="Moeda 6 3 5 2" xfId="24794" xr:uid="{C954218E-514D-49E0-AD34-1BF3F70ABD0C}"/>
    <cellStyle name="Moeda 6 3 6" xfId="14050" xr:uid="{24D4D715-53C8-45B2-9441-8F631629E0A8}"/>
    <cellStyle name="Moeda 6 3 7" xfId="19953" xr:uid="{FD6BE759-8117-458D-A2D1-D34578B27078}"/>
    <cellStyle name="Moeda 6 3 8" xfId="31829" xr:uid="{EF4FC2A4-AF95-46CF-9B4C-7CA7A083CACC}"/>
    <cellStyle name="Moeda 6 3 9" xfId="32998" xr:uid="{E462F5C9-3EF6-44BF-AA1C-9E95C776B0FE}"/>
    <cellStyle name="Moeda 6 4" xfId="3743" xr:uid="{FB427B58-E1AA-47C3-9FED-1FFE24C8AD79}"/>
    <cellStyle name="Moeda 6 4 10" xfId="36413" xr:uid="{BEC1B1F5-0464-42D7-83AE-78E182507763}"/>
    <cellStyle name="Moeda 6 4 11" xfId="37825" xr:uid="{88ACDB05-DEC3-4577-9BDB-1842A98A2595}"/>
    <cellStyle name="Moeda 6 4 12" xfId="39230" xr:uid="{59357E31-D358-4420-BD99-1E301A7CFADA}"/>
    <cellStyle name="Moeda 6 4 13" xfId="40369" xr:uid="{4CC2128B-070F-4785-92FB-28B4F368D765}"/>
    <cellStyle name="Moeda 6 4 14" xfId="42279" xr:uid="{3C91D4DB-80E3-4827-9D87-AB893DBDEA33}"/>
    <cellStyle name="Moeda 6 4 15" xfId="43682" xr:uid="{02F946E4-DF6C-46CF-BB7E-925E900BEC83}"/>
    <cellStyle name="Moeda 6 4 2" xfId="5352" xr:uid="{A0F00C57-61F2-427B-B664-366FD0CDFD16}"/>
    <cellStyle name="Moeda 6 4 2 2" xfId="10601" xr:uid="{04ABD16F-0B58-4816-89AC-30E5488B3EB7}"/>
    <cellStyle name="Moeda 6 4 2 2 2" xfId="26863" xr:uid="{F1D26F7C-B589-4EEC-9E50-4B9CB78F4067}"/>
    <cellStyle name="Moeda 6 4 2 3" xfId="16124" xr:uid="{D77711EC-DBD4-40BC-808F-A25E3DBCAA77}"/>
    <cellStyle name="Moeda 6 4 2 4" xfId="22022" xr:uid="{228E26BD-D0C0-433E-8D84-B525C257D44B}"/>
    <cellStyle name="Moeda 6 4 2 5" xfId="29872" xr:uid="{82BA7D6B-31F3-4385-8960-7863ECDB0644}"/>
    <cellStyle name="Moeda 6 4 3" xfId="7358" xr:uid="{023DC547-19F3-41DD-AED3-CB15C5C810AF}"/>
    <cellStyle name="Moeda 6 4 3 2" xfId="12213" xr:uid="{DA2E8D76-2765-47A8-A57C-BABE5210A10C}"/>
    <cellStyle name="Moeda 6 4 3 2 2" xfId="28475" xr:uid="{79121FAE-D611-401D-A7CC-DED2057836C5}"/>
    <cellStyle name="Moeda 6 4 3 3" xfId="17808" xr:uid="{8C383DC8-B71D-47C8-84E5-9BB351D5FBFA}"/>
    <cellStyle name="Moeda 6 4 3 4" xfId="23634" xr:uid="{5C09105C-731C-47CC-BB02-451B869E5840}"/>
    <cellStyle name="Moeda 6 4 3 5" xfId="30820" xr:uid="{2857AFDF-BFD5-4B1D-9C23-25E4B1EAF3E2}"/>
    <cellStyle name="Moeda 6 4 4" xfId="8985" xr:uid="{DC16AECE-E6F0-4FFD-8C3C-0A3AB49C67C2}"/>
    <cellStyle name="Moeda 6 4 4 2" xfId="25254" xr:uid="{33BA9634-490D-4BAA-A34D-47A70DC2F2DB}"/>
    <cellStyle name="Moeda 6 4 5" xfId="14515" xr:uid="{AB53F55F-7251-4860-91C4-2F904C6B0B32}"/>
    <cellStyle name="Moeda 6 4 6" xfId="20413" xr:uid="{39455BA4-F593-4E94-BB4C-B69BBF6F2D48}"/>
    <cellStyle name="Moeda 6 4 7" xfId="13140" xr:uid="{0BC28B9B-4B6E-4B69-9465-8DB5027532B9}"/>
    <cellStyle name="Moeda 6 4 8" xfId="33458" xr:uid="{883EEFCB-2A8A-4D76-A945-9AB6759F8655}"/>
    <cellStyle name="Moeda 6 4 9" xfId="34695" xr:uid="{12F0EEB3-2280-4A3A-BF51-73D2B63AA9D6}"/>
    <cellStyle name="Moeda 6 5" xfId="4556" xr:uid="{33A6F54E-6F15-4DA6-B276-3D38F167AAAA}"/>
    <cellStyle name="Moeda 6 5 2" xfId="9805" xr:uid="{5F33ECA3-0C4F-438F-A1F6-AF04ADDD61B2}"/>
    <cellStyle name="Moeda 6 5 2 2" xfId="26067" xr:uid="{84A94D5E-F1AB-4E88-9CDF-1D5D4ABD552E}"/>
    <cellStyle name="Moeda 6 5 3" xfId="15328" xr:uid="{9AE5FABA-95CD-42A5-BA40-E625C28696E9}"/>
    <cellStyle name="Moeda 6 5 4" xfId="21226" xr:uid="{A0B91C99-7DF1-490F-90F3-85B425B97F7A}"/>
    <cellStyle name="Moeda 6 5 5" xfId="32324" xr:uid="{110173C3-255F-4450-AF39-CAED555F1159}"/>
    <cellStyle name="Moeda 6 6" xfId="6562" xr:uid="{DFFBA545-279E-4049-A39D-2D0E51764A1C}"/>
    <cellStyle name="Moeda 6 6 2" xfId="11417" xr:uid="{6DA22FCA-F59B-47A0-91E0-52F5AE3EE49A}"/>
    <cellStyle name="Moeda 6 6 2 2" xfId="27679" xr:uid="{D7DDDEF9-6C07-499B-B097-6FFBA48D6FB0}"/>
    <cellStyle name="Moeda 6 6 3" xfId="17012" xr:uid="{02903636-620A-4A46-A1A2-410638B85902}"/>
    <cellStyle name="Moeda 6 6 4" xfId="22838" xr:uid="{CEDC81CA-254F-487F-B5E8-3D92A5A83E83}"/>
    <cellStyle name="Moeda 6 6 5" xfId="32013" xr:uid="{713090B6-85E2-4FF9-BB22-715649FAAA87}"/>
    <cellStyle name="Moeda 6 7" xfId="8187" xr:uid="{7E41CB20-CC4C-48CD-9DDE-CFD3F810950B}"/>
    <cellStyle name="Moeda 6 7 2" xfId="24459" xr:uid="{B4709B5D-A0F6-4976-A46D-0CB7B89E8D7C}"/>
    <cellStyle name="Moeda 6 8" xfId="13248" xr:uid="{DA27C716-7611-449E-AC9A-66FCB4171179}"/>
    <cellStyle name="Moeda 6 9" xfId="19617" xr:uid="{CB64341C-CF7E-45FD-904E-F6BDC68D9266}"/>
    <cellStyle name="Moeda 7" xfId="896" xr:uid="{04B34C91-399A-41F1-A7B1-8011048E2A5C}"/>
    <cellStyle name="Moeda 7 10" xfId="31441" xr:uid="{F84110BD-CB2B-40EF-86B4-B1EAD743A460}"/>
    <cellStyle name="Moeda 7 11" xfId="32657" xr:uid="{E9449FCA-4691-4355-971C-8FE0879347AE}"/>
    <cellStyle name="Moeda 7 12" xfId="34696" xr:uid="{5C187EC1-8FC7-4B04-AE02-2B9D5F65DA82}"/>
    <cellStyle name="Moeda 7 13" xfId="35713" xr:uid="{F8526904-7515-4147-8039-A854D29212AF}"/>
    <cellStyle name="Moeda 7 14" xfId="37137" xr:uid="{0F4DA847-ED2E-4274-9832-DA5905F28714}"/>
    <cellStyle name="Moeda 7 15" xfId="38542" xr:uid="{49E9046A-84DC-4033-895A-063D7A56D1D8}"/>
    <cellStyle name="Moeda 7 16" xfId="40370" xr:uid="{FE28311E-FD17-46DD-8FBD-C8F8B1547E99}"/>
    <cellStyle name="Moeda 7 17" xfId="41591" xr:uid="{A5B9546A-B893-4900-AF1F-C6EE9DFADE1D}"/>
    <cellStyle name="Moeda 7 18" xfId="42994" xr:uid="{7A73775C-1C94-4332-8AB0-BEA5BA9CF608}"/>
    <cellStyle name="Moeda 7 2" xfId="3054" xr:uid="{F8995ED1-5C17-4E40-8779-46B38A5609F2}"/>
    <cellStyle name="Moeda 7 2 10" xfId="32801" xr:uid="{E58AA811-3ABA-4571-BFA2-BE4B86D8C4D3}"/>
    <cellStyle name="Moeda 7 2 11" xfId="34697" xr:uid="{D6550A44-E3EC-423C-A896-06028C1D0D2E}"/>
    <cellStyle name="Moeda 7 2 12" xfId="35840" xr:uid="{9A486188-9262-45A5-AC30-813661E2E52D}"/>
    <cellStyle name="Moeda 7 2 13" xfId="37252" xr:uid="{D051D319-6FA7-4391-8948-8503EB5BEAF3}"/>
    <cellStyle name="Moeda 7 2 14" xfId="38657" xr:uid="{733C245D-E098-456F-9F21-DE119C5589BD}"/>
    <cellStyle name="Moeda 7 2 15" xfId="40371" xr:uid="{391F0157-6454-4114-AE2E-C31BCC940CAA}"/>
    <cellStyle name="Moeda 7 2 16" xfId="41706" xr:uid="{D5B2C4D4-EEFA-461E-98C4-E9A2496A8431}"/>
    <cellStyle name="Moeda 7 2 17" xfId="43109" xr:uid="{05C66F4E-26C5-4468-A30C-D95AF1252948}"/>
    <cellStyle name="Moeda 7 2 2" xfId="3519" xr:uid="{99AF6FD3-3788-4294-BB0D-8906E9AE7418}"/>
    <cellStyle name="Moeda 7 2 2 10" xfId="34698" xr:uid="{26981257-5394-462E-B221-6878622C1448}"/>
    <cellStyle name="Moeda 7 2 2 11" xfId="36205" xr:uid="{228A8BF7-D33B-47BC-9BDC-F4471886FF8F}"/>
    <cellStyle name="Moeda 7 2 2 12" xfId="37617" xr:uid="{D799B9F4-0D77-4C51-8EB4-DDC5D4323F28}"/>
    <cellStyle name="Moeda 7 2 2 13" xfId="39022" xr:uid="{95D65906-667C-4F68-8EE2-968A5CA5EF21}"/>
    <cellStyle name="Moeda 7 2 2 14" xfId="40372" xr:uid="{3DA256E1-AEF4-4946-AAE7-F723074F0484}"/>
    <cellStyle name="Moeda 7 2 2 15" xfId="42071" xr:uid="{4C1DBBAF-C365-444D-9C63-6770B2D8D106}"/>
    <cellStyle name="Moeda 7 2 2 16" xfId="43474" xr:uid="{2B143023-4998-40D2-9A1B-333133040229}"/>
    <cellStyle name="Moeda 7 2 2 2" xfId="4380" xr:uid="{AC6E2B99-FF43-4B6C-8FA4-5D4F46FDD974}"/>
    <cellStyle name="Moeda 7 2 2 2 10" xfId="36957" xr:uid="{6BD95F5B-F860-4B3C-9465-26A0C47F6EE1}"/>
    <cellStyle name="Moeda 7 2 2 2 11" xfId="38369" xr:uid="{95355369-3898-433A-9A37-49A10B136597}"/>
    <cellStyle name="Moeda 7 2 2 2 12" xfId="39774" xr:uid="{5D55F47B-3A4D-4E25-A9CB-47C6E83AEE18}"/>
    <cellStyle name="Moeda 7 2 2 2 13" xfId="40373" xr:uid="{01F105E6-9061-46BC-BAE8-E263A5CCFBA9}"/>
    <cellStyle name="Moeda 7 2 2 2 14" xfId="42823" xr:uid="{B8437A26-2811-4C93-8EF0-DFD701428CA3}"/>
    <cellStyle name="Moeda 7 2 2 2 15" xfId="44226" xr:uid="{3EE2E6B1-0409-44B4-BEE3-1B1B145EC820}"/>
    <cellStyle name="Moeda 7 2 2 2 2" xfId="5989" xr:uid="{E558A8EB-E52B-45E5-A1D4-B73659567234}"/>
    <cellStyle name="Moeda 7 2 2 2 2 2" xfId="11238" xr:uid="{AEB913BA-B1FC-44CA-A8E3-E1ECBFED8C9B}"/>
    <cellStyle name="Moeda 7 2 2 2 2 2 2" xfId="27500" xr:uid="{370B4AF1-9D67-4159-8021-111E81960DC8}"/>
    <cellStyle name="Moeda 7 2 2 2 2 3" xfId="16761" xr:uid="{5D0065DE-AFB6-47D0-8763-B407A6AADEBC}"/>
    <cellStyle name="Moeda 7 2 2 2 2 4" xfId="22659" xr:uid="{737D1393-E7B8-47E2-9717-D93AFBC74FAF}"/>
    <cellStyle name="Moeda 7 2 2 2 2 5" xfId="31208" xr:uid="{2EF35C18-65EB-4602-A559-8C333A4C3E01}"/>
    <cellStyle name="Moeda 7 2 2 2 3" xfId="7995" xr:uid="{3D590A91-B1D2-4E55-9EC8-8105D3843294}"/>
    <cellStyle name="Moeda 7 2 2 2 3 2" xfId="12850" xr:uid="{D6284A17-17A6-47A6-9771-01F39C460F36}"/>
    <cellStyle name="Moeda 7 2 2 2 3 2 2" xfId="29112" xr:uid="{9A1637E2-E0D7-4EF5-85C3-514E08FCFE14}"/>
    <cellStyle name="Moeda 7 2 2 2 3 3" xfId="18445" xr:uid="{E46E5D35-80FA-4191-A99E-528496E9865A}"/>
    <cellStyle name="Moeda 7 2 2 2 3 4" xfId="24271" xr:uid="{0486E72D-4F5C-4C63-BBFB-78D70BF0E929}"/>
    <cellStyle name="Moeda 7 2 2 2 3 5" xfId="30894" xr:uid="{5CA99385-7E63-4110-9FF9-2D25617193A5}"/>
    <cellStyle name="Moeda 7 2 2 2 4" xfId="9622" xr:uid="{FB666E3A-ABCB-4201-AC13-B8692B065BE3}"/>
    <cellStyle name="Moeda 7 2 2 2 4 2" xfId="25891" xr:uid="{F6D424AF-1B70-481C-8ACB-717DCDF89417}"/>
    <cellStyle name="Moeda 7 2 2 2 5" xfId="15152" xr:uid="{328FB85C-4545-4E8A-AEEA-7B547C2A1739}"/>
    <cellStyle name="Moeda 7 2 2 2 6" xfId="21050" xr:uid="{C96E20CB-79DC-4333-A57A-8E70D36D3FFD}"/>
    <cellStyle name="Moeda 7 2 2 2 7" xfId="13627" xr:uid="{52E45844-2380-43AC-A189-6DB4A05DC55C}"/>
    <cellStyle name="Moeda 7 2 2 2 8" xfId="34095" xr:uid="{CFF9C287-FDD7-4D20-BFF1-6AC5DF0785ED}"/>
    <cellStyle name="Moeda 7 2 2 2 9" xfId="34699" xr:uid="{4418D095-62CD-4E34-9C8C-985CDF90DF99}"/>
    <cellStyle name="Moeda 7 2 2 3" xfId="5134" xr:uid="{5C0BE3C7-0C60-4A6B-803B-BDD118BC24C4}"/>
    <cellStyle name="Moeda 7 2 2 3 2" xfId="10383" xr:uid="{ED227B44-B7C5-4C5C-B4B3-359BD89F48E0}"/>
    <cellStyle name="Moeda 7 2 2 3 2 2" xfId="26645" xr:uid="{49755115-5516-45A9-885D-CDDC5BB75567}"/>
    <cellStyle name="Moeda 7 2 2 3 3" xfId="15906" xr:uid="{F78DDCA1-C518-4D0D-8C4D-3FD7408AE92D}"/>
    <cellStyle name="Moeda 7 2 2 3 4" xfId="21804" xr:uid="{0998F31D-CC97-4C44-9854-E9F940013592}"/>
    <cellStyle name="Moeda 7 2 2 3 5" xfId="29761" xr:uid="{1801EDC9-F214-4E4D-891E-902FA2C9600D}"/>
    <cellStyle name="Moeda 7 2 2 4" xfId="7140" xr:uid="{2532BB1D-9929-4D6C-911C-4121227B5702}"/>
    <cellStyle name="Moeda 7 2 2 4 2" xfId="11995" xr:uid="{BA060099-C067-4F94-B303-C1AC47029450}"/>
    <cellStyle name="Moeda 7 2 2 4 2 2" xfId="28257" xr:uid="{C393EFDC-8BAE-4ED7-AAE4-050FD4006850}"/>
    <cellStyle name="Moeda 7 2 2 4 3" xfId="17590" xr:uid="{2E124264-45C0-44B7-97D4-E93BC32A2267}"/>
    <cellStyle name="Moeda 7 2 2 4 4" xfId="23416" xr:uid="{0F3C259D-C5BA-40E8-A469-BAC906DC80E6}"/>
    <cellStyle name="Moeda 7 2 2 4 5" xfId="31309" xr:uid="{D3998778-DAB3-4930-B8EC-B5D5027BD31F}"/>
    <cellStyle name="Moeda 7 2 2 5" xfId="8767" xr:uid="{28069326-31CD-4F75-B558-F634F77A0716}"/>
    <cellStyle name="Moeda 7 2 2 5 2" xfId="25036" xr:uid="{F4F282DA-0CDC-4064-B037-DCA425265404}"/>
    <cellStyle name="Moeda 7 2 2 6" xfId="14295" xr:uid="{4B80548C-050B-4A88-8085-3A71A8E6AAEB}"/>
    <cellStyle name="Moeda 7 2 2 7" xfId="20195" xr:uid="{69DAEB22-6C4F-4871-92F0-7720BB597730}"/>
    <cellStyle name="Moeda 7 2 2 8" xfId="19242" xr:uid="{AEDA53DF-8F2F-41CD-9833-D1BD76DB42E7}"/>
    <cellStyle name="Moeda 7 2 2 9" xfId="33240" xr:uid="{8B1F47A8-4476-4DE7-BEEB-60DCD1FF6BF4}"/>
    <cellStyle name="Moeda 7 2 3" xfId="3945" xr:uid="{E5945502-3594-4C8B-8457-D521D509D807}"/>
    <cellStyle name="Moeda 7 2 3 10" xfId="36590" xr:uid="{718E82B9-2FFD-4839-9339-731ACE438FE9}"/>
    <cellStyle name="Moeda 7 2 3 11" xfId="38002" xr:uid="{4909A0B0-FE98-4DFA-8C7D-45647449726E}"/>
    <cellStyle name="Moeda 7 2 3 12" xfId="39407" xr:uid="{E40682AA-A7CB-4A94-A58F-34009433422E}"/>
    <cellStyle name="Moeda 7 2 3 13" xfId="40374" xr:uid="{BFC91CFD-313B-4041-9071-16B8561F3844}"/>
    <cellStyle name="Moeda 7 2 3 14" xfId="42456" xr:uid="{8BEC83CF-2411-4F78-8B40-345A3F249F49}"/>
    <cellStyle name="Moeda 7 2 3 15" xfId="43859" xr:uid="{D6EF41F4-97F5-4ED6-A018-C106DAC1CC54}"/>
    <cellStyle name="Moeda 7 2 3 2" xfId="5554" xr:uid="{1E8EA438-59FD-461D-BD60-75BE9595AB30}"/>
    <cellStyle name="Moeda 7 2 3 2 2" xfId="10803" xr:uid="{BE89E0C6-1D52-41A3-A93C-FEA797FCAE43}"/>
    <cellStyle name="Moeda 7 2 3 2 2 2" xfId="27065" xr:uid="{2FD5F2A0-37C2-40BC-ACAA-DC519112795B}"/>
    <cellStyle name="Moeda 7 2 3 2 3" xfId="16326" xr:uid="{12B47A89-0FEB-4F11-8BDE-E01A84ECEC51}"/>
    <cellStyle name="Moeda 7 2 3 2 4" xfId="22224" xr:uid="{5535B56C-CEFF-4B66-B727-9B43EEBB6AC3}"/>
    <cellStyle name="Moeda 7 2 3 2 5" xfId="31825" xr:uid="{2A497DF4-BCB1-4ED0-8E0F-AD1A5A7E2832}"/>
    <cellStyle name="Moeda 7 2 3 3" xfId="7560" xr:uid="{72DDDFDF-732B-43D2-8503-2280771A6D5C}"/>
    <cellStyle name="Moeda 7 2 3 3 2" xfId="12415" xr:uid="{139D5A85-0ED7-4280-B42E-C9410FB0ED11}"/>
    <cellStyle name="Moeda 7 2 3 3 2 2" xfId="28677" xr:uid="{AE87B265-99ED-45B5-A31B-8AD2CE462D81}"/>
    <cellStyle name="Moeda 7 2 3 3 3" xfId="18010" xr:uid="{A1CC7FB6-915F-4E29-B3D7-9BBB168AF5C7}"/>
    <cellStyle name="Moeda 7 2 3 3 4" xfId="23836" xr:uid="{E6C071AC-E9A8-4E48-9F44-922200C349D3}"/>
    <cellStyle name="Moeda 7 2 3 3 5" xfId="31801" xr:uid="{37E199FC-AAC0-4626-9319-CEF63FF59358}"/>
    <cellStyle name="Moeda 7 2 3 4" xfId="9187" xr:uid="{DF53AEE8-60CD-4D52-B74C-99E4BB8C4E30}"/>
    <cellStyle name="Moeda 7 2 3 4 2" xfId="25456" xr:uid="{30159616-7F79-4E4B-B83B-F6C53FC349B9}"/>
    <cellStyle name="Moeda 7 2 3 5" xfId="14717" xr:uid="{6CB995C9-A833-48B0-AB30-8014CFA0CBA9}"/>
    <cellStyle name="Moeda 7 2 3 6" xfId="20615" xr:uid="{3C345F01-8ED1-442B-80F0-8BEB877CADBB}"/>
    <cellStyle name="Moeda 7 2 3 7" xfId="32011" xr:uid="{60ABCFF0-145A-43B9-AB31-F00C82AA9327}"/>
    <cellStyle name="Moeda 7 2 3 8" xfId="33660" xr:uid="{BFA95FD1-DBB0-414A-85F1-BAB3CB1096DB}"/>
    <cellStyle name="Moeda 7 2 3 9" xfId="34700" xr:uid="{BA0314EF-9E33-4134-8A20-C0AD20F2DB73}"/>
    <cellStyle name="Moeda 7 2 4" xfId="4695" xr:uid="{07EAEAB0-9F1F-4C7D-9996-C5DDA48937A8}"/>
    <cellStyle name="Moeda 7 2 4 2" xfId="9944" xr:uid="{41C425C7-0B9D-465E-9390-2D54A077944B}"/>
    <cellStyle name="Moeda 7 2 4 2 2" xfId="26206" xr:uid="{9B17BA08-391E-4EFC-AC79-24C18E712A9F}"/>
    <cellStyle name="Moeda 7 2 4 3" xfId="15467" xr:uid="{467D4FBF-B077-4069-A20B-2F7562F66640}"/>
    <cellStyle name="Moeda 7 2 4 4" xfId="21365" xr:uid="{F42D5137-4646-4980-AB18-92E020AB04BE}"/>
    <cellStyle name="Moeda 7 2 4 5" xfId="18836" xr:uid="{AFAFAF8D-D425-4ACC-9534-E8A2A5670457}"/>
    <cellStyle name="Moeda 7 2 5" xfId="6701" xr:uid="{35C57047-2F91-4938-A696-DA35D70B7DF3}"/>
    <cellStyle name="Moeda 7 2 5 2" xfId="11556" xr:uid="{B6243774-CED3-4DE4-9C6A-C7C35C2DF435}"/>
    <cellStyle name="Moeda 7 2 5 2 2" xfId="27818" xr:uid="{88C69E36-4055-4233-BF0C-BF0AC4DABA0A}"/>
    <cellStyle name="Moeda 7 2 5 3" xfId="17151" xr:uid="{4ADA7D29-0DA5-4E47-A79F-10D16489F3A5}"/>
    <cellStyle name="Moeda 7 2 5 4" xfId="22977" xr:uid="{7E05B767-60F8-4C45-ACC0-35525E366CF8}"/>
    <cellStyle name="Moeda 7 2 5 5" xfId="13436" xr:uid="{411F01B0-8729-4669-BDC9-D9C19F8F07DA}"/>
    <cellStyle name="Moeda 7 2 6" xfId="8328" xr:uid="{2FD80B21-EF44-436B-AEC3-0FF05300BE61}"/>
    <cellStyle name="Moeda 7 2 6 2" xfId="24597" xr:uid="{9E38E50D-3FA6-410D-AC29-CF018220709F}"/>
    <cellStyle name="Moeda 7 2 7" xfId="13853" xr:uid="{2F959F12-2406-4C36-B15D-93FFCAE6E5DF}"/>
    <cellStyle name="Moeda 7 2 8" xfId="19756" xr:uid="{AA7DB550-3CCC-418C-BF66-9842DC84E833}"/>
    <cellStyle name="Moeda 7 2 9" xfId="19388" xr:uid="{07D0DBC6-1F54-4B97-B83A-825C979F70B5}"/>
    <cellStyle name="Moeda 7 3" xfId="3252" xr:uid="{26844541-1B51-47D4-80FF-CA352E411AB4}"/>
    <cellStyle name="Moeda 7 3 10" xfId="34701" xr:uid="{15433FB3-83F1-4282-802F-6E5E2DB34098}"/>
    <cellStyle name="Moeda 7 3 11" xfId="36029" xr:uid="{3347AA71-0393-4A19-9B0D-322D02143D69}"/>
    <cellStyle name="Moeda 7 3 12" xfId="37441" xr:uid="{FA056B34-F965-4C16-90EF-B62F6DC332CF}"/>
    <cellStyle name="Moeda 7 3 13" xfId="38846" xr:uid="{1CF86D41-7904-40E4-BDD6-F17C442A7DBB}"/>
    <cellStyle name="Moeda 7 3 14" xfId="40375" xr:uid="{D914C8CB-AB51-4928-9A95-96FA4A72D52F}"/>
    <cellStyle name="Moeda 7 3 15" xfId="41895" xr:uid="{DD1B8B33-EF9E-4998-8DA3-12DFBE19B687}"/>
    <cellStyle name="Moeda 7 3 16" xfId="43298" xr:uid="{8ABC8CBA-BC91-4D94-A8C4-99D63E59DAEA}"/>
    <cellStyle name="Moeda 7 3 2" xfId="4182" xr:uid="{2FF306DA-024C-4726-9EA8-DB9F85CBC717}"/>
    <cellStyle name="Moeda 7 3 2 10" xfId="36781" xr:uid="{CBBCEFF5-C65A-4086-A580-E465A8B28F5E}"/>
    <cellStyle name="Moeda 7 3 2 11" xfId="38193" xr:uid="{76FDD50D-93E5-48E3-92D1-B9DE65D609B7}"/>
    <cellStyle name="Moeda 7 3 2 12" xfId="39598" xr:uid="{B3F817BD-2EA3-46E7-8C2B-55D2FA8FAB88}"/>
    <cellStyle name="Moeda 7 3 2 13" xfId="40376" xr:uid="{1705AFC6-6372-4670-8EB2-66E4B9D27647}"/>
    <cellStyle name="Moeda 7 3 2 14" xfId="42647" xr:uid="{5839708D-6D1B-4762-921A-5490959FE482}"/>
    <cellStyle name="Moeda 7 3 2 15" xfId="44050" xr:uid="{64339616-B67C-478F-9651-E35DE3B000F5}"/>
    <cellStyle name="Moeda 7 3 2 2" xfId="5791" xr:uid="{598CD89A-149A-44BB-8DA5-AAA55FA3A164}"/>
    <cellStyle name="Moeda 7 3 2 2 2" xfId="11040" xr:uid="{9DBC8DA7-10AE-49CD-9293-A3E2CDC3BC7C}"/>
    <cellStyle name="Moeda 7 3 2 2 2 2" xfId="27302" xr:uid="{6618FBE9-284E-4932-B946-44AD403DEA9D}"/>
    <cellStyle name="Moeda 7 3 2 2 3" xfId="16563" xr:uid="{A36A7A0E-F478-4833-AF09-1BA376324DBF}"/>
    <cellStyle name="Moeda 7 3 2 2 4" xfId="22461" xr:uid="{0ED767AC-D491-473F-9CD0-F4A58BA7D2C1}"/>
    <cellStyle name="Moeda 7 3 2 2 5" xfId="31130" xr:uid="{438BBA78-2813-4815-A200-D5B57E46AB7A}"/>
    <cellStyle name="Moeda 7 3 2 3" xfId="7797" xr:uid="{F393EB62-D093-402D-805C-3CFEABC33790}"/>
    <cellStyle name="Moeda 7 3 2 3 2" xfId="12652" xr:uid="{D5A50AC0-3F27-4CCA-AB74-4B10B170C792}"/>
    <cellStyle name="Moeda 7 3 2 3 2 2" xfId="28914" xr:uid="{DC97958A-57FE-44E6-88FB-B0AB530EBF33}"/>
    <cellStyle name="Moeda 7 3 2 3 3" xfId="18247" xr:uid="{289B1F96-5304-4EDE-9FD0-143E7E33E2FF}"/>
    <cellStyle name="Moeda 7 3 2 3 4" xfId="24073" xr:uid="{99A9A9A4-BC41-4F14-800C-D9E7E67FB0A4}"/>
    <cellStyle name="Moeda 7 3 2 3 5" xfId="13082" xr:uid="{C9F19EAF-1B91-4C78-BA96-455E7FD26524}"/>
    <cellStyle name="Moeda 7 3 2 4" xfId="9424" xr:uid="{B4FDAF78-69EB-40A0-A6B0-1BC0D0623F2D}"/>
    <cellStyle name="Moeda 7 3 2 4 2" xfId="25693" xr:uid="{0AFE98C6-62AC-4A0F-9103-4A0E0A1EAD30}"/>
    <cellStyle name="Moeda 7 3 2 5" xfId="14954" xr:uid="{A550D415-3FCB-4D20-8554-AC0A99E3E44C}"/>
    <cellStyle name="Moeda 7 3 2 6" xfId="20852" xr:uid="{620A6F8F-4ABA-4E32-ACD9-DE343A4646BD}"/>
    <cellStyle name="Moeda 7 3 2 7" xfId="29611" xr:uid="{1FD3C88E-235F-4D34-998F-DE6FFBC169E9}"/>
    <cellStyle name="Moeda 7 3 2 8" xfId="33897" xr:uid="{638DF5E9-4ACE-453B-9E7F-1BD467111AF3}"/>
    <cellStyle name="Moeda 7 3 2 9" xfId="34702" xr:uid="{ADA04DFD-AF13-46B2-8A5E-8FEC8B337617}"/>
    <cellStyle name="Moeda 7 3 3" xfId="4893" xr:uid="{B00704A6-2665-49D5-9E46-23B7888DC3D2}"/>
    <cellStyle name="Moeda 7 3 3 2" xfId="10142" xr:uid="{827956C6-CD49-4666-91BA-43692FAF30E9}"/>
    <cellStyle name="Moeda 7 3 3 2 2" xfId="26404" xr:uid="{E509A225-322E-41E9-9A67-C73987A2EA08}"/>
    <cellStyle name="Moeda 7 3 3 3" xfId="15665" xr:uid="{9E265DEA-32B2-4EFA-BE5F-9F8003499E49}"/>
    <cellStyle name="Moeda 7 3 3 4" xfId="21563" xr:uid="{C4E711A0-C890-4900-91FA-3090CDF4E9B1}"/>
    <cellStyle name="Moeda 7 3 3 5" xfId="30471" xr:uid="{20731915-9963-4031-B237-0BBCBE808B4F}"/>
    <cellStyle name="Moeda 7 3 4" xfId="6899" xr:uid="{B99309E3-2835-4169-9B25-B764CF0CFF93}"/>
    <cellStyle name="Moeda 7 3 4 2" xfId="11754" xr:uid="{65B82991-667F-4C16-AAE3-B475C392FD54}"/>
    <cellStyle name="Moeda 7 3 4 2 2" xfId="28016" xr:uid="{AD421AE9-FD8E-49C9-9761-080DCA2F5715}"/>
    <cellStyle name="Moeda 7 3 4 3" xfId="17349" xr:uid="{028ECC31-593D-48E0-A698-E95F115399FA}"/>
    <cellStyle name="Moeda 7 3 4 4" xfId="23175" xr:uid="{892368F4-7AC5-4448-B5BB-81903EB5CD8F}"/>
    <cellStyle name="Moeda 7 3 4 5" xfId="29369" xr:uid="{C42D1259-0B5C-4370-A5AC-4E11C05A74E2}"/>
    <cellStyle name="Moeda 7 3 5" xfId="8526" xr:uid="{D349958F-0D73-4F21-9707-E3507A5459BA}"/>
    <cellStyle name="Moeda 7 3 5 2" xfId="24795" xr:uid="{9F91B0C8-BFDA-4532-A13C-2C29ADC2D11B}"/>
    <cellStyle name="Moeda 7 3 6" xfId="14051" xr:uid="{D906F962-52F1-457B-A273-C4DCB37CBEF4}"/>
    <cellStyle name="Moeda 7 3 7" xfId="19954" xr:uid="{DB906ECE-957E-4574-90E0-E317C327EA70}"/>
    <cellStyle name="Moeda 7 3 8" xfId="32448" xr:uid="{648BEC83-4F71-4A34-948B-5B214B645B0A}"/>
    <cellStyle name="Moeda 7 3 9" xfId="32999" xr:uid="{AF9025B9-CBC7-4FF7-807B-A4713908F207}"/>
    <cellStyle name="Moeda 7 4" xfId="3744" xr:uid="{FBDB4B8B-5F27-4030-96F1-A4B932A84396}"/>
    <cellStyle name="Moeda 7 4 10" xfId="36414" xr:uid="{46374499-4F6B-45A8-BDE4-E4F500141C3E}"/>
    <cellStyle name="Moeda 7 4 11" xfId="37826" xr:uid="{EF75EE08-9B6C-4936-9565-F8D1943F28AA}"/>
    <cellStyle name="Moeda 7 4 12" xfId="39231" xr:uid="{AF85B9F9-1EA6-4095-A53A-75B8B5B496E0}"/>
    <cellStyle name="Moeda 7 4 13" xfId="40377" xr:uid="{0F87D908-2C15-4E41-9F06-9C566C5D1E23}"/>
    <cellStyle name="Moeda 7 4 14" xfId="42280" xr:uid="{456B131F-44F9-4E3F-8E37-52DBCCD42789}"/>
    <cellStyle name="Moeda 7 4 15" xfId="43683" xr:uid="{7BC67711-E25F-4802-98D4-E9F771499852}"/>
    <cellStyle name="Moeda 7 4 2" xfId="5353" xr:uid="{FC9FFE04-2B53-4EB0-9A44-276FDCB8C2B5}"/>
    <cellStyle name="Moeda 7 4 2 2" xfId="10602" xr:uid="{7DCD78C8-C99D-4DD6-8B95-C85025B392C0}"/>
    <cellStyle name="Moeda 7 4 2 2 2" xfId="26864" xr:uid="{46B29AA2-49A1-47FD-9472-FCA503EA81DE}"/>
    <cellStyle name="Moeda 7 4 2 3" xfId="16125" xr:uid="{20367DE7-F2BF-442D-8D3B-EC03AAEEE3F5}"/>
    <cellStyle name="Moeda 7 4 2 4" xfId="22023" xr:uid="{5EC0D479-C29E-40BA-A1D6-9B51146CC34C}"/>
    <cellStyle name="Moeda 7 4 2 5" xfId="31873" xr:uid="{5C5A9DAE-82F3-49DD-AB05-9861DE4086F0}"/>
    <cellStyle name="Moeda 7 4 3" xfId="7359" xr:uid="{99376E98-29DB-4969-AA5A-49BBBD56E523}"/>
    <cellStyle name="Moeda 7 4 3 2" xfId="12214" xr:uid="{8C756074-A9D7-467D-84C1-E399F968816D}"/>
    <cellStyle name="Moeda 7 4 3 2 2" xfId="28476" xr:uid="{9BB60997-E0F2-4A82-8C93-F6294EE656D6}"/>
    <cellStyle name="Moeda 7 4 3 3" xfId="17809" xr:uid="{961064B5-15C8-47CF-950C-8EE54889907A}"/>
    <cellStyle name="Moeda 7 4 3 4" xfId="23635" xr:uid="{B1C9F73F-956C-4FC7-AA1D-DEE53D6F5584}"/>
    <cellStyle name="Moeda 7 4 3 5" xfId="18774" xr:uid="{695F2ECC-F733-4330-B334-53A1AC34E133}"/>
    <cellStyle name="Moeda 7 4 4" xfId="8986" xr:uid="{EE6AFE23-A7EC-4165-AA68-4793E3CB6421}"/>
    <cellStyle name="Moeda 7 4 4 2" xfId="25255" xr:uid="{5C192EB5-9D40-4975-8108-5D803CF25D70}"/>
    <cellStyle name="Moeda 7 4 5" xfId="14516" xr:uid="{5CC98EE0-EDC0-4CFD-80F1-DBD884DE9821}"/>
    <cellStyle name="Moeda 7 4 6" xfId="20414" xr:uid="{4C1C155B-D5B6-4CAB-939D-341BDFD2C891}"/>
    <cellStyle name="Moeda 7 4 7" xfId="32403" xr:uid="{3E301BE4-4BD6-4031-A54F-6930D20B9C62}"/>
    <cellStyle name="Moeda 7 4 8" xfId="33459" xr:uid="{9EFCF617-0838-48B0-9F27-1589544E72A1}"/>
    <cellStyle name="Moeda 7 4 9" xfId="34703" xr:uid="{ECA643BE-8962-44CA-894B-C2CD1AE68BB4}"/>
    <cellStyle name="Moeda 7 5" xfId="4557" xr:uid="{6CA15330-5AF5-43C5-9C66-C32EC6C7BA18}"/>
    <cellStyle name="Moeda 7 5 2" xfId="9806" xr:uid="{7937B28D-07BA-4706-B72E-E0C1A9E50E7F}"/>
    <cellStyle name="Moeda 7 5 2 2" xfId="26068" xr:uid="{A430EE0C-5034-4944-9F9A-299C785EE200}"/>
    <cellStyle name="Moeda 7 5 3" xfId="15329" xr:uid="{08A8FECD-230E-4365-8B86-9A94F6CA279D}"/>
    <cellStyle name="Moeda 7 5 4" xfId="21227" xr:uid="{46A473D7-0AFA-4384-B293-6C2110DA630B}"/>
    <cellStyle name="Moeda 7 5 5" xfId="13322" xr:uid="{37F77BC6-D643-4052-9BA6-37E2F7788D5F}"/>
    <cellStyle name="Moeda 7 6" xfId="6563" xr:uid="{124C7B98-005F-4458-97D6-18CCDACDEF97}"/>
    <cellStyle name="Moeda 7 6 2" xfId="11418" xr:uid="{535B02EA-7097-4E5E-AB8D-288A856063E0}"/>
    <cellStyle name="Moeda 7 6 2 2" xfId="27680" xr:uid="{02BB3D4E-3A21-4084-987C-19E99563CA03}"/>
    <cellStyle name="Moeda 7 6 3" xfId="17013" xr:uid="{69F7BB52-6F8C-405F-BEEA-9A1B1830E757}"/>
    <cellStyle name="Moeda 7 6 4" xfId="22839" xr:uid="{492F97AD-DE2A-4BB5-A88E-FBACF6B63AB0}"/>
    <cellStyle name="Moeda 7 6 5" xfId="30887" xr:uid="{869063A2-2F5C-4393-AA29-E61F5120F3CE}"/>
    <cellStyle name="Moeda 7 7" xfId="8188" xr:uid="{02004ED4-A740-4587-9BE2-028540C268ED}"/>
    <cellStyle name="Moeda 7 7 2" xfId="24460" xr:uid="{7689412E-2ABF-4173-97CC-5A7280B6AE0A}"/>
    <cellStyle name="Moeda 7 8" xfId="13249" xr:uid="{F157FB80-62F0-4E41-A255-3F62F32C9191}"/>
    <cellStyle name="Moeda 7 9" xfId="19618" xr:uid="{DE9C7A1C-A0E8-4B45-9D1C-3178E1A04EF1}"/>
    <cellStyle name="Moeda 8" xfId="897" xr:uid="{B60EF0AE-F807-4946-8831-F7E8C5B2F01F}"/>
    <cellStyle name="Moeda 8 10" xfId="31931" xr:uid="{BCED8D90-8FE1-4713-AB8E-0BB20A1682D7}"/>
    <cellStyle name="Moeda 8 11" xfId="32658" xr:uid="{9C86B6CE-E2BA-4B13-915F-5ACFB574BE82}"/>
    <cellStyle name="Moeda 8 12" xfId="34704" xr:uid="{7C8DA693-E351-43E3-A511-9D567EA0FC7E}"/>
    <cellStyle name="Moeda 8 13" xfId="35714" xr:uid="{A891FC7A-E323-4723-B151-E47FAE25FBB0}"/>
    <cellStyle name="Moeda 8 14" xfId="37138" xr:uid="{B86E12F6-FB7D-4704-B613-B8C1E0486B98}"/>
    <cellStyle name="Moeda 8 15" xfId="38543" xr:uid="{7F616C8F-C4CA-4355-9396-37FF080577A7}"/>
    <cellStyle name="Moeda 8 16" xfId="40378" xr:uid="{6DCED05E-07F3-4918-A26B-2C22AD7AC3F4}"/>
    <cellStyle name="Moeda 8 17" xfId="41592" xr:uid="{2D3922FB-BA9D-49B8-BE4A-520CD15F1D2E}"/>
    <cellStyle name="Moeda 8 18" xfId="42995" xr:uid="{EA5AA3B8-F473-407D-8199-3F8CE821A4EE}"/>
    <cellStyle name="Moeda 8 2" xfId="3055" xr:uid="{9C828A51-B3FC-4300-B780-C6310799661D}"/>
    <cellStyle name="Moeda 8 2 10" xfId="32802" xr:uid="{03D119D8-6CB1-4A8B-BB74-D3F2E122EBD6}"/>
    <cellStyle name="Moeda 8 2 11" xfId="34705" xr:uid="{83F474B9-9E6C-4DBB-8507-7676B326E01A}"/>
    <cellStyle name="Moeda 8 2 12" xfId="35841" xr:uid="{54BB558D-4A4F-4016-9FCC-85575798C7CE}"/>
    <cellStyle name="Moeda 8 2 13" xfId="37253" xr:uid="{8695BA62-06F4-4930-BF04-1159DBE95085}"/>
    <cellStyle name="Moeda 8 2 14" xfId="38658" xr:uid="{38C7C520-8288-4F58-A82F-A29A2EFCF4B3}"/>
    <cellStyle name="Moeda 8 2 15" xfId="40379" xr:uid="{EE6328E8-18DF-44C1-83AF-FDCEA3AA9E10}"/>
    <cellStyle name="Moeda 8 2 16" xfId="41707" xr:uid="{9E64D3BD-4CA8-458C-9DFD-159B45CA17C3}"/>
    <cellStyle name="Moeda 8 2 17" xfId="43110" xr:uid="{256051A7-81A6-408E-A976-969C57D72634}"/>
    <cellStyle name="Moeda 8 2 2" xfId="3520" xr:uid="{2832016E-5504-4E1E-BE7C-A97FA9D5CA2D}"/>
    <cellStyle name="Moeda 8 2 2 10" xfId="34706" xr:uid="{0F34C678-7DAD-47FE-A6D0-A356DD759F03}"/>
    <cellStyle name="Moeda 8 2 2 11" xfId="36206" xr:uid="{6DB3AD1F-46DB-475B-99F9-31AEE344A3FE}"/>
    <cellStyle name="Moeda 8 2 2 12" xfId="37618" xr:uid="{81625633-AE0B-47C4-9002-953EFB8A2289}"/>
    <cellStyle name="Moeda 8 2 2 13" xfId="39023" xr:uid="{6C9A839C-0AB5-465B-8226-804B3C61FAEE}"/>
    <cellStyle name="Moeda 8 2 2 14" xfId="40380" xr:uid="{F4048E54-3827-458E-BCEE-CC06EB546851}"/>
    <cellStyle name="Moeda 8 2 2 15" xfId="42072" xr:uid="{928387EF-62C3-4828-867F-A61C2F49C992}"/>
    <cellStyle name="Moeda 8 2 2 16" xfId="43475" xr:uid="{DC475FFD-D5D0-4ECB-AC72-F7CAF07E5F36}"/>
    <cellStyle name="Moeda 8 2 2 2" xfId="4381" xr:uid="{04FC28B6-CC5F-4B4B-B982-5FFFD7AE5CD9}"/>
    <cellStyle name="Moeda 8 2 2 2 10" xfId="36958" xr:uid="{83084998-120B-4192-8112-9E583A6970CC}"/>
    <cellStyle name="Moeda 8 2 2 2 11" xfId="38370" xr:uid="{535FDF1A-2E83-4638-88A3-88181868FEAD}"/>
    <cellStyle name="Moeda 8 2 2 2 12" xfId="39775" xr:uid="{916F0EC3-EEF3-4A93-9A9D-857734E222BE}"/>
    <cellStyle name="Moeda 8 2 2 2 13" xfId="40381" xr:uid="{14F3FE78-518D-47AA-8EBD-B04689C87F62}"/>
    <cellStyle name="Moeda 8 2 2 2 14" xfId="42824" xr:uid="{E5D393A2-D752-4244-8B13-EA272D30B556}"/>
    <cellStyle name="Moeda 8 2 2 2 15" xfId="44227" xr:uid="{59A51967-8ACA-4129-8FA2-0B3D8CB0FBCB}"/>
    <cellStyle name="Moeda 8 2 2 2 2" xfId="5990" xr:uid="{65E8AB6D-0EA3-41E7-9B76-9E326F75035B}"/>
    <cellStyle name="Moeda 8 2 2 2 2 2" xfId="11239" xr:uid="{6BFF7A28-6CE9-4E6C-98D6-2109775CAA37}"/>
    <cellStyle name="Moeda 8 2 2 2 2 2 2" xfId="27501" xr:uid="{50BDEE7E-6441-4B1A-954F-71C7F4832FD3}"/>
    <cellStyle name="Moeda 8 2 2 2 2 3" xfId="16762" xr:uid="{16881F9F-5D64-422D-A60F-075F7EA405CB}"/>
    <cellStyle name="Moeda 8 2 2 2 2 4" xfId="22660" xr:uid="{629772FF-6115-4A78-BE40-95FD39220E3C}"/>
    <cellStyle name="Moeda 8 2 2 2 2 5" xfId="32146" xr:uid="{F9904A12-4525-4FA3-BE28-9A4758BE8853}"/>
    <cellStyle name="Moeda 8 2 2 2 3" xfId="7996" xr:uid="{F8CF7577-2738-4263-AA59-6DDF82844428}"/>
    <cellStyle name="Moeda 8 2 2 2 3 2" xfId="12851" xr:uid="{7F813A5A-6420-40A9-9AAB-494B4D26A943}"/>
    <cellStyle name="Moeda 8 2 2 2 3 2 2" xfId="29113" xr:uid="{03F1CD5E-0D80-4B43-976A-50B36B7BFDB1}"/>
    <cellStyle name="Moeda 8 2 2 2 3 3" xfId="18446" xr:uid="{C345CDA2-F151-406F-A068-A08270DD2983}"/>
    <cellStyle name="Moeda 8 2 2 2 3 4" xfId="24272" xr:uid="{8809DAEB-9812-4C38-83E6-347AAF0B1717}"/>
    <cellStyle name="Moeda 8 2 2 2 3 5" xfId="30640" xr:uid="{8963283A-0423-485D-90B7-997021129948}"/>
    <cellStyle name="Moeda 8 2 2 2 4" xfId="9623" xr:uid="{564D0393-AFE2-4768-958D-7484D98FD3B9}"/>
    <cellStyle name="Moeda 8 2 2 2 4 2" xfId="25892" xr:uid="{DF9A697A-4BD5-4A58-9AD2-2548369C57F3}"/>
    <cellStyle name="Moeda 8 2 2 2 5" xfId="15153" xr:uid="{A7A5E927-0C47-489E-B19A-CCC7A0D1F9D5}"/>
    <cellStyle name="Moeda 8 2 2 2 6" xfId="21051" xr:uid="{6F6A0998-ECF2-474C-8133-C55CF54CCE28}"/>
    <cellStyle name="Moeda 8 2 2 2 7" xfId="32375" xr:uid="{8D5DB881-1FD0-4643-B10B-1A23E4A8604C}"/>
    <cellStyle name="Moeda 8 2 2 2 8" xfId="34096" xr:uid="{E5F44E03-339B-4BAD-BB42-72EC4C798136}"/>
    <cellStyle name="Moeda 8 2 2 2 9" xfId="34707" xr:uid="{F34FFF94-3609-4EAE-BEE4-733BA3732B59}"/>
    <cellStyle name="Moeda 8 2 2 3" xfId="5135" xr:uid="{908244AE-7E6B-4BFE-A5CB-5B7E6A1BE977}"/>
    <cellStyle name="Moeda 8 2 2 3 2" xfId="10384" xr:uid="{C7DBF2D1-E4D4-46DB-9360-F4BD8D52DCC5}"/>
    <cellStyle name="Moeda 8 2 2 3 2 2" xfId="26646" xr:uid="{FBD22E04-5AF8-4B37-939D-8C35D1805B8A}"/>
    <cellStyle name="Moeda 8 2 2 3 3" xfId="15907" xr:uid="{9B1A43AB-B31B-4363-8DD3-6E9FE1371986}"/>
    <cellStyle name="Moeda 8 2 2 3 4" xfId="21805" xr:uid="{8F3E6A63-BD0B-45C4-B9CD-4B291E1DE97F}"/>
    <cellStyle name="Moeda 8 2 2 3 5" xfId="13539" xr:uid="{BA04BA5C-07F2-4138-9100-62172E3D4FA3}"/>
    <cellStyle name="Moeda 8 2 2 4" xfId="7141" xr:uid="{55D1B6BC-D057-4C56-A63E-4B09735C70BB}"/>
    <cellStyle name="Moeda 8 2 2 4 2" xfId="11996" xr:uid="{4E6A1C6B-CAD3-4459-903E-70A7BFC05EEF}"/>
    <cellStyle name="Moeda 8 2 2 4 2 2" xfId="28258" xr:uid="{854FF94C-62E8-41FD-8510-265EE467EEAC}"/>
    <cellStyle name="Moeda 8 2 2 4 3" xfId="17591" xr:uid="{599C663B-573D-45F5-8D1F-707304941F45}"/>
    <cellStyle name="Moeda 8 2 2 4 4" xfId="23417" xr:uid="{B0627840-88B5-438F-B75B-1BEEE56AF15A}"/>
    <cellStyle name="Moeda 8 2 2 4 5" xfId="30791" xr:uid="{49580471-2AC4-499C-85EA-7AD0E8B1AD7F}"/>
    <cellStyle name="Moeda 8 2 2 5" xfId="8768" xr:uid="{32B84DED-5C44-4C30-81C9-9EF6D6967611}"/>
    <cellStyle name="Moeda 8 2 2 5 2" xfId="25037" xr:uid="{442C9EFE-4DD5-4B7A-8AE4-9A80D4371913}"/>
    <cellStyle name="Moeda 8 2 2 6" xfId="14296" xr:uid="{0AC5E9D8-8310-4AFD-AFE3-5D028198CCAC}"/>
    <cellStyle name="Moeda 8 2 2 7" xfId="20196" xr:uid="{B2E748FD-64C1-4565-ABF5-721D3D06ADDA}"/>
    <cellStyle name="Moeda 8 2 2 8" xfId="30839" xr:uid="{4740310B-BBE6-440C-BAFE-D041A65AFA15}"/>
    <cellStyle name="Moeda 8 2 2 9" xfId="33241" xr:uid="{94CBD15B-D464-4A9B-8C24-4DDCDB65932F}"/>
    <cellStyle name="Moeda 8 2 3" xfId="3946" xr:uid="{F5E19CEB-67C2-41B4-B8F7-DFC162450D02}"/>
    <cellStyle name="Moeda 8 2 3 10" xfId="36591" xr:uid="{7686144B-43F4-40DE-B890-D8D0E4D92525}"/>
    <cellStyle name="Moeda 8 2 3 11" xfId="38003" xr:uid="{1E21039A-6739-47F7-984C-9D16AE70ED33}"/>
    <cellStyle name="Moeda 8 2 3 12" xfId="39408" xr:uid="{982A5F74-7F73-4C24-87E8-BC042135CC1F}"/>
    <cellStyle name="Moeda 8 2 3 13" xfId="40382" xr:uid="{511E98B5-EFC8-40DC-B3DE-B3B66339F717}"/>
    <cellStyle name="Moeda 8 2 3 14" xfId="42457" xr:uid="{2ECE2287-D348-4A5D-ADF3-F4DDDE76D49C}"/>
    <cellStyle name="Moeda 8 2 3 15" xfId="43860" xr:uid="{CDC5E345-975B-41A2-A063-7E6AF0905800}"/>
    <cellStyle name="Moeda 8 2 3 2" xfId="5555" xr:uid="{E0BFB2E3-C1DF-4A52-9E3F-F4B2B841B6E0}"/>
    <cellStyle name="Moeda 8 2 3 2 2" xfId="10804" xr:uid="{D55C3978-6979-4FFE-BF31-7BED22586678}"/>
    <cellStyle name="Moeda 8 2 3 2 2 2" xfId="27066" xr:uid="{DB104E25-805F-4EEC-BC61-94D92F5AF6A0}"/>
    <cellStyle name="Moeda 8 2 3 2 3" xfId="16327" xr:uid="{C371A9D1-6919-4039-9D27-E5ABE23945D1}"/>
    <cellStyle name="Moeda 8 2 3 2 4" xfId="22225" xr:uid="{7CE727B2-FBDE-45B8-B23C-E0F05387DFCD}"/>
    <cellStyle name="Moeda 8 2 3 2 5" xfId="32364" xr:uid="{C98B277E-65F6-4B24-ABE7-AAD801E3F5C5}"/>
    <cellStyle name="Moeda 8 2 3 3" xfId="7561" xr:uid="{A8F76766-08A8-4935-9868-17D6BE3906F2}"/>
    <cellStyle name="Moeda 8 2 3 3 2" xfId="12416" xr:uid="{7066396A-1B82-4F93-97AE-AF6F07536C31}"/>
    <cellStyle name="Moeda 8 2 3 3 2 2" xfId="28678" xr:uid="{6CE96E48-D015-44E2-8747-3D196F85EF72}"/>
    <cellStyle name="Moeda 8 2 3 3 3" xfId="18011" xr:uid="{60180E60-FC28-42E5-92EC-4FED1CD23507}"/>
    <cellStyle name="Moeda 8 2 3 3 4" xfId="23837" xr:uid="{F3511FC3-43B1-4A4C-A594-AC6BD49932A0}"/>
    <cellStyle name="Moeda 8 2 3 3 5" xfId="30704" xr:uid="{C8FB5F84-BC2C-4807-85D9-430ACEF012FB}"/>
    <cellStyle name="Moeda 8 2 3 4" xfId="9188" xr:uid="{93335A17-5DC8-4F12-B007-A4B191182F33}"/>
    <cellStyle name="Moeda 8 2 3 4 2" xfId="25457" xr:uid="{7D7C6EFE-AF6D-4818-A675-54B1E06B65A1}"/>
    <cellStyle name="Moeda 8 2 3 5" xfId="14718" xr:uid="{4E372D40-DBA2-4AD1-899F-0ECE217D2895}"/>
    <cellStyle name="Moeda 8 2 3 6" xfId="20616" xr:uid="{4FCF90E4-DFC8-4838-A956-C3A2B0D2A6E4}"/>
    <cellStyle name="Moeda 8 2 3 7" xfId="31186" xr:uid="{3515DB77-EBDD-428B-84C4-26D41754DF36}"/>
    <cellStyle name="Moeda 8 2 3 8" xfId="33661" xr:uid="{2ABCF088-A768-49F9-8C12-85CDE3335650}"/>
    <cellStyle name="Moeda 8 2 3 9" xfId="34708" xr:uid="{C74F6F1E-5CC2-4AFC-ACF9-C2FCB1BF99B2}"/>
    <cellStyle name="Moeda 8 2 4" xfId="4696" xr:uid="{C9AD9BDF-319F-4EA2-B7DE-DD7A7938B362}"/>
    <cellStyle name="Moeda 8 2 4 2" xfId="9945" xr:uid="{34ED8851-F5DB-4455-BA27-C92921748F44}"/>
    <cellStyle name="Moeda 8 2 4 2 2" xfId="26207" xr:uid="{40F97DEB-0321-4B50-9736-427C1B2998D8}"/>
    <cellStyle name="Moeda 8 2 4 3" xfId="15468" xr:uid="{1D8BE0BE-EF0A-4512-A24E-FFBEAE145B09}"/>
    <cellStyle name="Moeda 8 2 4 4" xfId="21366" xr:uid="{8E93004D-0D65-4551-BC8C-B9F93DDE0234}"/>
    <cellStyle name="Moeda 8 2 4 5" xfId="29618" xr:uid="{7CFFCD00-BFE6-4DF6-A949-A4348ED58A43}"/>
    <cellStyle name="Moeda 8 2 5" xfId="6702" xr:uid="{513EC472-3B11-4C59-AFE8-8DB154C1271D}"/>
    <cellStyle name="Moeda 8 2 5 2" xfId="11557" xr:uid="{7762F100-8665-45C7-9DE6-4B7FF1AD4D86}"/>
    <cellStyle name="Moeda 8 2 5 2 2" xfId="27819" xr:uid="{4D545793-A7DE-41E0-A372-7FA7C879F341}"/>
    <cellStyle name="Moeda 8 2 5 3" xfId="17152" xr:uid="{C354ED76-A4D7-47B3-96D5-2828E4279A0F}"/>
    <cellStyle name="Moeda 8 2 5 4" xfId="22978" xr:uid="{45B65A8F-C076-4910-B752-140895193B06}"/>
    <cellStyle name="Moeda 8 2 5 5" xfId="29335" xr:uid="{20F66E18-64E8-4634-A2A7-8D39E6A4FCCB}"/>
    <cellStyle name="Moeda 8 2 6" xfId="8329" xr:uid="{C9706BCF-DF39-4334-B32F-48279D1FC80E}"/>
    <cellStyle name="Moeda 8 2 6 2" xfId="24598" xr:uid="{79730166-3D44-47A0-86D5-9A7986C6347F}"/>
    <cellStyle name="Moeda 8 2 7" xfId="13854" xr:uid="{46F003AF-2BA1-4AC3-8C0F-53AE05F023A3}"/>
    <cellStyle name="Moeda 8 2 8" xfId="19757" xr:uid="{060C4924-3A27-4B47-BE93-5928FFFEE5FC}"/>
    <cellStyle name="Moeda 8 2 9" xfId="29482" xr:uid="{DC463F29-D5BC-4590-BDA8-2F33FC4D7590}"/>
    <cellStyle name="Moeda 8 3" xfId="3253" xr:uid="{6F8A0553-20D4-435C-8FBF-C4017C04B5CA}"/>
    <cellStyle name="Moeda 8 3 10" xfId="34709" xr:uid="{F5F95518-E48E-4479-9EAA-ADF55250827E}"/>
    <cellStyle name="Moeda 8 3 11" xfId="36030" xr:uid="{E50E4A91-7A67-4BB6-9DDB-1350F1E50A71}"/>
    <cellStyle name="Moeda 8 3 12" xfId="37442" xr:uid="{358F8878-6082-485A-A13F-E4C2C5E774B4}"/>
    <cellStyle name="Moeda 8 3 13" xfId="38847" xr:uid="{CDD7877B-47F4-4C29-AD03-53395C5DFBD2}"/>
    <cellStyle name="Moeda 8 3 14" xfId="40383" xr:uid="{83A037AD-AF9E-4995-A8C1-90956DD0E732}"/>
    <cellStyle name="Moeda 8 3 15" xfId="41896" xr:uid="{CE6D16D0-B87D-476A-8AB2-46A3A8F06B4C}"/>
    <cellStyle name="Moeda 8 3 16" xfId="43299" xr:uid="{84B3C7DC-101A-44AF-B350-3A465F813C7D}"/>
    <cellStyle name="Moeda 8 3 2" xfId="4183" xr:uid="{DEEAD2B5-E818-458C-BBA8-07627D075A73}"/>
    <cellStyle name="Moeda 8 3 2 10" xfId="36782" xr:uid="{673D060B-FB4C-4889-BE2B-34E3079FEC60}"/>
    <cellStyle name="Moeda 8 3 2 11" xfId="38194" xr:uid="{47550543-BE4A-47E2-B611-087C43DE3691}"/>
    <cellStyle name="Moeda 8 3 2 12" xfId="39599" xr:uid="{8DAB0793-5EE6-4678-B5C3-671E41417655}"/>
    <cellStyle name="Moeda 8 3 2 13" xfId="40384" xr:uid="{08FF25B9-E04C-4E8E-AB56-541775182054}"/>
    <cellStyle name="Moeda 8 3 2 14" xfId="42648" xr:uid="{5BBCAAF4-0B04-44D0-87CF-1D919347FFDB}"/>
    <cellStyle name="Moeda 8 3 2 15" xfId="44051" xr:uid="{432E07E5-5912-4856-A01C-561C5A35BCF1}"/>
    <cellStyle name="Moeda 8 3 2 2" xfId="5792" xr:uid="{41811BE2-83D6-415E-8746-C84D436C05A2}"/>
    <cellStyle name="Moeda 8 3 2 2 2" xfId="11041" xr:uid="{D94BE202-E596-41BE-8BAA-87C7AB63250B}"/>
    <cellStyle name="Moeda 8 3 2 2 2 2" xfId="27303" xr:uid="{E3AFBC42-A010-4261-A41F-D13F418F20E0}"/>
    <cellStyle name="Moeda 8 3 2 2 3" xfId="16564" xr:uid="{299B1A2E-3F2C-4FA7-A813-80832B33C296}"/>
    <cellStyle name="Moeda 8 3 2 2 4" xfId="22462" xr:uid="{858F5406-DAD7-4D6C-A150-FD0827052294}"/>
    <cellStyle name="Moeda 8 3 2 2 5" xfId="30414" xr:uid="{F4782185-2FB8-4B3A-A37C-A30C447239F4}"/>
    <cellStyle name="Moeda 8 3 2 3" xfId="7798" xr:uid="{5D6B0245-760E-4D0E-8A15-98389FBAA786}"/>
    <cellStyle name="Moeda 8 3 2 3 2" xfId="12653" xr:uid="{D3473196-4FC4-4FDA-AA31-408BA7C7AA6D}"/>
    <cellStyle name="Moeda 8 3 2 3 2 2" xfId="28915" xr:uid="{82727C12-4838-4D79-AB42-6AFFB38393A6}"/>
    <cellStyle name="Moeda 8 3 2 3 3" xfId="18248" xr:uid="{F97C781D-F6D1-45BA-8477-B0CEBCCCF01E}"/>
    <cellStyle name="Moeda 8 3 2 3 4" xfId="24074" xr:uid="{90998E3F-47B3-4812-8AAD-BBFB94F2AA42}"/>
    <cellStyle name="Moeda 8 3 2 3 5" xfId="31948" xr:uid="{B8BCA1E8-7A73-494F-B897-8CC0CB3176DF}"/>
    <cellStyle name="Moeda 8 3 2 4" xfId="9425" xr:uid="{65F8480C-8AE4-41B4-8AF6-A49393D5CFFB}"/>
    <cellStyle name="Moeda 8 3 2 4 2" xfId="25694" xr:uid="{04238437-308E-4160-B066-3737366E2D47}"/>
    <cellStyle name="Moeda 8 3 2 5" xfId="14955" xr:uid="{0FD0B664-0367-4607-A611-A9CE8F3BBD20}"/>
    <cellStyle name="Moeda 8 3 2 6" xfId="20853" xr:uid="{92134EF9-7B2A-4962-8FD0-CF417A708D1C}"/>
    <cellStyle name="Moeda 8 3 2 7" xfId="29894" xr:uid="{1224405E-4CEE-453D-9C8D-505CC7491225}"/>
    <cellStyle name="Moeda 8 3 2 8" xfId="33898" xr:uid="{233C0E79-17C3-41D9-BFF8-387DB208BFA7}"/>
    <cellStyle name="Moeda 8 3 2 9" xfId="34710" xr:uid="{BF2F6141-B67A-46D5-B915-AF4F1B642803}"/>
    <cellStyle name="Moeda 8 3 3" xfId="4894" xr:uid="{D8D185C2-99FD-44A1-803E-0028FB56E02E}"/>
    <cellStyle name="Moeda 8 3 3 2" xfId="10143" xr:uid="{3252154C-1929-4753-B3F6-B5DF4644186F}"/>
    <cellStyle name="Moeda 8 3 3 2 2" xfId="26405" xr:uid="{BD388950-4191-45B4-8049-88BFF9394079}"/>
    <cellStyle name="Moeda 8 3 3 3" xfId="15666" xr:uid="{FBC9E687-E88C-4AA8-9307-65CDFF5CD5CC}"/>
    <cellStyle name="Moeda 8 3 3 4" xfId="21564" xr:uid="{02C4BEE7-8F9F-4A6A-862A-A2130FD8C0C8}"/>
    <cellStyle name="Moeda 8 3 3 5" xfId="32081" xr:uid="{67D83303-D9DF-4315-B5A7-D8F4063A1FFB}"/>
    <cellStyle name="Moeda 8 3 4" xfId="6900" xr:uid="{F8B35282-59EE-44FD-B994-FC8A6774049B}"/>
    <cellStyle name="Moeda 8 3 4 2" xfId="11755" xr:uid="{725E2558-4E3C-4E8C-BD70-F40B88C2E640}"/>
    <cellStyle name="Moeda 8 3 4 2 2" xfId="28017" xr:uid="{032865FF-B593-4D3F-A33E-C887B7230EE7}"/>
    <cellStyle name="Moeda 8 3 4 3" xfId="17350" xr:uid="{6004180B-4F59-4EC2-8825-FC1CC3B427FD}"/>
    <cellStyle name="Moeda 8 3 4 4" xfId="23176" xr:uid="{82E629C7-EF49-4B79-8C63-4573628C8BC6}"/>
    <cellStyle name="Moeda 8 3 4 5" xfId="31881" xr:uid="{BF21332F-6D59-4943-843A-7879435E7A93}"/>
    <cellStyle name="Moeda 8 3 5" xfId="8527" xr:uid="{7425D97B-6CFA-4E0D-B468-FC1B9FB06FB1}"/>
    <cellStyle name="Moeda 8 3 5 2" xfId="24796" xr:uid="{CDADB51E-93FF-4154-9FA5-29F0B3661E12}"/>
    <cellStyle name="Moeda 8 3 6" xfId="14052" xr:uid="{709D7C95-112D-4DAB-86FB-4F2C9AAE0F73}"/>
    <cellStyle name="Moeda 8 3 7" xfId="19955" xr:uid="{56E5D5C2-7208-48E2-AF03-21F9ECEB2EA2}"/>
    <cellStyle name="Moeda 8 3 8" xfId="19482" xr:uid="{0CE393D4-C122-4F5A-8222-A9B7F983FFED}"/>
    <cellStyle name="Moeda 8 3 9" xfId="33000" xr:uid="{9DE0F716-09AF-4E58-96E7-98D94D583787}"/>
    <cellStyle name="Moeda 8 4" xfId="3745" xr:uid="{80CAA9F1-07D9-47B4-9D2B-7236F29F879D}"/>
    <cellStyle name="Moeda 8 4 10" xfId="36415" xr:uid="{C31F6090-CBC5-4CE9-B14F-27B1FA466735}"/>
    <cellStyle name="Moeda 8 4 11" xfId="37827" xr:uid="{A050670F-2601-4A6A-8724-7550365B9657}"/>
    <cellStyle name="Moeda 8 4 12" xfId="39232" xr:uid="{B28CCA47-993E-4DE4-8D21-3C5D16AA1D6F}"/>
    <cellStyle name="Moeda 8 4 13" xfId="40385" xr:uid="{411AA243-FB12-4389-A345-D934637E562D}"/>
    <cellStyle name="Moeda 8 4 14" xfId="42281" xr:uid="{419B42F4-AA3F-4AFB-824A-5B10A5FC8ABB}"/>
    <cellStyle name="Moeda 8 4 15" xfId="43684" xr:uid="{754D35BA-6DC0-40E6-96AD-841739DC3885}"/>
    <cellStyle name="Moeda 8 4 2" xfId="5354" xr:uid="{78900F6E-08F6-4C20-AC8D-F626D7D6CB34}"/>
    <cellStyle name="Moeda 8 4 2 2" xfId="10603" xr:uid="{B331CC9C-F0B1-4B63-8354-F295D618F04F}"/>
    <cellStyle name="Moeda 8 4 2 2 2" xfId="26865" xr:uid="{5F7C7EC8-533D-44EA-89EE-0BDC937D68B2}"/>
    <cellStyle name="Moeda 8 4 2 3" xfId="16126" xr:uid="{814F3FC3-6CDD-4B06-9163-850A6E44E96A}"/>
    <cellStyle name="Moeda 8 4 2 4" xfId="22024" xr:uid="{D9607EFE-4C5E-4BFB-A21A-C478D2734957}"/>
    <cellStyle name="Moeda 8 4 2 5" xfId="19499" xr:uid="{D041CD2F-71C0-45DE-9C27-10A8109964D0}"/>
    <cellStyle name="Moeda 8 4 3" xfId="7360" xr:uid="{BD49B47D-C1D2-4909-9568-3AD51BFB53C4}"/>
    <cellStyle name="Moeda 8 4 3 2" xfId="12215" xr:uid="{44D579A8-431C-42FB-B934-96CD660AFF75}"/>
    <cellStyle name="Moeda 8 4 3 2 2" xfId="28477" xr:uid="{4D9CD126-CA27-4A03-8CC8-87F2A2F5C167}"/>
    <cellStyle name="Moeda 8 4 3 3" xfId="17810" xr:uid="{BC547F7C-7234-44E7-B48B-2DB113A1A523}"/>
    <cellStyle name="Moeda 8 4 3 4" xfId="23636" xr:uid="{2C55944B-FCD7-4F6D-A33A-E24C94C753BD}"/>
    <cellStyle name="Moeda 8 4 3 5" xfId="30987" xr:uid="{61C9817D-9375-440E-B868-2B42950D935F}"/>
    <cellStyle name="Moeda 8 4 4" xfId="8987" xr:uid="{05EDCEBA-2435-4A77-9638-DB1E55D8BFC1}"/>
    <cellStyle name="Moeda 8 4 4 2" xfId="25256" xr:uid="{5910DE19-121F-4DC7-9E65-3D058D125F99}"/>
    <cellStyle name="Moeda 8 4 5" xfId="14517" xr:uid="{BE5BE356-5F78-451A-BBE1-2F41DAAE921D}"/>
    <cellStyle name="Moeda 8 4 6" xfId="20415" xr:uid="{5F2EB87D-5FBC-4CD0-B19E-CD102E11FBD3}"/>
    <cellStyle name="Moeda 8 4 7" xfId="13181" xr:uid="{94798FC0-4C8A-4381-A13B-05DC0954D3A9}"/>
    <cellStyle name="Moeda 8 4 8" xfId="33460" xr:uid="{99715E43-83F1-494C-BCBF-D2AB51CEC332}"/>
    <cellStyle name="Moeda 8 4 9" xfId="34711" xr:uid="{F2820F9E-4581-4E5A-A156-7B62C1811B8C}"/>
    <cellStyle name="Moeda 8 5" xfId="4558" xr:uid="{C91FEB08-0FD0-4D3D-8D80-51DE1FE953F3}"/>
    <cellStyle name="Moeda 8 5 2" xfId="9807" xr:uid="{E12D880B-7087-45F9-899A-FFBE1D7D9499}"/>
    <cellStyle name="Moeda 8 5 2 2" xfId="26069" xr:uid="{168E1766-41E9-4739-B22F-7BADFBA91C78}"/>
    <cellStyle name="Moeda 8 5 3" xfId="15330" xr:uid="{91617D11-BB04-4FD2-9C6B-48BF372214CD}"/>
    <cellStyle name="Moeda 8 5 4" xfId="21228" xr:uid="{6DA82FB5-5D3A-4207-AD6C-17EA127E887C}"/>
    <cellStyle name="Moeda 8 5 5" xfId="18787" xr:uid="{1DC7D5C5-E810-4CCC-83CB-3A3689E9198D}"/>
    <cellStyle name="Moeda 8 6" xfId="6564" xr:uid="{9410420E-2AB9-4EC5-9992-A887BFA0502B}"/>
    <cellStyle name="Moeda 8 6 2" xfId="11419" xr:uid="{3A95E36E-D5EE-4975-9EB5-C8D8C86CE544}"/>
    <cellStyle name="Moeda 8 6 2 2" xfId="27681" xr:uid="{968228C6-6CE3-4796-8F50-8C98C6C8E346}"/>
    <cellStyle name="Moeda 8 6 3" xfId="17014" xr:uid="{C3D1FF0A-2286-442D-87C9-4CA3B22ED051}"/>
    <cellStyle name="Moeda 8 6 4" xfId="22840" xr:uid="{CDFDDFD8-4281-4AEA-9A14-3E08F7683284}"/>
    <cellStyle name="Moeda 8 6 5" xfId="32301" xr:uid="{ECDC3E0C-BB89-4044-A6F6-31BEE06C16B6}"/>
    <cellStyle name="Moeda 8 7" xfId="8189" xr:uid="{C21761C9-E7B1-42A2-BDB2-2A568C63C724}"/>
    <cellStyle name="Moeda 8 7 2" xfId="24461" xr:uid="{BCA691F6-94A5-4B82-B496-825597285D90}"/>
    <cellStyle name="Moeda 8 8" xfId="13250" xr:uid="{A5CA218F-AB97-4986-98A4-76A0E768D481}"/>
    <cellStyle name="Moeda 8 9" xfId="19619" xr:uid="{8A0D4147-DF77-4126-943A-1CDFDF6010FE}"/>
    <cellStyle name="Moeda 9" xfId="898" xr:uid="{AFD5C226-6DE2-44AF-8DA3-DFCAEE258BE3}"/>
    <cellStyle name="Moeda 9 10" xfId="30040" xr:uid="{4A6FE090-600D-4686-8E0C-CE626E7FDB31}"/>
    <cellStyle name="Moeda 9 11" xfId="32659" xr:uid="{55EB6AD2-0CCA-4651-959D-B05916C436D4}"/>
    <cellStyle name="Moeda 9 12" xfId="34712" xr:uid="{479B9137-E355-47A3-8F97-D4C37620D994}"/>
    <cellStyle name="Moeda 9 13" xfId="35715" xr:uid="{F0B311E4-A1F7-4509-94C7-7A223330F0B7}"/>
    <cellStyle name="Moeda 9 14" xfId="37139" xr:uid="{4637C5D1-32AA-43BB-BBED-F352C3CFF327}"/>
    <cellStyle name="Moeda 9 15" xfId="38544" xr:uid="{4E099641-3F5A-4F76-A765-00FA425EE07F}"/>
    <cellStyle name="Moeda 9 16" xfId="40386" xr:uid="{80A71962-AE58-4D3E-BBF7-7FCC3B67E62E}"/>
    <cellStyle name="Moeda 9 17" xfId="41593" xr:uid="{636E357F-446D-4EC5-9E16-FF57BF8B2105}"/>
    <cellStyle name="Moeda 9 18" xfId="42996" xr:uid="{44E4A12F-F8DF-426A-B687-E01C56D88437}"/>
    <cellStyle name="Moeda 9 2" xfId="3056" xr:uid="{35746ACA-1478-4EC8-9982-B89D8B5F4CF4}"/>
    <cellStyle name="Moeda 9 2 10" xfId="32803" xr:uid="{5D1831B4-DF56-4793-AD44-47457844CCDC}"/>
    <cellStyle name="Moeda 9 2 11" xfId="34713" xr:uid="{927A129B-BBD4-48AB-94BE-70A849C8AF5A}"/>
    <cellStyle name="Moeda 9 2 12" xfId="35842" xr:uid="{143FF058-3CE5-44D1-83C8-9F95BB368A89}"/>
    <cellStyle name="Moeda 9 2 13" xfId="37254" xr:uid="{2110F45B-FF24-4AA4-8DE8-48F60784ADBE}"/>
    <cellStyle name="Moeda 9 2 14" xfId="38659" xr:uid="{32899366-6112-4429-877E-7D3DED68F34F}"/>
    <cellStyle name="Moeda 9 2 15" xfId="40387" xr:uid="{486003AA-B420-4DBB-933E-C43B6394C920}"/>
    <cellStyle name="Moeda 9 2 16" xfId="41708" xr:uid="{261452B5-3913-4089-A5C8-D96A9E8CD541}"/>
    <cellStyle name="Moeda 9 2 17" xfId="43111" xr:uid="{76ECF903-A33E-428C-AE01-AA08CF27BA9C}"/>
    <cellStyle name="Moeda 9 2 2" xfId="3521" xr:uid="{1BEB6F52-4BCD-4DE7-BC59-66F55B4F572D}"/>
    <cellStyle name="Moeda 9 2 2 10" xfId="34714" xr:uid="{95AD3951-7C1E-4AB2-86AA-18EFB789AF39}"/>
    <cellStyle name="Moeda 9 2 2 11" xfId="36207" xr:uid="{0B60EB84-9B32-4BE1-A565-D7372F761F2A}"/>
    <cellStyle name="Moeda 9 2 2 12" xfId="37619" xr:uid="{10FDA8C1-CF9E-4D08-9ED6-43C96E2CAEA9}"/>
    <cellStyle name="Moeda 9 2 2 13" xfId="39024" xr:uid="{A6328247-48CB-44C8-A0FB-D3882FECFC91}"/>
    <cellStyle name="Moeda 9 2 2 14" xfId="40388" xr:uid="{2FA872F5-6BE5-486B-9C8D-BA1201B80500}"/>
    <cellStyle name="Moeda 9 2 2 15" xfId="42073" xr:uid="{839337A3-7DCC-4A9C-8736-D159CA1D6F95}"/>
    <cellStyle name="Moeda 9 2 2 16" xfId="43476" xr:uid="{16FDF43B-1345-4307-AC25-929B1A544D88}"/>
    <cellStyle name="Moeda 9 2 2 2" xfId="4382" xr:uid="{47877FAB-B7D9-42B5-BE6F-114B1FE75FEC}"/>
    <cellStyle name="Moeda 9 2 2 2 10" xfId="36959" xr:uid="{288786A0-256C-4079-B38E-A3E21CFDEEA4}"/>
    <cellStyle name="Moeda 9 2 2 2 11" xfId="38371" xr:uid="{359914B6-CA13-4F62-A309-32403E14D8C5}"/>
    <cellStyle name="Moeda 9 2 2 2 12" xfId="39776" xr:uid="{38CEBA32-B693-45DB-968E-D993D47DD41F}"/>
    <cellStyle name="Moeda 9 2 2 2 13" xfId="40389" xr:uid="{4AFD1226-8A2D-43AF-B823-1B36D4DD4F1E}"/>
    <cellStyle name="Moeda 9 2 2 2 14" xfId="42825" xr:uid="{9EFFF350-A31C-4768-BAD8-0EB1A9E41912}"/>
    <cellStyle name="Moeda 9 2 2 2 15" xfId="44228" xr:uid="{A54BCE36-1FE0-4679-9E19-CCEE044AFDF1}"/>
    <cellStyle name="Moeda 9 2 2 2 2" xfId="5991" xr:uid="{EC0E3531-3052-40B9-BA41-FF7C687B191D}"/>
    <cellStyle name="Moeda 9 2 2 2 2 2" xfId="11240" xr:uid="{ED285000-55B9-4405-92F0-E1945DAC1675}"/>
    <cellStyle name="Moeda 9 2 2 2 2 2 2" xfId="27502" xr:uid="{2B5BD768-F66F-4852-A6C6-6A8D8B17B332}"/>
    <cellStyle name="Moeda 9 2 2 2 2 3" xfId="16763" xr:uid="{D606A722-761D-4E90-A801-8A0CB06D9C15}"/>
    <cellStyle name="Moeda 9 2 2 2 2 4" xfId="22661" xr:uid="{1BB08692-4B39-485B-815A-8352B425E81D}"/>
    <cellStyle name="Moeda 9 2 2 2 2 5" xfId="31808" xr:uid="{B4A12E46-0D4E-4ACC-95B4-C59311067D38}"/>
    <cellStyle name="Moeda 9 2 2 2 3" xfId="7997" xr:uid="{12EF455B-FFDA-46C5-8887-C856250D7A19}"/>
    <cellStyle name="Moeda 9 2 2 2 3 2" xfId="12852" xr:uid="{5F938B31-F419-436F-8A54-E77D58B395CF}"/>
    <cellStyle name="Moeda 9 2 2 2 3 2 2" xfId="29114" xr:uid="{04CF91A3-3AC0-496C-8883-CE6B11F7E95C}"/>
    <cellStyle name="Moeda 9 2 2 2 3 3" xfId="18447" xr:uid="{1406629F-F91B-4F9F-BD47-BC96E756DAE4}"/>
    <cellStyle name="Moeda 9 2 2 2 3 4" xfId="24273" xr:uid="{B4D3F127-6898-4348-AF14-EC8DF45A3F1E}"/>
    <cellStyle name="Moeda 9 2 2 2 3 5" xfId="31251" xr:uid="{C8B22824-0012-4C80-8F00-8D5314480671}"/>
    <cellStyle name="Moeda 9 2 2 2 4" xfId="9624" xr:uid="{A3174E17-DAEC-49C1-A94F-579F72A4D83A}"/>
    <cellStyle name="Moeda 9 2 2 2 4 2" xfId="25893" xr:uid="{67F4A433-B620-442E-8D26-A63D25DA2116}"/>
    <cellStyle name="Moeda 9 2 2 2 5" xfId="15154" xr:uid="{980BD9F4-5C96-47CE-8F7A-51B1E64935B0}"/>
    <cellStyle name="Moeda 9 2 2 2 6" xfId="21052" xr:uid="{5892E89C-24BB-4058-914B-7989F4CE7A3E}"/>
    <cellStyle name="Moeda 9 2 2 2 7" xfId="30365" xr:uid="{B3289F5E-7047-4AFD-B159-CB9AA9D6CA93}"/>
    <cellStyle name="Moeda 9 2 2 2 8" xfId="34097" xr:uid="{27DCF0A1-1B34-480A-8013-3121ED8325AB}"/>
    <cellStyle name="Moeda 9 2 2 2 9" xfId="34715" xr:uid="{F9E51D8F-BD1A-4BD0-8C01-3C4E2452ACE2}"/>
    <cellStyle name="Moeda 9 2 2 3" xfId="5136" xr:uid="{89A3BD32-E9E4-4CD7-8004-E722D01013EF}"/>
    <cellStyle name="Moeda 9 2 2 3 2" xfId="10385" xr:uid="{8AF3611F-723D-4224-B0FF-ED544D9697CD}"/>
    <cellStyle name="Moeda 9 2 2 3 2 2" xfId="26647" xr:uid="{2A65FA4B-B42C-46D0-8A6F-E31D3EE2DC81}"/>
    <cellStyle name="Moeda 9 2 2 3 3" xfId="15908" xr:uid="{043D0B3E-4086-4E65-9167-1867C96A5B0A}"/>
    <cellStyle name="Moeda 9 2 2 3 4" xfId="21806" xr:uid="{87C7C6B5-A39A-49CE-86FA-57E00BFAA658}"/>
    <cellStyle name="Moeda 9 2 2 3 5" xfId="32139" xr:uid="{D80F7E6B-313D-4495-BD52-275C3C43BBC1}"/>
    <cellStyle name="Moeda 9 2 2 4" xfId="7142" xr:uid="{59E7B9E2-CC58-4B5B-99A2-B17B0966A7BA}"/>
    <cellStyle name="Moeda 9 2 2 4 2" xfId="11997" xr:uid="{671DE824-D4F9-4DB6-90C2-A45999875A12}"/>
    <cellStyle name="Moeda 9 2 2 4 2 2" xfId="28259" xr:uid="{7C1C9272-2F6E-4FA4-9989-D7267AFCC224}"/>
    <cellStyle name="Moeda 9 2 2 4 3" xfId="17592" xr:uid="{B3DD978E-78D8-408C-9D42-246C2A4D5F9B}"/>
    <cellStyle name="Moeda 9 2 2 4 4" xfId="23418" xr:uid="{0DE969C9-8CB6-46B0-BAC5-EF161036CD19}"/>
    <cellStyle name="Moeda 9 2 2 4 5" xfId="19012" xr:uid="{114C3BC7-9AC5-43B8-8147-9A000CB1ABEE}"/>
    <cellStyle name="Moeda 9 2 2 5" xfId="8769" xr:uid="{2460619A-B79C-4059-B9AC-E1E03D820644}"/>
    <cellStyle name="Moeda 9 2 2 5 2" xfId="25038" xr:uid="{30ED8EE1-6255-45A7-9DFE-8E0661D9160E}"/>
    <cellStyle name="Moeda 9 2 2 6" xfId="14297" xr:uid="{E0565D16-A3B7-4305-9CF7-31B44B49625B}"/>
    <cellStyle name="Moeda 9 2 2 7" xfId="20197" xr:uid="{19C0EB2C-5701-424D-8C1E-E4A93FC926D4}"/>
    <cellStyle name="Moeda 9 2 2 8" xfId="19125" xr:uid="{1C9FFB6E-060E-4063-A1AA-8A43E7B49E1A}"/>
    <cellStyle name="Moeda 9 2 2 9" xfId="33242" xr:uid="{A91AB032-1E33-43D5-9A26-F897F975CC51}"/>
    <cellStyle name="Moeda 9 2 3" xfId="3947" xr:uid="{7096FF77-8632-4821-AE82-BCC03B6AE921}"/>
    <cellStyle name="Moeda 9 2 3 10" xfId="36592" xr:uid="{2A19A185-246E-48AD-90ED-A5E8B0EDEF8C}"/>
    <cellStyle name="Moeda 9 2 3 11" xfId="38004" xr:uid="{BE0C47D4-4E6F-426F-B6F0-BFBA5AC69EA5}"/>
    <cellStyle name="Moeda 9 2 3 12" xfId="39409" xr:uid="{BF8A4291-1123-481F-84C9-0ED1964FCF1F}"/>
    <cellStyle name="Moeda 9 2 3 13" xfId="40390" xr:uid="{B5FD7960-6A68-4C3A-B553-F8BDBD2FE0C9}"/>
    <cellStyle name="Moeda 9 2 3 14" xfId="42458" xr:uid="{6FFDA82E-9C59-42CE-8606-6C850DD1A48C}"/>
    <cellStyle name="Moeda 9 2 3 15" xfId="43861" xr:uid="{818FEAA0-A9B1-4C72-9F50-EDFADF9EC1BE}"/>
    <cellStyle name="Moeda 9 2 3 2" xfId="5556" xr:uid="{D2A3201A-C88C-43AC-85D4-A204453E3381}"/>
    <cellStyle name="Moeda 9 2 3 2 2" xfId="10805" xr:uid="{252C09ED-900A-402F-8770-C50F1A978B10}"/>
    <cellStyle name="Moeda 9 2 3 2 2 2" xfId="27067" xr:uid="{958FA395-75E4-4AFE-9CA6-D15A7C0ACCAF}"/>
    <cellStyle name="Moeda 9 2 3 2 3" xfId="16328" xr:uid="{16DE4A6B-A5CC-4170-A8A0-B5CCA77B0B2A}"/>
    <cellStyle name="Moeda 9 2 3 2 4" xfId="22226" xr:uid="{C43D1402-8522-4181-9A4E-682EEC655BB1}"/>
    <cellStyle name="Moeda 9 2 3 2 5" xfId="31604" xr:uid="{574CE04D-5A5D-4693-9284-69EAED9D02A0}"/>
    <cellStyle name="Moeda 9 2 3 3" xfId="7562" xr:uid="{E9FFE865-F714-488F-B261-D47F03E5A2F1}"/>
    <cellStyle name="Moeda 9 2 3 3 2" xfId="12417" xr:uid="{B604D7FB-634B-42C3-B497-33821226D088}"/>
    <cellStyle name="Moeda 9 2 3 3 2 2" xfId="28679" xr:uid="{41B3085D-0777-4F04-8B74-C307959C0C1E}"/>
    <cellStyle name="Moeda 9 2 3 3 3" xfId="18012" xr:uid="{388B7E7F-6AF2-40BE-9762-1E4F9E2C1891}"/>
    <cellStyle name="Moeda 9 2 3 3 4" xfId="23838" xr:uid="{8DF29559-DED9-4280-8B00-9F285FFE683F}"/>
    <cellStyle name="Moeda 9 2 3 3 5" xfId="13115" xr:uid="{C4ED23EA-4ADB-4225-AA15-C4B0E5E036DB}"/>
    <cellStyle name="Moeda 9 2 3 4" xfId="9189" xr:uid="{7D156306-E164-4CE6-8916-EBB31960B634}"/>
    <cellStyle name="Moeda 9 2 3 4 2" xfId="25458" xr:uid="{DE43469F-7D3E-40DF-963B-836949A2A4FC}"/>
    <cellStyle name="Moeda 9 2 3 5" xfId="14719" xr:uid="{CE2EF32B-FA17-4E1E-97D8-9A1BE4D04091}"/>
    <cellStyle name="Moeda 9 2 3 6" xfId="20617" xr:uid="{29C63AEE-A1E6-4C2B-B8FC-312F14B4F951}"/>
    <cellStyle name="Moeda 9 2 3 7" xfId="31449" xr:uid="{149B8F43-0FD4-448E-8711-1A1F2D683B5A}"/>
    <cellStyle name="Moeda 9 2 3 8" xfId="33662" xr:uid="{C10CCD9A-A57F-45AC-B77D-9AAE7477BFB6}"/>
    <cellStyle name="Moeda 9 2 3 9" xfId="34716" xr:uid="{171D2856-E6AE-4399-8576-67491F30285C}"/>
    <cellStyle name="Moeda 9 2 4" xfId="4697" xr:uid="{AA14C816-76D5-48EF-8C0D-0985DF1E3DC2}"/>
    <cellStyle name="Moeda 9 2 4 2" xfId="9946" xr:uid="{715E05F7-62AB-4D28-809F-AA73F008E150}"/>
    <cellStyle name="Moeda 9 2 4 2 2" xfId="26208" xr:uid="{B67CC8D1-5CAC-432E-89D6-16D3A6BF1D2B}"/>
    <cellStyle name="Moeda 9 2 4 3" xfId="15469" xr:uid="{B5E6368F-0E45-4C33-8C32-04CFB9507B51}"/>
    <cellStyle name="Moeda 9 2 4 4" xfId="21367" xr:uid="{B95805B0-4F40-4212-880B-C8ECC0719E9A}"/>
    <cellStyle name="Moeda 9 2 4 5" xfId="29686" xr:uid="{F3EF59D1-887A-42F7-B7FA-94087D24E8EF}"/>
    <cellStyle name="Moeda 9 2 5" xfId="6703" xr:uid="{7F192FC9-9DCC-4D15-BA94-F33C5E0B503A}"/>
    <cellStyle name="Moeda 9 2 5 2" xfId="11558" xr:uid="{92E3BA86-C7E7-4699-B246-516FDA93E8CE}"/>
    <cellStyle name="Moeda 9 2 5 2 2" xfId="27820" xr:uid="{6737A16B-2A04-4A43-A74D-ADB5FCA4C7AC}"/>
    <cellStyle name="Moeda 9 2 5 3" xfId="17153" xr:uid="{1590BA41-4EA5-418B-A73C-8143E3176F22}"/>
    <cellStyle name="Moeda 9 2 5 4" xfId="22979" xr:uid="{9A6255EE-59A4-48A5-A5AE-86FBDB06A1CD}"/>
    <cellStyle name="Moeda 9 2 5 5" xfId="32493" xr:uid="{428042B3-06D9-4332-9DCE-20B5CC54966D}"/>
    <cellStyle name="Moeda 9 2 6" xfId="8330" xr:uid="{DD380967-4529-4AB4-9DA7-3AE9EE3FD682}"/>
    <cellStyle name="Moeda 9 2 6 2" xfId="24599" xr:uid="{CE83B5C0-69CF-4D38-869F-BA3A28F74522}"/>
    <cellStyle name="Moeda 9 2 7" xfId="13855" xr:uid="{D979E126-C814-4237-8644-A77B5954BA3E}"/>
    <cellStyle name="Moeda 9 2 8" xfId="19758" xr:uid="{8711AC2B-6E4E-4602-B10E-876C1B0BD88F}"/>
    <cellStyle name="Moeda 9 2 9" xfId="31229" xr:uid="{B506DC3F-2C4C-44C1-994B-461F0EF23375}"/>
    <cellStyle name="Moeda 9 3" xfId="3254" xr:uid="{58C49743-D663-4D70-846A-F751BF4FA7C9}"/>
    <cellStyle name="Moeda 9 3 10" xfId="34717" xr:uid="{3FAAE0AE-B40C-4DD6-8FA8-B301B31FFC89}"/>
    <cellStyle name="Moeda 9 3 11" xfId="36031" xr:uid="{F18EB8FD-E36C-4F05-818F-D21DFFF0D239}"/>
    <cellStyle name="Moeda 9 3 12" xfId="37443" xr:uid="{A72C0327-3B6D-4854-A69C-FC5E4766CE89}"/>
    <cellStyle name="Moeda 9 3 13" xfId="38848" xr:uid="{14D14248-6A2B-4CDA-91AE-5CF904C69BF4}"/>
    <cellStyle name="Moeda 9 3 14" xfId="40391" xr:uid="{5675E863-1C18-4DFA-B121-3F94D0EF6BD9}"/>
    <cellStyle name="Moeda 9 3 15" xfId="41897" xr:uid="{43D46C7F-03B4-4EB1-AE5C-A7B7BC4E3788}"/>
    <cellStyle name="Moeda 9 3 16" xfId="43300" xr:uid="{9D13B43F-666A-407E-8139-AB7FA456CE4A}"/>
    <cellStyle name="Moeda 9 3 2" xfId="4184" xr:uid="{53C432C6-AA9A-4553-BA61-12353070903D}"/>
    <cellStyle name="Moeda 9 3 2 10" xfId="36783" xr:uid="{673459E5-4BDE-4BAE-B288-EF1A4D7EFC97}"/>
    <cellStyle name="Moeda 9 3 2 11" xfId="38195" xr:uid="{1D64A2AE-841C-4D10-9A64-59BF3A3EE90E}"/>
    <cellStyle name="Moeda 9 3 2 12" xfId="39600" xr:uid="{E86860BD-FFDB-46BC-88D4-DAF92381E582}"/>
    <cellStyle name="Moeda 9 3 2 13" xfId="40392" xr:uid="{C62CFEDC-D5CB-4F33-98F8-5DA824D2BD97}"/>
    <cellStyle name="Moeda 9 3 2 14" xfId="42649" xr:uid="{8DED2622-D4C8-455F-B68E-DD8352B6908E}"/>
    <cellStyle name="Moeda 9 3 2 15" xfId="44052" xr:uid="{BF527D56-E7DD-4FAA-AE7E-B844BFA4F8BD}"/>
    <cellStyle name="Moeda 9 3 2 2" xfId="5793" xr:uid="{351418E0-8573-4770-9C39-03B4B698F28D}"/>
    <cellStyle name="Moeda 9 3 2 2 2" xfId="11042" xr:uid="{32F600CF-9E57-4210-B852-F5289630B498}"/>
    <cellStyle name="Moeda 9 3 2 2 2 2" xfId="27304" xr:uid="{D5425DA6-4001-4F76-B9E2-C8A94A4D216E}"/>
    <cellStyle name="Moeda 9 3 2 2 3" xfId="16565" xr:uid="{CEF88B13-B660-4C98-B4C9-5B349159ABBC}"/>
    <cellStyle name="Moeda 9 3 2 2 4" xfId="22463" xr:uid="{D63CB554-4129-4E2A-86EF-8C40F4C42505}"/>
    <cellStyle name="Moeda 9 3 2 2 5" xfId="31474" xr:uid="{3FBC3AF9-7DCB-42F5-91E7-2E3C57FBBFC1}"/>
    <cellStyle name="Moeda 9 3 2 3" xfId="7799" xr:uid="{E5CA5710-0EDA-4DE8-A8F9-548EF1FF3F8D}"/>
    <cellStyle name="Moeda 9 3 2 3 2" xfId="12654" xr:uid="{23C046D4-7F50-4C8C-AE6B-990ACD71FDC2}"/>
    <cellStyle name="Moeda 9 3 2 3 2 2" xfId="28916" xr:uid="{42A80737-7901-4B6D-8F59-8D71AA0CE193}"/>
    <cellStyle name="Moeda 9 3 2 3 3" xfId="18249" xr:uid="{520CAC23-B0E3-4337-876C-9713D697A61D}"/>
    <cellStyle name="Moeda 9 3 2 3 4" xfId="24075" xr:uid="{F10AD905-3656-4989-8484-EE5535E8616F}"/>
    <cellStyle name="Moeda 9 3 2 3 5" xfId="29952" xr:uid="{9E79565C-AB5B-446C-96A3-0CC0C2B28FCF}"/>
    <cellStyle name="Moeda 9 3 2 4" xfId="9426" xr:uid="{B9648FC3-733A-4013-9B86-2BF98471436B}"/>
    <cellStyle name="Moeda 9 3 2 4 2" xfId="25695" xr:uid="{898F30E0-51D9-456B-A950-26859A1A2C63}"/>
    <cellStyle name="Moeda 9 3 2 5" xfId="14956" xr:uid="{2A47BA63-1272-4911-B0AC-62E34813C85A}"/>
    <cellStyle name="Moeda 9 3 2 6" xfId="20854" xr:uid="{BED6FB01-BC26-4181-9209-F01C22A33A08}"/>
    <cellStyle name="Moeda 9 3 2 7" xfId="31178" xr:uid="{B33DD83B-9757-43F8-8DCC-0183657493B9}"/>
    <cellStyle name="Moeda 9 3 2 8" xfId="33899" xr:uid="{59BF0CC6-3897-4151-A839-A40A4B1B9CAB}"/>
    <cellStyle name="Moeda 9 3 2 9" xfId="34718" xr:uid="{1044480B-044F-49FA-B05B-6BB8C50A6762}"/>
    <cellStyle name="Moeda 9 3 3" xfId="4895" xr:uid="{C2B46817-6E64-4D61-A7D6-7D274DCAA7E0}"/>
    <cellStyle name="Moeda 9 3 3 2" xfId="10144" xr:uid="{5A236591-8DF4-418E-BF8B-0ACEF78A4AB9}"/>
    <cellStyle name="Moeda 9 3 3 2 2" xfId="26406" xr:uid="{0CCC4FD5-98C9-4939-8FEC-B1F582DF3C26}"/>
    <cellStyle name="Moeda 9 3 3 3" xfId="15667" xr:uid="{DC81F56C-786D-42CC-913C-0D576BE6A9F0}"/>
    <cellStyle name="Moeda 9 3 3 4" xfId="21565" xr:uid="{31E5D77E-9BC2-4994-821B-A917200CAEE2}"/>
    <cellStyle name="Moeda 9 3 3 5" xfId="31332" xr:uid="{A7D2E540-A742-4EBB-B873-E5C6E0D9B410}"/>
    <cellStyle name="Moeda 9 3 4" xfId="6901" xr:uid="{3ACFD8E5-0D66-4ABB-8BDD-416213BE9776}"/>
    <cellStyle name="Moeda 9 3 4 2" xfId="11756" xr:uid="{1FF753D0-D66A-459F-9325-0D62157F4EA6}"/>
    <cellStyle name="Moeda 9 3 4 2 2" xfId="28018" xr:uid="{54E62DE2-E3E9-4386-9E60-9544CEB6EBA0}"/>
    <cellStyle name="Moeda 9 3 4 3" xfId="17351" xr:uid="{228D1D88-A29F-41BC-A160-D6D35B21531B}"/>
    <cellStyle name="Moeda 9 3 4 4" xfId="23177" xr:uid="{D12B654A-187B-43E9-8FC3-4A82F6A72F4D}"/>
    <cellStyle name="Moeda 9 3 4 5" xfId="31169" xr:uid="{BC60B524-481C-476A-8CA6-1D2F05707548}"/>
    <cellStyle name="Moeda 9 3 5" xfId="8528" xr:uid="{4135997F-6881-4E22-9FAE-3853C9A318C2}"/>
    <cellStyle name="Moeda 9 3 5 2" xfId="24797" xr:uid="{64120F93-69C8-4E3B-A3FD-B54D2943F781}"/>
    <cellStyle name="Moeda 9 3 6" xfId="14053" xr:uid="{D3D73492-3031-4D7E-80DF-0727866D5839}"/>
    <cellStyle name="Moeda 9 3 7" xfId="19956" xr:uid="{D1F001E9-0287-4AED-A184-21824F62ACA3}"/>
    <cellStyle name="Moeda 9 3 8" xfId="32310" xr:uid="{6982C167-8600-4F68-AB64-F772F5F22148}"/>
    <cellStyle name="Moeda 9 3 9" xfId="33001" xr:uid="{97F0100A-70AA-4052-8721-A92405066F1F}"/>
    <cellStyle name="Moeda 9 4" xfId="3746" xr:uid="{A10C204A-A67D-4F70-9EAB-F6C575309629}"/>
    <cellStyle name="Moeda 9 4 10" xfId="36416" xr:uid="{2D76D221-B3E9-42E8-A7C5-B6168330D151}"/>
    <cellStyle name="Moeda 9 4 11" xfId="37828" xr:uid="{8AD16DAE-4318-48C0-8BD8-4ECA5438C828}"/>
    <cellStyle name="Moeda 9 4 12" xfId="39233" xr:uid="{3DBC0097-32C6-43F8-B29B-83DDCAFF2B72}"/>
    <cellStyle name="Moeda 9 4 13" xfId="40393" xr:uid="{222AEDE0-B922-4D33-9C0A-E600346B8C2B}"/>
    <cellStyle name="Moeda 9 4 14" xfId="42282" xr:uid="{E0E7288B-64DF-4C4D-97ED-1D2276720612}"/>
    <cellStyle name="Moeda 9 4 15" xfId="43685" xr:uid="{540F148F-1707-4986-81FB-1D8CA423D281}"/>
    <cellStyle name="Moeda 9 4 2" xfId="5355" xr:uid="{5DA76AF1-36C1-410F-AF6D-2B832E6252C5}"/>
    <cellStyle name="Moeda 9 4 2 2" xfId="10604" xr:uid="{17A1E92F-42F2-411E-A436-A19F8923B580}"/>
    <cellStyle name="Moeda 9 4 2 2 2" xfId="26866" xr:uid="{85768239-16C0-4C0E-AFC2-28B3D15A124A}"/>
    <cellStyle name="Moeda 9 4 2 3" xfId="16127" xr:uid="{14261337-CED3-4D9A-ACA2-EE184E0D9561}"/>
    <cellStyle name="Moeda 9 4 2 4" xfId="22025" xr:uid="{9611895F-6E99-4FAE-8DAC-642CA760F56D}"/>
    <cellStyle name="Moeda 9 4 2 5" xfId="13487" xr:uid="{E84E4B99-8C15-4EBB-8B70-E220A9A48855}"/>
    <cellStyle name="Moeda 9 4 3" xfId="7361" xr:uid="{61E0AF18-46C4-48AB-91C0-FDF6F48240C0}"/>
    <cellStyle name="Moeda 9 4 3 2" xfId="12216" xr:uid="{02684DCD-070C-4E9B-8D36-BF0E8FA594E3}"/>
    <cellStyle name="Moeda 9 4 3 2 2" xfId="28478" xr:uid="{52AF4E25-48FD-4536-B436-D3F04944BFF8}"/>
    <cellStyle name="Moeda 9 4 3 3" xfId="17811" xr:uid="{F109213E-5466-4896-9409-C0E449533BCC}"/>
    <cellStyle name="Moeda 9 4 3 4" xfId="23637" xr:uid="{F96C88BA-6878-44E7-B9A3-9064291FB87A}"/>
    <cellStyle name="Moeda 9 4 3 5" xfId="29423" xr:uid="{9BC3DA0A-E66D-4806-91D7-90C936B169E1}"/>
    <cellStyle name="Moeda 9 4 4" xfId="8988" xr:uid="{9D30BF26-8E99-4B90-BD48-04B6318B0B9D}"/>
    <cellStyle name="Moeda 9 4 4 2" xfId="25257" xr:uid="{97FE993A-DC63-4F2D-A59A-5D21EE4FD97E}"/>
    <cellStyle name="Moeda 9 4 5" xfId="14518" xr:uid="{D313C800-D89B-4202-BAF3-6E7BE6F4E7BD}"/>
    <cellStyle name="Moeda 9 4 6" xfId="20416" xr:uid="{FDE938E5-B66C-4F53-81C3-6BD9EFCA027E}"/>
    <cellStyle name="Moeda 9 4 7" xfId="19051" xr:uid="{E29DA54D-0083-435E-ABFD-446B66DBE7A7}"/>
    <cellStyle name="Moeda 9 4 8" xfId="33461" xr:uid="{4D57C54C-E701-423B-AC83-D67F43CC25D1}"/>
    <cellStyle name="Moeda 9 4 9" xfId="34719" xr:uid="{813B3254-AEC5-471D-8FA1-A4F603FD0169}"/>
    <cellStyle name="Moeda 9 5" xfId="4559" xr:uid="{B349BE67-0AD7-42AE-82B5-E20E76A747BF}"/>
    <cellStyle name="Moeda 9 5 2" xfId="9808" xr:uid="{0D4B6F9B-5A2C-49F2-BF47-90BC5AABE257}"/>
    <cellStyle name="Moeda 9 5 2 2" xfId="26070" xr:uid="{4E1AF8EE-AAE5-465A-8B1E-FA331F4BFABB}"/>
    <cellStyle name="Moeda 9 5 3" xfId="15331" xr:uid="{AEEC7F7A-4640-4BEB-9504-01E1938078C8}"/>
    <cellStyle name="Moeda 9 5 4" xfId="21229" xr:uid="{2AF28BAC-4F7C-479A-87C1-A7A830B02454}"/>
    <cellStyle name="Moeda 9 5 5" xfId="30960" xr:uid="{2272CE9B-C966-49BB-A746-65DAE22D4756}"/>
    <cellStyle name="Moeda 9 6" xfId="6565" xr:uid="{BBA1D696-EBBE-4436-98CF-E1B982B5D0AD}"/>
    <cellStyle name="Moeda 9 6 2" xfId="11420" xr:uid="{081C4473-681C-4809-B3E7-FEDCE636F111}"/>
    <cellStyle name="Moeda 9 6 2 2" xfId="27682" xr:uid="{6EDAD42F-FD38-400B-A754-8987BE25197C}"/>
    <cellStyle name="Moeda 9 6 3" xfId="17015" xr:uid="{2814469C-E59A-4EDC-A5D1-BEE00D344B08}"/>
    <cellStyle name="Moeda 9 6 4" xfId="22841" xr:uid="{8A361B9C-0875-40BD-9822-90DE87FDCEAE}"/>
    <cellStyle name="Moeda 9 6 5" xfId="13556" xr:uid="{88A35793-647E-4D05-8FB2-27FC9E211E0C}"/>
    <cellStyle name="Moeda 9 7" xfId="8190" xr:uid="{35DFE405-7590-4B41-90DF-B614FE2FC3AD}"/>
    <cellStyle name="Moeda 9 7 2" xfId="24462" xr:uid="{57AE9F74-8065-44D9-A6DA-FAE6D85B9F43}"/>
    <cellStyle name="Moeda 9 8" xfId="13251" xr:uid="{E5D1C1EE-FEBF-485E-9567-777380EC33D2}"/>
    <cellStyle name="Moeda 9 9" xfId="19620" xr:uid="{2E95CC13-E0BC-4DF7-A787-AEF9806A45A0}"/>
    <cellStyle name="Monétaire [0]_Annexes 2000LE1" xfId="41561" xr:uid="{99C53118-9B41-4A1E-B9F4-4E18B331AD6A}"/>
    <cellStyle name="Monétaire_Annexes 2000LE1" xfId="41562" xr:uid="{B9B707AF-E679-4C07-A3A1-6039E27C31F5}"/>
    <cellStyle name="Neutra 10" xfId="6417" xr:uid="{5A17E8A5-31E6-4AD4-A209-57AF1B357205}"/>
    <cellStyle name="Neutra 11" xfId="6418" xr:uid="{DF35F28B-D480-42CB-9E79-91D34D1B5EEB}"/>
    <cellStyle name="Neutra 2" xfId="899" xr:uid="{F71C9F8B-72B0-4634-B72C-2FF1EB1D8D68}"/>
    <cellStyle name="Neutra 2 2" xfId="6420" xr:uid="{6ADE9B00-27AC-492D-BC4D-15EB120F0C4E}"/>
    <cellStyle name="Neutra 2 2 2" xfId="41436" xr:uid="{8EADC0ED-349F-4BCE-8D43-B1BFBF4AFD8D}"/>
    <cellStyle name="Neutra 2 3" xfId="6419" xr:uid="{C026FB2D-34ED-4654-834B-02B93963BB51}"/>
    <cellStyle name="Neutra 3" xfId="900" xr:uid="{81869606-7760-4A37-9B58-BB7C32ED84C7}"/>
    <cellStyle name="Neutra 3 2" xfId="6421" xr:uid="{BC773503-3E93-46C5-96CC-7C80DCB190CE}"/>
    <cellStyle name="Neutra 4" xfId="6422" xr:uid="{296015B5-AC93-406F-83ED-AEC995C5966D}"/>
    <cellStyle name="Neutra 5" xfId="6423" xr:uid="{E331A6D8-BA0F-4270-9E18-87A0A608F2DA}"/>
    <cellStyle name="Neutra 6" xfId="6424" xr:uid="{B6E4439B-DB64-4F69-9B75-636C808CEEBE}"/>
    <cellStyle name="Neutra 7" xfId="6425" xr:uid="{7C9BE1C5-038A-4524-AE81-E31128442444}"/>
    <cellStyle name="Neutra 8" xfId="6426" xr:uid="{5C09B3F5-B718-4422-B742-DA4D0B985B03}"/>
    <cellStyle name="Neutra 9" xfId="6427" xr:uid="{1A973D93-F845-416B-B337-94A131AAEA51}"/>
    <cellStyle name="Neutro 2" xfId="9778" xr:uid="{9C4FB5E7-2795-4AF1-A80D-B834F6A699D5}"/>
    <cellStyle name="Neutro 2 2" xfId="41563" xr:uid="{32EA78E6-174C-4260-8C93-907E088F57B2}"/>
    <cellStyle name="Neutro 3" xfId="2942" xr:uid="{917441FF-4420-438B-8643-8282CD54AD6C}"/>
    <cellStyle name="Normal" xfId="0" builtinId="0"/>
    <cellStyle name="Normal 10" xfId="60" xr:uid="{8CB7650A-F18D-44A1-BBD3-CB7511FD9F12}"/>
    <cellStyle name="Normal 10 10" xfId="901" xr:uid="{FC014279-BB3E-4524-8964-ED0F3BFCFF59}"/>
    <cellStyle name="Normal 10 11" xfId="902" xr:uid="{13EAFE8D-BD77-4BDC-B826-1527130CE556}"/>
    <cellStyle name="Normal 10 12" xfId="903" xr:uid="{1E64E251-2A1C-4F6B-BF2A-645A2EEA3F46}"/>
    <cellStyle name="Normal 10 13" xfId="904" xr:uid="{D862D54F-021D-4810-80DF-72726D6A8475}"/>
    <cellStyle name="Normal 10 14" xfId="905" xr:uid="{A1B33419-9CF8-4099-AA2C-88043442D39E}"/>
    <cellStyle name="Normal 10 15" xfId="906" xr:uid="{43DB6769-1637-4816-8C9E-7B1E8C33B0CF}"/>
    <cellStyle name="Normal 10 16" xfId="907" xr:uid="{D9956BE6-11F2-425D-BF41-170602E2E6A6}"/>
    <cellStyle name="Normal 10 17" xfId="908" xr:uid="{C36A22AF-967D-4FD1-9A8E-8162A7A21978}"/>
    <cellStyle name="Normal 10 18" xfId="909" xr:uid="{C5651169-D3BD-4AF3-8CD2-387BFFA14418}"/>
    <cellStyle name="Normal 10 19" xfId="910" xr:uid="{94121572-0A29-4B80-A0F5-79FCB1184301}"/>
    <cellStyle name="Normal 10 2" xfId="911" xr:uid="{8B9BCE24-C122-4ADD-9B4D-528AFCDA539E}"/>
    <cellStyle name="Normal 10 2 2" xfId="41349" xr:uid="{C3EE7CF1-CBA3-4A39-981D-1D9EC65E72B9}"/>
    <cellStyle name="Normal 10 20" xfId="912" xr:uid="{9933F6BC-5C59-486C-9334-7B7A186AB757}"/>
    <cellStyle name="Normal 10 21" xfId="913" xr:uid="{D39E6E05-9B6E-45B6-A014-180327F99F53}"/>
    <cellStyle name="Normal 10 22" xfId="914" xr:uid="{56C4D7B3-2E66-4A76-B719-C1D37CF75A0A}"/>
    <cellStyle name="Normal 10 23" xfId="915" xr:uid="{AFD5CA9C-41F3-42BE-9497-CDC266EAFC66}"/>
    <cellStyle name="Normal 10 24" xfId="916" xr:uid="{31FCABCB-6D80-473A-849D-33982D80B235}"/>
    <cellStyle name="Normal 10 25" xfId="917" xr:uid="{F7067A23-75C3-4247-8F23-3CFC84A5D4BE}"/>
    <cellStyle name="Normal 10 26" xfId="918" xr:uid="{F2CF2787-2823-4938-8DA4-A07EE8D29D59}"/>
    <cellStyle name="Normal 10 27" xfId="919" xr:uid="{DFD38318-208B-48A3-8616-2CDA07CA208D}"/>
    <cellStyle name="Normal 10 28" xfId="920" xr:uid="{6ABE7251-D816-432E-95B4-7F662E510C28}"/>
    <cellStyle name="Normal 10 29" xfId="921" xr:uid="{B773D3C5-BBEB-4424-8249-8B49915A64FB}"/>
    <cellStyle name="Normal 10 3" xfId="922" xr:uid="{A57D9D8E-7E63-41D5-8CDA-D26E5D3E6534}"/>
    <cellStyle name="Normal 10 30" xfId="923" xr:uid="{ED6AD9DC-4A4E-4510-8038-A3CF7E8D8BD0}"/>
    <cellStyle name="Normal 10 31" xfId="924" xr:uid="{DD36140B-90FC-460A-BAC7-58F09AA80861}"/>
    <cellStyle name="Normal 10 32" xfId="3271" xr:uid="{A80C0FD7-4198-4984-91C4-22498C2D0D16}"/>
    <cellStyle name="Normal 10 32 2 2 2" xfId="35688" xr:uid="{29D24ECF-B2F9-492C-BC21-4F1ADD3EE8C3}"/>
    <cellStyle name="Normal 10 4" xfId="925" xr:uid="{5AFA4CFC-5A48-469C-852B-4BF1E4BFCFC2}"/>
    <cellStyle name="Normal 10 5" xfId="926" xr:uid="{485E9AAF-FF72-45BD-BAD3-8F3A63BCE55B}"/>
    <cellStyle name="Normal 10 6" xfId="927" xr:uid="{2E4AD6ED-8E56-4B79-A42E-A5C58D1ADE00}"/>
    <cellStyle name="Normal 10 7" xfId="928" xr:uid="{CBBAE0C1-5E28-41A2-AEB8-A6EA102EDD04}"/>
    <cellStyle name="Normal 10 8" xfId="929" xr:uid="{D89FF85F-A1A9-476F-A362-179D415C29B0}"/>
    <cellStyle name="Normal 10 9" xfId="930" xr:uid="{238876AA-CF2D-48F9-892A-F66D52C69587}"/>
    <cellStyle name="Normal 100" xfId="931" xr:uid="{5824795A-1EA2-4608-B55C-185B581D70C8}"/>
    <cellStyle name="Normal 101" xfId="932" xr:uid="{F901EAEF-0E1A-4541-9839-2631EE07CC0C}"/>
    <cellStyle name="Normal 102" xfId="933" xr:uid="{D8B02B00-8FF3-4817-9755-13A93EDC11AD}"/>
    <cellStyle name="Normal 103" xfId="934" xr:uid="{7C4DFFEA-2457-4088-AA38-21DAD8B885AE}"/>
    <cellStyle name="Normal 104" xfId="935" xr:uid="{9D960F19-4719-44FD-AAF7-22845512B024}"/>
    <cellStyle name="Normal 105" xfId="936" xr:uid="{D8F62D27-B05D-4C60-85DC-987FB08F1EED}"/>
    <cellStyle name="Normal 106" xfId="937" xr:uid="{286EBA17-9CE1-4B39-ABB7-478EB48B41B4}"/>
    <cellStyle name="Normal 107" xfId="938" xr:uid="{1C6F1104-4577-454C-8567-2C64D36A3EEB}"/>
    <cellStyle name="Normal 108" xfId="939" xr:uid="{097BDFE2-7742-4F4B-B80F-F42A08BFFD15}"/>
    <cellStyle name="Normal 109" xfId="940" xr:uid="{3EE70427-CADC-4183-88DD-ED66336C4CF7}"/>
    <cellStyle name="Normal 109 2" xfId="941" xr:uid="{EBCC3858-17BF-45F8-911E-63F13C695900}"/>
    <cellStyle name="Normal 11" xfId="942" xr:uid="{6B755F56-9313-4D41-AF61-6C3DEB706F9E}"/>
    <cellStyle name="Normal 11 10" xfId="943" xr:uid="{9EAA4544-7DA2-4DB2-8942-1D5728C9A61F}"/>
    <cellStyle name="Normal 11 11" xfId="944" xr:uid="{B42C4D9A-945A-4DF7-AD57-702EEFB9A0C3}"/>
    <cellStyle name="Normal 11 12" xfId="945" xr:uid="{F913397A-BF11-4378-BB5E-89B54A65D835}"/>
    <cellStyle name="Normal 11 13" xfId="946" xr:uid="{4578501D-258A-43A9-B488-8680064F2EAB}"/>
    <cellStyle name="Normal 11 14" xfId="947" xr:uid="{CC7A24F4-FA71-4D7C-B97C-678FC6D2A7B8}"/>
    <cellStyle name="Normal 11 15" xfId="948" xr:uid="{9E452451-E99C-4B0C-AC7A-29850854DB74}"/>
    <cellStyle name="Normal 11 16" xfId="949" xr:uid="{BCE53994-D47C-4D6F-82F3-ECD3AA60B983}"/>
    <cellStyle name="Normal 11 17" xfId="950" xr:uid="{C9599DB0-7331-4526-B98A-08F41B134C3B}"/>
    <cellStyle name="Normal 11 18" xfId="951" xr:uid="{39343EAC-8311-4041-9699-37A6D37C200F}"/>
    <cellStyle name="Normal 11 19" xfId="952" xr:uid="{3E9158FD-8D3F-4512-922D-156D8150332D}"/>
    <cellStyle name="Normal 11 2" xfId="953" xr:uid="{DE5E020A-FF2D-4C17-89DB-C1028AE3F40C}"/>
    <cellStyle name="Normal 11 20" xfId="954" xr:uid="{D4C85C7D-6EE7-4EF0-AD22-12211BC2C997}"/>
    <cellStyle name="Normal 11 21" xfId="955" xr:uid="{A160AAFA-7450-4DCA-8943-186A92BD51B2}"/>
    <cellStyle name="Normal 11 22" xfId="956" xr:uid="{EA6AB6F3-4BAF-4B33-8334-CFB761C59464}"/>
    <cellStyle name="Normal 11 23" xfId="957" xr:uid="{4DF2738A-3688-44D6-BF78-53F9E793A075}"/>
    <cellStyle name="Normal 11 24" xfId="958" xr:uid="{D5E3FE82-0C3F-43E5-B230-34564F7DDAD3}"/>
    <cellStyle name="Normal 11 25" xfId="959" xr:uid="{2553FB27-F821-4E77-BECF-5477531F9A70}"/>
    <cellStyle name="Normal 11 26" xfId="960" xr:uid="{E2E6D12D-D759-46FA-A6DE-AED77C3626C4}"/>
    <cellStyle name="Normal 11 27" xfId="961" xr:uid="{75EE81D0-934C-4ED7-9740-5E28EA3A724F}"/>
    <cellStyle name="Normal 11 28" xfId="962" xr:uid="{EF457281-9D97-420C-B30B-1EC4C072BC84}"/>
    <cellStyle name="Normal 11 29" xfId="963" xr:uid="{CA59133B-0D53-49D5-AC97-22A19B4BA09B}"/>
    <cellStyle name="Normal 11 3" xfId="964" xr:uid="{1C499A15-4F3E-48A2-BCB4-AFA00D43E55A}"/>
    <cellStyle name="Normal 11 30" xfId="965" xr:uid="{436B0F2C-EA0F-4521-B9D4-5CA706446842}"/>
    <cellStyle name="Normal 11 31" xfId="966" xr:uid="{E678DEBB-74BF-42D7-9CDE-2410A4CA3756}"/>
    <cellStyle name="Normal 11 32" xfId="6428" xr:uid="{A042ED59-2AA5-4F88-93B2-BB93FAE9F9C0}"/>
    <cellStyle name="Normal 11 32 2" xfId="41506" xr:uid="{148C7ABD-E133-4F80-92D9-932BC2745172}"/>
    <cellStyle name="Normal 11 4" xfId="967" xr:uid="{E58B40D8-E0DF-4D2B-96C3-EFDE7E59207E}"/>
    <cellStyle name="Normal 11 5" xfId="968" xr:uid="{90ED5F6D-6053-4573-B821-E91206ACAF43}"/>
    <cellStyle name="Normal 11 6" xfId="969" xr:uid="{F19CAA4E-6764-40E3-B144-B02B9AFF81AF}"/>
    <cellStyle name="Normal 11 7" xfId="970" xr:uid="{9EC13075-4DAE-4D35-ABA7-4E916241D9F1}"/>
    <cellStyle name="Normal 11 8" xfId="971" xr:uid="{5226F8E4-E65F-4518-9354-BDCAB77D9675}"/>
    <cellStyle name="Normal 11 9" xfId="972" xr:uid="{90346055-406F-4A0E-8239-A545547A3034}"/>
    <cellStyle name="Normal 110" xfId="973" xr:uid="{54DB4BC1-DEA2-44DE-A71F-0701534F31AC}"/>
    <cellStyle name="Normal 111" xfId="974" xr:uid="{AD8C5120-AAF9-43DF-8AFE-E65D7A3FBB9F}"/>
    <cellStyle name="Normal 112" xfId="975" xr:uid="{1D92B914-7F38-4831-B33F-8A05DE12AB0A}"/>
    <cellStyle name="Normal 113" xfId="976" xr:uid="{C588F8B0-FAB1-465F-94C6-C9FE9C2A7F41}"/>
    <cellStyle name="Normal 114" xfId="977" xr:uid="{36398937-4A09-40CA-A846-1B74A7D8C095}"/>
    <cellStyle name="Normal 115" xfId="978" xr:uid="{5B8EA5CA-9495-465D-840E-937273A29327}"/>
    <cellStyle name="Normal 116" xfId="979" xr:uid="{C3049A04-D992-4CAD-BCDC-AB5F90E9CF5A}"/>
    <cellStyle name="Normal 117" xfId="980" xr:uid="{7F4D4757-3F62-48F8-A0C0-845FFE5DE97B}"/>
    <cellStyle name="Normal 118" xfId="981" xr:uid="{B8C54B55-0573-4A29-A49B-676E6CC8DC6B}"/>
    <cellStyle name="Normal 119" xfId="982" xr:uid="{9D039DAC-9C96-4E38-86DF-BEAE2C9A3DAC}"/>
    <cellStyle name="Normal 12" xfId="983" xr:uid="{D8EB1272-7F5C-455A-A85E-442DA46B1CA9}"/>
    <cellStyle name="Normal 12 10" xfId="984" xr:uid="{184012C6-1A9C-4B26-B2CE-4171D1410A05}"/>
    <cellStyle name="Normal 12 11" xfId="985" xr:uid="{AE1776E3-9D94-42C4-9E18-46152BAAEB67}"/>
    <cellStyle name="Normal 12 12" xfId="986" xr:uid="{69DDE2F0-05A4-4BBB-B55B-A871A73EC38B}"/>
    <cellStyle name="Normal 12 13" xfId="987" xr:uid="{F74B4DE6-C313-4BD0-B33D-A10D5C95AE34}"/>
    <cellStyle name="Normal 12 14" xfId="988" xr:uid="{0CB73B02-E938-489F-A40F-3949DDFDB915}"/>
    <cellStyle name="Normal 12 15" xfId="989" xr:uid="{9FA0BDDC-38DF-46B4-B82F-70E353A38240}"/>
    <cellStyle name="Normal 12 16" xfId="990" xr:uid="{C0EA2D74-AD53-4046-8166-1C4CE90EF40D}"/>
    <cellStyle name="Normal 12 17" xfId="991" xr:uid="{0EADEA7F-A50E-4E4C-AF66-F4199156094C}"/>
    <cellStyle name="Normal 12 18" xfId="992" xr:uid="{03254174-1E44-4324-8AD5-4F5562D75B74}"/>
    <cellStyle name="Normal 12 19" xfId="993" xr:uid="{A64D62EB-9D84-4706-BBF1-4B55BE708AFE}"/>
    <cellStyle name="Normal 12 2" xfId="994" xr:uid="{9B3C6F4E-1B01-4267-9A22-799227D35C90}"/>
    <cellStyle name="Normal 12 2 2" xfId="41508" xr:uid="{149089BD-66E0-45A1-9D0A-02D563FBBD98}"/>
    <cellStyle name="Normal 12 20" xfId="995" xr:uid="{580E1C85-4DED-456F-A5D9-0ECE4033F069}"/>
    <cellStyle name="Normal 12 21" xfId="996" xr:uid="{0A9B3196-79A3-4EB5-BBC8-81555D354638}"/>
    <cellStyle name="Normal 12 22" xfId="997" xr:uid="{C019F46C-40D5-4CDD-B143-8EA547ADEA8B}"/>
    <cellStyle name="Normal 12 23" xfId="998" xr:uid="{9C68E6C6-4F0E-44E7-8E3E-DBA970C0ECCE}"/>
    <cellStyle name="Normal 12 24" xfId="999" xr:uid="{F0CD5E96-65C5-414E-9952-E59DFF591E96}"/>
    <cellStyle name="Normal 12 25" xfId="1000" xr:uid="{27CE79D2-4614-4E6A-B8EC-7A7476CB5DC0}"/>
    <cellStyle name="Normal 12 26" xfId="1001" xr:uid="{617A4551-4FF8-459E-8DAF-A0E62319E5FB}"/>
    <cellStyle name="Normal 12 27" xfId="1002" xr:uid="{E2A07FF7-714F-4A46-A6C2-C39B67C346CC}"/>
    <cellStyle name="Normal 12 28" xfId="1003" xr:uid="{DD06FF73-5214-49E1-8882-62C60DA7EEE2}"/>
    <cellStyle name="Normal 12 29" xfId="1004" xr:uid="{0B133D0E-BFD5-4CFB-BDC6-0C723286A98C}"/>
    <cellStyle name="Normal 12 3" xfId="1005" xr:uid="{4FB06621-527F-4429-A5A6-D398F47397E5}"/>
    <cellStyle name="Normal 12 30" xfId="1006" xr:uid="{D7AB1A34-0E71-4DD2-819D-1DE404031690}"/>
    <cellStyle name="Normal 12 31" xfId="1007" xr:uid="{E9677B65-6406-4724-B7FD-34AAB523D0E8}"/>
    <cellStyle name="Normal 12 32" xfId="2983" xr:uid="{3D762FDF-688C-4D08-AB99-FEDCC977EA95}"/>
    <cellStyle name="Normal 12 32 2" xfId="41507" xr:uid="{CBB07B8D-A36A-4D02-96D7-614F70DE27CD}"/>
    <cellStyle name="Normal 12 4" xfId="1008" xr:uid="{1FBEE62A-2CE2-4B87-B7B2-A802FF01F4CF}"/>
    <cellStyle name="Normal 12 5" xfId="1009" xr:uid="{8E6832C1-4E61-4E32-94B0-155DDE4E4296}"/>
    <cellStyle name="Normal 12 6" xfId="1010" xr:uid="{80EF1839-5FD4-4A5F-94EF-2A64BEBAF819}"/>
    <cellStyle name="Normal 12 7" xfId="1011" xr:uid="{0ACED8A0-4748-42B9-9E2E-C277F4617B61}"/>
    <cellStyle name="Normal 12 8" xfId="1012" xr:uid="{097B7F7F-398F-4F3D-A452-20652D965373}"/>
    <cellStyle name="Normal 12 9" xfId="1013" xr:uid="{95B499F1-4B56-4591-AC7E-20ED41322D90}"/>
    <cellStyle name="Normal 120" xfId="1014" xr:uid="{64D84888-DB09-4CAA-B3D3-3C5AED9C7F9D}"/>
    <cellStyle name="Normal 121" xfId="1015" xr:uid="{2DF13207-6A70-4E97-9C09-77D966080482}"/>
    <cellStyle name="Normal 122" xfId="1016" xr:uid="{7522C5FD-CA77-40A0-AD68-CFACF0C7D75C}"/>
    <cellStyle name="Normal 123" xfId="1017" xr:uid="{87A8F102-3160-41B6-AA50-672C42ED0342}"/>
    <cellStyle name="Normal 124" xfId="1018" xr:uid="{2BFAE44C-94C2-42ED-94FB-1454D616C3D8}"/>
    <cellStyle name="Normal 125" xfId="1019" xr:uid="{31D82481-B224-4AB9-BAE2-2F91A4D5FCAB}"/>
    <cellStyle name="Normal 126" xfId="1020" xr:uid="{FF351891-B8D4-43CA-A63A-B00C6BABBA60}"/>
    <cellStyle name="Normal 127" xfId="1021" xr:uid="{8D9225DC-932F-438C-A81A-CEF16F4567D3}"/>
    <cellStyle name="Normal 128" xfId="1022" xr:uid="{7A77FC57-800A-4FED-B358-114D341003D2}"/>
    <cellStyle name="Normal 129" xfId="1023" xr:uid="{C7DC2A6C-7E94-4325-A1DE-43A21E0FFFF9}"/>
    <cellStyle name="Normal 13" xfId="1024" xr:uid="{DF892871-4D9C-43A9-AFF5-BC317F7D9CE2}"/>
    <cellStyle name="Normal 13 10" xfId="1025" xr:uid="{C0CCF2A1-9AF3-4505-B0EA-2C936C57E4C8}"/>
    <cellStyle name="Normal 13 11" xfId="1026" xr:uid="{D09E2F24-E51D-432A-9B48-9CBE7D49BE4D}"/>
    <cellStyle name="Normal 13 12" xfId="1027" xr:uid="{F45D6891-9C17-48B8-90FA-95070A58505D}"/>
    <cellStyle name="Normal 13 13" xfId="1028" xr:uid="{600E701F-F716-4E46-B95E-765A91BACC15}"/>
    <cellStyle name="Normal 13 14" xfId="1029" xr:uid="{EEEB006E-3B93-437F-A854-EB64D4CA4AD6}"/>
    <cellStyle name="Normal 13 15" xfId="1030" xr:uid="{36CC958B-9D7B-4D02-9852-4DE57C2A2E3F}"/>
    <cellStyle name="Normal 13 16" xfId="1031" xr:uid="{80DBDC39-24D5-44EE-9DB9-64935DEC734E}"/>
    <cellStyle name="Normal 13 17" xfId="1032" xr:uid="{716A126D-DD91-43E8-BE4D-CE450FCB26C8}"/>
    <cellStyle name="Normal 13 18" xfId="1033" xr:uid="{B8C47A94-6370-480D-9160-4FAE4AB38EFB}"/>
    <cellStyle name="Normal 13 19" xfId="1034" xr:uid="{7575DB78-1EEC-4D71-A667-46E8D139AE58}"/>
    <cellStyle name="Normal 13 2" xfId="1035" xr:uid="{991BF9D3-BCBB-4956-B168-371F4EC5AE7F}"/>
    <cellStyle name="Normal 13 2 2" xfId="41510" xr:uid="{9FF025E6-E05E-46EB-BA0F-EAB42D6102E4}"/>
    <cellStyle name="Normal 13 20" xfId="1036" xr:uid="{FE60AB4A-EB69-4580-B2B7-427DB3EF1FB3}"/>
    <cellStyle name="Normal 13 21" xfId="1037" xr:uid="{643F2731-271E-4769-8C09-1EF94C5F9A6A}"/>
    <cellStyle name="Normal 13 22" xfId="1038" xr:uid="{CB0F008A-B8BD-4AD5-AFC5-5F4206D127C2}"/>
    <cellStyle name="Normal 13 23" xfId="1039" xr:uid="{08C271A4-1EFC-4402-9288-EB76E10F6FA2}"/>
    <cellStyle name="Normal 13 24" xfId="1040" xr:uid="{547C3ED2-F103-4FBB-97B0-B4DCAC3F2F99}"/>
    <cellStyle name="Normal 13 25" xfId="1041" xr:uid="{689FAB36-6B4F-46C5-A5D8-895B35804229}"/>
    <cellStyle name="Normal 13 26" xfId="1042" xr:uid="{DF0E1644-4E8C-4F3B-B909-D9DB3E5FC638}"/>
    <cellStyle name="Normal 13 27" xfId="1043" xr:uid="{29F5D5BC-6727-4DEA-9F44-359F97ADC6B9}"/>
    <cellStyle name="Normal 13 28" xfId="1044" xr:uid="{BE8BE193-8BCB-4DC7-A938-9F6346B374F6}"/>
    <cellStyle name="Normal 13 29" xfId="1045" xr:uid="{04351D06-F22C-4044-B51E-88A4A7516985}"/>
    <cellStyle name="Normal 13 3" xfId="1046" xr:uid="{FE844858-04B6-4B20-B46E-BEAE4EB34FCB}"/>
    <cellStyle name="Normal 13 30" xfId="1047" xr:uid="{69125749-96AA-4961-BAC3-84256D0D4142}"/>
    <cellStyle name="Normal 13 31" xfId="1048" xr:uid="{56F432F0-69D8-4840-8CFC-33761B89917A}"/>
    <cellStyle name="Normal 13 32" xfId="41509" xr:uid="{6574E025-D733-432A-824E-CBACE61BE610}"/>
    <cellStyle name="Normal 13 4" xfId="1049" xr:uid="{DC4D9154-4E8E-41BB-BA90-D0BF8AC26FDB}"/>
    <cellStyle name="Normal 13 5" xfId="1050" xr:uid="{15E46F77-1373-4883-98D0-FC76D7E31859}"/>
    <cellStyle name="Normal 13 6" xfId="1051" xr:uid="{0754AEE4-779A-4EE8-9430-2B450F19ED5F}"/>
    <cellStyle name="Normal 13 7" xfId="1052" xr:uid="{3C394211-8589-4E2D-8305-FB6A2B89403C}"/>
    <cellStyle name="Normal 13 8" xfId="1053" xr:uid="{41A712E7-EB02-45DD-9C7D-957A86176563}"/>
    <cellStyle name="Normal 13 9" xfId="1054" xr:uid="{80B3E4A7-1745-473E-B205-0157D35DE286}"/>
    <cellStyle name="Normal 130" xfId="1055" xr:uid="{3BA73481-21F3-49ED-9742-3C56BAC6B908}"/>
    <cellStyle name="Normal 131" xfId="1056" xr:uid="{BAF41A9E-F45A-48D1-A259-4639AEAE4707}"/>
    <cellStyle name="Normal 132" xfId="1057" xr:uid="{62AC0187-4ADC-4E0F-B3EE-B9B2B7804059}"/>
    <cellStyle name="Normal 133" xfId="1058" xr:uid="{513BAF81-59CC-42C7-BA82-52974CAB6297}"/>
    <cellStyle name="Normal 134" xfId="1059" xr:uid="{F1E5D522-EAB6-4E51-BFB8-3E2DBE5EC0B5}"/>
    <cellStyle name="Normal 135" xfId="1060" xr:uid="{9739706C-4438-4CD6-BD77-9878EBF08087}"/>
    <cellStyle name="Normal 135 2" xfId="1061" xr:uid="{1DB9FA6D-5950-4762-8E2B-039532DD2662}"/>
    <cellStyle name="Normal 136" xfId="1062" xr:uid="{8587FD5A-E11C-46A2-8947-57EC66DB5AFE}"/>
    <cellStyle name="Normal 136 2" xfId="1063" xr:uid="{29F8725E-4B23-466C-ABF4-A10D0F3840AB}"/>
    <cellStyle name="Normal 137" xfId="1064" xr:uid="{AEACD307-3711-41DA-9AE5-AF4A99D495F1}"/>
    <cellStyle name="Normal 137 2" xfId="1065" xr:uid="{96F19A81-22CF-4999-934A-3ED7DBAEA586}"/>
    <cellStyle name="Normal 138" xfId="1066" xr:uid="{03007D6F-79DF-47BE-A67C-5D9CC8A33383}"/>
    <cellStyle name="Normal 138 2" xfId="1067" xr:uid="{AF998402-652F-4E14-B857-35720C0E426B}"/>
    <cellStyle name="Normal 139" xfId="1068" xr:uid="{3F3C3422-0624-4782-B5EF-357F8AED0D90}"/>
    <cellStyle name="Normal 139 2" xfId="1069" xr:uid="{42C38D68-F126-4CE3-BF2A-D4C736F95F18}"/>
    <cellStyle name="Normal 14" xfId="1070" xr:uid="{D385A15C-83A4-49F9-BD9D-57702692F43D}"/>
    <cellStyle name="Normal 14 10" xfId="1071" xr:uid="{658818DC-675B-407D-9EF7-0B180FF0F52D}"/>
    <cellStyle name="Normal 14 11" xfId="1072" xr:uid="{62C7A744-BEAA-4354-9489-7506D9944380}"/>
    <cellStyle name="Normal 14 12" xfId="1073" xr:uid="{CD0E9D59-F09F-4958-AB84-0B9EE77CA397}"/>
    <cellStyle name="Normal 14 13" xfId="1074" xr:uid="{619B9896-B581-4FEB-AC67-4015FEF96F32}"/>
    <cellStyle name="Normal 14 14" xfId="1075" xr:uid="{33B32EFE-2563-4B9A-82EF-FDBDC27E9E71}"/>
    <cellStyle name="Normal 14 15" xfId="1076" xr:uid="{6459EBDD-D3B8-480B-99AB-DA6B7E158FCF}"/>
    <cellStyle name="Normal 14 16" xfId="1077" xr:uid="{9B9AFE75-A2FE-4B10-AC82-29C24DB933D5}"/>
    <cellStyle name="Normal 14 17" xfId="1078" xr:uid="{9EE15081-EDD1-42FA-B4B5-C16F946971FF}"/>
    <cellStyle name="Normal 14 18" xfId="1079" xr:uid="{509B4D68-7123-4E58-B62F-3CF1F19D8C91}"/>
    <cellStyle name="Normal 14 19" xfId="1080" xr:uid="{86DA8ECA-829C-4444-9C4D-5914B9DA75BF}"/>
    <cellStyle name="Normal 14 2" xfId="1081" xr:uid="{AB835B5C-17C0-4EB0-B127-4B1AA55DC7DC}"/>
    <cellStyle name="Normal 14 2 2" xfId="41512" xr:uid="{2804EA2A-8326-4CCA-AD3A-6CCA84DB6D19}"/>
    <cellStyle name="Normal 14 20" xfId="1082" xr:uid="{4BE61ABD-217B-4110-B84C-163FCF9257CF}"/>
    <cellStyle name="Normal 14 21" xfId="1083" xr:uid="{E57474FB-E3A6-4D87-ABB6-33C2107AF1D0}"/>
    <cellStyle name="Normal 14 22" xfId="1084" xr:uid="{FE11AB12-68D8-4734-8AAA-E2FCD1EF9DC5}"/>
    <cellStyle name="Normal 14 23" xfId="1085" xr:uid="{964F66B4-CDB2-48D8-A41E-54CE70D12BFD}"/>
    <cellStyle name="Normal 14 24" xfId="1086" xr:uid="{B5796C62-C4BD-4EE2-84B7-6B4967DB9459}"/>
    <cellStyle name="Normal 14 25" xfId="1087" xr:uid="{F8A80D0A-C21B-4F87-A9D3-B65EE0D1CAEA}"/>
    <cellStyle name="Normal 14 26" xfId="1088" xr:uid="{8CDD700F-D2BA-4198-AC55-178D7427C7FB}"/>
    <cellStyle name="Normal 14 27" xfId="1089" xr:uid="{5DB99D23-5A85-4741-8E31-166A0A74C145}"/>
    <cellStyle name="Normal 14 28" xfId="1090" xr:uid="{8A0486DE-AAD1-4465-ABC3-856B4579E5CA}"/>
    <cellStyle name="Normal 14 29" xfId="1091" xr:uid="{2D49ECBB-0049-4A12-B960-6024EA58F3F0}"/>
    <cellStyle name="Normal 14 3" xfId="1092" xr:uid="{34A7991D-8F27-450B-BA82-56A732F23C7D}"/>
    <cellStyle name="Normal 14 30" xfId="1093" xr:uid="{F28E7E71-4729-4E74-BA56-96B07E31157D}"/>
    <cellStyle name="Normal 14 31" xfId="1094" xr:uid="{D3A53728-BD60-4A39-9707-62F87B93CED4}"/>
    <cellStyle name="Normal 14 32" xfId="41511" xr:uid="{A573D66E-F966-4C6E-80FF-9DBA88C8BA41}"/>
    <cellStyle name="Normal 14 4" xfId="1095" xr:uid="{CE7649C4-B6BA-4F8B-A875-594E8E1A6B01}"/>
    <cellStyle name="Normal 14 5" xfId="1096" xr:uid="{B7CDD4CD-A44B-48DA-A5D3-1D1FC5D55A98}"/>
    <cellStyle name="Normal 14 6" xfId="1097" xr:uid="{0ABC6091-2399-47FC-BC11-7042D7BAFB4F}"/>
    <cellStyle name="Normal 14 7" xfId="1098" xr:uid="{137BD973-E660-47C9-B9D8-CC77DEC0F4C8}"/>
    <cellStyle name="Normal 14 8" xfId="1099" xr:uid="{AF9A99A4-4ECF-43D0-9379-3716EB54F1E0}"/>
    <cellStyle name="Normal 14 9" xfId="1100" xr:uid="{BB192BB7-272F-410F-BB1E-B8545B95F407}"/>
    <cellStyle name="Normal 140" xfId="1101" xr:uid="{C5015CD1-9D72-4772-B5BA-40CEB6EFAE4F}"/>
    <cellStyle name="Normal 140 2" xfId="1102" xr:uid="{A82E6777-5B76-4042-BD1A-BC1A8EF116E9}"/>
    <cellStyle name="Normal 141" xfId="1103" xr:uid="{59C26C77-AF4E-443F-9487-05B9AD692B2A}"/>
    <cellStyle name="Normal 142" xfId="1104" xr:uid="{937FCEB5-9BF0-4E94-92DD-2DC9F505FD59}"/>
    <cellStyle name="Normal 142 2" xfId="1105" xr:uid="{7FCD8CF7-42F0-4967-883B-9DAC0202F8ED}"/>
    <cellStyle name="Normal 143" xfId="1106" xr:uid="{27E80B5A-9328-4F38-AA9F-8A296B87ADE6}"/>
    <cellStyle name="Normal 143 2" xfId="1107" xr:uid="{26F2BADE-94CE-446A-A9F4-803758656323}"/>
    <cellStyle name="Normal 144" xfId="1108" xr:uid="{BFCAB7C6-5CF0-4E78-A33A-4A8E7133531F}"/>
    <cellStyle name="Normal 144 2" xfId="1109" xr:uid="{627A9016-3AFB-4A31-BBED-613A169F8208}"/>
    <cellStyle name="Normal 145" xfId="1110" xr:uid="{0EED2A69-6D96-4835-AE1B-B9AD4E5E8846}"/>
    <cellStyle name="Normal 145 2" xfId="1111" xr:uid="{11BD8E73-C23E-4A80-96D1-F19108B45A01}"/>
    <cellStyle name="Normal 145 3" xfId="41343" xr:uid="{623CF269-7F32-4EE0-A677-FE7B3CBF075F}"/>
    <cellStyle name="Normal 146" xfId="1112" xr:uid="{54B7F766-1E73-4855-AADB-1205D2517694}"/>
    <cellStyle name="Normal 146 2" xfId="1113" xr:uid="{25FC540A-1CC6-46BC-87D0-87CB38243816}"/>
    <cellStyle name="Normal 147" xfId="1114" xr:uid="{E6F83580-BE8F-4009-9949-355A61710847}"/>
    <cellStyle name="Normal 147 2" xfId="1115" xr:uid="{29D5C62E-21A6-486E-B3F8-A039A03FF18B}"/>
    <cellStyle name="Normal 148" xfId="1116" xr:uid="{7035399D-B2ED-4DE8-823C-999C6EF1CB55}"/>
    <cellStyle name="Normal 149" xfId="1117" xr:uid="{6946E337-9988-436F-81AB-E721C7DB3A82}"/>
    <cellStyle name="Normal 15" xfId="1118" xr:uid="{ECFD5EDA-B3AC-4DCE-8BA1-51A385E849D6}"/>
    <cellStyle name="Normal 15 10" xfId="1119" xr:uid="{ACC751AF-9DE1-4764-A00F-2374FC530464}"/>
    <cellStyle name="Normal 15 11" xfId="1120" xr:uid="{0F0A1FD0-C180-4866-A024-A68DC87B6057}"/>
    <cellStyle name="Normal 15 12" xfId="1121" xr:uid="{BB89CAD3-60D3-4302-A6DC-83D802DC0F99}"/>
    <cellStyle name="Normal 15 13" xfId="1122" xr:uid="{FD7EBC71-99F3-4FAB-B82D-614B48D66ED7}"/>
    <cellStyle name="Normal 15 14" xfId="1123" xr:uid="{C4181E06-2D34-4723-A965-F84D2864DB26}"/>
    <cellStyle name="Normal 15 15" xfId="1124" xr:uid="{0225A07D-2992-4A9F-BB34-7F9BD89732EF}"/>
    <cellStyle name="Normal 15 16" xfId="1125" xr:uid="{9BBF8BDC-A85A-4E60-825B-AAA964F04A51}"/>
    <cellStyle name="Normal 15 17" xfId="1126" xr:uid="{51C17EB1-BCF3-4501-A0FA-74059E7F0C08}"/>
    <cellStyle name="Normal 15 18" xfId="1127" xr:uid="{443C3044-C0EF-4EC4-B96E-C442CD60A4A0}"/>
    <cellStyle name="Normal 15 19" xfId="1128" xr:uid="{A0D81268-C4A3-41EC-B36A-62FC58914718}"/>
    <cellStyle name="Normal 15 2" xfId="1129" xr:uid="{A0707546-31B1-4D06-906B-9EDE5E6D5D02}"/>
    <cellStyle name="Normal 15 2 2" xfId="41514" xr:uid="{F2046B9A-3849-416B-AF65-42EB0CE4A6DE}"/>
    <cellStyle name="Normal 15 20" xfId="1130" xr:uid="{DE745F0A-ACCF-4BEB-A55F-CEFDE6E1E8F6}"/>
    <cellStyle name="Normal 15 21" xfId="1131" xr:uid="{45087DFC-DB6A-4D51-8DD2-8FBA70ABAE30}"/>
    <cellStyle name="Normal 15 22" xfId="1132" xr:uid="{47AA0746-F6C3-431D-A5E8-1C1526C1EBE9}"/>
    <cellStyle name="Normal 15 23" xfId="1133" xr:uid="{6E8021B9-2CF5-4187-974C-68484F517F9C}"/>
    <cellStyle name="Normal 15 24" xfId="1134" xr:uid="{D828FAC8-E64C-481E-9C5E-D641AA9DC023}"/>
    <cellStyle name="Normal 15 25" xfId="1135" xr:uid="{A359B0AC-F069-4C4D-8986-008978629D87}"/>
    <cellStyle name="Normal 15 26" xfId="1136" xr:uid="{2B721F0F-13AB-4323-8397-7DE5B8232E7B}"/>
    <cellStyle name="Normal 15 27" xfId="1137" xr:uid="{0EA24F4A-D2B9-446E-AB40-E4ABC30DB92B}"/>
    <cellStyle name="Normal 15 28" xfId="1138" xr:uid="{2FF69AD5-965C-48B7-A5F2-A1612E002D94}"/>
    <cellStyle name="Normal 15 29" xfId="1139" xr:uid="{F91CD8B4-50AA-48AE-BB88-ECE525DB39F3}"/>
    <cellStyle name="Normal 15 3" xfId="1140" xr:uid="{1054C052-2A5C-4BEC-A993-768D8260293A}"/>
    <cellStyle name="Normal 15 30" xfId="1141" xr:uid="{34FD614D-C821-4B7D-AA36-CCC0AC1C3E44}"/>
    <cellStyle name="Normal 15 31" xfId="1142" xr:uid="{5BB00EF1-5D5A-4DF9-9B77-26D3D76AC358}"/>
    <cellStyle name="Normal 15 32" xfId="41513" xr:uid="{9A76ED1A-C732-4723-B711-1BBD26F9A5B6}"/>
    <cellStyle name="Normal 15 4" xfId="1143" xr:uid="{8680BB3A-66D0-49AB-B9FD-E001BC0C6302}"/>
    <cellStyle name="Normal 15 5" xfId="1144" xr:uid="{AB683DCA-E209-4FC3-81CC-2C56D04EE237}"/>
    <cellStyle name="Normal 15 6" xfId="1145" xr:uid="{BF837A1C-A2D1-4653-AA31-1A0964954CE3}"/>
    <cellStyle name="Normal 15 7" xfId="1146" xr:uid="{DD934414-94EF-4F06-B0B1-34640C406E0D}"/>
    <cellStyle name="Normal 15 8" xfId="1147" xr:uid="{B5D8DF4F-8EAA-470A-99BA-9D371D69B89B}"/>
    <cellStyle name="Normal 15 9" xfId="1148" xr:uid="{264BB542-C7DB-4D25-BBF4-7B00B9550B0D}"/>
    <cellStyle name="Normal 150" xfId="1149" xr:uid="{6CC6764C-DAB4-4D53-B3DC-54040F583303}"/>
    <cellStyle name="Normal 151" xfId="1150" xr:uid="{3B944703-697C-440D-99B7-57674A2D9ED6}"/>
    <cellStyle name="Normal 152" xfId="1151" xr:uid="{1ABA8364-9AA7-4B0A-8DAD-95C2C399B057}"/>
    <cellStyle name="Normal 152 2 2 2" xfId="41419" xr:uid="{45280CE8-4EC8-4B8C-93E8-BDAD92EB0E2D}"/>
    <cellStyle name="Normal 152 3" xfId="41417" xr:uid="{E27AECBA-D832-4AF5-9043-F3F9542E5313}"/>
    <cellStyle name="Normal 153" xfId="1152" xr:uid="{F488A864-C534-4925-8AE4-512FFC372D29}"/>
    <cellStyle name="Normal 154" xfId="1153" xr:uid="{F48B5AE5-CB44-40DF-9D19-18182F66143E}"/>
    <cellStyle name="Normal 154 2" xfId="2988" xr:uid="{584AAFFD-52E2-4FBF-B4B5-775720C47620}"/>
    <cellStyle name="Normal 155" xfId="1154" xr:uid="{D4814AD9-1D69-4447-BDC9-5D8C6DBBE683}"/>
    <cellStyle name="Normal 156" xfId="1155" xr:uid="{2D98D3F3-489D-4124-8E2A-B98CFEA41AF4}"/>
    <cellStyle name="Normal 156 2" xfId="1156" xr:uid="{DB1544D6-14D4-41B1-B968-F48ED976C21B}"/>
    <cellStyle name="Normal 157" xfId="1157" xr:uid="{9C075232-40F7-45DF-A4C4-9C37F6138C1F}"/>
    <cellStyle name="Normal 158" xfId="1158" xr:uid="{D4B5EA18-C71A-4843-83F3-BA0EB3625F95}"/>
    <cellStyle name="Normal 159" xfId="1159" xr:uid="{2CBA8B55-05C7-4A55-BAA0-5918A97BBB63}"/>
    <cellStyle name="Normal 16" xfId="1160" xr:uid="{76186E8B-4DDA-4088-977F-95BEDE353530}"/>
    <cellStyle name="Normal 16 10" xfId="1161" xr:uid="{3923C870-5905-47B6-9FDD-B38CDB4FD929}"/>
    <cellStyle name="Normal 16 11" xfId="1162" xr:uid="{60C8D331-8FA3-410C-B53D-2FEBB154A039}"/>
    <cellStyle name="Normal 16 12" xfId="1163" xr:uid="{D5E06876-6C4A-4659-929E-80EA8178F292}"/>
    <cellStyle name="Normal 16 13" xfId="1164" xr:uid="{F60C3F9F-D986-4039-93E7-F719D82EFFCD}"/>
    <cellStyle name="Normal 16 14" xfId="1165" xr:uid="{13729EAD-BD9B-463D-A631-0C040DC4FC7B}"/>
    <cellStyle name="Normal 16 15" xfId="1166" xr:uid="{275E4666-80C8-4E87-9CB8-D01D29E1B9FA}"/>
    <cellStyle name="Normal 16 16" xfId="1167" xr:uid="{B34F01CC-0B39-48DC-A531-F91C3FE34507}"/>
    <cellStyle name="Normal 16 17" xfId="1168" xr:uid="{768EDFCD-6AF1-4F61-AD46-0CF3E90786D3}"/>
    <cellStyle name="Normal 16 18" xfId="62" xr:uid="{C5E703B6-F1B5-49BE-90FC-894721A91CFA}"/>
    <cellStyle name="Normal 16 19" xfId="41515" xr:uid="{56F989E5-2DEC-40ED-8184-27E4B2462EC4}"/>
    <cellStyle name="Normal 16 2" xfId="1169" xr:uid="{0B0328DC-B90D-4788-9B31-33EDE0BB63F1}"/>
    <cellStyle name="Normal 16 2 2" xfId="41516" xr:uid="{BE02BD57-200F-418B-8324-BA963922B61D}"/>
    <cellStyle name="Normal 16 3" xfId="1170" xr:uid="{3A5FFB4D-D53F-46DD-B29F-6B917D751527}"/>
    <cellStyle name="Normal 16 4" xfId="1171" xr:uid="{CBD3E40D-7712-402C-B50F-5062B0ED13B3}"/>
    <cellStyle name="Normal 16 5" xfId="1172" xr:uid="{E60F8D00-6D5C-418A-96A5-59762E4A9C6A}"/>
    <cellStyle name="Normal 16 6" xfId="1173" xr:uid="{60EA9529-65E0-4D92-A970-7B622824E8CF}"/>
    <cellStyle name="Normal 16 7" xfId="1174" xr:uid="{A38FDB7C-0118-4A3F-8820-C8264F228CF7}"/>
    <cellStyle name="Normal 16 8" xfId="1175" xr:uid="{394577F1-5497-45A1-BAF2-11584DA8DB38}"/>
    <cellStyle name="Normal 16 9" xfId="1176" xr:uid="{015ECE12-51FC-4A51-A756-E469EE19E82A}"/>
    <cellStyle name="Normal 160" xfId="1177" xr:uid="{0695C7B5-331E-44C8-BD63-2A1F7D6F8C6F}"/>
    <cellStyle name="Normal 161" xfId="1178" xr:uid="{71E81C05-54E8-4470-9C2B-55B1B506732B}"/>
    <cellStyle name="Normal 162" xfId="1179" xr:uid="{C2E77145-FD74-4CD7-BA35-DC889570F5A9}"/>
    <cellStyle name="Normal 163" xfId="1180" xr:uid="{2D158E75-472E-419E-9FB8-A6A6859D55D3}"/>
    <cellStyle name="Normal 164" xfId="1181" xr:uid="{42FB0FE0-A55D-406F-A217-A71023B414D9}"/>
    <cellStyle name="Normal 165" xfId="1182" xr:uid="{BF05B353-1F7A-4963-8E15-5773ECCE599A}"/>
    <cellStyle name="Normal 166" xfId="1183" xr:uid="{D3891291-BFC6-497C-9FB0-B1EF8B93297D}"/>
    <cellStyle name="Normal 167" xfId="1184" xr:uid="{4251E598-631B-4DF4-A12B-5172C8251E04}"/>
    <cellStyle name="Normal 168" xfId="1185" xr:uid="{815B57B2-E8DE-4500-8F52-EEFE66FFD4C3}"/>
    <cellStyle name="Normal 169" xfId="1186" xr:uid="{B5910619-A066-4B6F-85DD-891547D639EF}"/>
    <cellStyle name="Normal 17" xfId="1187" xr:uid="{89252414-7FEB-4141-B527-A2A9FDBB82B6}"/>
    <cellStyle name="Normal 17 10" xfId="1188" xr:uid="{D58EFC92-42DD-4ED9-8B0A-611CA0224100}"/>
    <cellStyle name="Normal 17 11" xfId="1189" xr:uid="{E4941221-FB0B-4D14-85A6-F2FF9677AC68}"/>
    <cellStyle name="Normal 17 12" xfId="1190" xr:uid="{58E6CAAF-7D95-42E8-A978-504F26AB01E8}"/>
    <cellStyle name="Normal 17 13" xfId="1191" xr:uid="{1D107C17-888D-471C-96BC-711214F7A626}"/>
    <cellStyle name="Normal 17 14" xfId="1192" xr:uid="{2E07E610-AD37-4C65-8898-4584FA2F14C6}"/>
    <cellStyle name="Normal 17 15" xfId="1193" xr:uid="{9BEC234E-6806-42EB-B77A-6B7A00DB9D89}"/>
    <cellStyle name="Normal 17 16" xfId="1194" xr:uid="{DE8F1FDF-6AC4-4A85-A734-677F3E4611C3}"/>
    <cellStyle name="Normal 17 17" xfId="41517" xr:uid="{1117D524-2170-4732-A6C2-1499533CF7B9}"/>
    <cellStyle name="Normal 17 2" xfId="1195" xr:uid="{4BFB09F1-87AA-4416-8C97-9039BC7D6B7F}"/>
    <cellStyle name="Normal 17 2 2" xfId="1196" xr:uid="{D2E1E682-8839-4455-BD02-B7423A12D9CD}"/>
    <cellStyle name="Normal 17 2 3" xfId="41518" xr:uid="{85D2CDBC-7848-4F5A-A6D6-0EE8AD51ACFC}"/>
    <cellStyle name="Normal 17 3" xfId="1197" xr:uid="{05926C77-A319-454D-81AF-B43F0C7959DE}"/>
    <cellStyle name="Normal 17 4" xfId="1198" xr:uid="{4868424B-101E-4460-8B11-D54A22FBE359}"/>
    <cellStyle name="Normal 17 5" xfId="1199" xr:uid="{162FCAC0-CF98-4F12-8564-65E1E29AEB9D}"/>
    <cellStyle name="Normal 17 6" xfId="1200" xr:uid="{E4A1A8B1-E278-401F-ACD6-01FD4D178837}"/>
    <cellStyle name="Normal 17 7" xfId="1201" xr:uid="{F9F43E91-CF24-4B98-B48E-88F83E034B40}"/>
    <cellStyle name="Normal 17 8" xfId="1202" xr:uid="{4731D9AE-9780-40B8-9978-A7CDE1AACD44}"/>
    <cellStyle name="Normal 17 9" xfId="1203" xr:uid="{629C3579-1509-46D4-B0B6-3D83E3E485D5}"/>
    <cellStyle name="Normal 170" xfId="1204" xr:uid="{2503479F-C678-47F8-B305-6468DEE05D54}"/>
    <cellStyle name="Normal 171" xfId="1205" xr:uid="{86577469-5ACF-4BEC-8935-71F5D1091B9E}"/>
    <cellStyle name="Normal 172" xfId="1206" xr:uid="{EAAA8BB5-B3A7-4AA3-98CE-58D3D8FEDCCA}"/>
    <cellStyle name="Normal 173" xfId="1207" xr:uid="{BAFCB5B2-795D-48B7-82FE-06F26F07FE2C}"/>
    <cellStyle name="Normal 174" xfId="1208" xr:uid="{C2149CC9-3886-46F5-A4FA-6F0743F137D8}"/>
    <cellStyle name="Normal 175" xfId="1209" xr:uid="{DC1AC3C5-D99A-45FD-99D6-E79BE8A65A23}"/>
    <cellStyle name="Normal 176" xfId="1210" xr:uid="{D679A75D-E681-4D96-A8AA-674AAA1027BD}"/>
    <cellStyle name="Normal 177" xfId="1211" xr:uid="{E1EC95FB-1A2E-4954-B7AC-ED32554AA25B}"/>
    <cellStyle name="Normal 178" xfId="1212" xr:uid="{A6876572-364A-4B6B-81EA-528B8526F6D0}"/>
    <cellStyle name="Normal 179" xfId="1213" xr:uid="{B91C55AE-7F26-4B54-BD76-53DAE2CB660D}"/>
    <cellStyle name="Normal 18" xfId="1214" xr:uid="{DBD900ED-92E4-42A8-8154-0D040CA62519}"/>
    <cellStyle name="Normal 18 10" xfId="1215" xr:uid="{AA0E4BC1-2B81-4E8D-906F-1D3E87980CF8}"/>
    <cellStyle name="Normal 18 11" xfId="1216" xr:uid="{D2BB7D1F-5F04-4251-A3FF-D06365A977DB}"/>
    <cellStyle name="Normal 18 12" xfId="1217" xr:uid="{95D6FB44-9D39-4D5F-9D58-1A9D91309AC3}"/>
    <cellStyle name="Normal 18 13" xfId="1218" xr:uid="{B9A8C752-C476-476D-A16E-A6A0AC649B69}"/>
    <cellStyle name="Normal 18 14" xfId="1219" xr:uid="{84B30C10-0BF5-4619-85E9-DA28D96E36E0}"/>
    <cellStyle name="Normal 18 15" xfId="1220" xr:uid="{936796A5-0394-4C49-B175-BC12C9A827E6}"/>
    <cellStyle name="Normal 18 16" xfId="1221" xr:uid="{033920AE-F8E3-4019-8161-414DFAAF7B88}"/>
    <cellStyle name="Normal 18 17" xfId="1222" xr:uid="{C41EAD3A-7AEC-497C-8BB6-0C4C50F064A6}"/>
    <cellStyle name="Normal 18 18" xfId="41519" xr:uid="{FC349EFC-63AA-4E1A-9317-F878AD221B14}"/>
    <cellStyle name="Normal 18 2" xfId="1223" xr:uid="{5628CCD8-CBBE-4CD0-A17E-8A47702BC43C}"/>
    <cellStyle name="Normal 18 2 2" xfId="1224" xr:uid="{4F4FD781-3D17-4EDE-9E8F-9743DEC08626}"/>
    <cellStyle name="Normal 18 2 3" xfId="1225" xr:uid="{2EA24BAE-4CFC-4D5C-9474-C8B143DA86C4}"/>
    <cellStyle name="Normal 18 2 4" xfId="41520" xr:uid="{5AF1C3A3-D771-4EFE-B9AB-AF34C8C22C6B}"/>
    <cellStyle name="Normal 18 3" xfId="1226" xr:uid="{DA26158B-9007-45B8-ACB5-12C9050614FD}"/>
    <cellStyle name="Normal 18 3 2" xfId="1227" xr:uid="{DFB2C230-C908-491A-974D-B7187F09A214}"/>
    <cellStyle name="Normal 18 3 3" xfId="1228" xr:uid="{40767C1B-1A5C-4A1D-BC3A-269C1C1EC876}"/>
    <cellStyle name="Normal 18 4" xfId="1229" xr:uid="{75C8A457-2B25-416D-85B3-D9FD59FD97A8}"/>
    <cellStyle name="Normal 18 5" xfId="1230" xr:uid="{F3A899C3-DEDD-49C1-AA92-54CB88BD6CBD}"/>
    <cellStyle name="Normal 18 6" xfId="1231" xr:uid="{C32EB80D-046B-4592-946A-371452C24108}"/>
    <cellStyle name="Normal 18 7" xfId="1232" xr:uid="{B90EB4B4-A491-4318-B73F-F8F589195938}"/>
    <cellStyle name="Normal 18 8" xfId="1233" xr:uid="{7C558D84-775C-4DB7-9A3C-F351FB11AD7A}"/>
    <cellStyle name="Normal 18 9" xfId="1234" xr:uid="{A1DD34E3-2E81-4315-BBB1-9BB45F38DED0}"/>
    <cellStyle name="Normal 180" xfId="1235" xr:uid="{7E4B6A71-EDBC-48BD-841E-FD576875485C}"/>
    <cellStyle name="Normal 181" xfId="1236" xr:uid="{18C247A5-89C4-45C2-A13A-13A22B567060}"/>
    <cellStyle name="Normal 182" xfId="1237" xr:uid="{4F972C9A-102A-4CB6-9A47-0A3F6F6E8594}"/>
    <cellStyle name="Normal 183" xfId="1238" xr:uid="{493AE685-3CF3-482F-8D77-DA8C36B90286}"/>
    <cellStyle name="Normal 184" xfId="1239" xr:uid="{1E4020EE-5C9C-4591-8FEC-C5A68633E445}"/>
    <cellStyle name="Normal 185" xfId="1240" xr:uid="{915F6496-E007-405F-94DB-094137E7E4E2}"/>
    <cellStyle name="Normal 186" xfId="1241" xr:uid="{9BCBB065-6287-4C42-B2F7-A7A508C345AB}"/>
    <cellStyle name="Normal 187" xfId="1242" xr:uid="{C6880B08-9CEC-4D25-9E21-E57BF68D1D95}"/>
    <cellStyle name="Normal 188" xfId="1243" xr:uid="{FB73A7DA-ACA1-4047-A509-AB231766658D}"/>
    <cellStyle name="Normal 189" xfId="1244" xr:uid="{A4AA7977-6E1E-4341-A267-EFD5F2A1D60E}"/>
    <cellStyle name="Normal 19" xfId="1245" xr:uid="{4654A5F9-1E17-43EE-ABFA-AD88CC24D3BF}"/>
    <cellStyle name="Normal 19 10" xfId="1246" xr:uid="{78143EAC-D985-4C1F-87D3-DE1EA74CB486}"/>
    <cellStyle name="Normal 19 11" xfId="1247" xr:uid="{C3ADC55C-4248-43C1-BF84-9B43328D99BC}"/>
    <cellStyle name="Normal 19 12" xfId="1248" xr:uid="{016DC2EC-D27A-4B22-A33C-055C8522D8B4}"/>
    <cellStyle name="Normal 19 13" xfId="1249" xr:uid="{70FC8BF3-FBCE-4049-B543-2B35F893F21F}"/>
    <cellStyle name="Normal 19 14" xfId="1250" xr:uid="{7EC89D26-7817-47BF-A4DE-55CBB40FF36B}"/>
    <cellStyle name="Normal 19 15" xfId="1251" xr:uid="{112353B0-4136-4A56-96E2-918CAF778057}"/>
    <cellStyle name="Normal 19 16" xfId="1252" xr:uid="{93CB1770-B52F-4D1F-9E1D-F94FB200D391}"/>
    <cellStyle name="Normal 19 17" xfId="41521" xr:uid="{7784A8FE-E310-4294-A81F-C53298E8CC23}"/>
    <cellStyle name="Normal 19 2" xfId="1253" xr:uid="{A9085784-8072-468A-A305-DAD750F9C1F4}"/>
    <cellStyle name="Normal 19 2 2" xfId="1254" xr:uid="{44AD2F55-719E-48B0-8741-7869825AAC0E}"/>
    <cellStyle name="Normal 19 2 3" xfId="41522" xr:uid="{0F4E469E-25B1-48EE-8BFD-9252567C3CE0}"/>
    <cellStyle name="Normal 19 3" xfId="1255" xr:uid="{0DA34B40-495C-43C1-894F-10A22A06814F}"/>
    <cellStyle name="Normal 19 4" xfId="1256" xr:uid="{57236EA6-281C-4AC0-9790-060C9DAC0F89}"/>
    <cellStyle name="Normal 19 5" xfId="1257" xr:uid="{ECE442B1-655C-40F8-90C6-813C62644CE0}"/>
    <cellStyle name="Normal 19 6" xfId="1258" xr:uid="{903815A0-22BE-4B59-9718-9539372AD2AC}"/>
    <cellStyle name="Normal 19 7" xfId="1259" xr:uid="{E324C2FC-08D6-42B6-8A79-F67CE3F228F2}"/>
    <cellStyle name="Normal 19 8" xfId="1260" xr:uid="{C62D1ACC-951B-4685-8024-C7525F79D5ED}"/>
    <cellStyle name="Normal 19 9" xfId="1261" xr:uid="{78BAF9FB-4BBF-4AD9-B365-70FF9ABACC20}"/>
    <cellStyle name="Normal 190" xfId="1262" xr:uid="{A7A3B5AF-F736-4A96-813D-6E69C71D6845}"/>
    <cellStyle name="Normal 191" xfId="1263" xr:uid="{7F5613FE-5ED4-4CB2-8792-C489020E908E}"/>
    <cellStyle name="Normal 192" xfId="1264" xr:uid="{F2BC74E9-D1A2-4F0D-9978-A3A5DAF32D8E}"/>
    <cellStyle name="Normal 193" xfId="1265" xr:uid="{7B891CAC-A6C8-4B76-AB25-04B9D310A624}"/>
    <cellStyle name="Normal 193 2" xfId="2977" xr:uid="{F82054B5-48AA-43CC-BA04-9963DDC41D24}"/>
    <cellStyle name="Normal 194" xfId="1266" xr:uid="{A97888D3-4CEE-46C4-99E7-D00296B64339}"/>
    <cellStyle name="Normal 194 2" xfId="2978" xr:uid="{F4BF777B-8F4A-48C6-AF94-7EACB1ABEEE0}"/>
    <cellStyle name="Normal 195" xfId="1267" xr:uid="{F807B6D4-607A-45F2-B247-9C9BA34600A6}"/>
    <cellStyle name="Normal 195 2" xfId="2970" xr:uid="{630D66F5-E86A-4AE5-BDDE-79D24B26F8A1}"/>
    <cellStyle name="Normal 196" xfId="1268" xr:uid="{1DCD09C7-3DD3-420E-9ECF-B1FDEC684B9F}"/>
    <cellStyle name="Normal 196 2" xfId="2975" xr:uid="{6A411DCF-6615-41B9-AE13-201136E20DDA}"/>
    <cellStyle name="Normal 197" xfId="1269" xr:uid="{4DA4E4B8-0EB3-49B3-9741-E6D3527B0FFF}"/>
    <cellStyle name="Normal 197 2" xfId="2969" xr:uid="{A6363FD8-1693-49A3-B8FB-48AF6DA43118}"/>
    <cellStyle name="Normal 198" xfId="1270" xr:uid="{B8FBBD91-8791-4272-A175-EBB8745FD470}"/>
    <cellStyle name="Normal 198 2" xfId="2979" xr:uid="{6E0552A6-044E-4956-A4B7-D93F3108BEB7}"/>
    <cellStyle name="Normal 199" xfId="1271" xr:uid="{94F6FDE5-4785-4D4D-BF73-DD9033B50E54}"/>
    <cellStyle name="Normal 199 2" xfId="2973" xr:uid="{DFC16F23-7DC6-445C-89FE-1DD7ACC05D9F}"/>
    <cellStyle name="Normal 2" xfId="11" xr:uid="{00000000-0005-0000-0000-000002000000}"/>
    <cellStyle name="Normal 2 10" xfId="1273" xr:uid="{4577CB85-271A-4838-B41D-402766651A19}"/>
    <cellStyle name="Normal 2 11" xfId="1274" xr:uid="{440F6786-3D84-492B-A672-BD208E5E389D}"/>
    <cellStyle name="Normal 2 12" xfId="1275" xr:uid="{935FC7C3-3DE9-484E-BAB1-DB83CACD984F}"/>
    <cellStyle name="Normal 2 13" xfId="1276" xr:uid="{7DD27303-78CF-486F-B87C-3EA424E8CF71}"/>
    <cellStyle name="Normal 2 14" xfId="1277" xr:uid="{B56F1ADE-32F4-4A24-A892-2433420767AD}"/>
    <cellStyle name="Normal 2 15" xfId="1278" xr:uid="{D696609C-EEB6-406F-A57A-F757BC9C046B}"/>
    <cellStyle name="Normal 2 16" xfId="1279" xr:uid="{ED9848D9-DAE7-4E1E-BB17-7CC5F0BC3A2C}"/>
    <cellStyle name="Normal 2 17" xfId="1280" xr:uid="{C670AB24-DF70-4BF0-91A9-065E37DFC0B4}"/>
    <cellStyle name="Normal 2 18" xfId="1281" xr:uid="{F6F8F051-8F67-4768-9C89-3C74E0B4DAD4}"/>
    <cellStyle name="Normal 2 19" xfId="1282" xr:uid="{9DF7F382-4E3B-4562-95D9-0940EAC0C835}"/>
    <cellStyle name="Normal 2 2" xfId="13" xr:uid="{00000000-0005-0000-0000-000003000000}"/>
    <cellStyle name="Normal 2 2 10" xfId="1284" xr:uid="{AB94846D-7B7D-48D2-A0BB-986A07919072}"/>
    <cellStyle name="Normal 2 2 11" xfId="6430" xr:uid="{C1CF3B31-26F6-4E56-BE4C-B51BD54E95AD}"/>
    <cellStyle name="Normal 2 2 12" xfId="1283" xr:uid="{DF62DCC4-E3BA-42B7-8B8F-0F3F9B95395A}"/>
    <cellStyle name="Normal 2 2 13" xfId="44396" xr:uid="{075E06C3-7CCE-48F9-8A73-655ECA60592F}"/>
    <cellStyle name="Normal 2 2 2" xfId="1285" xr:uid="{454D9190-D441-46AE-80ED-5B46AB59FE61}"/>
    <cellStyle name="Normal 2 2 2 2" xfId="1286" xr:uid="{6771524B-E90E-49D9-A66B-386CADAADD66}"/>
    <cellStyle name="Normal 2 2 2 2 2" xfId="35674" xr:uid="{AD71DA9E-4A81-4F66-8BD9-F16CD2B484CF}"/>
    <cellStyle name="Normal 2 2 2 2 2 2" xfId="41348" xr:uid="{075B898D-EE9C-470D-96B0-56E75E1FA932}"/>
    <cellStyle name="Normal 2 2 27" xfId="8157" xr:uid="{6E4DF6EC-1B35-4229-9A76-95D5C60C6481}"/>
    <cellStyle name="Normal 2 2 3" xfId="1287" xr:uid="{B5BA9F5D-76B6-4906-85C6-8234A7E9F696}"/>
    <cellStyle name="Normal 2 2 3 2" xfId="41416" xr:uid="{2A1B160B-7A59-4932-AD06-D3A7F3941DF6}"/>
    <cellStyle name="Normal 2 2 4" xfId="1288" xr:uid="{24F8C561-B924-4ABC-8637-0B313D9DB049}"/>
    <cellStyle name="Normal 2 2 5" xfId="1289" xr:uid="{A1E51B80-3ECA-4B19-A01C-29074AE3DCCA}"/>
    <cellStyle name="Normal 2 2 6" xfId="1290" xr:uid="{9AE66937-C233-4428-A457-07113F0E325B}"/>
    <cellStyle name="Normal 2 2 7" xfId="1291" xr:uid="{800AE733-793D-4B20-8FF4-4F2C1CEC3AEC}"/>
    <cellStyle name="Normal 2 2 8" xfId="1292" xr:uid="{9ACD1F0A-6058-439E-B217-74F7C0BA906A}"/>
    <cellStyle name="Normal 2 2 9" xfId="1293" xr:uid="{AFDD3EDF-05B7-4842-A21E-377ACF72689E}"/>
    <cellStyle name="Normal 2 20" xfId="1294" xr:uid="{06103543-689C-4AA4-B035-E8777595C969}"/>
    <cellStyle name="Normal 2 21" xfId="1295" xr:uid="{CDF7295C-A994-4C99-9B4B-20B150329E37}"/>
    <cellStyle name="Normal 2 22" xfId="1296" xr:uid="{6224C373-66B5-4BD9-AA05-D9D43642E2D9}"/>
    <cellStyle name="Normal 2 23" xfId="1297" xr:uid="{31253038-7749-4CBE-B95D-580D85231B50}"/>
    <cellStyle name="Normal 2 24" xfId="1298" xr:uid="{A24A2989-FD4C-4144-BF78-488E1DCE3C64}"/>
    <cellStyle name="Normal 2 25" xfId="1299" xr:uid="{BAFFC189-9DDE-4644-907A-AEEBEE8E1257}"/>
    <cellStyle name="Normal 2 26" xfId="1300" xr:uid="{D6790A5C-EA2C-4657-AA63-688E9141A870}"/>
    <cellStyle name="Normal 2 27" xfId="1301" xr:uid="{FFD57886-F460-4392-9DA2-45384480AE7D}"/>
    <cellStyle name="Normal 2 28" xfId="1302" xr:uid="{C9A081DE-E450-4507-8CCA-ED5A548FE65E}"/>
    <cellStyle name="Normal 2 29" xfId="1303" xr:uid="{BDC5C609-7D58-462D-BCCE-45E202CD191F}"/>
    <cellStyle name="Normal 2 3" xfId="15" xr:uid="{00000000-0005-0000-0000-000004000000}"/>
    <cellStyle name="Normal 2 3 2" xfId="1305" xr:uid="{47D601CC-985A-49B0-AD60-F9078C47EF1D}"/>
    <cellStyle name="Normal 2 3 2 2" xfId="1306" xr:uid="{9C6B2AF3-23DD-4136-A58F-F16724F7F199}"/>
    <cellStyle name="Normal 2 3 2 3" xfId="1307" xr:uid="{90C86D1A-BE65-465A-8C4D-976016C7869C}"/>
    <cellStyle name="Normal 2 3 3" xfId="41523" xr:uid="{512CB25A-EB3F-4A49-85B6-79F6BDD81BD6}"/>
    <cellStyle name="Normal 2 3 4" xfId="1304" xr:uid="{747D01FC-0F11-47B0-92B5-6A29939930A9}"/>
    <cellStyle name="Normal 2 30" xfId="1308" xr:uid="{251911DB-3466-480B-AB3C-4611A33BD284}"/>
    <cellStyle name="Normal 2 31" xfId="1309" xr:uid="{F7D319C5-047B-4E17-A602-6E09165F375F}"/>
    <cellStyle name="Normal 2 32" xfId="6429" xr:uid="{FB19915C-240B-49F4-907E-03BA6602C257}"/>
    <cellStyle name="Normal 2 32 2" xfId="41359" xr:uid="{37B607BD-6DC6-4616-8A01-AB99C7E4A394}"/>
    <cellStyle name="Normal 2 33" xfId="8163" xr:uid="{7D7CA004-71A5-4ED6-896F-E8971C94FBE7}"/>
    <cellStyle name="Normal 2 33 2" xfId="41391" xr:uid="{4F7187E3-553A-475A-9891-310D597874F0}"/>
    <cellStyle name="Normal 2 34" xfId="8192" xr:uid="{EA2C6239-A39D-440A-A76F-AC6FEA4D0E11}"/>
    <cellStyle name="Normal 2 34 2" xfId="41397" xr:uid="{9D93D4A9-71F5-47BB-9635-01235C3FB7F0}"/>
    <cellStyle name="Normal 2 35" xfId="32682" xr:uid="{83075662-234D-4D04-9363-66AEBDF702CE}"/>
    <cellStyle name="Normal 2 35 2" xfId="41403" xr:uid="{113573E6-2052-4865-A36B-2D5DF8664D16}"/>
    <cellStyle name="Normal 2 36" xfId="34727" xr:uid="{919A49BF-798A-40C2-ABEF-1D0314816D59}"/>
    <cellStyle name="Normal 2 36 2" xfId="41428" xr:uid="{A2E9FBC3-A554-470C-9A66-AFABB1028752}"/>
    <cellStyle name="Normal 2 37" xfId="1272" xr:uid="{35C1DA36-2140-4972-9ABA-3E40D7DD9597}"/>
    <cellStyle name="Normal 2 38" xfId="44382" xr:uid="{1336D3E6-BA6F-4C9E-B5D9-E8E9FEF68D83}"/>
    <cellStyle name="Normal 2 4" xfId="1310" xr:uid="{C7E8F6A2-3AEA-4995-B18B-5ED096CB8375}"/>
    <cellStyle name="Normal 2 4 2" xfId="1311" xr:uid="{661F3454-624E-4111-8203-881B1AB2A5F2}"/>
    <cellStyle name="Normal 2 4 2 2" xfId="41525" xr:uid="{BD2B1843-04D4-4579-8BC5-45016483CC28}"/>
    <cellStyle name="Normal 2 4 3" xfId="41524" xr:uid="{FD8AC385-72E0-4F08-9FC9-A23D82697975}"/>
    <cellStyle name="Normal 2 5" xfId="1312" xr:uid="{DF008D13-0F53-4E03-B396-5915D5DD0702}"/>
    <cellStyle name="Normal 2 5 2" xfId="1313" xr:uid="{F2B77678-FFBD-4901-B124-9669DE88D535}"/>
    <cellStyle name="Normal 2 5 3" xfId="41526" xr:uid="{0FA2AA28-74EA-4D4C-8924-6F5D50BC2131}"/>
    <cellStyle name="Normal 2 6" xfId="1314" xr:uid="{CB6C3EA3-50B0-4099-9637-98AEB3251B77}"/>
    <cellStyle name="Normal 2 6 2" xfId="1315" xr:uid="{8712F7EF-BEC8-4635-9AFA-4873395BCE05}"/>
    <cellStyle name="Normal 2 6 3" xfId="41552" xr:uid="{29FA819E-8397-4B56-BF9A-D25F81A41A3B}"/>
    <cellStyle name="Normal 2 7" xfId="1316" xr:uid="{E426AA9F-EFBB-45C8-AE7C-8E206F88453C}"/>
    <cellStyle name="Normal 2 7 2" xfId="1317" xr:uid="{08688EEB-FAEE-4443-B649-DA299BDF5794}"/>
    <cellStyle name="Normal 2 8" xfId="1318" xr:uid="{30E1C452-1190-43ED-A3E8-76D1E352E1A2}"/>
    <cellStyle name="Normal 2 8 2" xfId="1319" xr:uid="{AB270C62-AD54-488B-B5DF-062ADFF63D69}"/>
    <cellStyle name="Normal 2 9" xfId="1320" xr:uid="{DCC481E8-A37C-45F3-8FF3-AA29A03BDD64}"/>
    <cellStyle name="Normal 2_20_Contingências" xfId="34723" xr:uid="{D143BC92-8DF4-441D-BC35-450B637D29DB}"/>
    <cellStyle name="Normal 20" xfId="1321" xr:uid="{9D2B12C9-8389-41B7-BAF4-086264366217}"/>
    <cellStyle name="Normal 20 10" xfId="1322" xr:uid="{3B3DD4AF-3C3D-4C23-89E4-CC09C443F9FF}"/>
    <cellStyle name="Normal 20 11" xfId="1323" xr:uid="{C708F593-637F-4EA8-99EF-9FCC6A540F32}"/>
    <cellStyle name="Normal 20 12" xfId="1324" xr:uid="{79233A86-3024-415A-BADD-20B8A3BE32F2}"/>
    <cellStyle name="Normal 20 13" xfId="1325" xr:uid="{8FCA58D9-1950-41E9-9BF1-813C558161F9}"/>
    <cellStyle name="Normal 20 14" xfId="1326" xr:uid="{377BFAB3-441B-47C6-978B-27274EBD9D84}"/>
    <cellStyle name="Normal 20 15" xfId="1327" xr:uid="{E68502C7-EEF8-47D8-8BB8-14DD5388FBDC}"/>
    <cellStyle name="Normal 20 16" xfId="1328" xr:uid="{A239AAFF-C635-4B48-BD6C-506A93AD770D}"/>
    <cellStyle name="Normal 20 17" xfId="41527" xr:uid="{E3D2CBA7-5E8F-44E0-9D87-5E37C015026B}"/>
    <cellStyle name="Normal 20 2" xfId="1329" xr:uid="{5559497D-C442-4237-BFD8-24306956DCB7}"/>
    <cellStyle name="Normal 20 2 2" xfId="1330" xr:uid="{9F467B35-2486-43DB-B9E4-5A7E1FA97D12}"/>
    <cellStyle name="Normal 20 2 3" xfId="41528" xr:uid="{259C40F8-044C-4D31-A673-4547180946BD}"/>
    <cellStyle name="Normal 20 3" xfId="1331" xr:uid="{19A8F80F-834E-4AA9-9F9A-2CE741F91226}"/>
    <cellStyle name="Normal 20 4" xfId="1332" xr:uid="{A10BCF85-179C-4901-9EEB-6AB870C1DB09}"/>
    <cellStyle name="Normal 20 5" xfId="1333" xr:uid="{982668FA-4B26-4EEE-A757-FE503D09B862}"/>
    <cellStyle name="Normal 20 6" xfId="1334" xr:uid="{095C409A-15FB-433F-B1AA-1043B3DCE9F8}"/>
    <cellStyle name="Normal 20 7" xfId="1335" xr:uid="{FABD79AA-256E-4399-AE4C-6FC2D067DB14}"/>
    <cellStyle name="Normal 20 8" xfId="1336" xr:uid="{FCF59CF9-8539-4F5E-949D-45F2DC3B5370}"/>
    <cellStyle name="Normal 20 9" xfId="1337" xr:uid="{429669C8-DB55-4E84-9CA3-2C89C8AF7B46}"/>
    <cellStyle name="Normal 200" xfId="1338" xr:uid="{0B2FAC50-F840-4CEE-A31D-67C817A6B37D}"/>
    <cellStyle name="Normal 200 2" xfId="2974" xr:uid="{A900D9AA-11E4-4E3C-8349-17B34EE138E9}"/>
    <cellStyle name="Normal 201" xfId="1339" xr:uid="{EF7777FB-AECA-40D8-BFBF-FBF921079447}"/>
    <cellStyle name="Normal 201 2" xfId="32632" xr:uid="{C618C944-2D4C-4A9B-B340-A26D2F78503E}"/>
    <cellStyle name="Normal 202" xfId="1340" xr:uid="{0358B542-A73C-4466-AD46-D1AA9D6C199D}"/>
    <cellStyle name="Normal 202 2" xfId="32633" xr:uid="{6C9A6197-23EC-4323-AC6C-BA9A52447A37}"/>
    <cellStyle name="Normal 203" xfId="1341" xr:uid="{986D146F-E5A8-4B6A-AC13-B5F6BCA5D767}"/>
    <cellStyle name="Normal 203 2" xfId="32634" xr:uid="{A9B4639F-1943-4589-ACDE-9D9ACBB483C6}"/>
    <cellStyle name="Normal 204" xfId="1342" xr:uid="{65F20546-1688-462A-A5A4-FA9B3760835A}"/>
    <cellStyle name="Normal 204 2" xfId="32635" xr:uid="{AD8034A3-2713-470D-AEA3-D5C11A4B9411}"/>
    <cellStyle name="Normal 205" xfId="1343" xr:uid="{980A88A3-7985-4698-A462-9661E9EAD0E3}"/>
    <cellStyle name="Normal 206" xfId="1344" xr:uid="{B071EE9F-7150-4A09-B928-4FD67BC2FDDD}"/>
    <cellStyle name="Normal 207" xfId="1345" xr:uid="{6BE2C080-9A4E-4703-A1CA-57B64B8FA1CF}"/>
    <cellStyle name="Normal 208" xfId="1346" xr:uid="{A92F19A7-B7FC-4888-B27C-2B5FFE31C1DB}"/>
    <cellStyle name="Normal 209" xfId="1347" xr:uid="{80DAD525-70EE-401B-8774-A71479C34A98}"/>
    <cellStyle name="Normal 21" xfId="1348" xr:uid="{298E8724-E2E9-45FE-BA48-AA463E179A80}"/>
    <cellStyle name="Normal 21 10" xfId="1349" xr:uid="{93F8DE72-8673-45FC-AB36-D9E1586DD485}"/>
    <cellStyle name="Normal 21 11" xfId="1350" xr:uid="{4852A330-C2C4-4726-B5FD-E2CD74AFD981}"/>
    <cellStyle name="Normal 21 12" xfId="1351" xr:uid="{FED22226-9DF3-4667-805B-BF3A47198814}"/>
    <cellStyle name="Normal 21 13" xfId="1352" xr:uid="{2E874B2A-77E0-446D-B101-40B89E6FE428}"/>
    <cellStyle name="Normal 21 14" xfId="1353" xr:uid="{59065B84-BDE5-460B-8323-7CD81332FCC1}"/>
    <cellStyle name="Normal 21 15" xfId="1354" xr:uid="{3DA52BC0-6EF8-4E59-BD3D-D20F1391F6F0}"/>
    <cellStyle name="Normal 21 16" xfId="1355" xr:uid="{07CE744E-92EF-48EB-9649-1C65770FD465}"/>
    <cellStyle name="Normal 21 17" xfId="41529" xr:uid="{9BBC0A6F-F730-4EE7-9644-2753E4D08228}"/>
    <cellStyle name="Normal 21 2" xfId="1356" xr:uid="{B01CB944-A536-419E-B281-6CB859C7224A}"/>
    <cellStyle name="Normal 21 2 2" xfId="1357" xr:uid="{75143CBE-A250-461D-88BF-9C4DCA499084}"/>
    <cellStyle name="Normal 21 2 3" xfId="41530" xr:uid="{5B06736C-F709-4278-AE77-B95384BDA9A4}"/>
    <cellStyle name="Normal 21 3" xfId="1358" xr:uid="{C8E73927-DEFC-4DE9-A381-77AEE53D876A}"/>
    <cellStyle name="Normal 21 4" xfId="1359" xr:uid="{D1BE459B-6B1D-4BA1-A141-1D4F0B8C5981}"/>
    <cellStyle name="Normal 21 5" xfId="1360" xr:uid="{A33DC3A6-FF73-40E8-A2CA-A890DA9668AF}"/>
    <cellStyle name="Normal 21 6" xfId="1361" xr:uid="{B19DBFB7-520F-4F72-926E-07095ABA1109}"/>
    <cellStyle name="Normal 21 7" xfId="1362" xr:uid="{D011D848-0C08-44B1-A967-BA377AFFFCA2}"/>
    <cellStyle name="Normal 21 8" xfId="1363" xr:uid="{700D3284-E873-45EC-8F6F-21370EDFB7B1}"/>
    <cellStyle name="Normal 21 9" xfId="1364" xr:uid="{1945AF46-7F4C-4F45-B94C-0C499C753EED}"/>
    <cellStyle name="Normal 210" xfId="1365" xr:uid="{D47240CE-9635-4FB6-A3DB-6CE30B57438D}"/>
    <cellStyle name="Normal 211" xfId="1366" xr:uid="{F0DBFE14-8833-4FE0-B765-EF65D02FA682}"/>
    <cellStyle name="Normal 212" xfId="1367" xr:uid="{071B3E29-0221-4C43-8ECD-DEB0479EF60C}"/>
    <cellStyle name="Normal 213" xfId="1368" xr:uid="{5795EF9C-1795-49B3-B72E-D3EF363BB77E}"/>
    <cellStyle name="Normal 214" xfId="1369" xr:uid="{B7409517-1AC2-4BA3-9F78-7CC301E84F7A}"/>
    <cellStyle name="Normal 215" xfId="1370" xr:uid="{EB8ABFD8-1DF8-4540-AEBA-E9BAECEE962D}"/>
    <cellStyle name="Normal 216" xfId="1371" xr:uid="{10C23554-546E-411B-85A7-DEC0A5C2B57F}"/>
    <cellStyle name="Normal 217" xfId="1372" xr:uid="{74FC860F-4413-453E-B6A6-CCC904AC8A79}"/>
    <cellStyle name="Normal 218" xfId="1373" xr:uid="{86C37DA5-F133-41A5-966A-5D93A3979C0E}"/>
    <cellStyle name="Normal 219" xfId="1374" xr:uid="{0256284B-B0B4-43DE-B23D-56D863330026}"/>
    <cellStyle name="Normal 22" xfId="1375" xr:uid="{BBC4B556-E721-448E-BF95-9C6F3B01E7A4}"/>
    <cellStyle name="Normal 22 10" xfId="1376" xr:uid="{09329A14-85C3-4ED9-B1A9-148332ECCF0D}"/>
    <cellStyle name="Normal 22 11" xfId="1377" xr:uid="{4271E4EB-A2D2-47A0-946A-D292439639B5}"/>
    <cellStyle name="Normal 22 12" xfId="1378" xr:uid="{FC8C0186-3513-49EB-B016-50E186B17888}"/>
    <cellStyle name="Normal 22 13" xfId="1379" xr:uid="{005FA7B0-8B85-4A37-89FB-391EAFD43BE5}"/>
    <cellStyle name="Normal 22 14" xfId="1380" xr:uid="{F56F31DB-0E8D-43EA-B869-BE39C3E0D511}"/>
    <cellStyle name="Normal 22 15" xfId="1381" xr:uid="{521F8A00-01AC-4F8F-ACF5-C5A4AF4721F3}"/>
    <cellStyle name="Normal 22 16" xfId="1382" xr:uid="{9406A8C2-DC5F-40DF-B532-A70179DABCF1}"/>
    <cellStyle name="Normal 22 17" xfId="41550" xr:uid="{AF8C76DA-E762-444A-8D38-296E3FDBE4E8}"/>
    <cellStyle name="Normal 22 2" xfId="1383" xr:uid="{727D5C60-928A-46F7-81DB-52C1CA27760C}"/>
    <cellStyle name="Normal 22 3" xfId="1384" xr:uid="{D449F760-FC03-46A6-920D-E0C55627CDBB}"/>
    <cellStyle name="Normal 22 4" xfId="1385" xr:uid="{2DFFC463-A4E3-41F4-B213-2B184227B186}"/>
    <cellStyle name="Normal 22 5" xfId="1386" xr:uid="{D504FB88-A9DF-493D-B806-CB6071608FA6}"/>
    <cellStyle name="Normal 22 6" xfId="1387" xr:uid="{8C15424E-C9E0-476A-9A41-F58C97FB1508}"/>
    <cellStyle name="Normal 22 7" xfId="1388" xr:uid="{5F2EB34D-6DF3-4905-AD94-CF520F8D2EFC}"/>
    <cellStyle name="Normal 22 8" xfId="1389" xr:uid="{80C5CB18-1FD9-4388-B4EE-F8A09D3B655D}"/>
    <cellStyle name="Normal 22 9" xfId="1390" xr:uid="{3AFACB2C-013E-41A9-9D32-D0948A7C7CED}"/>
    <cellStyle name="Normal 220" xfId="1391" xr:uid="{BD9207FF-804C-4C1D-951D-08DB3DDEE55A}"/>
    <cellStyle name="Normal 221" xfId="1392" xr:uid="{FCA0222D-116E-4C53-A778-0061AF905DC8}"/>
    <cellStyle name="Normal 222" xfId="1393" xr:uid="{B39B6E9B-8227-4B17-95E0-F2FB1E4EADEA}"/>
    <cellStyle name="Normal 223" xfId="1394" xr:uid="{5AC2B71C-E0BD-445D-813E-252EB6FD24AD}"/>
    <cellStyle name="Normal 224" xfId="1395" xr:uid="{8C0088AA-1560-4B20-B47B-651D90F24C22}"/>
    <cellStyle name="Normal 225" xfId="1396" xr:uid="{A696D700-383A-410E-8DF5-DB6E1B17594F}"/>
    <cellStyle name="Normal 226" xfId="1397" xr:uid="{49DC1E46-A288-46AC-BE92-3581AABF4538}"/>
    <cellStyle name="Normal 227" xfId="1398" xr:uid="{79ECA6CE-D305-4932-9C57-784137C620E0}"/>
    <cellStyle name="Normal 228" xfId="1399" xr:uid="{92F9594F-7280-4FAE-9801-9563B49DA8CC}"/>
    <cellStyle name="Normal 229" xfId="1400" xr:uid="{7DA99763-281C-4E93-8136-973FCA6614B9}"/>
    <cellStyle name="Normal 23" xfId="1401" xr:uid="{C473C246-BF01-41F1-AF28-7922063B7DCA}"/>
    <cellStyle name="Normal 23 10" xfId="1402" xr:uid="{482A0031-0F4C-46DD-94FA-E3E294C12794}"/>
    <cellStyle name="Normal 23 11" xfId="1403" xr:uid="{914D5AA9-BC7C-4BDC-BED3-CBA3DBCE7D66}"/>
    <cellStyle name="Normal 23 12" xfId="1404" xr:uid="{595E86B0-12A3-4A46-8CE1-BE69E01BC5B0}"/>
    <cellStyle name="Normal 23 13" xfId="1405" xr:uid="{27D26D28-A708-496F-87EF-BE1AA0B3E43D}"/>
    <cellStyle name="Normal 23 14" xfId="1406" xr:uid="{400B22AB-6C28-4C1A-BF3F-4C7D470AA11E}"/>
    <cellStyle name="Normal 23 15" xfId="1407" xr:uid="{96C46994-BD6C-4A30-9975-A2F57A83BBF8}"/>
    <cellStyle name="Normal 23 16" xfId="1408" xr:uid="{F02940FF-4D91-407D-B89F-9435A39B559F}"/>
    <cellStyle name="Normal 23 17" xfId="41551" xr:uid="{A49D0CB1-6FF0-4684-A2AF-E5DA971A010E}"/>
    <cellStyle name="Normal 23 2" xfId="1409" xr:uid="{C9E0C5F4-646A-4458-824F-2923997D0603}"/>
    <cellStyle name="Normal 23 3" xfId="1410" xr:uid="{D27E21ED-FFCB-4774-BA6B-68B85607C22A}"/>
    <cellStyle name="Normal 23 4" xfId="1411" xr:uid="{7AA6EFC6-9D4D-4388-ABBD-5D733FA2CEF5}"/>
    <cellStyle name="Normal 23 5" xfId="1412" xr:uid="{97BD231E-8F2C-42B1-955A-AA44539DCFB0}"/>
    <cellStyle name="Normal 23 6" xfId="1413" xr:uid="{34C10042-7D54-4CA6-9C2A-5B008548D215}"/>
    <cellStyle name="Normal 23 7" xfId="1414" xr:uid="{2353BAA6-1012-4736-B8AE-EE3EDEC319DF}"/>
    <cellStyle name="Normal 23 8" xfId="1415" xr:uid="{1D44516F-4B3F-4B48-A54E-01B6E963CC05}"/>
    <cellStyle name="Normal 23 9" xfId="1416" xr:uid="{AF4EAB90-FC7E-4BEF-83DA-27B241314110}"/>
    <cellStyle name="Normal 230" xfId="1417" xr:uid="{DD5B1F50-F8CA-406A-8913-AAFB1E3CCC9D}"/>
    <cellStyle name="Normal 231" xfId="1418" xr:uid="{C3A08C0F-6601-4AA0-9F5C-22049A70B513}"/>
    <cellStyle name="Normal 232" xfId="1419" xr:uid="{5505E969-07D1-448E-837D-3505AB5854F0}"/>
    <cellStyle name="Normal 233" xfId="1420" xr:uid="{0F019C37-87F8-4A9C-B5F7-B9AC05564E18}"/>
    <cellStyle name="Normal 234" xfId="1421" xr:uid="{F247E109-30C4-4AD4-8A41-BF5EBD5935B0}"/>
    <cellStyle name="Normal 235" xfId="1422" xr:uid="{28277534-D716-4110-97DA-BC457CE990AF}"/>
    <cellStyle name="Normal 236" xfId="1423" xr:uid="{532005EC-B492-48F1-8228-BBA705CAC7A4}"/>
    <cellStyle name="Normal 237" xfId="1424" xr:uid="{1DF76246-6CD8-4763-ADB3-5BF43BB613A0}"/>
    <cellStyle name="Normal 238" xfId="1425" xr:uid="{22132AC0-A241-46F1-A41F-87DF3ACCB995}"/>
    <cellStyle name="Normal 239" xfId="1426" xr:uid="{1D3DB03C-DEE0-438A-8840-91CE2424BC2E}"/>
    <cellStyle name="Normal 24" xfId="1427" xr:uid="{171BE965-5109-4837-A3F9-0720746673FD}"/>
    <cellStyle name="Normal 24 2" xfId="1428" xr:uid="{38054041-42C8-48EC-B3D4-655614D92E9A}"/>
    <cellStyle name="Normal 240" xfId="1429" xr:uid="{D7CB8599-7BAB-4CFA-904F-8EA67BFE5B50}"/>
    <cellStyle name="Normal 241" xfId="1430" xr:uid="{E59912A6-41CF-4DBE-A802-C541CFAE828B}"/>
    <cellStyle name="Normal 242" xfId="1431" xr:uid="{30DEB6B5-8069-4C47-81A0-F37AF78EED54}"/>
    <cellStyle name="Normal 243" xfId="1432" xr:uid="{4E7429E5-2B78-46A8-99C3-4F3E6D62F7AA}"/>
    <cellStyle name="Normal 244" xfId="1433" xr:uid="{9E2E0020-6BC1-47E4-B23A-5AE5A6D00D48}"/>
    <cellStyle name="Normal 245" xfId="1434" xr:uid="{D662D02A-8F21-48FD-8F66-D8D497C9E38A}"/>
    <cellStyle name="Normal 246" xfId="1435" xr:uid="{0476DCFB-4F3C-40A3-8E2C-C31395D7FE6E}"/>
    <cellStyle name="Normal 247" xfId="1436" xr:uid="{2AB0B7A0-FDEE-40BD-ACF7-242DF3555C80}"/>
    <cellStyle name="Normal 248" xfId="1437" xr:uid="{831ABCA9-2ACF-49BD-98D8-1A4F226E8130}"/>
    <cellStyle name="Normal 249" xfId="1438" xr:uid="{0D7A7210-DAEF-46A0-B3DA-E56D57AF1EFC}"/>
    <cellStyle name="Normal 25" xfId="1439" xr:uid="{652B29C7-0294-4583-AE0F-6A96DC6F88B0}"/>
    <cellStyle name="Normal 25 2" xfId="1440" xr:uid="{A6FB3681-B972-478D-8CCD-14675D3C9E1F}"/>
    <cellStyle name="Normal 250" xfId="1441" xr:uid="{FEA5B02E-F3E6-4F2B-A57D-FC273F4260D7}"/>
    <cellStyle name="Normal 251" xfId="1442" xr:uid="{E510DE3A-2EFF-4499-85EC-54B09CF02021}"/>
    <cellStyle name="Normal 252" xfId="1443" xr:uid="{E9A7D09D-5254-42AE-A767-25BBCDC047E7}"/>
    <cellStyle name="Normal 253" xfId="1444" xr:uid="{27AEC139-2BFE-47F0-8C2E-891FE029E46C}"/>
    <cellStyle name="Normal 254" xfId="1445" xr:uid="{C72EA847-CAE3-4858-BB1B-3D836391EB86}"/>
    <cellStyle name="Normal 254 2" xfId="1446" xr:uid="{71F6DA40-ABF7-4395-A847-39C7781819EA}"/>
    <cellStyle name="Normal 255" xfId="1447" xr:uid="{018F45A9-1814-47B2-A0F4-25293623940B}"/>
    <cellStyle name="Normal 255 2" xfId="1448" xr:uid="{957DA8CB-A6E4-4CE5-B95D-D7BC532ED86A}"/>
    <cellStyle name="Normal 256" xfId="1449" xr:uid="{B7EE3947-F457-4291-8435-FB3B11A9DADE}"/>
    <cellStyle name="Normal 256 2" xfId="1450" xr:uid="{14457028-E636-486F-AD12-CE85174825BF}"/>
    <cellStyle name="Normal 257" xfId="1451" xr:uid="{EA0740CB-FDF3-4B11-BDA2-5B0E71D33E4F}"/>
    <cellStyle name="Normal 257 2" xfId="1452" xr:uid="{820F5E74-8125-4E24-9F64-20F65271032B}"/>
    <cellStyle name="Normal 258" xfId="1453" xr:uid="{C075F615-FF70-457E-BBF4-B181BDCD9C0A}"/>
    <cellStyle name="Normal 258 2" xfId="1454" xr:uid="{0F58330C-82F5-4008-AD03-0C2589FB0433}"/>
    <cellStyle name="Normal 258 3" xfId="1455" xr:uid="{FC44AB0B-53B7-4CCF-81C1-A36CBF374754}"/>
    <cellStyle name="Normal 259" xfId="1456" xr:uid="{358C9415-6966-43A3-AD35-1AFB9AB27707}"/>
    <cellStyle name="Normal 26" xfId="1457" xr:uid="{B88EA72C-89F1-423A-BBD1-BD9A1708217A}"/>
    <cellStyle name="Normal 26 10" xfId="1458" xr:uid="{FD2C9DF2-5406-4D74-B791-8A035A5E8BC7}"/>
    <cellStyle name="Normal 26 11" xfId="1459" xr:uid="{2C21B8FC-FBB6-4BA7-B112-7EB0CF599BBA}"/>
    <cellStyle name="Normal 26 12" xfId="1460" xr:uid="{BB898EC0-4A67-4094-A05F-E0C0472DC3C9}"/>
    <cellStyle name="Normal 26 13" xfId="1461" xr:uid="{A0298143-46C3-4232-A685-F0B5DCBE47ED}"/>
    <cellStyle name="Normal 26 14" xfId="1462" xr:uid="{C07CA6EE-E9FB-4966-B929-4A8887DAC17F}"/>
    <cellStyle name="Normal 26 15" xfId="1463" xr:uid="{11F18C49-82D5-454F-98A5-893E4A4CC292}"/>
    <cellStyle name="Normal 26 16" xfId="1464" xr:uid="{6B1BEB6F-F518-4D3F-9D62-CFF28DEBBD71}"/>
    <cellStyle name="Normal 26 2" xfId="1465" xr:uid="{DC66A60C-273D-4FDA-AC02-88CCB8052228}"/>
    <cellStyle name="Normal 26 3" xfId="1466" xr:uid="{B2F2B9A8-B772-4250-8908-8B3B2C3454CA}"/>
    <cellStyle name="Normal 26 4" xfId="1467" xr:uid="{0FE0AB6A-A687-47D5-A53D-B83366C4675E}"/>
    <cellStyle name="Normal 26 5" xfId="1468" xr:uid="{BD69A4CE-5404-4CE7-9CB2-A8D61CB8599B}"/>
    <cellStyle name="Normal 26 6" xfId="1469" xr:uid="{6B5E139D-0AF4-4C80-BC74-8A2C040CC4F0}"/>
    <cellStyle name="Normal 26 7" xfId="1470" xr:uid="{EA08AFC9-6DB3-41ED-88DD-28663BD945FE}"/>
    <cellStyle name="Normal 26 8" xfId="1471" xr:uid="{F1708ACE-1ACB-4646-9F0A-836F2622C9A9}"/>
    <cellStyle name="Normal 26 9" xfId="1472" xr:uid="{23A17A86-81C4-4449-9353-429FBF950641}"/>
    <cellStyle name="Normal 260" xfId="1473" xr:uid="{9719FBDB-F257-4505-AD0A-B0C34B92E9F3}"/>
    <cellStyle name="Normal 261" xfId="1474" xr:uid="{E638190B-0D57-4D05-9792-519C74B1EFE6}"/>
    <cellStyle name="Normal 261 2" xfId="3258" xr:uid="{7A566FBE-40E6-45EE-9AD7-BD7DF1A163BA}"/>
    <cellStyle name="Normal 262" xfId="59" xr:uid="{8B0EA2CA-BABE-4CD2-A75C-36D0A21F5AA6}"/>
    <cellStyle name="Normal 262 2" xfId="3260" xr:uid="{5610D264-FC03-40BA-A00D-507899E7478F}"/>
    <cellStyle name="Normal 263" xfId="58" xr:uid="{A27ED2F4-8EA6-4948-AC0F-DB244C59C5E4}"/>
    <cellStyle name="Normal 263 2" xfId="3261" xr:uid="{6284A117-DF10-45E7-85A3-3D3B8641D97D}"/>
    <cellStyle name="Normal 264" xfId="1475" xr:uid="{2D0DD1F4-E0AA-4A9E-861C-1F2E38DDEFC9}"/>
    <cellStyle name="Normal 264 2" xfId="3263" xr:uid="{86D0DD63-D526-4FBC-A715-6AC4C550E79E}"/>
    <cellStyle name="Normal 265" xfId="1476" xr:uid="{F12E9403-574B-47B0-A2F8-FDD39FC7827E}"/>
    <cellStyle name="Normal 265 2" xfId="3264" xr:uid="{9458C950-BD69-4112-B8BF-38044331BC48}"/>
    <cellStyle name="Normal 266" xfId="1477" xr:uid="{6DECFC7C-2A78-4405-82EB-F1FE6D848DF8}"/>
    <cellStyle name="Normal 266 2" xfId="3265" xr:uid="{EADC8268-EF9F-422F-B72D-D37A4E7FA073}"/>
    <cellStyle name="Normal 267" xfId="1478" xr:uid="{E836DE4F-BEF5-4E1A-8E06-7B8E31A5DB36}"/>
    <cellStyle name="Normal 267 2" xfId="3267" xr:uid="{D2183FA1-3E48-4F33-B353-BC1A6C2B9F7D}"/>
    <cellStyle name="Normal 268" xfId="1479" xr:uid="{EEBFA3D6-0CD4-44E6-8CF1-3F500BC434B7}"/>
    <cellStyle name="Normal 269" xfId="1480" xr:uid="{CA83095A-38C6-4942-A501-84DB03EADD49}"/>
    <cellStyle name="Normal 269 2" xfId="3266" xr:uid="{5012D941-0CB0-44BB-9F29-333963A27833}"/>
    <cellStyle name="Normal 27" xfId="1481" xr:uid="{C51EC993-16C7-411D-85D7-591EB00B3490}"/>
    <cellStyle name="Normal 27 10" xfId="1482" xr:uid="{D16315DB-2E4A-4F68-AA04-FE1E21F02F17}"/>
    <cellStyle name="Normal 27 11" xfId="1483" xr:uid="{F0B7E39A-BE8B-426C-AD67-01EE85FD17EC}"/>
    <cellStyle name="Normal 27 12" xfId="1484" xr:uid="{1826B6DA-5266-4880-8112-1A8C592FCA55}"/>
    <cellStyle name="Normal 27 13" xfId="1485" xr:uid="{90580BAA-E5EC-41A6-80BA-3C33115C92C9}"/>
    <cellStyle name="Normal 27 14" xfId="1486" xr:uid="{B4D8054C-4B15-4CE5-AC25-B51BB6C6DC9A}"/>
    <cellStyle name="Normal 27 15" xfId="1487" xr:uid="{9F7A13C7-3EA7-4A5E-A6DB-CCB6A9DC36DB}"/>
    <cellStyle name="Normal 27 16" xfId="1488" xr:uid="{A8FD3985-53F0-409E-9A61-F4A051CB5FC1}"/>
    <cellStyle name="Normal 27 17" xfId="1489" xr:uid="{1BCFBA81-596B-4657-A030-36ABFEB6194B}"/>
    <cellStyle name="Normal 27 2" xfId="1490" xr:uid="{27023D46-6E80-41C4-9E4C-6F9FC02BBC7F}"/>
    <cellStyle name="Normal 27 3" xfId="1491" xr:uid="{9641C2B6-3A1A-473D-8038-B8B4E6FFEE6F}"/>
    <cellStyle name="Normal 27 4" xfId="1492" xr:uid="{7440CC93-5C98-4B70-B70D-D28FB90BD396}"/>
    <cellStyle name="Normal 27 5" xfId="1493" xr:uid="{5E969D05-761E-4BEA-9B0C-AC9D343CCA28}"/>
    <cellStyle name="Normal 27 6" xfId="1494" xr:uid="{B72584EF-5C8F-4C43-A4BD-3A87A9E4D860}"/>
    <cellStyle name="Normal 27 7" xfId="1495" xr:uid="{059CD64E-8331-4682-ADFF-C95352D7CCD8}"/>
    <cellStyle name="Normal 27 8" xfId="1496" xr:uid="{97C15140-0B70-4649-A258-1A9D9B2C90E0}"/>
    <cellStyle name="Normal 27 9" xfId="1497" xr:uid="{DADBB2C6-9D74-475B-9610-04E0D06E2C89}"/>
    <cellStyle name="Normal 270" xfId="1498" xr:uid="{91E0A51F-7125-4EF3-87C6-D990AE8D8096}"/>
    <cellStyle name="Normal 271" xfId="1499" xr:uid="{2143EB49-CE36-42C0-9D5D-3FEF3431DF22}"/>
    <cellStyle name="Normal 271 2" xfId="3269" xr:uid="{E057AD33-C614-44A8-8AE0-D1D690F47186}"/>
    <cellStyle name="Normal 272" xfId="1500" xr:uid="{FCB6D5BC-7852-4B7D-8016-439C41D015D4}"/>
    <cellStyle name="Normal 272 2" xfId="3268" xr:uid="{7CCCEC03-75B9-49FA-94CF-9EB484C59420}"/>
    <cellStyle name="Normal 273" xfId="1501" xr:uid="{C9580A46-04AA-43F6-B448-A12EFAA182F5}"/>
    <cellStyle name="Normal 273 2" xfId="3334" xr:uid="{CBB402B7-9A7C-4334-B6E3-46F541F98244}"/>
    <cellStyle name="Normal 274" xfId="3273" xr:uid="{30DDE137-A8A1-46B8-AC75-CC2B4BF35B86}"/>
    <cellStyle name="Normal 274 2" xfId="3284" xr:uid="{6AD17733-416F-421D-996B-4434C49A9345}"/>
    <cellStyle name="Normal 275" xfId="3290" xr:uid="{E6888984-D4B1-48CA-B3AB-4D8CAFA674C8}"/>
    <cellStyle name="Normal 275 2" xfId="3296" xr:uid="{6D30B5DF-10A7-4E1A-9306-6897670C7F44}"/>
    <cellStyle name="Normal 276" xfId="1502" xr:uid="{9F8EE895-803E-4DC3-A265-B63CD516D523}"/>
    <cellStyle name="Normal 277" xfId="1503" xr:uid="{16DF2567-6306-42D2-AAA1-D75D01AF90FE}"/>
    <cellStyle name="Normal 278" xfId="1504" xr:uid="{60863CF5-7A0F-4867-950F-BB896587EE33}"/>
    <cellStyle name="Normal 279" xfId="1505" xr:uid="{2E962736-0563-48D4-901E-93A18C89054C}"/>
    <cellStyle name="Normal 28" xfId="1506" xr:uid="{F70CBED3-C769-4CC4-9E1A-C82875B72DC4}"/>
    <cellStyle name="Normal 28 10" xfId="1507" xr:uid="{E49B57EC-FA84-4F32-B3A4-3BA22478B15E}"/>
    <cellStyle name="Normal 28 11" xfId="1508" xr:uid="{72790EDD-A1D7-4A41-82B5-8420C629B2AC}"/>
    <cellStyle name="Normal 28 12" xfId="1509" xr:uid="{BFBBC4AC-A28D-4ED1-B936-9BE7655597A9}"/>
    <cellStyle name="Normal 28 13" xfId="1510" xr:uid="{59C4DDB8-40A8-4089-B6F2-A08A718F09DD}"/>
    <cellStyle name="Normal 28 14" xfId="1511" xr:uid="{D3EB5A34-D4B2-4E1E-9F0D-CB929B5A79BE}"/>
    <cellStyle name="Normal 28 15" xfId="1512" xr:uid="{0A012CAF-7ED1-4E81-AFA5-BF665346C8E7}"/>
    <cellStyle name="Normal 28 16" xfId="1513" xr:uid="{B07BE5F4-8096-4B84-BE6F-322FEB61C65A}"/>
    <cellStyle name="Normal 28 2" xfId="1514" xr:uid="{451E8D04-FA3E-4667-AE4F-EC94EF29E2DF}"/>
    <cellStyle name="Normal 28 3" xfId="1515" xr:uid="{80175FCD-A0E2-4739-8B75-B20676564C3D}"/>
    <cellStyle name="Normal 28 4" xfId="1516" xr:uid="{027A7229-7845-4711-B5D8-C01596CA102F}"/>
    <cellStyle name="Normal 28 5" xfId="1517" xr:uid="{5BFD2966-9FF5-4E4D-BB7C-5CD63EFB0C73}"/>
    <cellStyle name="Normal 28 6" xfId="1518" xr:uid="{6ECEFE69-050C-487D-91DE-113707DFDF90}"/>
    <cellStyle name="Normal 28 7" xfId="1519" xr:uid="{191A9230-F66B-4086-855A-0B8940771510}"/>
    <cellStyle name="Normal 28 8" xfId="1520" xr:uid="{BD29E866-62E8-4F9C-A389-3AC4E28FA145}"/>
    <cellStyle name="Normal 28 9" xfId="1521" xr:uid="{0BBDC779-EECA-4A52-9E55-CD541AF1A81B}"/>
    <cellStyle name="Normal 280" xfId="3289" xr:uid="{1518A423-F318-4626-94B8-BB5FAF3AEC5C}"/>
    <cellStyle name="Normal 280 2" xfId="3295" xr:uid="{E8D482E6-B266-4485-84B9-5A2A9C830846}"/>
    <cellStyle name="Normal 281" xfId="3302" xr:uid="{FA62083B-C904-45E0-9990-0459516A3623}"/>
    <cellStyle name="Normal 281 2" xfId="3666" xr:uid="{13125ED3-FFCD-4D78-9BD9-4C5CD71A3F0C}"/>
    <cellStyle name="Normal 282" xfId="3673" xr:uid="{3958CB24-8389-4DA3-AF5A-A6EEFFF40E02}"/>
    <cellStyle name="Normal 283" xfId="3286" xr:uid="{657DBA27-3DD2-4FCF-807B-0EF61C118B01}"/>
    <cellStyle name="Normal 283 2" xfId="3294" xr:uid="{C0D896D8-2E1C-4411-8C53-98E6FA422E14}"/>
    <cellStyle name="Normal 284" xfId="3292" xr:uid="{24063659-3133-47E2-AF8A-946AF4B0FA12}"/>
    <cellStyle name="Normal 284 2" xfId="3660" xr:uid="{641C4C4F-86CB-43A0-9B65-FDE5E74FB6F2}"/>
    <cellStyle name="Normal 285" xfId="34720" xr:uid="{570C37B3-71D2-46DB-8587-D87F377CB856}"/>
    <cellStyle name="Normal 286" xfId="3300" xr:uid="{9EC8264E-B68A-4BD3-AE74-8087DFABA291}"/>
    <cellStyle name="Normal 287" xfId="37106" xr:uid="{519AF4BD-A707-4C00-984D-13F0E655EC78}"/>
    <cellStyle name="Normal 287 2" xfId="41340" xr:uid="{3E4ADF8F-E897-4697-8AD3-72B366EBBE9C}"/>
    <cellStyle name="Normal 288" xfId="37108" xr:uid="{69DB9476-41A7-4655-9A3E-C7A5B092BC9C}"/>
    <cellStyle name="Normal 289" xfId="37110" xr:uid="{2280DA0B-3FC5-4C6E-ADB6-07E97C8A61CE}"/>
    <cellStyle name="Normal 289 2" xfId="41356" xr:uid="{55FE6E2B-802A-48A2-BE30-BE806B481968}"/>
    <cellStyle name="Normal 29" xfId="1522" xr:uid="{CFE2511E-DA4F-4E30-AA39-96FCD121D291}"/>
    <cellStyle name="Normal 29 10" xfId="1523" xr:uid="{A0D61717-138B-4C80-B535-CC55AB369304}"/>
    <cellStyle name="Normal 29 11" xfId="1524" xr:uid="{CA2111CE-648B-4B6F-9B41-90F728B8AE8E}"/>
    <cellStyle name="Normal 29 12" xfId="1525" xr:uid="{EA040CDF-9F07-4C1E-A827-D20163DD2339}"/>
    <cellStyle name="Normal 29 13" xfId="1526" xr:uid="{DC3C0551-09D2-4993-B6F4-6ECAAB921324}"/>
    <cellStyle name="Normal 29 14" xfId="1527" xr:uid="{A3A9A7B1-96FF-4FF8-8E57-3AD8D681B832}"/>
    <cellStyle name="Normal 29 15" xfId="1528" xr:uid="{D5ED5D5A-CA02-440B-B1A1-AB45E0E215C8}"/>
    <cellStyle name="Normal 29 16" xfId="1529" xr:uid="{254C5D5F-7B28-4EE1-AB20-54C918942B44}"/>
    <cellStyle name="Normal 29 2" xfId="1530" xr:uid="{6FEDACB8-C63D-4A4D-8DF7-2E501A8814D8}"/>
    <cellStyle name="Normal 29 2 2" xfId="1531" xr:uid="{C1114B33-DF29-4D8F-BC97-28D1F4EB8957}"/>
    <cellStyle name="Normal 29 3" xfId="1532" xr:uid="{7F06790E-A139-4FA7-8CE2-E67A7F2E96EC}"/>
    <cellStyle name="Normal 29 4" xfId="1533" xr:uid="{DB586574-7D3D-4651-9616-1FB76985EA7C}"/>
    <cellStyle name="Normal 29 5" xfId="1534" xr:uid="{DBA67725-3A18-46A4-9370-94A535A209D4}"/>
    <cellStyle name="Normal 29 6" xfId="1535" xr:uid="{08407D93-A76C-4538-A2E0-479A80476A26}"/>
    <cellStyle name="Normal 29 7" xfId="1536" xr:uid="{2C76591F-7CFC-494A-8001-964FF546B2E0}"/>
    <cellStyle name="Normal 29 8" xfId="1537" xr:uid="{535F1C6E-A126-46A0-824D-5FFD6EA4B047}"/>
    <cellStyle name="Normal 29 9" xfId="1538" xr:uid="{43432997-A281-48A5-B436-AE613F1E00C1}"/>
    <cellStyle name="Normal 290" xfId="10" xr:uid="{00000000-0005-0000-0000-000005000000}"/>
    <cellStyle name="Normal 290 2" xfId="41389" xr:uid="{C3BD76D5-A679-4A61-A384-831F356AD4A1}"/>
    <cellStyle name="Normal 291" xfId="41411" xr:uid="{E224180B-BB91-4BBB-91E1-8A55E51454DC}"/>
    <cellStyle name="Normal 292" xfId="41412" xr:uid="{3F7C45FF-1784-4135-89A3-8369054BBC06}"/>
    <cellStyle name="Normal 293" xfId="41423" xr:uid="{A999E8DE-0F4C-4FCA-992A-B8FB19E026ED}"/>
    <cellStyle name="Normal 294" xfId="41464" xr:uid="{C9E0BF68-AA77-4D23-982F-630B34439830}"/>
    <cellStyle name="Normal 295" xfId="54" xr:uid="{0C939675-C2FF-4ECA-95E5-260F10752805}"/>
    <cellStyle name="Normal 296" xfId="44409" xr:uid="{CBB5DC1D-8293-41F7-AAAE-BECD289A6C54}"/>
    <cellStyle name="Normal 3" xfId="17" xr:uid="{8FB4064A-589F-4480-BBFE-3373E37706C3}"/>
    <cellStyle name="Normal 3 10" xfId="1540" xr:uid="{F26F023C-7644-412C-B689-72BB5B47CC9E}"/>
    <cellStyle name="Normal 3 11" xfId="1541" xr:uid="{AEC4105C-97C1-42C8-B9B7-206A6670E03F}"/>
    <cellStyle name="Normal 3 12" xfId="1542" xr:uid="{D1EFD077-21D6-4657-9E98-D7F4C4024E05}"/>
    <cellStyle name="Normal 3 13" xfId="1543" xr:uid="{ABE46008-36A9-4BCF-AE78-2CE74A908B06}"/>
    <cellStyle name="Normal 3 14" xfId="1544" xr:uid="{77127EAD-0DA9-467D-8C19-B3CBA65A2189}"/>
    <cellStyle name="Normal 3 15" xfId="1545" xr:uid="{4E18A825-14D1-4EB7-B87A-D48AB74586F7}"/>
    <cellStyle name="Normal 3 16" xfId="1546" xr:uid="{5D5068C8-4200-43F3-88B9-1590E4FE13BC}"/>
    <cellStyle name="Normal 3 17" xfId="1547" xr:uid="{E079BB47-D043-4E49-AD23-71B6554E30F9}"/>
    <cellStyle name="Normal 3 18" xfId="1548" xr:uid="{A4D20B40-1958-4A9D-A7CA-C8864E005F9A}"/>
    <cellStyle name="Normal 3 19" xfId="1549" xr:uid="{3852F441-D098-48D5-A4FB-2E5A1DEB52DD}"/>
    <cellStyle name="Normal 3 2" xfId="1550" xr:uid="{DDAC8262-4DD8-428D-95CC-43C8B3335C17}"/>
    <cellStyle name="Normal 3 2 2" xfId="1551" xr:uid="{04D89656-44D0-41AB-92AA-176B3F110450}"/>
    <cellStyle name="Normal 3 2 3" xfId="1552" xr:uid="{7764534E-0C2A-455A-A2D1-2C8C5238BB20}"/>
    <cellStyle name="Normal 3 2 4" xfId="1553" xr:uid="{30439D8A-50F7-426B-B1A8-4D1BD42741D4}"/>
    <cellStyle name="Normal 3 2 5" xfId="44400" xr:uid="{C6AA4419-3E11-4A45-9AD2-9997A84D612E}"/>
    <cellStyle name="Normal 3 20" xfId="1554" xr:uid="{F6798CD4-CA22-4211-9B32-7DDE0F064B0E}"/>
    <cellStyle name="Normal 3 21" xfId="1555" xr:uid="{5E8F4E0D-A090-4506-BFF9-3B76381637D8}"/>
    <cellStyle name="Normal 3 22" xfId="1556" xr:uid="{FBD2EFFC-EAE3-4460-8632-1EBE5CCBA868}"/>
    <cellStyle name="Normal 3 23" xfId="1557" xr:uid="{25AEC83C-CEE5-4A17-8FF1-1023F13931A7}"/>
    <cellStyle name="Normal 3 24" xfId="1558" xr:uid="{45508442-A05A-48CE-A707-8C264540B475}"/>
    <cellStyle name="Normal 3 25" xfId="1559" xr:uid="{E57742BF-6382-4D38-B077-0C2BBEFD797B}"/>
    <cellStyle name="Normal 3 26" xfId="1560" xr:uid="{DACE70EC-7377-461E-8DCF-00D7567E6E37}"/>
    <cellStyle name="Normal 3 27" xfId="1561" xr:uid="{7D96616A-76A3-4EDB-A8C1-E9A3241E03F2}"/>
    <cellStyle name="Normal 3 28" xfId="1562" xr:uid="{99B3CEBF-B15C-4A5E-9CD1-D1A35EBA4623}"/>
    <cellStyle name="Normal 3 29" xfId="1563" xr:uid="{4DC9AD7B-2CE8-466E-AABB-22D6F844DA43}"/>
    <cellStyle name="Normal 3 3" xfId="1564" xr:uid="{2A2FD5AB-15ED-4DA1-B9EE-DF80DB67E422}"/>
    <cellStyle name="Normal 3 3 2" xfId="1565" xr:uid="{4E14FA5D-A9C9-4302-BDDD-1EDC74B956A7}"/>
    <cellStyle name="Normal 3 3 3" xfId="41531" xr:uid="{E2C68E3A-2D9B-42C4-BB69-D34622AE0BB8}"/>
    <cellStyle name="Normal 3 30" xfId="1566" xr:uid="{4A759C6A-FB52-4C0E-864A-AE19132057E6}"/>
    <cellStyle name="Normal 3 31" xfId="1567" xr:uid="{85E93983-5955-4114-8513-1458E463E889}"/>
    <cellStyle name="Normal 3 32" xfId="1568" xr:uid="{77089A7E-C8DC-4AB1-B961-A7ABB612AB76}"/>
    <cellStyle name="Normal 3 33" xfId="1569" xr:uid="{7F862874-45D8-413B-8078-F0A7B28BD795}"/>
    <cellStyle name="Normal 3 34" xfId="1570" xr:uid="{BA891A7E-A1AE-49BD-8130-1E128500F1F6}"/>
    <cellStyle name="Normal 3 35" xfId="6431" xr:uid="{03D53FCA-ECD2-4555-8D44-07356310BA11}"/>
    <cellStyle name="Normal 3 35 2" xfId="41353" xr:uid="{DBCB1970-0D27-4EA7-8310-3C9C8C7C0B0F}"/>
    <cellStyle name="Normal 3 36" xfId="8191" xr:uid="{371E9523-4DA6-40E6-ABF1-ACFDA2A4E932}"/>
    <cellStyle name="normal 3 36 2" xfId="41402" xr:uid="{F4217DC8-4EDB-4F7C-96BE-BB21D1DBCF60}"/>
    <cellStyle name="Normal 3 37" xfId="32732" xr:uid="{35BD9081-238B-4D4A-90E0-C7937DF5CA94}"/>
    <cellStyle name="Normal 3 37 2" xfId="41457" xr:uid="{1C322BD8-5C37-4C62-95A6-3DA20617750A}"/>
    <cellStyle name="Normal 3 38" xfId="41463" xr:uid="{9F8B0C22-680B-4F31-9A33-BBEC87E949A4}"/>
    <cellStyle name="Normal 3 39" xfId="41462" xr:uid="{A07370F4-B1D4-4E12-8E15-30848717C736}"/>
    <cellStyle name="Normal 3 4" xfId="1571" xr:uid="{2A2A9010-FAB6-4810-A332-4E501D522055}"/>
    <cellStyle name="Normal 3 4 2" xfId="1572" xr:uid="{E76179F4-2DDC-4F9D-B0C8-5D0F8FAFD02D}"/>
    <cellStyle name="Normal 3 40" xfId="1539" xr:uid="{91DBD133-B808-4B08-A754-5BC2D43162E1}"/>
    <cellStyle name="Normal 3 41" xfId="44386" xr:uid="{7CDF0763-16AF-4562-B3AF-4EA5BE94CC38}"/>
    <cellStyle name="Normal 3 5" xfId="1573" xr:uid="{535BAECA-CBD9-4F42-A8AB-77E4741D0975}"/>
    <cellStyle name="Normal 3 6" xfId="1574" xr:uid="{B2176300-9EA9-46C4-B6E1-D0F57784D6EB}"/>
    <cellStyle name="Normal 3 7" xfId="1575" xr:uid="{CB7796A7-FB8A-453A-A9C1-B0471B8C1788}"/>
    <cellStyle name="Normal 3 8" xfId="1576" xr:uid="{0F3122EF-B38C-4521-8F7F-FABB75661C46}"/>
    <cellStyle name="Normal 3 9" xfId="1577" xr:uid="{72766EAA-8E7B-4125-9C92-8FD5F1006FE3}"/>
    <cellStyle name="Normal 30" xfId="1578" xr:uid="{7B6FA114-95C9-4F91-9D8D-9A6E5B9C7EFC}"/>
    <cellStyle name="Normal 30 10" xfId="1579" xr:uid="{D9D07022-F509-43D1-B4F1-513A77D5C972}"/>
    <cellStyle name="Normal 30 11" xfId="1580" xr:uid="{D1B41ABA-AB09-4AF2-AB49-0C0644BA5FD8}"/>
    <cellStyle name="Normal 30 12" xfId="1581" xr:uid="{A512175A-87A3-415B-A4A9-4B3BE359B9EC}"/>
    <cellStyle name="Normal 30 13" xfId="1582" xr:uid="{771227E1-112F-4A68-A595-609E9188E9A9}"/>
    <cellStyle name="Normal 30 14" xfId="1583" xr:uid="{3AFD2088-5FAB-41E2-A6A3-746801CE3AD1}"/>
    <cellStyle name="Normal 30 15" xfId="1584" xr:uid="{89DA1DC3-85FB-43EE-BC5A-7C283655A837}"/>
    <cellStyle name="Normal 30 16" xfId="1585" xr:uid="{F94730A0-6444-4AC8-BB98-022B517593AE}"/>
    <cellStyle name="Normal 30 2" xfId="1586" xr:uid="{8A98D992-3CA4-45F3-92AC-AFC383200949}"/>
    <cellStyle name="Normal 30 3" xfId="1587" xr:uid="{B1105BB5-D295-4749-98EE-C9DA09C9F4DC}"/>
    <cellStyle name="Normal 30 4" xfId="1588" xr:uid="{0080B917-D388-4170-A182-0087EBF1DC0C}"/>
    <cellStyle name="Normal 30 5" xfId="1589" xr:uid="{4D3BB8AB-7390-4DE9-B058-6C5B9B8A1CB5}"/>
    <cellStyle name="Normal 30 6" xfId="1590" xr:uid="{1905651F-6CE0-48B7-86BD-00A387F145DB}"/>
    <cellStyle name="Normal 30 7" xfId="1591" xr:uid="{FE9E9D8C-FE2C-433C-9954-9DE109A9F173}"/>
    <cellStyle name="Normal 30 8" xfId="1592" xr:uid="{E35133CF-061C-4DC9-B968-DD36DEB4182E}"/>
    <cellStyle name="Normal 30 9" xfId="1593" xr:uid="{C6F654B3-85A9-42B0-8BBF-6B673D89CFF8}"/>
    <cellStyle name="Normal 31" xfId="1594" xr:uid="{BF651F15-D203-4405-8D04-4B442F6E402E}"/>
    <cellStyle name="Normal 31 10" xfId="1595" xr:uid="{AF7D9858-1D90-42C7-AE81-819DEE4608EC}"/>
    <cellStyle name="Normal 31 11" xfId="1596" xr:uid="{C15CB787-B485-4BB9-9EB8-424833355FE7}"/>
    <cellStyle name="Normal 31 12" xfId="1597" xr:uid="{7846A5B3-BCB0-4AB7-9292-D9F0965BB9B4}"/>
    <cellStyle name="Normal 31 13" xfId="1598" xr:uid="{C1E5D00F-6408-4035-A35E-C152456D28A1}"/>
    <cellStyle name="Normal 31 14" xfId="1599" xr:uid="{FF9F3F2A-B6E4-4032-8637-7433536CC77B}"/>
    <cellStyle name="Normal 31 15" xfId="1600" xr:uid="{43D864F0-0573-46A6-AA32-E3450326E12B}"/>
    <cellStyle name="Normal 31 16" xfId="1601" xr:uid="{30BEA2FF-533B-4142-81A3-572A1631E6EB}"/>
    <cellStyle name="Normal 31 2" xfId="1602" xr:uid="{00BAE24B-7C3B-45A5-92FF-26EFF2B559B0}"/>
    <cellStyle name="Normal 31 3" xfId="1603" xr:uid="{99C7148E-05E8-48F8-BBEA-A78C422F86AC}"/>
    <cellStyle name="Normal 31 4" xfId="1604" xr:uid="{628474C8-4D10-49E5-92AD-ECBAC146D2A7}"/>
    <cellStyle name="Normal 31 5" xfId="1605" xr:uid="{1A320712-C903-4A65-944C-8C7E02A08A42}"/>
    <cellStyle name="Normal 31 6" xfId="1606" xr:uid="{97DE83D7-222F-4F88-8C44-D49AB26E2A3E}"/>
    <cellStyle name="Normal 31 7" xfId="1607" xr:uid="{12741617-4A16-46DC-9FF2-D951E0ECF7D3}"/>
    <cellStyle name="Normal 31 8" xfId="1608" xr:uid="{F5EA101C-5AFC-4468-B2A1-34649D39D3BE}"/>
    <cellStyle name="Normal 31 9" xfId="1609" xr:uid="{E92F1D17-BC7A-4FBE-909A-52617E111A73}"/>
    <cellStyle name="Normal 32" xfId="1610" xr:uid="{46A6C459-7EE7-48D8-9EB3-3F36575257B9}"/>
    <cellStyle name="Normal 32 10" xfId="1611" xr:uid="{06CF657D-1317-4275-88BE-9A5D8B9C4D29}"/>
    <cellStyle name="Normal 32 11" xfId="1612" xr:uid="{95BD178C-84D2-4AF3-BC4E-D494A82A9E25}"/>
    <cellStyle name="Normal 32 12" xfId="1613" xr:uid="{42760397-BEA5-4F56-8D0E-8BDF854C12BF}"/>
    <cellStyle name="Normal 32 13" xfId="1614" xr:uid="{DFE78382-F2D5-4B4B-8904-A6DAB9746007}"/>
    <cellStyle name="Normal 32 14" xfId="1615" xr:uid="{8E09581C-5F79-4DCA-85FD-1BFCEDDDBE2F}"/>
    <cellStyle name="Normal 32 15" xfId="1616" xr:uid="{8E3B617A-BEA6-4402-A615-34AB0A1F5116}"/>
    <cellStyle name="Normal 32 16" xfId="1617" xr:uid="{410CEA37-B045-4F6B-82C2-3B049036D483}"/>
    <cellStyle name="Normal 32 2" xfId="1618" xr:uid="{CC45ECDE-EDF8-4CB6-B6FC-FDE0EC8073E9}"/>
    <cellStyle name="Normal 32 3" xfId="1619" xr:uid="{011D00F6-D224-49FD-996C-4F987B15E8F6}"/>
    <cellStyle name="Normal 32 4" xfId="1620" xr:uid="{BEBA2267-19F1-4719-887C-89FAD84DFCB2}"/>
    <cellStyle name="Normal 32 5" xfId="1621" xr:uid="{8CCF4BF4-77E1-41F9-829E-57C669C6EF49}"/>
    <cellStyle name="Normal 32 6" xfId="1622" xr:uid="{F6FF554C-4E75-4D5D-B5C8-70454FC7B1AE}"/>
    <cellStyle name="Normal 32 7" xfId="1623" xr:uid="{C2BDA95F-09CF-4B79-BBC1-9D96153373B3}"/>
    <cellStyle name="Normal 32 8" xfId="1624" xr:uid="{83FAD202-2377-43FE-ABB3-6392CA509A99}"/>
    <cellStyle name="Normal 32 9" xfId="1625" xr:uid="{5569F407-92AD-4789-BF1A-8F63DBFFB39A}"/>
    <cellStyle name="Normal 33" xfId="1626" xr:uid="{2847F096-FA06-46CA-B642-E8737D51BDED}"/>
    <cellStyle name="Normal 33 10" xfId="1627" xr:uid="{A03C7E96-03E2-4CBA-A496-EEF47165A2C2}"/>
    <cellStyle name="Normal 33 11" xfId="1628" xr:uid="{E81013B6-0F53-4783-AC49-046B1661FCC6}"/>
    <cellStyle name="Normal 33 12" xfId="1629" xr:uid="{22778DBC-0A17-4150-8527-47B9AD8A6106}"/>
    <cellStyle name="Normal 33 13" xfId="1630" xr:uid="{29528A67-4EFF-4029-9CD3-DE6C06896FBA}"/>
    <cellStyle name="Normal 33 14" xfId="1631" xr:uid="{5C0F99ED-E7DC-4909-86FC-74F5C68DD20C}"/>
    <cellStyle name="Normal 33 15" xfId="1632" xr:uid="{1490DBAC-ECC2-4654-8C3B-41EA368999B9}"/>
    <cellStyle name="Normal 33 16" xfId="1633" xr:uid="{54886300-B444-4956-9DDF-0B2BE0323EF6}"/>
    <cellStyle name="Normal 33 2" xfId="1634" xr:uid="{8F84A616-8B6A-4025-BBFC-49B5672CD405}"/>
    <cellStyle name="Normal 33 3" xfId="1635" xr:uid="{B585B37F-02E0-4C4A-91B6-F4A29C77CEF5}"/>
    <cellStyle name="Normal 33 4" xfId="1636" xr:uid="{AA578F47-922F-412A-9EBF-AA52BC4CFAA6}"/>
    <cellStyle name="Normal 33 5" xfId="1637" xr:uid="{3AE6F0AD-9506-469B-A437-3CADED06A572}"/>
    <cellStyle name="Normal 33 6" xfId="1638" xr:uid="{C9375302-0F54-4E1C-A8A7-3C5E879CD731}"/>
    <cellStyle name="Normal 33 7" xfId="1639" xr:uid="{B5D276D0-295D-49C6-91DC-B48EA7DE6D84}"/>
    <cellStyle name="Normal 33 8" xfId="1640" xr:uid="{8B9A5FF0-8694-4A98-8FBF-52FF09E68DC1}"/>
    <cellStyle name="Normal 33 9" xfId="1641" xr:uid="{12FB871D-8AF5-44D4-82E6-D5B6FBB466CA}"/>
    <cellStyle name="Normal 34" xfId="1642" xr:uid="{DA6C3ECD-E89A-4075-87C3-258BDA84C2F7}"/>
    <cellStyle name="Normal 34 10" xfId="1643" xr:uid="{10B094BA-E67B-4B87-973A-365DD0F8F72D}"/>
    <cellStyle name="Normal 34 11" xfId="1644" xr:uid="{18E802CA-A846-4803-ABEC-5DFF4C53FA68}"/>
    <cellStyle name="Normal 34 12" xfId="1645" xr:uid="{3514D8BA-7DE4-42DD-8F91-FE20EAD437BD}"/>
    <cellStyle name="Normal 34 13" xfId="1646" xr:uid="{A8D2B12A-29D8-4E13-8EAA-25355887E7CC}"/>
    <cellStyle name="Normal 34 14" xfId="1647" xr:uid="{3B88FB80-580B-4FAC-AA23-0C8DBA31AAC7}"/>
    <cellStyle name="Normal 34 15" xfId="1648" xr:uid="{6FA4C8BE-2CB7-46F4-888A-B0E76F168618}"/>
    <cellStyle name="Normal 34 16" xfId="1649" xr:uid="{8A65AA42-2B26-44F7-B713-9093998948FE}"/>
    <cellStyle name="Normal 34 2" xfId="1650" xr:uid="{AAC5C2C9-3FEA-40F7-9C91-26D32F28A0A6}"/>
    <cellStyle name="Normal 34 3" xfId="1651" xr:uid="{49ABD359-FD02-4EDF-ADB2-2276A00A059A}"/>
    <cellStyle name="Normal 34 4" xfId="1652" xr:uid="{63524060-30A1-4ACD-8A8F-996DC84B4CF0}"/>
    <cellStyle name="Normal 34 5" xfId="1653" xr:uid="{0994028F-F4A0-448F-817A-B7B5885E7DBA}"/>
    <cellStyle name="Normal 34 6" xfId="1654" xr:uid="{4D598AFA-44FB-4D8F-9243-90A448DF1C19}"/>
    <cellStyle name="Normal 34 7" xfId="1655" xr:uid="{A9E0E93A-E78D-4C0E-8C2A-8927F7C3AF4B}"/>
    <cellStyle name="Normal 34 8" xfId="1656" xr:uid="{B3DDE7AE-486F-4D79-934A-B1FFBE219EF9}"/>
    <cellStyle name="Normal 34 9" xfId="1657" xr:uid="{A654CB52-9B36-4F48-980C-28A3D7EF0549}"/>
    <cellStyle name="Normal 35" xfId="1658" xr:uid="{8738EA65-5FE4-4026-A6BF-15A755471DED}"/>
    <cellStyle name="Normal 35 10" xfId="1659" xr:uid="{BD60301E-8480-4C13-B63C-D026CE627841}"/>
    <cellStyle name="Normal 35 11" xfId="1660" xr:uid="{A03416AA-6B0D-4278-B926-B68476107B86}"/>
    <cellStyle name="Normal 35 12" xfId="1661" xr:uid="{9B2A2096-3DC8-4FF4-A0CF-46899C60B22A}"/>
    <cellStyle name="Normal 35 13" xfId="1662" xr:uid="{ABC7B9B9-F595-41F7-BC0B-02F2257B3E4C}"/>
    <cellStyle name="Normal 35 14" xfId="1663" xr:uid="{AA71A2A5-AE53-44DD-BAB2-F546E9D2DFCC}"/>
    <cellStyle name="Normal 35 15" xfId="1664" xr:uid="{63E20FDD-3019-4944-ADFB-6CF4AAF3CB3C}"/>
    <cellStyle name="Normal 35 16" xfId="1665" xr:uid="{E14E0D7F-46EF-4E95-BC53-2E76EC204856}"/>
    <cellStyle name="Normal 35 2" xfId="1666" xr:uid="{5E96B26B-41D7-47B0-8E78-4BC2EA26AC53}"/>
    <cellStyle name="Normal 35 3" xfId="1667" xr:uid="{C7235072-6776-4B54-8064-1E9ED039BE05}"/>
    <cellStyle name="Normal 35 4" xfId="1668" xr:uid="{A26FD983-899E-4C85-BF93-1D2D1BDBDC09}"/>
    <cellStyle name="Normal 35 5" xfId="1669" xr:uid="{5E7A81B7-3247-465F-B40C-F51EE0D5A954}"/>
    <cellStyle name="Normal 35 6" xfId="1670" xr:uid="{1EC1E7B5-C55D-4406-AEB7-4B9F051B018B}"/>
    <cellStyle name="Normal 35 7" xfId="1671" xr:uid="{1B05B517-1BED-4899-9F07-7230EBF695A8}"/>
    <cellStyle name="Normal 35 8" xfId="1672" xr:uid="{D079BCAA-D76C-4133-957E-E451EF2057CD}"/>
    <cellStyle name="Normal 35 9" xfId="1673" xr:uid="{8F7A4571-B82D-4206-9B28-C9B6D2FCEF60}"/>
    <cellStyle name="Normal 36" xfId="1674" xr:uid="{25EABD70-FFD6-4CFB-8A2E-CA1FB1921A76}"/>
    <cellStyle name="Normal 36 10" xfId="1675" xr:uid="{5BEB469B-84F9-403C-B9C8-B350A7F8A82E}"/>
    <cellStyle name="Normal 36 11" xfId="1676" xr:uid="{A295946D-6A88-4F0A-AF94-26DDB3F02F21}"/>
    <cellStyle name="Normal 36 12" xfId="1677" xr:uid="{28205A21-06E3-483B-BC30-B067E21F83F5}"/>
    <cellStyle name="Normal 36 13" xfId="1678" xr:uid="{D56F2C95-4CDB-4054-BAA1-18CEC3C6107F}"/>
    <cellStyle name="Normal 36 14" xfId="1679" xr:uid="{6B364B20-C500-4384-B3C0-E27362A48285}"/>
    <cellStyle name="Normal 36 15" xfId="1680" xr:uid="{048DB537-2D02-4E94-81EE-F64FFAEBEF9A}"/>
    <cellStyle name="Normal 36 16" xfId="1681" xr:uid="{57367B54-2E42-42AB-8D62-E70E107C89B9}"/>
    <cellStyle name="Normal 36 2" xfId="1682" xr:uid="{2376F178-D3C3-4E13-8ACB-901970BAB378}"/>
    <cellStyle name="Normal 36 3" xfId="1683" xr:uid="{B4B1EF69-8E8F-4C06-B38F-A19D2EE808D0}"/>
    <cellStyle name="Normal 36 4" xfId="1684" xr:uid="{AA2A274A-5864-4DF0-B750-CDF2AA381A85}"/>
    <cellStyle name="Normal 36 5" xfId="1685" xr:uid="{2E3A46EE-524E-4D3D-A54B-0BBE76C218AC}"/>
    <cellStyle name="Normal 36 6" xfId="1686" xr:uid="{C6C634A6-69F6-4539-BE4D-7195799ADB9F}"/>
    <cellStyle name="Normal 36 7" xfId="1687" xr:uid="{86133FB9-F11E-49F5-8059-34B127D31C69}"/>
    <cellStyle name="Normal 36 8" xfId="1688" xr:uid="{F8EAF9D7-9A75-4332-ADAF-4EBECBE55E5B}"/>
    <cellStyle name="Normal 36 9" xfId="1689" xr:uid="{DCB425AB-964F-4257-9F6D-6FCB733B9E83}"/>
    <cellStyle name="Normal 37" xfId="1690" xr:uid="{43C6B3BF-8725-414A-8324-AFD5B0C769F0}"/>
    <cellStyle name="Normal 37 10" xfId="1691" xr:uid="{C2E91FF8-2289-46F9-9272-DCB0B3F5D4F1}"/>
    <cellStyle name="Normal 37 11" xfId="1692" xr:uid="{798847B0-E730-4A4F-867D-C9C96A0C4F38}"/>
    <cellStyle name="Normal 37 12" xfId="1693" xr:uid="{09E8E07E-DDD2-49F3-A1BD-0CC50CB88578}"/>
    <cellStyle name="Normal 37 13" xfId="1694" xr:uid="{D4E2848C-F4EC-42F4-9650-067B7E399E50}"/>
    <cellStyle name="Normal 37 14" xfId="1695" xr:uid="{F4969FF2-DFD9-43D5-83FF-6CBCA75DDF4B}"/>
    <cellStyle name="Normal 37 15" xfId="1696" xr:uid="{696E4EE0-AAAE-4B93-8874-1C07C7D8B8EF}"/>
    <cellStyle name="Normal 37 16" xfId="1697" xr:uid="{740245B2-8069-4CE8-ADD9-D1B1CB68317A}"/>
    <cellStyle name="Normal 37 17" xfId="1698" xr:uid="{D13A9CE0-D4F0-451F-B63B-2F8DA987E451}"/>
    <cellStyle name="Normal 37 2" xfId="1699" xr:uid="{C5CB89E6-2392-44F7-8E8C-4C2547C6220A}"/>
    <cellStyle name="Normal 37 3" xfId="1700" xr:uid="{4A04DF47-3CC6-4148-88E1-51A587D85E09}"/>
    <cellStyle name="Normal 37 4" xfId="1701" xr:uid="{33420FA3-515B-4603-895C-D6007C553208}"/>
    <cellStyle name="Normal 37 5" xfId="1702" xr:uid="{B38613A4-516F-4240-8ADA-466F31C250A8}"/>
    <cellStyle name="Normal 37 6" xfId="1703" xr:uid="{A6024F19-55E0-41FF-B659-DC28D1A9FF86}"/>
    <cellStyle name="Normal 37 7" xfId="1704" xr:uid="{27F64E2C-8EA5-4CE2-9A8B-070908AC1728}"/>
    <cellStyle name="Normal 37 8" xfId="1705" xr:uid="{0CAEE86F-A834-40D7-A90F-2ACD7460FF3F}"/>
    <cellStyle name="Normal 37 9" xfId="1706" xr:uid="{6C09FC09-760A-4ECC-A85B-7FD476F1D82D}"/>
    <cellStyle name="Normal 38" xfId="1707" xr:uid="{E9FA3642-E32A-41AB-9D5D-17BDA409B558}"/>
    <cellStyle name="Normal 38 10" xfId="1708" xr:uid="{691E96BF-9FA2-43A0-B8A9-244BB913CA66}"/>
    <cellStyle name="Normal 38 11" xfId="1709" xr:uid="{34FD3C5A-BEF2-4434-8C07-1F4CEE30A992}"/>
    <cellStyle name="Normal 38 12" xfId="1710" xr:uid="{9CBA8465-C861-498C-857C-30DEDC159C0F}"/>
    <cellStyle name="Normal 38 13" xfId="1711" xr:uid="{A384497F-CA35-4091-BE3A-4D607877A3E8}"/>
    <cellStyle name="Normal 38 14" xfId="1712" xr:uid="{854941D0-5D5A-431E-B494-495205951E31}"/>
    <cellStyle name="Normal 38 15" xfId="1713" xr:uid="{F9142E10-9811-48A4-BE7F-791A924B0F97}"/>
    <cellStyle name="Normal 38 16" xfId="1714" xr:uid="{B0D8E488-0094-4E72-ADB9-E76036705E00}"/>
    <cellStyle name="Normal 38 2" xfId="1715" xr:uid="{52D67EE3-6B32-406E-A77E-315F8916A780}"/>
    <cellStyle name="Normal 38 3" xfId="1716" xr:uid="{185CD86D-EE40-43DE-9B48-E3AD8AB8485A}"/>
    <cellStyle name="Normal 38 4" xfId="1717" xr:uid="{9B1C4F60-0A7D-4DAE-A9CC-90CAA488359C}"/>
    <cellStyle name="Normal 38 5" xfId="1718" xr:uid="{47F5C397-8F0A-47F8-8CF5-73D7408E275F}"/>
    <cellStyle name="Normal 38 6" xfId="1719" xr:uid="{08563033-D065-4237-B17B-A0200B33FA14}"/>
    <cellStyle name="Normal 38 7" xfId="1720" xr:uid="{C67ACE7E-048A-46AD-8D85-28E2670A18C8}"/>
    <cellStyle name="Normal 38 8" xfId="1721" xr:uid="{0184DD1C-A5DB-4644-854E-88CAF586668D}"/>
    <cellStyle name="Normal 38 9" xfId="1722" xr:uid="{1A55F105-AE7B-4145-8BD0-8BF43D2D77BA}"/>
    <cellStyle name="Normal 39" xfId="1723" xr:uid="{EC854BF0-9430-4B8D-827A-DCEBB40CC7D1}"/>
    <cellStyle name="Normal 39 10" xfId="1724" xr:uid="{9005FFEA-5080-4237-910B-B60018326135}"/>
    <cellStyle name="Normal 39 11" xfId="1725" xr:uid="{CBFE399C-58C8-452E-8D29-FCF9F10F2C24}"/>
    <cellStyle name="Normal 39 12" xfId="1726" xr:uid="{537FC7C9-1D93-4DAD-9CC0-28264383D24F}"/>
    <cellStyle name="Normal 39 13" xfId="1727" xr:uid="{623714D3-2776-439A-A121-5D69D2A017B4}"/>
    <cellStyle name="Normal 39 14" xfId="1728" xr:uid="{F0988970-4B77-4773-862B-9A74D6C6E04B}"/>
    <cellStyle name="Normal 39 15" xfId="1729" xr:uid="{94FCFB4C-C93B-4140-9A45-341EB3F627BA}"/>
    <cellStyle name="Normal 39 16" xfId="1730" xr:uid="{D3B347A4-20DB-449E-977E-8BF1FA20A652}"/>
    <cellStyle name="Normal 39 17" xfId="1731" xr:uid="{1C5411E1-C7D5-4D73-9DD0-057385E5F831}"/>
    <cellStyle name="Normal 39 2" xfId="1732" xr:uid="{E5683D4C-79EC-437E-B455-381D8179A7A5}"/>
    <cellStyle name="Normal 39 3" xfId="1733" xr:uid="{33517410-6B9B-405E-ABF9-56D81C34C32D}"/>
    <cellStyle name="Normal 39 4" xfId="1734" xr:uid="{14E96260-D70C-4812-8859-78FEB52E6BAE}"/>
    <cellStyle name="Normal 39 5" xfId="1735" xr:uid="{1EE4D1DC-2AAF-4104-B8E9-DF453998FAEB}"/>
    <cellStyle name="Normal 39 6" xfId="1736" xr:uid="{06A4CA80-649F-465E-AF20-ED495061516B}"/>
    <cellStyle name="Normal 39 7" xfId="1737" xr:uid="{71431EC7-2E64-440C-8083-C2A4C2AAFB63}"/>
    <cellStyle name="Normal 39 8" xfId="1738" xr:uid="{39C2EAB8-1124-46A8-8BFB-7BCE9547E351}"/>
    <cellStyle name="Normal 39 9" xfId="1739" xr:uid="{A8BBA99A-020D-4A6E-B575-11BF121467FE}"/>
    <cellStyle name="Normal 4" xfId="16" xr:uid="{B9EC0DBA-035E-40BA-8B68-24323D0D81F1}"/>
    <cellStyle name="Normal 4 10" xfId="1741" xr:uid="{CC5DC1AC-3855-4277-AB21-A64E2BE7403B}"/>
    <cellStyle name="Normal 4 11" xfId="1742" xr:uid="{C8333DD3-4508-4DE1-A21B-626FCA88CE42}"/>
    <cellStyle name="Normal 4 12" xfId="1743" xr:uid="{9CF2B529-D000-432D-B8AA-0BBEFAFC32C1}"/>
    <cellStyle name="Normal 4 13" xfId="1744" xr:uid="{5D6DDCAD-7EE4-45FD-8FAF-56CE1C06D3E6}"/>
    <cellStyle name="Normal 4 14" xfId="1745" xr:uid="{BECEF6C1-9CE4-404A-A24D-D297D9A49C71}"/>
    <cellStyle name="Normal 4 15" xfId="1746" xr:uid="{BC7652CB-8F40-4718-BA76-C67605740255}"/>
    <cellStyle name="Normal 4 16" xfId="1747" xr:uid="{969773BF-E095-4C9E-B04B-46862EC20C57}"/>
    <cellStyle name="Normal 4 17" xfId="1748" xr:uid="{4EC0FCEA-1914-43D9-B486-85031A8D1218}"/>
    <cellStyle name="Normal 4 18" xfId="1749" xr:uid="{8334A181-8635-4CAC-A145-5C539BC21E1A}"/>
    <cellStyle name="Normal 4 19" xfId="1750" xr:uid="{06DA0605-C453-4174-A7EA-B5B206103545}"/>
    <cellStyle name="Normal 4 2" xfId="20" xr:uid="{4B175D4E-290B-4BC6-93D1-18492EA10C74}"/>
    <cellStyle name="Normal 4 2 2" xfId="1752" xr:uid="{47F5737B-5CD2-4DE6-87F5-45A39696F0F9}"/>
    <cellStyle name="Normal 4 2 2 2" xfId="41414" xr:uid="{1D5601D3-E011-464A-BE85-FB5592B02AD8}"/>
    <cellStyle name="Normal 4 2 3" xfId="6432" xr:uid="{6D256610-595A-4770-B024-0AAC1E9B7C9C}"/>
    <cellStyle name="Normal 4 2 3 2" xfId="41396" xr:uid="{C53C3D80-82F7-404C-8098-ACEBF023DD02}"/>
    <cellStyle name="Normal 4 2 4" xfId="41532" xr:uid="{B65D4C26-A71C-48B8-8431-8AD7959EE271}"/>
    <cellStyle name="Normal 4 2 5" xfId="1751" xr:uid="{51A6F8A5-0846-4B0F-BF8B-C938EC0AC4E7}"/>
    <cellStyle name="Normal 4 2 6" xfId="44404" xr:uid="{1326ED96-4AE2-481B-B959-1B6F1BECB9D9}"/>
    <cellStyle name="Normal 4 2 7" xfId="44407" xr:uid="{0630F539-6491-497D-A213-6F5D53675DD1}"/>
    <cellStyle name="Normal 4 20" xfId="1753" xr:uid="{EF71F5CE-803F-4C9C-950F-5B7D95D5821E}"/>
    <cellStyle name="Normal 4 21" xfId="1754" xr:uid="{2966CB3C-7168-4AA2-A4AE-89FAA646AFA8}"/>
    <cellStyle name="Normal 4 22" xfId="1755" xr:uid="{BA352852-A6C9-47C3-9BCB-CF1D49D4F980}"/>
    <cellStyle name="Normal 4 23" xfId="1756" xr:uid="{46045EAD-5A51-4678-900D-2BFD04E20AC1}"/>
    <cellStyle name="Normal 4 24" xfId="1757" xr:uid="{AFCC01BB-AAAD-4CA7-A4F9-310E09A46600}"/>
    <cellStyle name="Normal 4 25" xfId="1758" xr:uid="{0A20CDE7-974A-4DF4-9AEB-0941D702B3A5}"/>
    <cellStyle name="Normal 4 26" xfId="1759" xr:uid="{8A2EA04C-D9F1-4D3E-BE6F-C15F0786082A}"/>
    <cellStyle name="Normal 4 27" xfId="1760" xr:uid="{84A24A00-FF93-47A4-8EF8-1DE5B2808082}"/>
    <cellStyle name="Normal 4 28" xfId="1761" xr:uid="{B635B444-2C2D-42F6-8EA2-9C32DB2D6B56}"/>
    <cellStyle name="Normal 4 29" xfId="1762" xr:uid="{95EF25C8-D86F-4012-A29B-9051AC797BD6}"/>
    <cellStyle name="Normal 4 3" xfId="1763" xr:uid="{02D24015-9266-4DC7-8C6F-45B8EE68F9B6}"/>
    <cellStyle name="Normal 4 3 2" xfId="44406" xr:uid="{1DCD51DA-DF48-4FBC-9066-A8879271E8FB}"/>
    <cellStyle name="Normal 4 30" xfId="1764" xr:uid="{5171242F-4662-4577-8279-02FCA612AB75}"/>
    <cellStyle name="Normal 4 31" xfId="1765" xr:uid="{022DE3FE-BE5A-495F-A8A6-C727C42C39C6}"/>
    <cellStyle name="Normal 4 32" xfId="1766" xr:uid="{763FBDD6-CE5F-495F-B854-7DFE52C87BB0}"/>
    <cellStyle name="Normal 4 33" xfId="1767" xr:uid="{61F0C8E9-8DC5-4A62-BCB7-DCCC639CB691}"/>
    <cellStyle name="Normal 4 34" xfId="1740" xr:uid="{10F5CCEF-1644-4B54-BF74-3B3947D884EA}"/>
    <cellStyle name="Normal 4 35" xfId="44390" xr:uid="{A965347D-0446-4C59-9FE7-45020789CFB3}"/>
    <cellStyle name="Normal 4 4" xfId="1768" xr:uid="{55A30903-19B2-4C06-BFD1-DB289EFB5329}"/>
    <cellStyle name="Normal 4 5" xfId="1769" xr:uid="{B5785579-AC4E-4A42-A999-D5B245B64235}"/>
    <cellStyle name="Normal 4 6" xfId="1770" xr:uid="{48ACDF12-86E7-4494-94E0-ED3B4200F910}"/>
    <cellStyle name="Normal 4 7" xfId="1771" xr:uid="{58C62937-72BF-4284-99A8-B2D4FE483EEE}"/>
    <cellStyle name="Normal 4 8" xfId="1772" xr:uid="{14E439FC-6F15-465C-BD07-EEF39BCD9E80}"/>
    <cellStyle name="Normal 4 9" xfId="1773" xr:uid="{AAC37490-3AB8-4351-8AAC-8C2ED9C8EC3D}"/>
    <cellStyle name="Normal 40" xfId="1774" xr:uid="{660C913E-2702-4A3C-8662-DE00440DC97A}"/>
    <cellStyle name="Normal 40 10" xfId="1775" xr:uid="{11982FAB-2335-4BCF-8158-667A0E936861}"/>
    <cellStyle name="Normal 40 11" xfId="1776" xr:uid="{F0399087-4648-48C6-A790-B92473B218C7}"/>
    <cellStyle name="Normal 40 12" xfId="1777" xr:uid="{41A57DB4-54A4-43FE-8BD4-1A72C9580658}"/>
    <cellStyle name="Normal 40 13" xfId="1778" xr:uid="{03895232-90CB-4AD8-924D-A3636F3CF034}"/>
    <cellStyle name="Normal 40 14" xfId="1779" xr:uid="{E26A5C42-4B45-4D82-A9C6-6A1656B0A3CD}"/>
    <cellStyle name="Normal 40 15" xfId="1780" xr:uid="{5E7D2E7B-693D-4FC5-AA0F-DFAFD28FBC5D}"/>
    <cellStyle name="Normal 40 16" xfId="1781" xr:uid="{DB59280A-B75A-4660-AF9E-320295B88D5F}"/>
    <cellStyle name="Normal 40 2" xfId="1782" xr:uid="{5660BB3C-5F26-4AFD-9736-D75074543ED6}"/>
    <cellStyle name="Normal 40 3" xfId="1783" xr:uid="{541C4CD3-055A-4FC8-A13A-705EF67A31EA}"/>
    <cellStyle name="Normal 40 4" xfId="1784" xr:uid="{3CD8AC61-6035-490C-A8E6-4F49D93D7294}"/>
    <cellStyle name="Normal 40 5" xfId="1785" xr:uid="{5EBB524F-9976-4302-8341-3C7AEC6507F6}"/>
    <cellStyle name="Normal 40 6" xfId="1786" xr:uid="{62A966C3-C157-4D00-92C2-FC20E6446238}"/>
    <cellStyle name="Normal 40 7" xfId="1787" xr:uid="{9FEBB5A9-C3B7-4FF0-BA75-BC1F49B1258A}"/>
    <cellStyle name="Normal 40 8" xfId="1788" xr:uid="{42E8BD42-17AD-4402-B8C4-FB4F052425F7}"/>
    <cellStyle name="Normal 40 9" xfId="1789" xr:uid="{F1D8B007-C19F-4AE5-A274-1FEE57E604CB}"/>
    <cellStyle name="Normal 41" xfId="1790" xr:uid="{EBAE21B3-F7E8-4632-A3E5-25A18D7D3816}"/>
    <cellStyle name="Normal 41 10" xfId="1791" xr:uid="{FE142ACE-1B97-4A8B-B3B6-5EA9700F31C4}"/>
    <cellStyle name="Normal 41 11" xfId="1792" xr:uid="{F00D6ACE-984F-4EA7-A296-835B1C0D4F39}"/>
    <cellStyle name="Normal 41 12" xfId="1793" xr:uid="{54484373-8CEA-46F2-8601-66FD28F4B708}"/>
    <cellStyle name="Normal 41 13" xfId="1794" xr:uid="{E502BED5-4DA4-466F-883C-5EF489289FE2}"/>
    <cellStyle name="Normal 41 14" xfId="1795" xr:uid="{D8E0A7FA-C11C-41A9-B80D-61A9B92735FF}"/>
    <cellStyle name="Normal 41 15" xfId="1796" xr:uid="{EB4C97D8-D975-4C94-BE6E-C715E8AE2BF0}"/>
    <cellStyle name="Normal 41 16" xfId="1797" xr:uid="{B15F00A4-F01D-49EB-B135-755FA2159C98}"/>
    <cellStyle name="Normal 41 2" xfId="1798" xr:uid="{A56A5A97-7FA3-49EA-BA99-4C7C696465F2}"/>
    <cellStyle name="Normal 41 3" xfId="1799" xr:uid="{2D119E83-A63C-4BFD-9F6C-82F1978BE750}"/>
    <cellStyle name="Normal 41 4" xfId="1800" xr:uid="{ED875275-4D55-40C0-86B7-E8D9D476BDFA}"/>
    <cellStyle name="Normal 41 5" xfId="1801" xr:uid="{3E121825-0EE9-4DE1-A96A-5B1E94D8B2F3}"/>
    <cellStyle name="Normal 41 6" xfId="1802" xr:uid="{A886819C-D206-4C9B-B4DB-F4C8E762233C}"/>
    <cellStyle name="Normal 41 7" xfId="1803" xr:uid="{EF7B04CC-DADF-4217-B076-1C99CBC0D03D}"/>
    <cellStyle name="Normal 41 8" xfId="1804" xr:uid="{6C866A9C-4529-4BED-BA86-03145E90F84A}"/>
    <cellStyle name="Normal 41 9" xfId="1805" xr:uid="{0A9F180E-A44C-4BC9-A703-7F2AD341EE36}"/>
    <cellStyle name="Normal 42" xfId="1806" xr:uid="{4443D9E0-EA71-468C-9743-EA40332CB0A0}"/>
    <cellStyle name="Normal 42 10" xfId="1807" xr:uid="{432DFAC4-4A1E-46F8-A1B4-8E9025C72723}"/>
    <cellStyle name="Normal 42 11" xfId="1808" xr:uid="{B2616CA6-3F55-4CD5-B661-601D81CD3377}"/>
    <cellStyle name="Normal 42 12" xfId="1809" xr:uid="{329A3F80-8EF2-4997-96FF-8C90335CD2AB}"/>
    <cellStyle name="Normal 42 13" xfId="1810" xr:uid="{B66E98EE-DBB4-4982-9AB6-24D14B133A31}"/>
    <cellStyle name="Normal 42 14" xfId="1811" xr:uid="{7F069223-B1B3-4616-BC23-D81990E8E44F}"/>
    <cellStyle name="Normal 42 15" xfId="1812" xr:uid="{34BAAE7C-A7B6-45CF-9006-CFEBBEE53A5B}"/>
    <cellStyle name="Normal 42 16" xfId="1813" xr:uid="{1CBDD768-C184-4639-8A85-1B4301300BC4}"/>
    <cellStyle name="Normal 42 2" xfId="1814" xr:uid="{21F71F97-B40C-4A11-9E12-7E8800903A45}"/>
    <cellStyle name="Normal 42 3" xfId="1815" xr:uid="{6BAFD958-A0DF-41EE-8F67-1478116CBA4B}"/>
    <cellStyle name="Normal 42 4" xfId="1816" xr:uid="{F8745024-1AB6-46E5-B7CF-30FE6809091F}"/>
    <cellStyle name="Normal 42 5" xfId="1817" xr:uid="{6C6CCFE4-756E-4B7F-B7AC-2DBA66EDD2FB}"/>
    <cellStyle name="Normal 42 6" xfId="1818" xr:uid="{C0E84504-7892-4A59-BF13-625488520080}"/>
    <cellStyle name="Normal 42 7" xfId="1819" xr:uid="{0C72ED01-6379-4566-B2D3-152F0C121161}"/>
    <cellStyle name="Normal 42 8" xfId="1820" xr:uid="{1B36D291-E85A-4FF0-9D24-D6FBFCAD3DC2}"/>
    <cellStyle name="Normal 42 9" xfId="1821" xr:uid="{D6276E2A-19FB-4159-9586-2F630667FF41}"/>
    <cellStyle name="Normal 43" xfId="1822" xr:uid="{10091D86-A7F5-47C0-97C9-D007115555B3}"/>
    <cellStyle name="Normal 43 10" xfId="1823" xr:uid="{FBFF79C0-F56B-4701-82D2-6AFAE06DC105}"/>
    <cellStyle name="Normal 43 11" xfId="1824" xr:uid="{2D1235CB-6906-4A6A-967A-D129C430A26F}"/>
    <cellStyle name="Normal 43 12" xfId="1825" xr:uid="{9B62EABF-0867-49DB-911E-8FCFAC16EB2D}"/>
    <cellStyle name="Normal 43 13" xfId="1826" xr:uid="{5050BADC-DD76-4DD3-BD71-05EB8D85DC2B}"/>
    <cellStyle name="Normal 43 14" xfId="1827" xr:uid="{B84701CD-CEB7-4035-AAA0-7293E09DB163}"/>
    <cellStyle name="Normal 43 15" xfId="1828" xr:uid="{50271625-61E5-4DDB-A21C-40DE77550B6A}"/>
    <cellStyle name="Normal 43 16" xfId="1829" xr:uid="{9E9EB082-5180-44FF-9C65-28B4C5D24F57}"/>
    <cellStyle name="Normal 43 2" xfId="1830" xr:uid="{9AD484D8-7E33-41E7-A196-DF85215D83BB}"/>
    <cellStyle name="Normal 43 3" xfId="1831" xr:uid="{12BB532C-1F5D-4F38-9F46-884C36C17C68}"/>
    <cellStyle name="Normal 43 4" xfId="1832" xr:uid="{3E086737-DBAB-41B5-9BC8-9344E7FCB0BD}"/>
    <cellStyle name="Normal 43 5" xfId="1833" xr:uid="{23AA770B-1480-4231-AAAF-D176A1E4AED7}"/>
    <cellStyle name="Normal 43 6" xfId="1834" xr:uid="{57F5D3EC-28D9-4DE5-8278-EE8C70AF5CD1}"/>
    <cellStyle name="Normal 43 7" xfId="1835" xr:uid="{C0CC2883-DB17-4B8F-8218-0EEE16695999}"/>
    <cellStyle name="Normal 43 8" xfId="1836" xr:uid="{06EC28A9-D1B0-44EB-A51A-413AE2BEE45B}"/>
    <cellStyle name="Normal 43 9" xfId="1837" xr:uid="{FE7F645A-C226-4310-8B81-67878ACB83BA}"/>
    <cellStyle name="Normal 44" xfId="1838" xr:uid="{6417DB41-E114-4030-984E-876914E304D1}"/>
    <cellStyle name="Normal 44 10" xfId="1839" xr:uid="{00A9CE28-A60D-4F2B-8D89-DB27432200DA}"/>
    <cellStyle name="Normal 44 11" xfId="1840" xr:uid="{3DA76A39-1E29-493E-95B4-36FF593D01E4}"/>
    <cellStyle name="Normal 44 12" xfId="1841" xr:uid="{7B8A615A-3CEB-4939-9ADC-6AA53540A315}"/>
    <cellStyle name="Normal 44 13" xfId="1842" xr:uid="{FA629885-10B8-4AA6-B607-C0DA10F10BA2}"/>
    <cellStyle name="Normal 44 14" xfId="1843" xr:uid="{E72EE982-7F13-46A7-9D5D-1F00609B8B4A}"/>
    <cellStyle name="Normal 44 15" xfId="1844" xr:uid="{F1A49ECE-E5F6-48BC-8648-46E04CC7E00F}"/>
    <cellStyle name="Normal 44 16" xfId="1845" xr:uid="{0F9D41EB-921F-40FE-B467-45999357EB6C}"/>
    <cellStyle name="Normal 44 2" xfId="1846" xr:uid="{E8E90891-8353-498A-891F-D0A4A4DA6F0A}"/>
    <cellStyle name="Normal 44 3" xfId="1847" xr:uid="{036568FD-9DFF-4267-B2ED-111E729A9A3D}"/>
    <cellStyle name="Normal 44 4" xfId="1848" xr:uid="{EE5C8ADA-C52C-47AB-992B-E5FD11B38E48}"/>
    <cellStyle name="Normal 44 5" xfId="1849" xr:uid="{2B51F760-B7A8-463C-B31B-139FD491B4E6}"/>
    <cellStyle name="Normal 44 6" xfId="1850" xr:uid="{680232C9-D7A7-4DF9-B8BB-F86E45B82EBD}"/>
    <cellStyle name="Normal 44 7" xfId="1851" xr:uid="{37E416FF-018B-4EC5-B2F1-36BBC5546207}"/>
    <cellStyle name="Normal 44 8" xfId="1852" xr:uid="{E88BBC0A-08BA-4E9D-98DF-B9E662ED6031}"/>
    <cellStyle name="Normal 44 9" xfId="1853" xr:uid="{0EDFB8FF-63AF-4B40-B5C6-2F2DE3B04E07}"/>
    <cellStyle name="Normal 45" xfId="1854" xr:uid="{53C7A876-9352-43BC-85E8-E824A02DF6FC}"/>
    <cellStyle name="Normal 45 10" xfId="1855" xr:uid="{F7DE478D-B196-4E4E-882D-A30E214CD0E6}"/>
    <cellStyle name="Normal 45 11" xfId="1856" xr:uid="{185B2DE4-3067-463E-92E1-B2D6E8BF860E}"/>
    <cellStyle name="Normal 45 12" xfId="1857" xr:uid="{14BBD260-F76A-47BF-BE7A-B621F2E5AF0F}"/>
    <cellStyle name="Normal 45 13" xfId="1858" xr:uid="{7D1933F0-2ECB-4048-A9EB-020BA678BA45}"/>
    <cellStyle name="Normal 45 14" xfId="1859" xr:uid="{D71F6652-097B-44D4-825C-5156E3B674DA}"/>
    <cellStyle name="Normal 45 15" xfId="1860" xr:uid="{C2EA6138-56A2-4C66-B319-1EAF70E04E11}"/>
    <cellStyle name="Normal 45 16" xfId="1861" xr:uid="{34688016-C2FA-4CEF-AF02-8D6CBF49C3C3}"/>
    <cellStyle name="Normal 45 2" xfId="1862" xr:uid="{BBB58DED-5C98-4F30-9D5B-513869083B87}"/>
    <cellStyle name="Normal 45 3" xfId="1863" xr:uid="{225A5879-28E5-466F-AA8B-F8CD07C13718}"/>
    <cellStyle name="Normal 45 4" xfId="1864" xr:uid="{2D3841E4-0E34-4EA0-8F78-CC17BC6A6D1B}"/>
    <cellStyle name="Normal 45 5" xfId="1865" xr:uid="{E41A0EB3-17C2-4150-A963-497252E87B9F}"/>
    <cellStyle name="Normal 45 6" xfId="1866" xr:uid="{5E9188E0-4F7C-4826-936C-69F78BB292A7}"/>
    <cellStyle name="Normal 45 7" xfId="1867" xr:uid="{E35A77A0-CCB0-43DB-9427-712923DCEA33}"/>
    <cellStyle name="Normal 45 8" xfId="1868" xr:uid="{C0B17AF5-A64A-4E5E-AB13-38A21357AB5A}"/>
    <cellStyle name="Normal 45 9" xfId="1869" xr:uid="{32617B9D-C4A3-490B-BB1A-AC57675590F1}"/>
    <cellStyle name="Normal 46" xfId="1870" xr:uid="{F2547FAD-EBCB-41ED-956A-D205FF3CCD3D}"/>
    <cellStyle name="Normal 46 10" xfId="1871" xr:uid="{2E7BE424-F6FC-41BE-92FA-E59E536D470E}"/>
    <cellStyle name="Normal 46 11" xfId="1872" xr:uid="{64350736-6D7D-4AA9-9AB5-8502FA53B080}"/>
    <cellStyle name="Normal 46 12" xfId="1873" xr:uid="{A079E9F9-24A1-4E03-9060-6E8B7CEE1B8A}"/>
    <cellStyle name="Normal 46 13" xfId="1874" xr:uid="{D79F5016-C007-43DA-A0D4-422D098F933F}"/>
    <cellStyle name="Normal 46 14" xfId="1875" xr:uid="{220835B0-CFD8-45BA-AC38-8C8C74406FBF}"/>
    <cellStyle name="Normal 46 15" xfId="1876" xr:uid="{C40584F7-36AE-4BBA-992A-C5503656758A}"/>
    <cellStyle name="Normal 46 16" xfId="1877" xr:uid="{953E99ED-5A7F-4BF7-8E9D-F0650CAC4DC6}"/>
    <cellStyle name="Normal 46 2" xfId="1878" xr:uid="{877BD70F-846D-45BD-84A8-0A87F6FB84E7}"/>
    <cellStyle name="Normal 46 3" xfId="1879" xr:uid="{6CB35D75-4BE7-4CAD-BE50-103A1106D422}"/>
    <cellStyle name="Normal 46 4" xfId="1880" xr:uid="{3AD9665B-45DE-477E-8A6D-A4CD66C6237F}"/>
    <cellStyle name="Normal 46 5" xfId="1881" xr:uid="{2BED8959-B622-4435-8759-F66E2D9C7C66}"/>
    <cellStyle name="Normal 46 6" xfId="1882" xr:uid="{695BC318-3052-48A5-A470-32DD11CA3593}"/>
    <cellStyle name="Normal 46 7" xfId="1883" xr:uid="{504D90C0-A2EF-43D7-B98A-8E04CA3AF2D3}"/>
    <cellStyle name="Normal 46 8" xfId="1884" xr:uid="{07C5F6AE-4976-4BB5-B74E-0CD8DFE7C67B}"/>
    <cellStyle name="Normal 46 9" xfId="1885" xr:uid="{7C1E0324-0371-4839-AA33-0365D3F7ED8E}"/>
    <cellStyle name="Normal 47" xfId="1886" xr:uid="{0DA6A459-F210-4212-8D49-23DCC0F8FCEB}"/>
    <cellStyle name="Normal 47 10" xfId="1887" xr:uid="{3815D342-0366-4B27-B8B7-4712588C9D88}"/>
    <cellStyle name="Normal 47 11" xfId="1888" xr:uid="{9368395E-D484-4EFD-8C05-92AD480D611F}"/>
    <cellStyle name="Normal 47 12" xfId="1889" xr:uid="{6C6963ED-6A8A-464B-9A87-36A0F28D6236}"/>
    <cellStyle name="Normal 47 13" xfId="1890" xr:uid="{B8457180-6191-4C14-9BDE-BF99B6193B69}"/>
    <cellStyle name="Normal 47 14" xfId="1891" xr:uid="{C14136BE-33ED-4BDC-A610-63EC26D358ED}"/>
    <cellStyle name="Normal 47 15" xfId="1892" xr:uid="{29CC602A-13C5-4249-9E06-DCB6022FCEF4}"/>
    <cellStyle name="Normal 47 16" xfId="1893" xr:uid="{A122D3B9-6AAD-4507-86C9-A0610FB3CEC4}"/>
    <cellStyle name="Normal 47 2" xfId="1894" xr:uid="{D870357A-25B7-405C-B8EA-9B27BE1D4A89}"/>
    <cellStyle name="Normal 47 3" xfId="1895" xr:uid="{4AC71DA7-9E74-452F-84D5-05C56F931862}"/>
    <cellStyle name="Normal 47 4" xfId="1896" xr:uid="{FCAED8AC-BE2D-4F86-ADC5-F6C182668632}"/>
    <cellStyle name="Normal 47 5" xfId="1897" xr:uid="{17679DBB-0302-41EC-8BB1-7D9F522DC06D}"/>
    <cellStyle name="Normal 47 6" xfId="1898" xr:uid="{D36C3C18-6D09-4039-BF7C-E9A5C8CAF878}"/>
    <cellStyle name="Normal 47 7" xfId="1899" xr:uid="{E4A963BD-0E60-45CD-A997-8271C9A28B3C}"/>
    <cellStyle name="Normal 47 8" xfId="1900" xr:uid="{AD8AF50B-76D4-443C-84E5-532B1A4C13A3}"/>
    <cellStyle name="Normal 47 9" xfId="1901" xr:uid="{CC2CF7B9-F168-4992-B035-E2604D8A3149}"/>
    <cellStyle name="Normal 48" xfId="1902" xr:uid="{6B9721EC-19D7-47E4-BD66-957C0C62F878}"/>
    <cellStyle name="Normal 48 10" xfId="1903" xr:uid="{19104392-A15E-47CA-8C80-3DABB2E6CC62}"/>
    <cellStyle name="Normal 48 11" xfId="1904" xr:uid="{DC5D0A2A-9FA0-425F-AF0E-9A51FCBA9CA1}"/>
    <cellStyle name="Normal 48 12" xfId="1905" xr:uid="{8B5FDE1B-EC9A-47BE-90A8-28463F598900}"/>
    <cellStyle name="Normal 48 13" xfId="1906" xr:uid="{E29050F9-18FD-463A-9D8D-51EF8CAF44E2}"/>
    <cellStyle name="Normal 48 14" xfId="1907" xr:uid="{19133253-0148-4A73-ACF2-C5EB0AED42C8}"/>
    <cellStyle name="Normal 48 15" xfId="1908" xr:uid="{129286A4-93B1-4E41-ABAA-1EF1E314EF46}"/>
    <cellStyle name="Normal 48 16" xfId="1909" xr:uid="{BE6DFFCF-4039-4056-94A1-2D1D1E2DEC7F}"/>
    <cellStyle name="Normal 48 2" xfId="1910" xr:uid="{C467CA0B-B9E6-4332-8ED8-9021197621EE}"/>
    <cellStyle name="Normal 48 3" xfId="1911" xr:uid="{4D78922C-CC6D-4282-BD09-336B353EC1FC}"/>
    <cellStyle name="Normal 48 4" xfId="1912" xr:uid="{21CED00C-C6C9-4FE9-9A15-34E3A258094E}"/>
    <cellStyle name="Normal 48 5" xfId="1913" xr:uid="{73DDB10D-4446-495D-ADF2-3F4AFC104525}"/>
    <cellStyle name="Normal 48 6" xfId="1914" xr:uid="{8ACB6A01-A5D5-4E08-96AD-38AE6AE8FEF7}"/>
    <cellStyle name="Normal 48 7" xfId="1915" xr:uid="{37701935-4F9F-4C49-93D6-EE9EB092A9D1}"/>
    <cellStyle name="Normal 48 8" xfId="1916" xr:uid="{AC6D88A4-19B3-4E6E-8F20-3AA49E6F5E4F}"/>
    <cellStyle name="Normal 48 9" xfId="1917" xr:uid="{EF157EF9-13FE-4CB0-B1F8-F15EEE40B824}"/>
    <cellStyle name="Normal 49" xfId="1918" xr:uid="{40BD14E2-8E15-4E50-8FAE-509DC9D2ADAB}"/>
    <cellStyle name="Normal 49 10" xfId="1919" xr:uid="{2AE7D043-BA42-494D-9FCD-45A9E0273F93}"/>
    <cellStyle name="Normal 49 11" xfId="1920" xr:uid="{80211B90-AD22-49BE-8371-69FE3579C271}"/>
    <cellStyle name="Normal 49 12" xfId="1921" xr:uid="{B6158B77-37C8-4AFC-AA36-C54A2C7D3980}"/>
    <cellStyle name="Normal 49 13" xfId="1922" xr:uid="{C98B7BDD-F2E6-4D41-8C28-A261A2AE29AA}"/>
    <cellStyle name="Normal 49 14" xfId="1923" xr:uid="{C54C37D1-6EEF-440C-9584-87A193EB1C08}"/>
    <cellStyle name="Normal 49 15" xfId="1924" xr:uid="{B925E707-66D3-47D4-B64E-E844B4E375F3}"/>
    <cellStyle name="Normal 49 16" xfId="1925" xr:uid="{F76A3F67-A072-4E4C-B4EA-A18382C11F4D}"/>
    <cellStyle name="Normal 49 2" xfId="1926" xr:uid="{CEE7D806-8C13-4C21-82F7-4488D5617575}"/>
    <cellStyle name="Normal 49 3" xfId="1927" xr:uid="{EB566CD9-E4C4-4632-B573-3994FAA3298B}"/>
    <cellStyle name="Normal 49 4" xfId="1928" xr:uid="{86D481DA-E4E6-496A-A87D-87076623A69D}"/>
    <cellStyle name="Normal 49 5" xfId="1929" xr:uid="{1AC468D4-33F3-4FFF-9865-551D0C1DDB04}"/>
    <cellStyle name="Normal 49 6" xfId="1930" xr:uid="{57E13662-9821-4F9A-8A8E-A02E4422966F}"/>
    <cellStyle name="Normal 49 7" xfId="1931" xr:uid="{016D2910-F85F-4F50-8C2F-8772264DB7E2}"/>
    <cellStyle name="Normal 49 8" xfId="1932" xr:uid="{E5F51E46-BF89-4543-B4D9-28F646296FA7}"/>
    <cellStyle name="Normal 49 9" xfId="1933" xr:uid="{63390110-AB3C-4581-A212-346E14497137}"/>
    <cellStyle name="Normal 5" xfId="6" xr:uid="{00000000-0005-0000-0000-000006000000}"/>
    <cellStyle name="Normal 5 10" xfId="1935" xr:uid="{9529E537-BA4A-4B94-A7B2-28E85DDBA14A}"/>
    <cellStyle name="Normal 5 11" xfId="1936" xr:uid="{3C58C45F-572F-4502-B818-08B3C4DF7845}"/>
    <cellStyle name="Normal 5 12" xfId="1937" xr:uid="{4F8812E2-DABC-44DE-8D53-FE4AE379C81F}"/>
    <cellStyle name="Normal 5 13" xfId="1938" xr:uid="{29BDF666-E827-430F-AD5D-1FE103FDC47E}"/>
    <cellStyle name="Normal 5 14" xfId="1939" xr:uid="{21B5B95C-1FB6-487A-B3D7-A6FB7BFFCB68}"/>
    <cellStyle name="Normal 5 15" xfId="1940" xr:uid="{FA6BCF30-DDD9-44CC-9980-B6D402D9B6B3}"/>
    <cellStyle name="Normal 5 16" xfId="1941" xr:uid="{5C76D508-0C05-495E-8EF3-3516E2FA441F}"/>
    <cellStyle name="Normal 5 17" xfId="1942" xr:uid="{7E9D21A7-A53F-4BB8-AF80-5F8AA0486729}"/>
    <cellStyle name="Normal 5 18" xfId="1943" xr:uid="{6103C85E-810C-4604-9381-D39342812F4C}"/>
    <cellStyle name="Normal 5 19" xfId="1944" xr:uid="{BC230413-91AA-4547-8DA0-91CEC3C2DFC3}"/>
    <cellStyle name="Normal 5 2" xfId="8" xr:uid="{00000000-0005-0000-0000-000007000000}"/>
    <cellStyle name="Normal 5 2 2" xfId="3670" xr:uid="{AC2853DC-E333-42CE-A571-8399BBEE6F44}"/>
    <cellStyle name="Normal 5 2 3" xfId="1945" xr:uid="{F96A38CC-D525-464B-AF22-1C9B7E749544}"/>
    <cellStyle name="Normal 5 20" xfId="1946" xr:uid="{E91CD9CD-A92E-465A-A65B-FF1DC6FAA0A3}"/>
    <cellStyle name="Normal 5 21" xfId="1947" xr:uid="{546C8979-BA14-4BA9-914D-892D010C8A08}"/>
    <cellStyle name="Normal 5 22" xfId="1948" xr:uid="{EAD1EA5E-6B7D-4090-8D30-D6A4850E7FA3}"/>
    <cellStyle name="Normal 5 23" xfId="1949" xr:uid="{5496CAF5-E866-4AB5-9E2F-5F6A47F037B1}"/>
    <cellStyle name="Normal 5 24" xfId="1950" xr:uid="{1FD42417-F638-4AC6-AF91-9F731AC70FDB}"/>
    <cellStyle name="Normal 5 25" xfId="1951" xr:uid="{EA1810F7-8E21-4390-B64A-C046F0B8B378}"/>
    <cellStyle name="Normal 5 26" xfId="1952" xr:uid="{4627E336-2B67-4254-A86B-F8A666A2B63C}"/>
    <cellStyle name="Normal 5 27" xfId="1953" xr:uid="{A8D7CFB7-217D-4ADA-9D86-5E74405A61CD}"/>
    <cellStyle name="Normal 5 28" xfId="1954" xr:uid="{53A493B8-5948-4735-BA74-2AA54F43D49E}"/>
    <cellStyle name="Normal 5 29" xfId="1955" xr:uid="{2C457CAD-F599-49D9-8A4E-A61B15AAF95E}"/>
    <cellStyle name="Normal 5 3" xfId="1956" xr:uid="{2F0FA383-748B-47F9-8C74-09A511B23344}"/>
    <cellStyle name="Normal 5 30" xfId="1957" xr:uid="{BB177D07-FEA9-4BAD-81C0-4F0A3F8295BB}"/>
    <cellStyle name="Normal 5 31" xfId="1958" xr:uid="{76C3C92F-2527-4615-BEE3-C14E2C91E780}"/>
    <cellStyle name="Normal 5 32" xfId="1959" xr:uid="{295B6C8A-ED6D-4D2A-B575-444496E7207C}"/>
    <cellStyle name="Normal 5 33" xfId="1960" xr:uid="{FE37253F-91B2-40D4-AF33-0208D43B8BA4}"/>
    <cellStyle name="Normal 5 33 2" xfId="44388" xr:uid="{D8AE9156-6556-407A-99BA-BBC1CE17867D}"/>
    <cellStyle name="Normal 5 33 2 2" xfId="44402" xr:uid="{B87D3D20-32BC-419E-BA44-9F07C03D855A}"/>
    <cellStyle name="Normal 5 33 3" xfId="44398" xr:uid="{E1A5A1B7-CB3A-4BC5-B88D-22BBFB75DF7B}"/>
    <cellStyle name="Normal 5 33 4" xfId="44384" xr:uid="{B4A79BC6-B0BF-4706-8A5E-A66332FED008}"/>
    <cellStyle name="Normal 5 34" xfId="6433" xr:uid="{671198F1-1298-435F-8976-7DD1EF04A380}"/>
    <cellStyle name="Normal 5 34 2" xfId="41394" xr:uid="{9E6103E2-A256-4390-9B12-E4D13D535BC0}"/>
    <cellStyle name="Normal 5 35" xfId="1934" xr:uid="{EB9977DD-31AE-4FC3-B7A2-74B764DA3F5B}"/>
    <cellStyle name="Normal 5 36" xfId="44408" xr:uid="{33D23695-3EB6-41AA-BBCB-4D28F53C9147}"/>
    <cellStyle name="Normal 5 4" xfId="1961" xr:uid="{72EFCBD7-9D06-42E8-AAE3-D1BFEE83E57E}"/>
    <cellStyle name="Normal 5 5" xfId="1962" xr:uid="{F96E60D6-0C51-4C7A-89D4-32BC324D2E3D}"/>
    <cellStyle name="Normal 5 6" xfId="1963" xr:uid="{F54BE037-22FD-475D-8CF0-1D1C59B7EBBA}"/>
    <cellStyle name="Normal 5 7" xfId="1964" xr:uid="{313EF576-E62C-4166-A904-F369A084C849}"/>
    <cellStyle name="Normal 5 8" xfId="1965" xr:uid="{9C59B635-ED08-4E28-AF5B-7411EA250250}"/>
    <cellStyle name="Normal 5 9" xfId="1966" xr:uid="{CB888B94-6B6B-4FB7-9CF0-CFEFBE37851A}"/>
    <cellStyle name="Normal 50" xfId="1967" xr:uid="{9FAB0C30-7436-44F8-A4FC-FC18BD795A78}"/>
    <cellStyle name="Normal 50 10" xfId="1968" xr:uid="{F0539DDE-DF22-44D0-9964-E6629F475541}"/>
    <cellStyle name="Normal 50 11" xfId="1969" xr:uid="{C960187B-5EAF-4324-A53A-6E2B32E925F4}"/>
    <cellStyle name="Normal 50 12" xfId="1970" xr:uid="{9B926601-FF86-453F-A078-5629A5E70B78}"/>
    <cellStyle name="Normal 50 13" xfId="1971" xr:uid="{6C2FBA5A-407C-47BB-859A-E4FD650B7993}"/>
    <cellStyle name="Normal 50 14" xfId="1972" xr:uid="{A872532B-CE4A-4321-ADC1-24F79E58D1F8}"/>
    <cellStyle name="Normal 50 15" xfId="1973" xr:uid="{3CDA0E53-9F2A-4D4B-A7A9-09DDC6636709}"/>
    <cellStyle name="Normal 50 16" xfId="1974" xr:uid="{53EFF986-D0F6-47B7-B9A5-BA1DA278A01C}"/>
    <cellStyle name="Normal 50 2" xfId="1975" xr:uid="{D06EE491-87D5-4999-9FEE-C5BFD7F3324B}"/>
    <cellStyle name="Normal 50 3" xfId="1976" xr:uid="{73C0FA30-B46D-4F40-9648-DFF31D86E706}"/>
    <cellStyle name="Normal 50 4" xfId="1977" xr:uid="{FC6A7953-D5D2-4B3F-B0D8-CCF76575D360}"/>
    <cellStyle name="Normal 50 5" xfId="1978" xr:uid="{5E65994D-21C6-4278-AB4E-9183B2B1F55D}"/>
    <cellStyle name="Normal 50 6" xfId="1979" xr:uid="{8EA36232-5E53-4E8E-BB75-1DD0C90A0C5C}"/>
    <cellStyle name="Normal 50 7" xfId="1980" xr:uid="{A08D2F7F-71BB-4AB4-8C2D-669C9583C285}"/>
    <cellStyle name="Normal 50 8" xfId="1981" xr:uid="{6981827E-7868-4A49-8E27-63830A7927CE}"/>
    <cellStyle name="Normal 50 9" xfId="1982" xr:uid="{44A4F678-1196-4D40-8BA4-7711D1D22A07}"/>
    <cellStyle name="Normal 51" xfId="1983" xr:uid="{B33EDC36-FE1C-4A89-BBED-89436133A51D}"/>
    <cellStyle name="Normal 51 10" xfId="1984" xr:uid="{8104DCEC-700B-46A3-A3B3-7F47294C7AC2}"/>
    <cellStyle name="Normal 51 11" xfId="1985" xr:uid="{10A66A63-DF2D-44FD-AC10-310AC55B1CE9}"/>
    <cellStyle name="Normal 51 12" xfId="1986" xr:uid="{89C668D0-ABF6-4210-91A7-B4A07DA5DF1D}"/>
    <cellStyle name="Normal 51 13" xfId="1987" xr:uid="{120BB620-4B28-4063-A035-0D5C9B93EB0A}"/>
    <cellStyle name="Normal 51 14" xfId="1988" xr:uid="{6297F1A9-D984-45F2-ACBD-BA699B2CF595}"/>
    <cellStyle name="Normal 51 15" xfId="1989" xr:uid="{09A542CC-B991-4D3F-8F73-B0237B4CAA98}"/>
    <cellStyle name="Normal 51 16" xfId="1990" xr:uid="{308ED6C5-6CC8-4980-A27E-FA99D0990AF5}"/>
    <cellStyle name="Normal 51 2" xfId="1991" xr:uid="{2EED13E3-208D-47D1-92C4-A42CB2C9EF1C}"/>
    <cellStyle name="Normal 51 3" xfId="1992" xr:uid="{1A892793-9BD1-4CCB-9A61-BAC5B617CE6E}"/>
    <cellStyle name="Normal 51 4" xfId="1993" xr:uid="{F7C2CD78-BD16-495D-8B39-0ADCFBFBC17B}"/>
    <cellStyle name="Normal 51 5" xfId="1994" xr:uid="{A84F4B5D-8C43-460F-AAF9-9FAFAC5B4235}"/>
    <cellStyle name="Normal 51 6" xfId="1995" xr:uid="{CCD18E68-7D8F-402A-B81E-F2CA86DCC3EC}"/>
    <cellStyle name="Normal 51 7" xfId="1996" xr:uid="{B3C9DFD7-3130-4D52-9296-36206B5EEF1D}"/>
    <cellStyle name="Normal 51 8" xfId="1997" xr:uid="{575751E6-38CF-4C83-924A-ECA31D18BB19}"/>
    <cellStyle name="Normal 51 9" xfId="1998" xr:uid="{BCBE2590-F70E-4CE3-A16F-2B88A60B2AAA}"/>
    <cellStyle name="Normal 52" xfId="1999" xr:uid="{982190D0-F9BD-48A8-BB2E-F13F613CB714}"/>
    <cellStyle name="Normal 52 10" xfId="2000" xr:uid="{27BDE4FE-8707-4B8D-9824-DA190ED365C6}"/>
    <cellStyle name="Normal 52 11" xfId="2001" xr:uid="{B4603689-76CD-469D-843A-B3D751129D36}"/>
    <cellStyle name="Normal 52 12" xfId="2002" xr:uid="{E6594DF9-DA5F-40E0-A68D-3E0EEB166C09}"/>
    <cellStyle name="Normal 52 13" xfId="2003" xr:uid="{51ABE900-8241-4BFD-8603-143E94A3DA63}"/>
    <cellStyle name="Normal 52 14" xfId="2004" xr:uid="{A5DFA402-5460-4C9C-8B7F-1BF834B9CAE6}"/>
    <cellStyle name="Normal 52 15" xfId="2005" xr:uid="{9E5CF8E1-8C44-4FF4-8A2C-9C44184CCEA6}"/>
    <cellStyle name="Normal 52 16" xfId="2006" xr:uid="{72CEE15D-6723-4A4C-BBCD-AFD177D40158}"/>
    <cellStyle name="Normal 52 2" xfId="2007" xr:uid="{B0B88DCA-C641-4517-BA6F-613F843D77E5}"/>
    <cellStyle name="Normal 52 3" xfId="2008" xr:uid="{65425D90-79F8-4329-87E2-3BCF532468DB}"/>
    <cellStyle name="Normal 52 4" xfId="2009" xr:uid="{093F0D94-F2B8-4233-A0B5-DEDA965BBD85}"/>
    <cellStyle name="Normal 52 5" xfId="2010" xr:uid="{222A42D0-3403-4D24-9D8F-B4ED419D622A}"/>
    <cellStyle name="Normal 52 6" xfId="2011" xr:uid="{107C52AC-3743-459E-95D9-3AE6D155B676}"/>
    <cellStyle name="Normal 52 7" xfId="2012" xr:uid="{728DB001-7453-4384-8B13-86E5CABA13F8}"/>
    <cellStyle name="Normal 52 8" xfId="2013" xr:uid="{06D587F1-0750-4F3F-A971-46A420A58267}"/>
    <cellStyle name="Normal 52 9" xfId="2014" xr:uid="{B95A9D59-BA70-4730-B490-D1BD064DFE3C}"/>
    <cellStyle name="Normal 53" xfId="2015" xr:uid="{488C1425-6790-453D-A165-77E111D32694}"/>
    <cellStyle name="Normal 53 10" xfId="2016" xr:uid="{72F1AC4C-E69C-4D01-BF18-C0D39F5AD7B5}"/>
    <cellStyle name="Normal 53 11" xfId="2017" xr:uid="{DDDCA7B7-C83B-4D4C-9490-D6BBBEBB90AF}"/>
    <cellStyle name="Normal 53 12" xfId="2018" xr:uid="{5CCCE5E7-6C60-4E86-B244-AA5C241FC39A}"/>
    <cellStyle name="Normal 53 13" xfId="2019" xr:uid="{09E05FD7-B80C-487C-A004-701B17C982B2}"/>
    <cellStyle name="Normal 53 14" xfId="2020" xr:uid="{15AF9FA3-4C0C-494B-B91B-83424BD0542C}"/>
    <cellStyle name="Normal 53 15" xfId="2021" xr:uid="{C7665829-413D-41E4-8CA4-258FE60DCF37}"/>
    <cellStyle name="Normal 53 16" xfId="2022" xr:uid="{9E0D6ADF-34B0-470F-93D5-5A293023E975}"/>
    <cellStyle name="Normal 53 2" xfId="2023" xr:uid="{103704CC-D493-4D84-B225-857CF268DA80}"/>
    <cellStyle name="Normal 53 3" xfId="2024" xr:uid="{CD2E8E41-8688-46AC-A558-DE61423895BD}"/>
    <cellStyle name="Normal 53 4" xfId="2025" xr:uid="{CAFD41D1-7A81-444C-BBDF-F2A227B83790}"/>
    <cellStyle name="Normal 53 5" xfId="2026" xr:uid="{729E4184-84E6-409D-8675-854783770A2F}"/>
    <cellStyle name="Normal 53 6" xfId="2027" xr:uid="{C35C126D-4E25-4D74-8FD3-955C775E3165}"/>
    <cellStyle name="Normal 53 7" xfId="2028" xr:uid="{DE6BA3C1-1252-4375-B64A-B906460193B9}"/>
    <cellStyle name="Normal 53 8" xfId="2029" xr:uid="{5687636E-B859-400C-AFE8-A9FAE1BA8D72}"/>
    <cellStyle name="Normal 53 9" xfId="2030" xr:uid="{4B2D7A09-D2BC-4D38-BE08-2B31F0E7B7F0}"/>
    <cellStyle name="Normal 54" xfId="2031" xr:uid="{E4D4EACB-7230-4550-B3BE-323E49CDBE51}"/>
    <cellStyle name="Normal 54 10" xfId="2032" xr:uid="{415A0EA7-E87A-4995-9ADA-5361B176B008}"/>
    <cellStyle name="Normal 54 11" xfId="2033" xr:uid="{6D6578AC-DB5F-4815-B1CD-FC8CCD45022A}"/>
    <cellStyle name="Normal 54 12" xfId="2034" xr:uid="{5ED90978-612E-49F8-826F-152A97F92EBA}"/>
    <cellStyle name="Normal 54 13" xfId="2035" xr:uid="{A8ABFC12-6DC0-4859-9AF1-494C061BA07F}"/>
    <cellStyle name="Normal 54 14" xfId="2036" xr:uid="{A3F30538-F024-493E-9AD4-3679C8E3E680}"/>
    <cellStyle name="Normal 54 15" xfId="2037" xr:uid="{DD8CA074-9D55-43C5-93D3-A9AC8EC0AED7}"/>
    <cellStyle name="Normal 54 16" xfId="2038" xr:uid="{5A6A8C01-B999-4302-953F-8F65197A2598}"/>
    <cellStyle name="Normal 54 2" xfId="2039" xr:uid="{DAC5C5D4-4B08-4B34-A9B4-19A3F042F9C3}"/>
    <cellStyle name="Normal 54 3" xfId="2040" xr:uid="{50D70B45-2857-4132-92A1-6FD44408EE9B}"/>
    <cellStyle name="Normal 54 4" xfId="2041" xr:uid="{8D1EF998-06F8-4C52-86A5-A2DD3A26EC49}"/>
    <cellStyle name="Normal 54 5" xfId="2042" xr:uid="{A0A24A7C-EB5D-4036-8604-4F5BEABD1301}"/>
    <cellStyle name="Normal 54 6" xfId="2043" xr:uid="{5DB8BF67-F654-45C8-8F04-7499147AA1BA}"/>
    <cellStyle name="Normal 54 7" xfId="2044" xr:uid="{2CB21C4F-B84F-4868-8E60-135ED854B52F}"/>
    <cellStyle name="Normal 54 8" xfId="2045" xr:uid="{57C44BEE-1218-49FA-AE7D-A99F092BE342}"/>
    <cellStyle name="Normal 54 9" xfId="2046" xr:uid="{E78CC608-53BB-40C5-AF3A-234B9CCD2C24}"/>
    <cellStyle name="Normal 55" xfId="2047" xr:uid="{F3EC48A7-CCEC-4E30-9520-5BBF2A26C911}"/>
    <cellStyle name="Normal 55 10" xfId="2048" xr:uid="{10C8711B-9B7E-416A-85C8-3F1E5CF94924}"/>
    <cellStyle name="Normal 55 11" xfId="2049" xr:uid="{33539DCD-353F-4BBD-B6EF-F77A35ADFD6B}"/>
    <cellStyle name="Normal 55 12" xfId="2050" xr:uid="{40DF342F-46F0-4F4E-B68B-5E6C214240DE}"/>
    <cellStyle name="Normal 55 13" xfId="2051" xr:uid="{C5644BA8-FD3B-472E-9DB0-CCCF7F83524D}"/>
    <cellStyle name="Normal 55 14" xfId="2052" xr:uid="{148E3747-BB6E-402A-94EA-373A0D8E788D}"/>
    <cellStyle name="Normal 55 15" xfId="2053" xr:uid="{B7A2C7D9-FD8E-4BA5-9F89-CA75F0013B35}"/>
    <cellStyle name="Normal 55 16" xfId="2054" xr:uid="{94E6B97B-8836-41AC-BD67-E5C5172C1242}"/>
    <cellStyle name="Normal 55 2" xfId="2055" xr:uid="{2AD7F091-66C8-4EB1-BB24-F3698419F3EE}"/>
    <cellStyle name="Normal 55 3" xfId="2056" xr:uid="{80421413-FC13-44AE-A2E4-0C3318109926}"/>
    <cellStyle name="Normal 55 4" xfId="2057" xr:uid="{57BFDF1A-5878-49D7-A426-255CA48E38FE}"/>
    <cellStyle name="Normal 55 5" xfId="2058" xr:uid="{CC67D80C-1857-438C-9811-D335234667CE}"/>
    <cellStyle name="Normal 55 6" xfId="2059" xr:uid="{7633C7F1-614E-4BD7-9193-ED222EEAD0D5}"/>
    <cellStyle name="Normal 55 7" xfId="2060" xr:uid="{53561DBB-A289-42F1-AB46-0F8FB72D6F83}"/>
    <cellStyle name="Normal 55 8" xfId="2061" xr:uid="{5F5A7B34-3993-4401-9A7A-2B22782F68CF}"/>
    <cellStyle name="Normal 55 9" xfId="2062" xr:uid="{62F6960D-0E04-476D-957A-A7E40AC44EA0}"/>
    <cellStyle name="Normal 551" xfId="41358" xr:uid="{7A6A3FA9-B3AF-476C-B8C9-23F702DCDF35}"/>
    <cellStyle name="Normal 554" xfId="41388" xr:uid="{6E375F81-58DA-43DB-AC38-09B21A6B5B7D}"/>
    <cellStyle name="Normal 56" xfId="2063" xr:uid="{8A2CF58C-F2BC-46BB-BF4E-C0124C1F365E}"/>
    <cellStyle name="Normal 56 10" xfId="2064" xr:uid="{17A2966E-0413-4B62-9319-A2E60B2A84F1}"/>
    <cellStyle name="Normal 56 11" xfId="2065" xr:uid="{9F2DA818-EAAA-4439-9D24-A46AD5214EAE}"/>
    <cellStyle name="Normal 56 12" xfId="2066" xr:uid="{7B87F3AF-EBAA-4F54-BA71-06D3ADEB952C}"/>
    <cellStyle name="Normal 56 13" xfId="2067" xr:uid="{AF0FE736-D067-4073-830D-710AD0785C4E}"/>
    <cellStyle name="Normal 56 14" xfId="2068" xr:uid="{AE07307D-C5AD-4210-935B-837FB9C8A501}"/>
    <cellStyle name="Normal 56 15" xfId="2069" xr:uid="{BAF5438B-F593-4ACE-96B2-93F4556B476C}"/>
    <cellStyle name="Normal 56 16" xfId="2070" xr:uid="{BB4A9A96-D7FD-42BE-9157-891D32C445B9}"/>
    <cellStyle name="Normal 56 17" xfId="2071" xr:uid="{99CA14DB-858C-4882-A1BD-F420E11155C0}"/>
    <cellStyle name="Normal 56 17 2" xfId="2072" xr:uid="{1C540917-C8F5-4F2C-97EE-7A799D2CDDAC}"/>
    <cellStyle name="Normal 56 17 3" xfId="2073" xr:uid="{9072B807-9A6C-4D54-8BC6-989CDA4EB84A}"/>
    <cellStyle name="Normal 56 18" xfId="2074" xr:uid="{A77C4F0E-F00F-4D47-9864-2794E8234D68}"/>
    <cellStyle name="Normal 56 18 2" xfId="3259" xr:uid="{1D910122-ECF0-4C89-9441-74A37805E919}"/>
    <cellStyle name="Normal 56 2" xfId="2075" xr:uid="{E7220900-75A4-498B-8A54-8E39A45CA942}"/>
    <cellStyle name="Normal 56 3" xfId="2076" xr:uid="{9D3CA133-9F7C-4734-96B6-6CADF83915DC}"/>
    <cellStyle name="Normal 56 4" xfId="2077" xr:uid="{21EA3660-13BD-47A2-B92E-820207F83B41}"/>
    <cellStyle name="Normal 56 5" xfId="2078" xr:uid="{EFD4A335-0C56-4FC0-B632-34191BD35B7F}"/>
    <cellStyle name="Normal 56 6" xfId="2079" xr:uid="{A821953D-301F-4710-892E-647704E5C56B}"/>
    <cellStyle name="Normal 56 7" xfId="2080" xr:uid="{9D26871E-F759-48C9-B087-DDC4911F4FCD}"/>
    <cellStyle name="Normal 56 8" xfId="2081" xr:uid="{F0F7B9A9-140B-4E7B-9DF4-2D5AC40C6691}"/>
    <cellStyle name="Normal 56 9" xfId="2082" xr:uid="{A68F78F5-552E-419E-9BF7-C49202D3F954}"/>
    <cellStyle name="Normal 57" xfId="2083" xr:uid="{00543990-B9E1-4072-8DF0-F0D198FC8A75}"/>
    <cellStyle name="Normal 57 10" xfId="2084" xr:uid="{D6285D36-A274-46EA-9C2E-CBE58742141C}"/>
    <cellStyle name="Normal 57 11" xfId="2085" xr:uid="{2FFC2006-2883-4CF6-977A-9E4DB233978A}"/>
    <cellStyle name="Normal 57 12" xfId="2086" xr:uid="{B2730212-188C-40C4-B0D2-B7F4442E5DD3}"/>
    <cellStyle name="Normal 57 13" xfId="2087" xr:uid="{E00C5336-89F9-40AB-B0DA-4E39E99B9273}"/>
    <cellStyle name="Normal 57 14" xfId="2088" xr:uid="{7474CE74-F7D9-4D1F-B31B-F3580175CA38}"/>
    <cellStyle name="Normal 57 15" xfId="2089" xr:uid="{C217CAA5-351F-460D-9405-125F0CA21169}"/>
    <cellStyle name="Normal 57 16" xfId="2090" xr:uid="{ED08CE8E-F2FA-4C01-8099-D472BF24C0C4}"/>
    <cellStyle name="Normal 57 2" xfId="2091" xr:uid="{49C4AE4B-41AB-4B3E-8966-1B6AD33C4128}"/>
    <cellStyle name="Normal 57 3" xfId="2092" xr:uid="{60F543F8-350D-41D5-ABB8-A24DB844C99E}"/>
    <cellStyle name="Normal 57 4" xfId="2093" xr:uid="{A820F0E3-511C-4442-BFA3-0D373A16346C}"/>
    <cellStyle name="Normal 57 5" xfId="2094" xr:uid="{88E32944-679B-4161-9FEA-A292BECD1018}"/>
    <cellStyle name="Normal 57 6" xfId="2095" xr:uid="{CC550D1B-5DE2-426F-B018-DFF34D3D0292}"/>
    <cellStyle name="Normal 57 7" xfId="2096" xr:uid="{A4F28B92-204F-407B-BD74-88C64E2E9BFC}"/>
    <cellStyle name="Normal 57 8" xfId="2097" xr:uid="{0CFE9B49-587C-4EA1-A587-43214A9414CA}"/>
    <cellStyle name="Normal 57 9" xfId="2098" xr:uid="{44DB66F4-BC04-47BC-9B7A-2B6C79CD21F0}"/>
    <cellStyle name="Normal 58" xfId="2099" xr:uid="{D8ADA896-91B3-41F4-A8BA-2E09A54B9959}"/>
    <cellStyle name="Normal 58 10" xfId="2100" xr:uid="{582A44C3-CDA8-4226-9B0F-C154E06C35B1}"/>
    <cellStyle name="Normal 58 11" xfId="2101" xr:uid="{3C8509FE-6EE3-402C-838F-FAF631F562E1}"/>
    <cellStyle name="Normal 58 12" xfId="2102" xr:uid="{2BB7F2FD-5154-4F85-A9EC-928F5CCE22AC}"/>
    <cellStyle name="Normal 58 13" xfId="2103" xr:uid="{1AC8FD90-A112-4B4F-86F5-24DFCECEE534}"/>
    <cellStyle name="Normal 58 14" xfId="2104" xr:uid="{686402CA-BC32-4B91-90AB-A2CF02AD4E86}"/>
    <cellStyle name="Normal 58 15" xfId="2105" xr:uid="{8D8E751A-EB22-4D61-9D7A-B0A2B0809426}"/>
    <cellStyle name="Normal 58 16" xfId="2106" xr:uid="{F42FF19E-4A1D-4F1A-9025-BC8ECA634780}"/>
    <cellStyle name="Normal 58 17" xfId="2107" xr:uid="{8E7D4DA1-668D-4579-9099-7F1EFB0FDDCB}"/>
    <cellStyle name="Normal 58 18" xfId="2108" xr:uid="{C34462A9-BE73-42AA-B7AA-5529FA6699D8}"/>
    <cellStyle name="Normal 58 2" xfId="2109" xr:uid="{A48EE102-CCF8-4386-AE94-76779AA54876}"/>
    <cellStyle name="Normal 58 3" xfId="2110" xr:uid="{B8C087A2-7872-46F1-92BF-1329C6E3D141}"/>
    <cellStyle name="Normal 58 4" xfId="2111" xr:uid="{06B1F7B9-55C4-4879-9CE8-E9B1D5E330EB}"/>
    <cellStyle name="Normal 58 5" xfId="2112" xr:uid="{2C48256F-6540-407E-B574-93508CE60EC3}"/>
    <cellStyle name="Normal 58 6" xfId="2113" xr:uid="{083D98AB-83E4-4C24-9577-E97AB1BDC8AA}"/>
    <cellStyle name="Normal 58 7" xfId="2114" xr:uid="{6A3EA732-CC0F-4E91-87D0-ADA438E434BC}"/>
    <cellStyle name="Normal 58 8" xfId="2115" xr:uid="{F6618C62-AAA0-455C-9CD7-F62B4BF65981}"/>
    <cellStyle name="Normal 58 9" xfId="2116" xr:uid="{B4EF44CF-7E39-4055-B83C-B1D0AD763874}"/>
    <cellStyle name="Normal 59" xfId="2117" xr:uid="{1210ED3D-07EB-424A-B5EE-D2C2748C327A}"/>
    <cellStyle name="Normal 59 10" xfId="2118" xr:uid="{F6BAC86C-5BD9-4262-B061-67C0C0E2D497}"/>
    <cellStyle name="Normal 59 11" xfId="2119" xr:uid="{9171B1A0-EFD8-45E2-A14D-1A3BB3F5C1F1}"/>
    <cellStyle name="Normal 59 12" xfId="2120" xr:uid="{AE578D08-E6AD-416F-886B-736545ECF2B1}"/>
    <cellStyle name="Normal 59 13" xfId="2121" xr:uid="{04BA1BE0-7201-45EB-8D44-6932269C6F91}"/>
    <cellStyle name="Normal 59 14" xfId="2122" xr:uid="{46BAE2D5-D8B8-466F-8E71-D4CEAB327040}"/>
    <cellStyle name="Normal 59 15" xfId="2123" xr:uid="{0ADF13DE-D650-48D1-9B10-E946F09B736E}"/>
    <cellStyle name="Normal 59 16" xfId="2124" xr:uid="{99123387-0B41-41D7-82BA-A0996D4160A8}"/>
    <cellStyle name="Normal 59 17" xfId="2125" xr:uid="{31887ED0-9BD5-4D31-99BD-0D69BE765E7B}"/>
    <cellStyle name="Normal 59 2" xfId="2126" xr:uid="{8B9BDDF1-6183-4E49-A56C-51337CC7CE3D}"/>
    <cellStyle name="Normal 59 3" xfId="2127" xr:uid="{9A79D279-5D96-41D0-AAEC-C73C8B9CEB5F}"/>
    <cellStyle name="Normal 59 4" xfId="2128" xr:uid="{3964DF5D-8610-4AF1-849F-AE7E2A470514}"/>
    <cellStyle name="Normal 59 5" xfId="2129" xr:uid="{061C64CB-75FD-4396-98BE-DCDB2F039332}"/>
    <cellStyle name="Normal 59 6" xfId="2130" xr:uid="{5614A860-CE98-4725-94C9-B1B03E72B766}"/>
    <cellStyle name="Normal 59 7" xfId="2131" xr:uid="{30906EDA-4947-4217-8CC8-A61087448A72}"/>
    <cellStyle name="Normal 59 8" xfId="2132" xr:uid="{27AAC884-450A-4D57-B884-373F02A30411}"/>
    <cellStyle name="Normal 59 9" xfId="2133" xr:uid="{7086793C-2838-411B-946B-6485C852EB75}"/>
    <cellStyle name="Normal 6" xfId="2134" xr:uid="{8D7576A7-558A-4675-85D6-D64804A64BF1}"/>
    <cellStyle name="Normal 6 10" xfId="2135" xr:uid="{775C1A5B-3AFA-4437-A935-955C20179E60}"/>
    <cellStyle name="Normal 6 11" xfId="2136" xr:uid="{73CF0B4B-08E7-4B9A-9058-1D3DA94DDB47}"/>
    <cellStyle name="Normal 6 12" xfId="2137" xr:uid="{CCB88511-3C1E-4099-8FD0-889358B9EC0D}"/>
    <cellStyle name="Normal 6 13" xfId="2138" xr:uid="{C947D549-E887-4383-AF9B-A35C8EB4B38A}"/>
    <cellStyle name="Normal 6 14" xfId="2139" xr:uid="{4B7966A1-83F8-429B-BD96-83C858EEF407}"/>
    <cellStyle name="Normal 6 15" xfId="2140" xr:uid="{7596C1E1-1947-4E42-83DC-424C3FDE4B86}"/>
    <cellStyle name="Normal 6 16" xfId="2141" xr:uid="{EEFF81CF-80E8-4A35-9A93-AC26011A96B5}"/>
    <cellStyle name="Normal 6 17" xfId="2142" xr:uid="{0D8E9783-4F46-4B3F-89C9-B2344B402FDF}"/>
    <cellStyle name="Normal 6 18" xfId="2143" xr:uid="{689A6FC9-0AF8-4988-9044-E8942B707139}"/>
    <cellStyle name="Normal 6 19" xfId="2144" xr:uid="{6D962255-7FDF-431B-956C-B8EE7C3E6043}"/>
    <cellStyle name="Normal 6 2" xfId="2145" xr:uid="{ABA386EC-6775-4CE1-80EF-EB92C4C16F3E}"/>
    <cellStyle name="Normal 6 2 4" xfId="41347" xr:uid="{260027D0-01FC-4AA5-9411-CC5458C303EA}"/>
    <cellStyle name="Normal 6 20" xfId="2146" xr:uid="{536CA609-A384-457F-8292-83FFE94D2A7E}"/>
    <cellStyle name="Normal 6 21" xfId="2147" xr:uid="{8CEBEAD1-D4CA-4675-BDBF-8AB11C597AF0}"/>
    <cellStyle name="Normal 6 22" xfId="2148" xr:uid="{02285959-CEFE-46F4-8A49-1F2339E3854F}"/>
    <cellStyle name="Normal 6 23" xfId="2149" xr:uid="{F73DEC91-939D-432D-BF57-540E2A6559D5}"/>
    <cellStyle name="Normal 6 24" xfId="2150" xr:uid="{4CFE3379-5C0D-4075-8BB1-33688BCC70C7}"/>
    <cellStyle name="Normal 6 25" xfId="2151" xr:uid="{1FACB973-E169-4C30-8161-890D632E2A55}"/>
    <cellStyle name="Normal 6 26" xfId="2152" xr:uid="{DA32AB42-E496-4AF5-88F0-18DA3AA3AFE4}"/>
    <cellStyle name="Normal 6 27" xfId="2153" xr:uid="{86CC87C1-AA0E-41F4-9A78-04AD019F423E}"/>
    <cellStyle name="Normal 6 28" xfId="2154" xr:uid="{4D3AD287-1ECB-49AD-9F25-CA65ACD6657E}"/>
    <cellStyle name="Normal 6 29" xfId="2155" xr:uid="{F6B54035-1EF3-4A83-AC4E-F3F4E0D8D0B7}"/>
    <cellStyle name="Normal 6 3" xfId="2156" xr:uid="{1733131A-41F2-407D-8F47-0EE1C33729FE}"/>
    <cellStyle name="Normal 6 30" xfId="2157" xr:uid="{1E6759B0-C0F7-4E02-AC1B-1DD1D88696C2}"/>
    <cellStyle name="Normal 6 31" xfId="2158" xr:uid="{A412D802-65E2-4AE9-ACE5-6FC1535EA3CD}"/>
    <cellStyle name="Normal 6 32" xfId="2159" xr:uid="{1146F302-A41C-4C9F-920E-3CA194105B3A}"/>
    <cellStyle name="Normal 6 33" xfId="61" xr:uid="{4FC0E69F-BED2-4139-8927-5EBCDE4C7A69}"/>
    <cellStyle name="Normal 6 34" xfId="41533" xr:uid="{0744F863-D446-4AB0-9DC0-83BE0A64977D}"/>
    <cellStyle name="Normal 6 4" xfId="2160" xr:uid="{0E2024F3-E2A7-45BC-8FB2-8217C8DB9D93}"/>
    <cellStyle name="Normal 6 5" xfId="2161" xr:uid="{A7CD4EB0-E582-42F0-8703-F7D1EF8AC0B2}"/>
    <cellStyle name="Normal 6 6" xfId="2162" xr:uid="{AC008755-A56D-45FC-A385-08B18C3BA9F0}"/>
    <cellStyle name="Normal 6 7" xfId="2163" xr:uid="{8B8AB8DE-56D0-406C-8F86-E68300D41EAD}"/>
    <cellStyle name="Normal 6 8" xfId="2164" xr:uid="{98ABD5AF-DA7A-4D8F-BB2E-6BA9CB4122E0}"/>
    <cellStyle name="Normal 6 9" xfId="2165" xr:uid="{5B6AF1AC-C22D-4FC6-BBDC-8D6554801E88}"/>
    <cellStyle name="Normal 60" xfId="2166" xr:uid="{D494E5CE-B002-4CFF-A284-B91CDE6B04C6}"/>
    <cellStyle name="Normal 60 10" xfId="2167" xr:uid="{9257ACBC-AE17-414B-8875-F3C83D05F259}"/>
    <cellStyle name="Normal 60 11" xfId="2168" xr:uid="{A446928F-368A-4A2E-A050-40D444EBA13D}"/>
    <cellStyle name="Normal 60 12" xfId="2169" xr:uid="{C563BE00-AA45-4AB2-8B6B-31163D5227A3}"/>
    <cellStyle name="Normal 60 13" xfId="2170" xr:uid="{642FB206-53F5-4A4F-AB03-15F6033E53F7}"/>
    <cellStyle name="Normal 60 14" xfId="2171" xr:uid="{62CA12A2-E1B1-441A-82D7-5FC8DCFD3377}"/>
    <cellStyle name="Normal 60 15" xfId="2172" xr:uid="{DE1A94B1-7352-4580-92A0-27595FECD381}"/>
    <cellStyle name="Normal 60 16" xfId="2173" xr:uid="{9EC1E8D8-2A12-44F2-86FB-2F474DBB0D38}"/>
    <cellStyle name="Normal 60 2" xfId="2174" xr:uid="{DE7E893D-A421-4191-90E9-F7DF1FFA142E}"/>
    <cellStyle name="Normal 60 3" xfId="2175" xr:uid="{73D75D74-1F03-45D7-AD03-8D791FED5D10}"/>
    <cellStyle name="Normal 60 4" xfId="2176" xr:uid="{EC89E454-0015-4FF9-946D-3F063784A077}"/>
    <cellStyle name="Normal 60 5" xfId="2177" xr:uid="{07F76F2F-010E-4EE7-A3D5-D6DC4B518EE8}"/>
    <cellStyle name="Normal 60 6" xfId="2178" xr:uid="{1C03D7E7-35AE-4B34-A9C5-BE8446FA1DB8}"/>
    <cellStyle name="Normal 60 7" xfId="2179" xr:uid="{8054613E-3033-4398-9D93-FA330E2E668C}"/>
    <cellStyle name="Normal 60 8" xfId="2180" xr:uid="{088E43C8-E893-418D-BB2F-C85CA2DE4429}"/>
    <cellStyle name="Normal 60 9" xfId="2181" xr:uid="{49776E05-E7E6-448B-8758-0428DF98C698}"/>
    <cellStyle name="Normal 61" xfId="2182" xr:uid="{E4660104-AAB9-41D3-BCFF-A946C63EF1BE}"/>
    <cellStyle name="Normal 61 10" xfId="2183" xr:uid="{4BDF8761-5024-414E-8976-B0C6BC41CBD3}"/>
    <cellStyle name="Normal 61 11" xfId="2184" xr:uid="{4F702721-6EDF-4248-BF5F-3773953B93EE}"/>
    <cellStyle name="Normal 61 12" xfId="2185" xr:uid="{C437E3AD-1FDF-45B0-92E2-6B01175DFF15}"/>
    <cellStyle name="Normal 61 13" xfId="2186" xr:uid="{4A057615-7DF8-4C47-8C99-5CE46751594B}"/>
    <cellStyle name="Normal 61 14" xfId="2187" xr:uid="{46E006AC-C092-4BE3-8C80-E963AF3F1EF1}"/>
    <cellStyle name="Normal 61 15" xfId="2188" xr:uid="{6F06974F-7DD0-415F-94C2-3A58CF3C8C23}"/>
    <cellStyle name="Normal 61 16" xfId="2189" xr:uid="{7EBDB1B8-7DF0-4C9C-AF6F-24C421E68362}"/>
    <cellStyle name="Normal 61 2" xfId="2190" xr:uid="{C6AF77FB-5CB6-4267-A593-84906DCE6608}"/>
    <cellStyle name="Normal 61 3" xfId="2191" xr:uid="{609F8387-6CF4-436F-ABE1-C5F37E8DFF4F}"/>
    <cellStyle name="Normal 61 4" xfId="2192" xr:uid="{07395021-82ED-4BDE-A5C5-7906EAE5B2A8}"/>
    <cellStyle name="Normal 61 5" xfId="2193" xr:uid="{388195F2-9B43-45F7-AB53-3E2D4D9E5E1F}"/>
    <cellStyle name="Normal 61 6" xfId="2194" xr:uid="{8269FCFA-4EB2-4212-9A75-49131FA5FED3}"/>
    <cellStyle name="Normal 61 7" xfId="2195" xr:uid="{88E2A785-80D7-4025-94BC-E6760EDD783F}"/>
    <cellStyle name="Normal 61 8" xfId="2196" xr:uid="{A3CD1E1C-683F-4F5B-AEE2-220FB67CFE96}"/>
    <cellStyle name="Normal 61 9" xfId="2197" xr:uid="{C90B17AC-E4CA-41BC-9C15-75C3C0A818DA}"/>
    <cellStyle name="Normal 62" xfId="2198" xr:uid="{7352F5F0-A74B-497F-B292-DCA9A2E67999}"/>
    <cellStyle name="Normal 62 10" xfId="2199" xr:uid="{75C711D1-3E70-4BDA-96B2-EA011DCF132A}"/>
    <cellStyle name="Normal 62 11" xfId="2200" xr:uid="{6F322257-81A8-4EE3-8187-0D7963605DA4}"/>
    <cellStyle name="Normal 62 12" xfId="2201" xr:uid="{07539F34-29B2-4E10-BEB8-984002CC27E6}"/>
    <cellStyle name="Normal 62 13" xfId="2202" xr:uid="{C0C75B86-D9AA-4C85-BA12-999213C47055}"/>
    <cellStyle name="Normal 62 14" xfId="2203" xr:uid="{D62CA61A-F2EC-4E1F-AC6F-6C0291BF23B2}"/>
    <cellStyle name="Normal 62 15" xfId="2204" xr:uid="{18862737-99EE-428E-B277-6498E98902D6}"/>
    <cellStyle name="Normal 62 16" xfId="2205" xr:uid="{6CB07D35-4ACD-4CCE-BFB5-35FD10D56E68}"/>
    <cellStyle name="Normal 62 2" xfId="2206" xr:uid="{BC1FC01B-24CF-44E9-B1E7-57550D3B786D}"/>
    <cellStyle name="Normal 62 3" xfId="2207" xr:uid="{5D41C8F2-78DC-4871-8996-D886F0EE62F9}"/>
    <cellStyle name="Normal 62 4" xfId="2208" xr:uid="{2EE545A7-9542-4EB5-B740-6A0103BA3AF2}"/>
    <cellStyle name="Normal 62 5" xfId="2209" xr:uid="{1ABC365C-138D-4D64-AB8C-0461C57B5D07}"/>
    <cellStyle name="Normal 62 6" xfId="2210" xr:uid="{8FA941B4-9DB2-45D4-97AA-373AC6DDC762}"/>
    <cellStyle name="Normal 62 7" xfId="2211" xr:uid="{D2AD39A3-CE64-4909-AEE2-0212737A3A63}"/>
    <cellStyle name="Normal 62 8" xfId="2212" xr:uid="{F096956E-5302-49EF-A1AE-80E139EA818F}"/>
    <cellStyle name="Normal 62 9" xfId="2213" xr:uid="{DCF30F7A-B9B9-4607-9958-E0C241233CB3}"/>
    <cellStyle name="Normal 63" xfId="2214" xr:uid="{591CDDB0-0F17-4D0A-9754-1FC34AEEBEA5}"/>
    <cellStyle name="Normal 63 10" xfId="2215" xr:uid="{A1E5013E-E7DA-4D60-B61F-4D1B50E39CD3}"/>
    <cellStyle name="Normal 63 11" xfId="2216" xr:uid="{1C0437BA-E1BA-460D-89FE-DB8A9BB1F9E8}"/>
    <cellStyle name="Normal 63 12" xfId="2217" xr:uid="{E863D1FE-0E6B-4928-A3E5-6E60237E15D6}"/>
    <cellStyle name="Normal 63 13" xfId="2218" xr:uid="{963CCAA0-BBF7-4E92-874D-498D949C9041}"/>
    <cellStyle name="Normal 63 14" xfId="2219" xr:uid="{32F6C20D-C486-405B-BC4A-07C809823AB1}"/>
    <cellStyle name="Normal 63 15" xfId="2220" xr:uid="{462098C0-0F39-442D-99D4-0F8CE9751F2E}"/>
    <cellStyle name="Normal 63 16" xfId="2221" xr:uid="{7E4888CB-5990-4F58-8CA3-31AB130A61B5}"/>
    <cellStyle name="Normal 63 2" xfId="2222" xr:uid="{F3CC3BB2-4395-43C9-AC9A-FEC738C6FA8F}"/>
    <cellStyle name="Normal 63 3" xfId="2223" xr:uid="{03444713-8A3D-435E-83FD-3A279A7632C3}"/>
    <cellStyle name="Normal 63 4" xfId="2224" xr:uid="{FBBD4364-3667-4658-88D4-A20C34457CFE}"/>
    <cellStyle name="Normal 63 5" xfId="2225" xr:uid="{6F1A7992-2E4D-42B3-AFD9-BF875E83CE17}"/>
    <cellStyle name="Normal 63 6" xfId="2226" xr:uid="{E4AC8F4E-BB93-4449-8E7B-9C91593A66DF}"/>
    <cellStyle name="Normal 63 7" xfId="2227" xr:uid="{887478EF-D3D2-4B98-91F1-3A877D448CE2}"/>
    <cellStyle name="Normal 63 8" xfId="2228" xr:uid="{7B363F07-0368-4806-B02B-BCBE4A98D326}"/>
    <cellStyle name="Normal 63 9" xfId="2229" xr:uid="{8DCD2507-955D-47CD-B229-EB50050E0519}"/>
    <cellStyle name="Normal 64" xfId="2230" xr:uid="{AFE5C212-F7D4-47B3-A245-518BADAF99AB}"/>
    <cellStyle name="Normal 64 10" xfId="2231" xr:uid="{2BABFF3F-1EB8-4C9E-9608-58DF2B7CB6B0}"/>
    <cellStyle name="Normal 64 11" xfId="2232" xr:uid="{AA4F4548-1BB3-40DE-A167-510DBFF2E898}"/>
    <cellStyle name="Normal 64 12" xfId="2233" xr:uid="{2C23965B-C54E-4341-BAAD-9AA804717D1D}"/>
    <cellStyle name="Normal 64 13" xfId="2234" xr:uid="{9E6EBD6B-7DB2-4A46-A1DD-75C057762C45}"/>
    <cellStyle name="Normal 64 14" xfId="2235" xr:uid="{3DFB7F6D-57F3-4C88-AA12-79A3E98D4140}"/>
    <cellStyle name="Normal 64 15" xfId="2236" xr:uid="{0B449A5D-26EE-4073-933A-3580D6639B20}"/>
    <cellStyle name="Normal 64 16" xfId="2237" xr:uid="{2327C8B8-5096-491F-9816-20BAA17724CB}"/>
    <cellStyle name="Normal 64 2" xfId="2238" xr:uid="{7A1AFF72-52E0-4527-8DFC-AF3F1533D913}"/>
    <cellStyle name="Normal 64 3" xfId="2239" xr:uid="{0FDB6620-C242-4DBB-AB74-FEDDE941AD3C}"/>
    <cellStyle name="Normal 64 4" xfId="2240" xr:uid="{18F0EF88-A811-4D6F-AAB1-C87B4C264E9F}"/>
    <cellStyle name="Normal 64 5" xfId="2241" xr:uid="{122B246E-2DE3-4FA3-B7A2-FD88D912B4AF}"/>
    <cellStyle name="Normal 64 6" xfId="2242" xr:uid="{5B424D2C-C8FF-42F8-8CEA-D64EDA3C3D94}"/>
    <cellStyle name="Normal 64 7" xfId="2243" xr:uid="{FF501F1F-3C74-4BFD-BE38-F7CE32032521}"/>
    <cellStyle name="Normal 64 8" xfId="2244" xr:uid="{99BFD3DE-F87E-4015-951B-CD90088F8DA1}"/>
    <cellStyle name="Normal 64 9" xfId="2245" xr:uid="{859BDE33-042B-4133-961B-6F61072548C0}"/>
    <cellStyle name="Normal 65" xfId="2246" xr:uid="{36FB40E7-9760-4F25-8A63-0E33BA6F1614}"/>
    <cellStyle name="Normal 65 10" xfId="2247" xr:uid="{9C6DF58D-6CD1-4738-B1BF-BEBB2B44CD36}"/>
    <cellStyle name="Normal 65 11" xfId="2248" xr:uid="{B9D42241-5391-4F2C-BD10-3743E4D02244}"/>
    <cellStyle name="Normal 65 12" xfId="2249" xr:uid="{DBB4ABBD-E5F2-49B8-8702-9BD0D68463C9}"/>
    <cellStyle name="Normal 65 13" xfId="2250" xr:uid="{2C8F470E-DAEC-422C-A3B8-B0F8A87A80AB}"/>
    <cellStyle name="Normal 65 14" xfId="2251" xr:uid="{0E33B6F0-5BC8-4F77-94C1-DA021E9BB76B}"/>
    <cellStyle name="Normal 65 15" xfId="2252" xr:uid="{5B7F075A-F3D2-4DEF-B431-3A2AB053BFAB}"/>
    <cellStyle name="Normal 65 16" xfId="2253" xr:uid="{12F178EF-1D31-4CDE-9CE9-FD73033E2586}"/>
    <cellStyle name="Normal 65 2" xfId="2254" xr:uid="{7AA37073-C3BF-499C-B730-F80C616C6FBA}"/>
    <cellStyle name="Normal 65 3" xfId="2255" xr:uid="{4E8DE42A-8DCE-4E76-B1AB-514C9344C281}"/>
    <cellStyle name="Normal 65 4" xfId="2256" xr:uid="{F6D9F2F8-35E2-4ECA-81FA-01B16A7AAEBF}"/>
    <cellStyle name="Normal 65 5" xfId="2257" xr:uid="{A21AEE07-9EAD-472B-9D6B-40F714581DA7}"/>
    <cellStyle name="Normal 65 6" xfId="2258" xr:uid="{56946AAC-432A-4273-AE4B-7061ED1615EE}"/>
    <cellStyle name="Normal 65 7" xfId="2259" xr:uid="{9978E224-BDA9-4847-A01A-C977ACF9B24B}"/>
    <cellStyle name="Normal 65 8" xfId="2260" xr:uid="{33042BAD-63A1-4B56-B296-196FEDC317BB}"/>
    <cellStyle name="Normal 65 9" xfId="2261" xr:uid="{27B1FCC3-C2E0-47FA-B73B-BF33DDC5F818}"/>
    <cellStyle name="Normal 66" xfId="2262" xr:uid="{E72EF25D-7D1E-46D9-B496-9FC8C9B375E5}"/>
    <cellStyle name="Normal 66 10" xfId="2263" xr:uid="{E508A6A4-48BD-4725-A368-1F06267E4DC2}"/>
    <cellStyle name="Normal 66 11" xfId="2264" xr:uid="{B98F6D11-241F-41A6-9228-DD374BCFE85E}"/>
    <cellStyle name="Normal 66 12" xfId="2265" xr:uid="{C1293FEC-0E85-45E1-9BEF-5CC36538AC9E}"/>
    <cellStyle name="Normal 66 13" xfId="2266" xr:uid="{C76F8EF3-3F25-483B-A7F4-06239F4AC6F7}"/>
    <cellStyle name="Normal 66 14" xfId="2267" xr:uid="{20AE0BFF-FCAE-4075-8D23-AB4DDAA0D49E}"/>
    <cellStyle name="Normal 66 15" xfId="2268" xr:uid="{68B0D89E-43D4-4F5C-AF39-07B621C88536}"/>
    <cellStyle name="Normal 66 16" xfId="2269" xr:uid="{5C63F025-E0A5-4E2A-B645-703391C749D2}"/>
    <cellStyle name="Normal 66 2" xfId="2270" xr:uid="{64F1D430-AFA1-447B-BA74-C895A93A7C39}"/>
    <cellStyle name="Normal 66 3" xfId="2271" xr:uid="{D6887261-435D-4403-9F3E-787718538246}"/>
    <cellStyle name="Normal 66 4" xfId="2272" xr:uid="{3D334601-BB92-4AFF-8454-C58A7988806A}"/>
    <cellStyle name="Normal 66 5" xfId="2273" xr:uid="{6CF5FD9C-5281-41BB-B795-B44A4D5E441A}"/>
    <cellStyle name="Normal 66 6" xfId="2274" xr:uid="{57075503-D5CA-48DD-95F1-8CC06B918C91}"/>
    <cellStyle name="Normal 66 7" xfId="2275" xr:uid="{648CAF66-7C17-401C-AFDC-003BB467F812}"/>
    <cellStyle name="Normal 66 8" xfId="2276" xr:uid="{22AF0B6C-7656-4B43-BDC7-03606BF46762}"/>
    <cellStyle name="Normal 66 9" xfId="2277" xr:uid="{DE68B341-214F-4FE6-AEA2-5F92F06EB525}"/>
    <cellStyle name="Normal 67" xfId="2278" xr:uid="{18FDF83E-9F3B-4FAF-9CED-7F1FC59DAA07}"/>
    <cellStyle name="Normal 67 10" xfId="2279" xr:uid="{B613E821-7A79-430B-B956-2203107FDC03}"/>
    <cellStyle name="Normal 67 10 2" xfId="2280" xr:uid="{62EF3EBE-0311-448E-93D4-7DBD45C16D85}"/>
    <cellStyle name="Normal 67 11" xfId="2281" xr:uid="{F3E8568F-32A2-4862-9785-E723F3AC59DC}"/>
    <cellStyle name="Normal 67 11 2" xfId="2282" xr:uid="{24070686-9CD5-4DBE-BC15-CC7CAD481C5C}"/>
    <cellStyle name="Normal 67 12" xfId="2283" xr:uid="{DDC383B1-D2D3-4D2B-A76F-41C7112C7D5B}"/>
    <cellStyle name="Normal 67 12 2" xfId="2284" xr:uid="{244B9BBE-478D-4845-8F11-6486E6709584}"/>
    <cellStyle name="Normal 67 13" xfId="2285" xr:uid="{77421F0A-6EC7-4DB2-886A-43B07B91DB71}"/>
    <cellStyle name="Normal 67 13 2" xfId="2286" xr:uid="{D2BBAFCC-D95B-448D-B35B-B069C616B939}"/>
    <cellStyle name="Normal 67 14" xfId="2287" xr:uid="{15DD8EF0-18A0-44EB-AD55-CD15000D8F33}"/>
    <cellStyle name="Normal 67 14 2" xfId="2288" xr:uid="{BF0E547A-2EC4-4527-B1E1-BF3C0AEC509D}"/>
    <cellStyle name="Normal 67 15" xfId="2289" xr:uid="{4F2F1DBC-8E12-48A9-9EAD-9695D5F5F755}"/>
    <cellStyle name="Normal 67 15 2" xfId="2290" xr:uid="{280C86B1-A6A7-4090-8638-D14A7DA6C1C3}"/>
    <cellStyle name="Normal 67 16" xfId="2291" xr:uid="{06AB0ADE-69EE-4EB3-BADB-1481EF659715}"/>
    <cellStyle name="Normal 67 16 2" xfId="2292" xr:uid="{62C173DB-0BFF-42FA-AA4A-297F96E6D4F2}"/>
    <cellStyle name="Normal 67 2" xfId="2293" xr:uid="{CDC8E982-F8E0-4B67-8EF1-E3226CACDD98}"/>
    <cellStyle name="Normal 67 2 2" xfId="2294" xr:uid="{3E1FA4F7-01FC-4F4D-BF16-506E203FECCC}"/>
    <cellStyle name="Normal 67 3" xfId="2295" xr:uid="{F1F7BCD3-12F7-439C-A093-FFD5D3C81B2C}"/>
    <cellStyle name="Normal 67 3 2" xfId="2296" xr:uid="{4EFDF0D2-5A2A-42EF-AAEB-7EB5403BB1CB}"/>
    <cellStyle name="Normal 67 4" xfId="2297" xr:uid="{C0AD3F14-CFBF-440A-8997-A17118D46690}"/>
    <cellStyle name="Normal 67 4 2" xfId="2298" xr:uid="{02A381F1-2312-43DF-8CCD-5156F36A1754}"/>
    <cellStyle name="Normal 67 5" xfId="2299" xr:uid="{C11B0929-D474-49C3-9E86-CDEF5DE2432E}"/>
    <cellStyle name="Normal 67 5 2" xfId="2300" xr:uid="{543049AA-CDC1-46F1-8AFD-FEE6E5503590}"/>
    <cellStyle name="Normal 67 6" xfId="2301" xr:uid="{F5C5E27E-5865-4703-8E6B-6619ACF5B9C5}"/>
    <cellStyle name="Normal 67 6 2" xfId="2302" xr:uid="{D3820CF5-CB5C-4744-BD1F-2719EB2EDB92}"/>
    <cellStyle name="Normal 67 7" xfId="2303" xr:uid="{F00AF2EA-8F91-423B-A939-A9BEFDF2E5D9}"/>
    <cellStyle name="Normal 67 7 2" xfId="2304" xr:uid="{F39ADCCD-6211-4D81-B0B9-F17C8FE74C10}"/>
    <cellStyle name="Normal 67 8" xfId="2305" xr:uid="{68460854-53D2-421A-A617-43CAF24EC6BB}"/>
    <cellStyle name="Normal 67 8 2" xfId="2306" xr:uid="{208D166A-CB84-4ECC-9441-4266F4DB74AD}"/>
    <cellStyle name="Normal 67 9" xfId="2307" xr:uid="{7C44DE5A-D342-46E3-BAF0-F0D291894A97}"/>
    <cellStyle name="Normal 67 9 2" xfId="2308" xr:uid="{3084957D-BC4C-4DAC-85C3-DE65A904B70E}"/>
    <cellStyle name="Normal 68" xfId="2309" xr:uid="{56417659-5953-4A8C-9F98-FAE62DD9D90B}"/>
    <cellStyle name="Normal 68 10" xfId="2310" xr:uid="{43EA02B8-759E-41CC-8E68-FF9FC0996F44}"/>
    <cellStyle name="Normal 68 10 2" xfId="2311" xr:uid="{DE04C8DB-DE3A-4128-9A68-BF2EC43D665B}"/>
    <cellStyle name="Normal 68 11" xfId="2312" xr:uid="{946D1B09-56BC-4DC7-A2EC-6A98CC5733C7}"/>
    <cellStyle name="Normal 68 11 2" xfId="2313" xr:uid="{8E5A4D48-AB65-4074-BE70-8B72A8F43F43}"/>
    <cellStyle name="Normal 68 12" xfId="2314" xr:uid="{2EE11D08-8660-415B-95A1-919B25287D0A}"/>
    <cellStyle name="Normal 68 12 2" xfId="2315" xr:uid="{15C4E337-FDDF-4D66-8EC4-4C7C20239852}"/>
    <cellStyle name="Normal 68 13" xfId="2316" xr:uid="{5280AAA6-0462-4546-846B-A15F34BCD76B}"/>
    <cellStyle name="Normal 68 13 2" xfId="2317" xr:uid="{613B7773-4238-44D6-B2DC-36FE6DDDE07C}"/>
    <cellStyle name="Normal 68 14" xfId="2318" xr:uid="{F7E83EA7-6398-4014-AEDA-5C983D99985A}"/>
    <cellStyle name="Normal 68 14 2" xfId="2319" xr:uid="{CB59B523-9438-4B93-B052-DCE227FB35AE}"/>
    <cellStyle name="Normal 68 15" xfId="2320" xr:uid="{EF5F4347-57D4-4B35-97D1-F9C89BFAE21C}"/>
    <cellStyle name="Normal 68 15 2" xfId="2321" xr:uid="{BFCB8584-59D7-444A-9808-3101D29E5FFA}"/>
    <cellStyle name="Normal 68 16" xfId="2322" xr:uid="{521850E5-C559-45F0-A30F-037BC9BB5D2F}"/>
    <cellStyle name="Normal 68 16 2" xfId="2323" xr:uid="{F3992CA5-0E2D-4AC5-AEA6-7804C020D9C3}"/>
    <cellStyle name="Normal 68 2" xfId="2324" xr:uid="{B06A2F55-978A-4AFD-A6F9-77DE3DA0E90D}"/>
    <cellStyle name="Normal 68 2 2" xfId="2325" xr:uid="{415DA8B1-3DCF-453E-BA3E-6032D12E94BD}"/>
    <cellStyle name="Normal 68 3" xfId="2326" xr:uid="{36BFF37F-55C2-4D91-A410-01FCA1519F95}"/>
    <cellStyle name="Normal 68 3 2" xfId="2327" xr:uid="{DF8C0CB8-4216-4F22-8B9F-C1EC595C171A}"/>
    <cellStyle name="Normal 68 4" xfId="2328" xr:uid="{E573EC1F-F13C-4C24-BAF7-1214ABD15C70}"/>
    <cellStyle name="Normal 68 4 2" xfId="2329" xr:uid="{CC667466-6A50-4EE1-AE2B-592222D44803}"/>
    <cellStyle name="Normal 68 5" xfId="2330" xr:uid="{86FE7C23-3A97-45D3-93C0-1A6B84741241}"/>
    <cellStyle name="Normal 68 5 2" xfId="2331" xr:uid="{3870555C-657B-4AFA-A16A-5589D8AFDB00}"/>
    <cellStyle name="Normal 68 6" xfId="2332" xr:uid="{B890E013-48A4-46B9-9BE7-F5490FD677E1}"/>
    <cellStyle name="Normal 68 6 2" xfId="2333" xr:uid="{31E4E25B-B28C-4C89-843E-DABBFE4362C7}"/>
    <cellStyle name="Normal 68 7" xfId="2334" xr:uid="{11B048B3-985A-494F-992F-AD21D1A327DC}"/>
    <cellStyle name="Normal 68 7 2" xfId="2335" xr:uid="{4791E4BB-75BA-4918-8DED-AF4B158C1E7E}"/>
    <cellStyle name="Normal 68 8" xfId="2336" xr:uid="{40B98177-5EA0-4EF6-85EB-4F1994B9DBD2}"/>
    <cellStyle name="Normal 68 8 2" xfId="2337" xr:uid="{FA09CF2C-77EE-4219-998B-C5582890B614}"/>
    <cellStyle name="Normal 68 9" xfId="2338" xr:uid="{2DC70EF8-F44B-4E40-A171-2143BC0B07E5}"/>
    <cellStyle name="Normal 68 9 2" xfId="2339" xr:uid="{255B2755-08C1-43A9-9BA3-D15B28602321}"/>
    <cellStyle name="Normal 69" xfId="2340" xr:uid="{9682ED6B-3A4D-4285-9171-63207FBB1CCD}"/>
    <cellStyle name="Normal 69 10" xfId="2341" xr:uid="{6CA13EE1-38F7-49B6-9CC5-BB2EDC17D1B0}"/>
    <cellStyle name="Normal 69 10 2" xfId="2342" xr:uid="{2BD51207-7887-4445-8DA2-721743EAA912}"/>
    <cellStyle name="Normal 69 11" xfId="2343" xr:uid="{4F3D3285-7C66-49F9-98BF-6D9AE3A5336F}"/>
    <cellStyle name="Normal 69 11 2" xfId="2344" xr:uid="{B3C00459-24BE-421F-BC23-231758E3F7C7}"/>
    <cellStyle name="Normal 69 12" xfId="2345" xr:uid="{7289A555-77C4-4B8E-88C7-8E78D61E6051}"/>
    <cellStyle name="Normal 69 12 2" xfId="2346" xr:uid="{7F6EB5D8-28E0-4017-961D-2F055B3EF959}"/>
    <cellStyle name="Normal 69 13" xfId="2347" xr:uid="{FA7E5DFD-44F6-41A6-A715-DF6E0AA8BB61}"/>
    <cellStyle name="Normal 69 13 2" xfId="2348" xr:uid="{55C6F920-BAD0-4407-AFB1-A1ACD5B8667A}"/>
    <cellStyle name="Normal 69 14" xfId="2349" xr:uid="{97DE8D80-D11B-4DF6-B63F-F3C596D07E7B}"/>
    <cellStyle name="Normal 69 14 2" xfId="2350" xr:uid="{48B6CBFD-187E-4A67-B2FF-3D15B852E2F1}"/>
    <cellStyle name="Normal 69 15" xfId="2351" xr:uid="{25DB74ED-BFC0-4560-9AC1-123298731490}"/>
    <cellStyle name="Normal 69 15 2" xfId="2352" xr:uid="{66944F42-83C0-4003-B30C-CA0D12A0BB01}"/>
    <cellStyle name="Normal 69 16" xfId="2353" xr:uid="{0E12E83B-863E-4178-AB14-4825166779DF}"/>
    <cellStyle name="Normal 69 16 2" xfId="2354" xr:uid="{15CD1A4D-3A61-4C74-A109-3C9E2CA2D360}"/>
    <cellStyle name="Normal 69 2" xfId="2355" xr:uid="{FED933C7-AFBA-4F2F-98D9-6FB816077C35}"/>
    <cellStyle name="Normal 69 2 2" xfId="2356" xr:uid="{C23272B1-D9F1-4EE2-9060-9F9AB9D428F5}"/>
    <cellStyle name="Normal 69 3" xfId="2357" xr:uid="{2CC557D5-7FE5-49F6-AD13-2CC9DD7F8C4F}"/>
    <cellStyle name="Normal 69 3 2" xfId="2358" xr:uid="{E166AA71-EE9B-4CCA-8526-4A95A140CA94}"/>
    <cellStyle name="Normal 69 4" xfId="2359" xr:uid="{DA050300-D1DB-4BA4-9A86-963E2027D54C}"/>
    <cellStyle name="Normal 69 4 2" xfId="2360" xr:uid="{D67135D4-5A50-4F6A-BE31-0CF67479DFE6}"/>
    <cellStyle name="Normal 69 5" xfId="2361" xr:uid="{7CE07D7D-4BD5-456C-8DBE-5ECCEFD8DA6E}"/>
    <cellStyle name="Normal 69 5 2" xfId="2362" xr:uid="{639B9AC3-ABF3-4C4F-A720-5D547BF7E196}"/>
    <cellStyle name="Normal 69 6" xfId="2363" xr:uid="{8EC03E58-46FE-47D0-9632-21AE376C8DDA}"/>
    <cellStyle name="Normal 69 6 2" xfId="2364" xr:uid="{309FDCF4-2BD4-45DF-95D7-5C929077C5E3}"/>
    <cellStyle name="Normal 69 7" xfId="2365" xr:uid="{2D905FAB-D68F-4884-9870-67946881E1B5}"/>
    <cellStyle name="Normal 69 7 2" xfId="2366" xr:uid="{27058EBA-7223-4B96-A6ED-D2890970BA9B}"/>
    <cellStyle name="Normal 69 8" xfId="2367" xr:uid="{E687630A-CBAA-406F-B163-0CD0F936B91C}"/>
    <cellStyle name="Normal 69 8 2" xfId="2368" xr:uid="{8B30B1FB-1309-4C24-963D-D7753740147B}"/>
    <cellStyle name="Normal 69 9" xfId="2369" xr:uid="{70050691-DA1C-477E-B8EE-65DA91EE2BDB}"/>
    <cellStyle name="Normal 69 9 2" xfId="2370" xr:uid="{C0DAE027-7488-4229-A5D6-E3C795FE0A92}"/>
    <cellStyle name="Normal 7" xfId="2371" xr:uid="{50729071-203E-47E9-997C-2EEBBB2B0114}"/>
    <cellStyle name="Normal 7 10" xfId="2372" xr:uid="{49CA0B1F-18B1-41FD-B112-50BD977449FA}"/>
    <cellStyle name="Normal 7 11" xfId="2373" xr:uid="{EBDAE2CD-419D-4896-86C7-D5530E0540F1}"/>
    <cellStyle name="Normal 7 12" xfId="2374" xr:uid="{1D04087E-9047-48F4-A4E3-86A5396750CE}"/>
    <cellStyle name="Normal 7 13" xfId="2375" xr:uid="{60EE71B3-B776-4132-8C4D-0CB32EBC9F2E}"/>
    <cellStyle name="Normal 7 14" xfId="2376" xr:uid="{5EF1F325-0BE5-489F-A3B5-12B9674FE8D5}"/>
    <cellStyle name="Normal 7 15" xfId="2377" xr:uid="{A9872D6F-6276-4FFD-8B2A-F927BE0A2AC9}"/>
    <cellStyle name="Normal 7 16" xfId="2378" xr:uid="{F9F00A97-D75D-4026-9920-313ACF44E16C}"/>
    <cellStyle name="Normal 7 17" xfId="2379" xr:uid="{6C06A82F-0730-488B-94E4-32E3CD480346}"/>
    <cellStyle name="Normal 7 18" xfId="2380" xr:uid="{97D12A32-13D3-4BF1-A1FE-70233AB0FCEC}"/>
    <cellStyle name="Normal 7 19" xfId="2381" xr:uid="{D8FA1407-695C-43A8-A07E-4EA5582D30B9}"/>
    <cellStyle name="Normal 7 2" xfId="2382" xr:uid="{1A3A1BF1-9645-4097-BA2E-D3CD479F9EE0}"/>
    <cellStyle name="Normal 7 2 2" xfId="41485" xr:uid="{4E87976D-7D10-458B-BADA-9717CDDE3FFF}"/>
    <cellStyle name="Normal 7 20" xfId="2383" xr:uid="{AD5B9B22-D50F-4ADB-93BF-5ECB48A2273F}"/>
    <cellStyle name="Normal 7 21" xfId="2384" xr:uid="{1FADF9C4-FE8F-4DE0-AD12-3E6F6D4867F0}"/>
    <cellStyle name="Normal 7 22" xfId="2385" xr:uid="{05B11274-8B37-4FED-BE95-BA853A83EC95}"/>
    <cellStyle name="Normal 7 23" xfId="2386" xr:uid="{BC9243E9-9322-4992-8FF6-CE15708E77F6}"/>
    <cellStyle name="Normal 7 24" xfId="2387" xr:uid="{907CB745-C91D-4647-9947-28852179F3CC}"/>
    <cellStyle name="Normal 7 25" xfId="2388" xr:uid="{B86015F7-B3A2-425E-AA8F-54B2572FF23D}"/>
    <cellStyle name="Normal 7 26" xfId="2389" xr:uid="{F0C5FB0B-9ABF-4B14-93A0-96FDF767380F}"/>
    <cellStyle name="Normal 7 27" xfId="2390" xr:uid="{5C32895E-9C68-441B-8B59-D49C3A15B921}"/>
    <cellStyle name="Normal 7 28" xfId="2391" xr:uid="{1ED96D22-F2A8-4CB4-B0DB-51FA50B1A8A1}"/>
    <cellStyle name="Normal 7 29" xfId="2392" xr:uid="{9D5BF904-E8D2-4FE5-9A1D-F82FEE172FEA}"/>
    <cellStyle name="Normal 7 3" xfId="2393" xr:uid="{BD181B44-478A-4489-B68E-91CF1C30F9AD}"/>
    <cellStyle name="Normal 7 3 2" xfId="41534" xr:uid="{10D61F50-5EE7-4389-89E8-CD1D21591A0A}"/>
    <cellStyle name="Normal 7 30" xfId="2394" xr:uid="{AA589C31-9F35-43DE-B9FC-70C41BB155B0}"/>
    <cellStyle name="Normal 7 31" xfId="2395" xr:uid="{5C18DCCC-21E2-4A24-9C46-FB81F8C32DDE}"/>
    <cellStyle name="Normal 7 32" xfId="2396" xr:uid="{DFDA67FD-C5B1-4E18-8C85-58E559835388}"/>
    <cellStyle name="Normal 7 33" xfId="6434" xr:uid="{445FBD4B-60B6-4CD6-8884-CC1D1B60EF22}"/>
    <cellStyle name="Normal 7 4" xfId="2397" xr:uid="{657A2CF8-B2A8-463E-899F-8C59851805CD}"/>
    <cellStyle name="Normal 7 5" xfId="2398" xr:uid="{EC3E55A4-0A32-4752-9939-541C13C49CAD}"/>
    <cellStyle name="Normal 7 6" xfId="2399" xr:uid="{18C11C85-595C-41D9-BEDA-14ACBC6EF0EA}"/>
    <cellStyle name="Normal 7 7" xfId="2400" xr:uid="{39C68E5F-6F2A-4882-9507-D9F124794E57}"/>
    <cellStyle name="Normal 7 8" xfId="2401" xr:uid="{EC03070A-5648-4382-A7E5-8879726B74B2}"/>
    <cellStyle name="Normal 7 9" xfId="2402" xr:uid="{FE6CE4D3-2CA7-40CE-B7F0-CB2036567300}"/>
    <cellStyle name="Normal 70" xfId="2403" xr:uid="{69C70418-8BF3-4D06-9F69-9385B7001BAE}"/>
    <cellStyle name="Normal 70 10" xfId="2404" xr:uid="{3D5A33B1-B942-4678-956C-6CD9E77BC54E}"/>
    <cellStyle name="Normal 70 10 2" xfId="2405" xr:uid="{FC91A2FA-1E3F-4158-B7F1-EA5848F7872D}"/>
    <cellStyle name="Normal 70 11" xfId="2406" xr:uid="{8ABB576A-00E0-4FCA-80C0-BBB1174AB573}"/>
    <cellStyle name="Normal 70 11 2" xfId="2407" xr:uid="{6C10BF41-465D-4567-9095-F594458006EA}"/>
    <cellStyle name="Normal 70 12" xfId="2408" xr:uid="{2AA7DFEA-F026-43FC-9B6A-433E3C58A20D}"/>
    <cellStyle name="Normal 70 12 2" xfId="2409" xr:uid="{C3FF6270-AE86-42CB-87A5-71AB5A2453F6}"/>
    <cellStyle name="Normal 70 13" xfId="2410" xr:uid="{325A1E09-9168-4C92-B733-DD2CF9A8EDFF}"/>
    <cellStyle name="Normal 70 13 2" xfId="2411" xr:uid="{4713263E-1D44-4B21-8692-3A2811174A8F}"/>
    <cellStyle name="Normal 70 14" xfId="2412" xr:uid="{2864DC9D-6A10-4245-8A67-DE841171A03A}"/>
    <cellStyle name="Normal 70 14 2" xfId="2413" xr:uid="{712C48DA-8E55-40C6-9C7B-5292EA0DF57A}"/>
    <cellStyle name="Normal 70 15" xfId="2414" xr:uid="{0E5785D0-3036-42E1-BF99-BA807072AE9D}"/>
    <cellStyle name="Normal 70 15 2" xfId="2415" xr:uid="{60AC21A7-BC0F-4FEB-BC55-89B046521B66}"/>
    <cellStyle name="Normal 70 16" xfId="2416" xr:uid="{84A227C1-4BF3-4850-ABA9-E6B90FC989F7}"/>
    <cellStyle name="Normal 70 16 2" xfId="2417" xr:uid="{3D4E4386-4037-41A4-883F-34FC4C567655}"/>
    <cellStyle name="Normal 70 2" xfId="2418" xr:uid="{46239E7D-FE49-453E-9006-907539CB6717}"/>
    <cellStyle name="Normal 70 2 2" xfId="2419" xr:uid="{1FF59191-1F3D-4A25-8475-A12FE1C55598}"/>
    <cellStyle name="Normal 70 3" xfId="2420" xr:uid="{2E38FF77-AF4A-448C-9CD2-3B58AC3A8AF4}"/>
    <cellStyle name="Normal 70 3 2" xfId="2421" xr:uid="{632C8B5B-75D0-40B4-8694-141932262C47}"/>
    <cellStyle name="Normal 70 4" xfId="2422" xr:uid="{5DC7D833-FBC5-425F-850B-548818995BAE}"/>
    <cellStyle name="Normal 70 4 2" xfId="2423" xr:uid="{B55503A6-C665-4807-93AC-51199E63A629}"/>
    <cellStyle name="Normal 70 5" xfId="2424" xr:uid="{C0BB25F4-C96B-4B01-967E-F21111506A27}"/>
    <cellStyle name="Normal 70 5 2" xfId="2425" xr:uid="{D8F89A32-5B1D-43C3-A501-32339726CE06}"/>
    <cellStyle name="Normal 70 6" xfId="2426" xr:uid="{37E7A3F3-FCAE-4D31-BDD6-AE156F90FC68}"/>
    <cellStyle name="Normal 70 6 2" xfId="2427" xr:uid="{338471F7-13FA-4E08-9EA3-E3CC24A25FB5}"/>
    <cellStyle name="Normal 70 7" xfId="2428" xr:uid="{58514125-CCEA-4C09-ADE7-F47911C9F2CC}"/>
    <cellStyle name="Normal 70 7 2" xfId="2429" xr:uid="{FD60E065-44D3-4931-B464-2E48F60647F4}"/>
    <cellStyle name="Normal 70 8" xfId="2430" xr:uid="{F8920F91-3B20-4FCC-8E0D-C1BD66814471}"/>
    <cellStyle name="Normal 70 8 2" xfId="2431" xr:uid="{4994075F-8DDD-4A95-A69B-EAB62C9F381C}"/>
    <cellStyle name="Normal 70 9" xfId="2432" xr:uid="{8D02B4C2-A726-49F3-8B23-D9CF844F25AF}"/>
    <cellStyle name="Normal 70 9 2" xfId="2433" xr:uid="{623ED3E7-31A5-49B7-B420-84BF49AD9F0A}"/>
    <cellStyle name="Normal 71" xfId="2434" xr:uid="{B02B2C2E-1AE2-4CD6-B647-854FF319A4C7}"/>
    <cellStyle name="Normal 71 10" xfId="2435" xr:uid="{108C89AC-9E3C-48B6-8D91-04899775B872}"/>
    <cellStyle name="Normal 71 10 2" xfId="2436" xr:uid="{348A5952-21D9-45FC-9E70-C201DD802423}"/>
    <cellStyle name="Normal 71 11" xfId="2437" xr:uid="{4D156C5C-BDE0-40B7-98EA-DB6112DE6A55}"/>
    <cellStyle name="Normal 71 11 2" xfId="2438" xr:uid="{4CAE1573-1DDE-47F7-A59B-BF94193A54D1}"/>
    <cellStyle name="Normal 71 12" xfId="2439" xr:uid="{F86FF6B8-0868-4986-8CF3-27E53CD8E4C7}"/>
    <cellStyle name="Normal 71 12 2" xfId="2440" xr:uid="{B4116622-DC44-4CCC-A1D1-4F4E9CB957BE}"/>
    <cellStyle name="Normal 71 13" xfId="2441" xr:uid="{E9954F15-1900-482B-B343-A857429EB748}"/>
    <cellStyle name="Normal 71 13 2" xfId="2442" xr:uid="{56476755-D411-493D-8A56-922D583898A3}"/>
    <cellStyle name="Normal 71 14" xfId="2443" xr:uid="{88B456B8-2EE8-4437-8D30-0DEAE790678D}"/>
    <cellStyle name="Normal 71 14 2" xfId="2444" xr:uid="{A9DF41CD-2D8F-48E9-9A29-350432E54A10}"/>
    <cellStyle name="Normal 71 15" xfId="2445" xr:uid="{6847CAA1-36DC-4914-B845-A627EA3A9822}"/>
    <cellStyle name="Normal 71 15 2" xfId="2446" xr:uid="{F0AD5AB9-9A79-454E-9E70-9841AEBB14E9}"/>
    <cellStyle name="Normal 71 16" xfId="2447" xr:uid="{AE98BC1F-A6CF-44D4-A096-06832F396A9E}"/>
    <cellStyle name="Normal 71 16 2" xfId="2448" xr:uid="{9275177A-750D-48C9-9791-067031013BBF}"/>
    <cellStyle name="Normal 71 2" xfId="2449" xr:uid="{69B56E6D-653A-47F2-87A1-42DA7C726E06}"/>
    <cellStyle name="Normal 71 2 2" xfId="2450" xr:uid="{1CFFED0D-9F9A-4AB9-BF3E-D9C75E5D60F4}"/>
    <cellStyle name="Normal 71 3" xfId="2451" xr:uid="{C2B13FD6-EBF9-431D-8B01-ACA2BD769FAB}"/>
    <cellStyle name="Normal 71 3 2" xfId="2452" xr:uid="{724D53C3-D5C9-4735-B1E5-55782BBB09C4}"/>
    <cellStyle name="Normal 71 4" xfId="2453" xr:uid="{0FE9E2C8-18FE-46F1-9076-21A9F82E1748}"/>
    <cellStyle name="Normal 71 4 2" xfId="2454" xr:uid="{3943A905-9BD8-45DA-8976-D749C2F8367D}"/>
    <cellStyle name="Normal 71 5" xfId="2455" xr:uid="{3C47B016-D330-430C-9ED8-F8DA7547CFD8}"/>
    <cellStyle name="Normal 71 5 2" xfId="2456" xr:uid="{E71FC860-82A1-474D-B0F1-8D9E9A83602E}"/>
    <cellStyle name="Normal 71 6" xfId="2457" xr:uid="{C06AF6C8-CE6D-4475-AE2D-F3A1F394DF18}"/>
    <cellStyle name="Normal 71 6 2" xfId="2458" xr:uid="{DDCCDD75-B37E-4FD0-88CB-EDE9B8CB78D5}"/>
    <cellStyle name="Normal 71 7" xfId="2459" xr:uid="{2C9805FA-CFA1-4A4A-9507-152503B83668}"/>
    <cellStyle name="Normal 71 7 2" xfId="2460" xr:uid="{DDE7B027-2210-48BE-AA2D-B66CDBB7A65B}"/>
    <cellStyle name="Normal 71 8" xfId="2461" xr:uid="{D2C66E6E-93D9-4541-9C78-E13E77CE77A2}"/>
    <cellStyle name="Normal 71 8 2" xfId="2462" xr:uid="{A3E267F8-5B67-427F-B197-54AC4DECB449}"/>
    <cellStyle name="Normal 71 9" xfId="2463" xr:uid="{EFC6E5B9-37B3-4E59-97BB-DFF38FF56BA1}"/>
    <cellStyle name="Normal 71 9 2" xfId="2464" xr:uid="{C56678D1-BB8B-42B1-B119-269B734484E9}"/>
    <cellStyle name="Normal 72" xfId="2465" xr:uid="{5525DEC7-92A5-430C-9952-D53B99B40C6E}"/>
    <cellStyle name="Normal 72 10" xfId="2466" xr:uid="{3EA5CAF6-A111-41D0-9704-8FC495D2A040}"/>
    <cellStyle name="Normal 72 11" xfId="2467" xr:uid="{C6A88D66-B6A2-4346-9A23-07C69B8B9223}"/>
    <cellStyle name="Normal 72 12" xfId="2468" xr:uid="{F7919797-71A3-443E-A525-F63E6301FE8F}"/>
    <cellStyle name="Normal 72 13" xfId="2469" xr:uid="{308BC114-AD67-4BFD-9973-6FC5152A2257}"/>
    <cellStyle name="Normal 72 14" xfId="2470" xr:uid="{DA130DE9-364C-4030-A74E-BA0F6F45A4F1}"/>
    <cellStyle name="Normal 72 15" xfId="2471" xr:uid="{BB9ED095-14F7-4EB1-961B-E001DDA56781}"/>
    <cellStyle name="Normal 72 16" xfId="2472" xr:uid="{460B38C9-76A3-4FE4-BCCD-7414E1F05797}"/>
    <cellStyle name="Normal 72 2" xfId="2473" xr:uid="{E0F20320-607E-4DEF-9306-5E3E312E7443}"/>
    <cellStyle name="Normal 72 3" xfId="2474" xr:uid="{CF575E8F-6399-4941-A58B-F8348BBA0113}"/>
    <cellStyle name="Normal 72 4" xfId="2475" xr:uid="{C2557537-F82C-4347-86E1-1F3A8D0B9271}"/>
    <cellStyle name="Normal 72 5" xfId="2476" xr:uid="{CD0E172D-1A91-4352-BE2F-B4D285ED6A3C}"/>
    <cellStyle name="Normal 72 6" xfId="2477" xr:uid="{F8FC7AA0-4888-4697-A1C7-3267746FDF99}"/>
    <cellStyle name="Normal 72 7" xfId="2478" xr:uid="{A151EC31-B7F2-459B-8FBF-DA0294E767FF}"/>
    <cellStyle name="Normal 72 8" xfId="2479" xr:uid="{168AF5AC-0925-4CAC-BA4B-F07818FDCFAA}"/>
    <cellStyle name="Normal 72 9" xfId="2480" xr:uid="{83AF80DC-FDDC-4F4C-AC76-FCFB3745A04E}"/>
    <cellStyle name="Normal 73" xfId="2481" xr:uid="{759524EA-42AA-4298-B140-1F864F30BCDF}"/>
    <cellStyle name="Normal 73 10" xfId="2482" xr:uid="{B3037227-6D1E-4BF6-92BD-8259E98081E4}"/>
    <cellStyle name="Normal 73 11" xfId="2483" xr:uid="{188A90BF-8B53-4CFA-822F-1290E41602D4}"/>
    <cellStyle name="Normal 73 12" xfId="2484" xr:uid="{0966D617-2657-442B-814E-C33A5060F092}"/>
    <cellStyle name="Normal 73 13" xfId="2485" xr:uid="{A913455F-BACB-4D03-ADF3-75F62361DE61}"/>
    <cellStyle name="Normal 73 14" xfId="2486" xr:uid="{2505A714-E628-48A2-9EE2-D7D55E62B55E}"/>
    <cellStyle name="Normal 73 15" xfId="2487" xr:uid="{D8B94A77-37D3-4DC7-B481-BD72B3FE32D3}"/>
    <cellStyle name="Normal 73 16" xfId="2488" xr:uid="{0698345D-4E97-4A77-BBDF-A5E8E3AC2E48}"/>
    <cellStyle name="Normal 73 2" xfId="2489" xr:uid="{E7FB8B3F-B58B-4208-83F5-AE1AF57C077E}"/>
    <cellStyle name="Normal 73 3" xfId="2490" xr:uid="{4CEA6821-0CFA-4F89-88E7-9C8992EA7E8C}"/>
    <cellStyle name="Normal 73 4" xfId="2491" xr:uid="{48357502-7383-4029-A2CC-DF80BD3B2C0F}"/>
    <cellStyle name="Normal 73 5" xfId="2492" xr:uid="{F4D4BD9F-9483-498A-AB7F-261325FFC7CE}"/>
    <cellStyle name="Normal 73 6" xfId="2493" xr:uid="{7D0DDE68-B256-4202-825B-BFEDCD0B7D85}"/>
    <cellStyle name="Normal 73 7" xfId="2494" xr:uid="{24BD894C-48F2-4906-BEEC-D4874ECB3F6F}"/>
    <cellStyle name="Normal 73 8" xfId="2495" xr:uid="{C4E49132-203A-4FF5-8C34-FAD2B2BEF672}"/>
    <cellStyle name="Normal 73 9" xfId="2496" xr:uid="{EF64E624-3C95-448F-9E01-0DEEC2A11616}"/>
    <cellStyle name="Normal 74" xfId="2497" xr:uid="{9170942F-BC26-41B7-B0ED-759FC8C2CD0D}"/>
    <cellStyle name="Normal 74 10" xfId="2498" xr:uid="{D98590D1-7452-4120-AB96-17DBFF3D6F21}"/>
    <cellStyle name="Normal 74 11" xfId="2499" xr:uid="{903ABE32-4979-4EC0-BE78-5AF51028EC47}"/>
    <cellStyle name="Normal 74 12" xfId="2500" xr:uid="{1BD608F1-2434-4CA8-9DD9-8504B76BE0D4}"/>
    <cellStyle name="Normal 74 13" xfId="2501" xr:uid="{A8B1627E-84D6-438F-8B18-6358BB17D220}"/>
    <cellStyle name="Normal 74 14" xfId="2502" xr:uid="{438D9030-86FB-4249-BC95-9A3C046EFEF1}"/>
    <cellStyle name="Normal 74 15" xfId="2503" xr:uid="{1AEDB26D-3620-48EF-989F-2541FAFA075F}"/>
    <cellStyle name="Normal 74 16" xfId="2504" xr:uid="{B61253AE-3EAB-459A-9F29-6B5F87F957E3}"/>
    <cellStyle name="Normal 74 2" xfId="2505" xr:uid="{EB7146CA-3E92-4449-8E4D-97EB37B92DB9}"/>
    <cellStyle name="Normal 74 3" xfId="2506" xr:uid="{E459C316-0D47-4E52-9D0A-C7790A887961}"/>
    <cellStyle name="Normal 74 4" xfId="2507" xr:uid="{4E34DDF2-720E-4247-A2F5-F636E1774C63}"/>
    <cellStyle name="Normal 74 5" xfId="2508" xr:uid="{96EA8F3C-0978-4CCD-ADCE-257B6588CE96}"/>
    <cellStyle name="Normal 74 6" xfId="2509" xr:uid="{E8B1AE09-3ABE-41C5-AC41-43B00FC0285C}"/>
    <cellStyle name="Normal 74 7" xfId="2510" xr:uid="{11B0EC31-C541-4F3E-8381-4139703E3B74}"/>
    <cellStyle name="Normal 74 8" xfId="2511" xr:uid="{A2906D79-6410-4069-A19F-A852B85630DE}"/>
    <cellStyle name="Normal 74 9" xfId="2512" xr:uid="{BFF570B9-037F-4976-AD77-A7B9CA22FC91}"/>
    <cellStyle name="Normal 75" xfId="2513" xr:uid="{AD817A4D-FD5D-4DF0-B290-F01D615AAFFB}"/>
    <cellStyle name="Normal 75 10" xfId="2514" xr:uid="{9866730A-3E8F-4A34-AEDD-91601C03166D}"/>
    <cellStyle name="Normal 75 11" xfId="2515" xr:uid="{E525D77A-ED46-4036-9969-2473CDB450A2}"/>
    <cellStyle name="Normal 75 12" xfId="2516" xr:uid="{21AD3B0D-8C3F-4EA2-96BF-22CA4D348EFF}"/>
    <cellStyle name="Normal 75 13" xfId="2517" xr:uid="{1E15E7FC-FDD6-44B7-BAB8-DD4263930CE2}"/>
    <cellStyle name="Normal 75 14" xfId="2518" xr:uid="{3627B2A2-3C4F-4937-A584-2887E5DB0124}"/>
    <cellStyle name="Normal 75 15" xfId="2519" xr:uid="{9DD3EA28-12F7-43EC-93BA-0D93DDA6A379}"/>
    <cellStyle name="Normal 75 16" xfId="2520" xr:uid="{5456143E-92A7-4D8C-AD73-3B9BB049ABC0}"/>
    <cellStyle name="Normal 75 2" xfId="2521" xr:uid="{FB2A157A-D418-4F0B-A271-55512F18B071}"/>
    <cellStyle name="Normal 75 3" xfId="2522" xr:uid="{411F00A7-D5DB-4B04-9E94-EF037D0799CA}"/>
    <cellStyle name="Normal 75 4" xfId="2523" xr:uid="{93ABE7F1-D52E-4A84-B7F5-A997C7831852}"/>
    <cellStyle name="Normal 75 5" xfId="2524" xr:uid="{201B4886-4B43-468B-9653-F9442C8E363E}"/>
    <cellStyle name="Normal 75 6" xfId="2525" xr:uid="{36751CEB-D182-4C7B-BF1C-3A20F5B19426}"/>
    <cellStyle name="Normal 75 7" xfId="2526" xr:uid="{1DA40E92-E925-4795-8977-43A1D95B419D}"/>
    <cellStyle name="Normal 75 8" xfId="2527" xr:uid="{BB991E7C-2782-4F97-9CDD-A35E01F5F4C9}"/>
    <cellStyle name="Normal 75 9" xfId="2528" xr:uid="{B53EAF24-1398-4152-9411-93FD68D6816E}"/>
    <cellStyle name="Normal 76" xfId="2529" xr:uid="{FE3EEDC5-D2E2-4110-8E7A-34CA2F3AE1AE}"/>
    <cellStyle name="Normal 76 10" xfId="2530" xr:uid="{F2975491-D2F9-4D25-8D43-B003BDBC54D9}"/>
    <cellStyle name="Normal 76 10 2" xfId="2531" xr:uid="{B2E5CA55-C8F5-4A07-8A67-F3032635DA32}"/>
    <cellStyle name="Normal 76 11" xfId="2532" xr:uid="{8AE6552A-019C-4910-BCFC-7A4AEB20F2B1}"/>
    <cellStyle name="Normal 76 11 2" xfId="2533" xr:uid="{7FC0546B-93D7-42A2-8404-96EAF55A12CC}"/>
    <cellStyle name="Normal 76 12" xfId="2534" xr:uid="{1D693797-516A-4B74-9701-8F9036C5BA3E}"/>
    <cellStyle name="Normal 76 12 2" xfId="2535" xr:uid="{7B19F72E-70B0-46AC-9FC1-3BCD176DC5B8}"/>
    <cellStyle name="Normal 76 13" xfId="2536" xr:uid="{2413FEB1-6079-43E5-8492-C68368C06A31}"/>
    <cellStyle name="Normal 76 13 2" xfId="2537" xr:uid="{B8FF85DE-4258-48F6-974D-96D54519AD8D}"/>
    <cellStyle name="Normal 76 14" xfId="2538" xr:uid="{0AD1FE31-7DDA-4E7C-B823-76771ABE84D7}"/>
    <cellStyle name="Normal 76 14 2" xfId="2539" xr:uid="{DE983B6B-18E4-4D67-AFFB-1E53858E4BE5}"/>
    <cellStyle name="Normal 76 15" xfId="2540" xr:uid="{2A3EC795-FAC6-449C-826E-9517E273E28C}"/>
    <cellStyle name="Normal 76 15 2" xfId="2541" xr:uid="{AEC35E5A-9F51-44C7-A3D1-BC80E95E4E2D}"/>
    <cellStyle name="Normal 76 16" xfId="2542" xr:uid="{344FE1FB-63AA-41CD-AC34-8A6A5878A276}"/>
    <cellStyle name="Normal 76 16 2" xfId="2543" xr:uid="{B733ECA8-4421-4D76-B380-38F37645644C}"/>
    <cellStyle name="Normal 76 2" xfId="2544" xr:uid="{320A5B95-896C-46C8-84D6-A31F1771C3A3}"/>
    <cellStyle name="Normal 76 2 2" xfId="2545" xr:uid="{66F11C45-045A-4714-8C2B-0C0F4AEAEC58}"/>
    <cellStyle name="Normal 76 3" xfId="2546" xr:uid="{4DBF1D33-E5E0-4313-8EED-A93643972522}"/>
    <cellStyle name="Normal 76 3 2" xfId="2547" xr:uid="{C9228364-FFA0-443F-9D07-20591A707F86}"/>
    <cellStyle name="Normal 76 4" xfId="2548" xr:uid="{F498D6C1-871F-4948-9A0A-F07FEE889994}"/>
    <cellStyle name="Normal 76 4 2" xfId="2549" xr:uid="{31039649-3FCB-481D-A403-11373E02EE3A}"/>
    <cellStyle name="Normal 76 5" xfId="2550" xr:uid="{BE42C5CB-8F77-4369-A963-2B1F571D67BF}"/>
    <cellStyle name="Normal 76 5 2" xfId="2551" xr:uid="{195A8490-301C-477C-A5BB-0911EEA177F1}"/>
    <cellStyle name="Normal 76 6" xfId="2552" xr:uid="{628FACD7-123E-4A4E-A545-9C51527DE8EF}"/>
    <cellStyle name="Normal 76 6 2" xfId="2553" xr:uid="{BE7F1C61-0316-4F1F-A338-00DC5E005B17}"/>
    <cellStyle name="Normal 76 7" xfId="2554" xr:uid="{F23A5EEC-EB8C-4E63-963F-B1D954C492B8}"/>
    <cellStyle name="Normal 76 7 2" xfId="2555" xr:uid="{1DCD50CB-68E8-4CF9-8BBF-38280DE332B2}"/>
    <cellStyle name="Normal 76 8" xfId="2556" xr:uid="{45EF7D21-47AA-4E2E-8E47-7C99C572D44E}"/>
    <cellStyle name="Normal 76 8 2" xfId="2557" xr:uid="{722AB11A-E098-4DA1-960F-2987CA3E221D}"/>
    <cellStyle name="Normal 76 9" xfId="2558" xr:uid="{0F7E6253-3F8F-4DE5-908F-3B6577463342}"/>
    <cellStyle name="Normal 76 9 2" xfId="2559" xr:uid="{7B0057E9-094C-4C23-AA1A-A8110DD14A17}"/>
    <cellStyle name="Normal 77" xfId="2560" xr:uid="{7EBBF305-FDD2-4F67-A68C-D993B6881176}"/>
    <cellStyle name="Normal 77 10" xfId="2561" xr:uid="{DC7DE50B-814D-490E-8D8F-005CCA5EE46D}"/>
    <cellStyle name="Normal 77 10 2" xfId="2562" xr:uid="{646ECEAB-9A07-44DB-9170-22540C446B6D}"/>
    <cellStyle name="Normal 77 11" xfId="2563" xr:uid="{3EC6E916-E72F-4D18-85C5-8AD3158409BA}"/>
    <cellStyle name="Normal 77 11 2" xfId="2564" xr:uid="{F2B64840-F20A-4993-B3C3-48176C0AAD07}"/>
    <cellStyle name="Normal 77 12" xfId="2565" xr:uid="{BC4F8E56-93A0-4B2E-A4A9-C9A63C800892}"/>
    <cellStyle name="Normal 77 12 2" xfId="2566" xr:uid="{4DE741AA-1296-4DD8-8923-E0C75202B24C}"/>
    <cellStyle name="Normal 77 13" xfId="2567" xr:uid="{80B83F04-BB75-4954-9DB1-9114059CE040}"/>
    <cellStyle name="Normal 77 13 2" xfId="2568" xr:uid="{C8D5FF9A-ADD8-4203-8E3F-921D1EAC1AB9}"/>
    <cellStyle name="Normal 77 14" xfId="2569" xr:uid="{9F581447-9E0D-498E-8771-89F16B5E2131}"/>
    <cellStyle name="Normal 77 14 2" xfId="2570" xr:uid="{8FF5CEFF-AC26-4411-A9CC-CBD5B5862DBD}"/>
    <cellStyle name="Normal 77 15" xfId="2571" xr:uid="{82DC593A-4096-4312-9FE8-81248DAC29F5}"/>
    <cellStyle name="Normal 77 15 2" xfId="2572" xr:uid="{74C9D563-20E8-4C14-981D-44D9B743DA56}"/>
    <cellStyle name="Normal 77 16" xfId="2573" xr:uid="{7D953FF6-5918-42F2-9292-0F03BE731C57}"/>
    <cellStyle name="Normal 77 16 2" xfId="2574" xr:uid="{30FDF551-92D4-4A0F-87E8-4493BF783385}"/>
    <cellStyle name="Normal 77 2" xfId="2575" xr:uid="{8D776F3D-94DA-4D47-B8C8-575B7EB39204}"/>
    <cellStyle name="Normal 77 2 2" xfId="2576" xr:uid="{123F8AD4-6623-4B54-9FE0-0F4BEE742F45}"/>
    <cellStyle name="Normal 77 3" xfId="2577" xr:uid="{B5E3D8C4-D607-4823-8A68-4D20C26796BB}"/>
    <cellStyle name="Normal 77 3 2" xfId="2578" xr:uid="{7EC44F53-EAC0-424E-867F-5989E03E3D59}"/>
    <cellStyle name="Normal 77 4" xfId="2579" xr:uid="{63A1F1A9-7D6F-4381-8A4B-5C82ED1DC1B3}"/>
    <cellStyle name="Normal 77 4 2" xfId="2580" xr:uid="{7279B23B-AF9C-48C3-A3EA-DA5F19C19938}"/>
    <cellStyle name="Normal 77 5" xfId="2581" xr:uid="{766C382B-0E0A-4458-B48C-B87496445AD6}"/>
    <cellStyle name="Normal 77 5 2" xfId="2582" xr:uid="{4983D27C-D85D-481D-BCF7-C0309E7CAB1F}"/>
    <cellStyle name="Normal 77 6" xfId="2583" xr:uid="{D82FC5DD-C2F6-4987-8AA4-D92C6B998CE1}"/>
    <cellStyle name="Normal 77 6 2" xfId="2584" xr:uid="{CA7D9046-0872-4843-9F85-4796106AF251}"/>
    <cellStyle name="Normal 77 7" xfId="2585" xr:uid="{AC32E960-CE2E-4A9D-9573-D9B7A1B4CB1E}"/>
    <cellStyle name="Normal 77 7 2" xfId="2586" xr:uid="{139320E3-0946-445D-8E14-4F06EBB9905D}"/>
    <cellStyle name="Normal 77 8" xfId="2587" xr:uid="{0899567E-47F3-401E-8549-EF04A58B0E7C}"/>
    <cellStyle name="Normal 77 8 2" xfId="2588" xr:uid="{F26595E1-95A3-4B50-8B7E-67E808DA40E5}"/>
    <cellStyle name="Normal 77 9" xfId="2589" xr:uid="{8559CB6B-B2ED-4A1B-9CB1-C01237E5A1CA}"/>
    <cellStyle name="Normal 77 9 2" xfId="2590" xr:uid="{90F2795D-6332-434C-9C9B-5599C102ED48}"/>
    <cellStyle name="Normal 78" xfId="2591" xr:uid="{FB4A18D1-A0DF-4371-8A8F-9B625812A2A3}"/>
    <cellStyle name="Normal 78 2" xfId="2592" xr:uid="{6E8E3306-3209-4A70-9C3C-5B9026D2DD52}"/>
    <cellStyle name="Normal 78 2 2" xfId="2593" xr:uid="{2158E9CC-1E3A-4B96-A002-468597CF5C01}"/>
    <cellStyle name="Normal 78 3" xfId="2594" xr:uid="{E7D885EF-A8B9-4C1A-B58A-112CDF93CD70}"/>
    <cellStyle name="Normal 78 3 2" xfId="2595" xr:uid="{1EFFFA5F-896D-4E17-9A25-B547D452A9EF}"/>
    <cellStyle name="Normal 78 4" xfId="2596" xr:uid="{97BB755B-D4E4-4BD6-828D-D4D0AA1AD269}"/>
    <cellStyle name="Normal 78 4 2" xfId="2597" xr:uid="{04C5D0A7-8E4A-45DB-9260-CABFEA6082BB}"/>
    <cellStyle name="Normal 79" xfId="2598" xr:uid="{D0B164E2-0839-47A8-BB5C-AA9884890301}"/>
    <cellStyle name="Normal 79 2" xfId="2599" xr:uid="{07DE00EE-17F9-4CF7-A1AD-DB6FF8E033A8}"/>
    <cellStyle name="Normal 79 2 2" xfId="2600" xr:uid="{6D08DDED-0AC2-4309-9A2A-6F5EAAA9DEE9}"/>
    <cellStyle name="Normal 79 3" xfId="2601" xr:uid="{83D3327E-4ACD-4BA1-A22B-28028B7F02E9}"/>
    <cellStyle name="Normal 79 3 2" xfId="2602" xr:uid="{59DB7B1D-D996-4E5C-9D99-050869BDB54E}"/>
    <cellStyle name="Normal 8" xfId="2603" xr:uid="{B82C0742-D1D6-4C37-97C0-2E3F63114966}"/>
    <cellStyle name="Normal 8 10" xfId="2604" xr:uid="{02DD9E86-BDD5-4CD3-B70D-08E3415BF323}"/>
    <cellStyle name="Normal 8 11" xfId="2605" xr:uid="{B0BF6A78-5C58-4F72-8647-BE78539CA8F8}"/>
    <cellStyle name="Normal 8 12" xfId="2606" xr:uid="{4DE4B090-B63D-4337-8B96-E854B8D5DFDB}"/>
    <cellStyle name="Normal 8 13" xfId="2607" xr:uid="{B24B3942-AC0B-4B9C-9036-B8301A139630}"/>
    <cellStyle name="Normal 8 14" xfId="2608" xr:uid="{6C6C361F-4283-4432-AF61-5E965E2FAB9E}"/>
    <cellStyle name="Normal 8 15" xfId="2609" xr:uid="{9AE7EA7A-2244-44D7-B9C2-768A554A6627}"/>
    <cellStyle name="Normal 8 16" xfId="2610" xr:uid="{C0B092D6-44B9-4F7C-AAA7-B130EED10050}"/>
    <cellStyle name="Normal 8 17" xfId="2611" xr:uid="{E89B2F4C-487A-4B34-8172-10290F4115F3}"/>
    <cellStyle name="Normal 8 18" xfId="2612" xr:uid="{6D2E0C6E-6FEF-4A51-9CCB-0A66050F41F3}"/>
    <cellStyle name="Normal 8 19" xfId="2613" xr:uid="{9B7574B1-F289-43BE-B2A7-670348AA3CE8}"/>
    <cellStyle name="Normal 8 2" xfId="2614" xr:uid="{A8750E8A-3C17-4E85-992A-B14E416418CC}"/>
    <cellStyle name="Normal 8 2 2" xfId="41536" xr:uid="{171A548B-9FA4-412E-8A7F-2707EEDD49E9}"/>
    <cellStyle name="Normal 8 2 4" xfId="41418" xr:uid="{2DF51059-6783-4AFA-AD5A-4B328631622F}"/>
    <cellStyle name="Normal 8 20" xfId="2615" xr:uid="{A785D3AC-349B-4B5C-9C1C-80841CD893BC}"/>
    <cellStyle name="Normal 8 21" xfId="2616" xr:uid="{9BD0F43D-009A-45C1-9A0E-241A5F696F81}"/>
    <cellStyle name="Normal 8 22" xfId="2617" xr:uid="{14B3C22A-F145-4110-A6C7-BB6A68B940C1}"/>
    <cellStyle name="Normal 8 23" xfId="2618" xr:uid="{88BF068B-46BC-4DD9-8146-D49CBACDB8E0}"/>
    <cellStyle name="Normal 8 24" xfId="2619" xr:uid="{4C5803B6-1704-44C3-9BDF-E80EEED6A8E5}"/>
    <cellStyle name="Normal 8 25" xfId="2620" xr:uid="{7EEC8991-5B8A-40E7-B9FC-ADB12CB3BA14}"/>
    <cellStyle name="Normal 8 26" xfId="2621" xr:uid="{C8F9E49F-2D85-464C-8EAD-C899CDF5F26A}"/>
    <cellStyle name="Normal 8 27" xfId="2622" xr:uid="{FFAB7513-6304-4809-9A48-C694D16C03BB}"/>
    <cellStyle name="Normal 8 28" xfId="2623" xr:uid="{91A07F78-93D8-49E2-B179-EA1FAD8EC227}"/>
    <cellStyle name="Normal 8 29" xfId="2624" xr:uid="{E323D5FC-1CE1-4EB9-B8E7-0BB683437DEB}"/>
    <cellStyle name="Normal 8 3" xfId="2625" xr:uid="{2BAA1A74-40D9-4768-B86B-760D212D7233}"/>
    <cellStyle name="Normal 8 3 2" xfId="41537" xr:uid="{11CE52B8-1736-479C-B9CB-1197703C8132}"/>
    <cellStyle name="Normal 8 30" xfId="2626" xr:uid="{606A6517-24B1-4022-8ED7-E764E5CC2BB8}"/>
    <cellStyle name="Normal 8 31" xfId="2627" xr:uid="{209FAA60-71D5-4C98-82F1-DA4847480282}"/>
    <cellStyle name="Normal 8 32" xfId="3668" xr:uid="{E6A7888F-4DF3-461D-B7F2-F071070A548D}"/>
    <cellStyle name="Normal 8 33" xfId="6435" xr:uid="{74B902A1-F1E7-4C2C-957E-56A077FCABBE}"/>
    <cellStyle name="Normal 8 33 2" xfId="41535" xr:uid="{862E0935-D67B-4E98-80B8-70B613074EF1}"/>
    <cellStyle name="Normal 8 4" xfId="2628" xr:uid="{E7FC174C-1E68-42BC-AA46-573143D015CC}"/>
    <cellStyle name="Normal 8 5" xfId="2629" xr:uid="{7CF8D9F7-690E-4C0C-80CD-5D24C446A74B}"/>
    <cellStyle name="Normal 8 6" xfId="2630" xr:uid="{6A7C1B19-D9CE-4088-BFD7-482EE2491014}"/>
    <cellStyle name="Normal 8 7" xfId="2631" xr:uid="{31628D1E-BB1F-4C9B-8715-D8EA79A7915B}"/>
    <cellStyle name="Normal 8 8" xfId="2632" xr:uid="{0EEF708D-A994-4679-9D05-23292557824F}"/>
    <cellStyle name="Normal 8 9" xfId="2633" xr:uid="{C1C4A1F3-7F17-48E1-A1E5-8D976F895A46}"/>
    <cellStyle name="Normal 80" xfId="2634" xr:uid="{26379C1C-59D4-46B7-99BC-DE5A9E2D8250}"/>
    <cellStyle name="Normal 80 2" xfId="2635" xr:uid="{0D01E491-47FC-43ED-A55E-8BAA66C9A42D}"/>
    <cellStyle name="Normal 80 2 2" xfId="2636" xr:uid="{CC1A79BC-A834-4939-96BD-FC7E35C9154F}"/>
    <cellStyle name="Normal 81" xfId="2637" xr:uid="{832F66D7-D031-40EE-85F7-DBA81254DA6F}"/>
    <cellStyle name="Normal 82" xfId="2638" xr:uid="{20EBE5A9-1B7A-4D62-BA39-589F02BEEAC4}"/>
    <cellStyle name="Normal 83" xfId="2639" xr:uid="{E94BE18D-9916-4B2B-B524-DFC3D34613FE}"/>
    <cellStyle name="Normal 83 2" xfId="2640" xr:uid="{253DD6DB-A0F2-4DF4-8E6B-AB285D41EB98}"/>
    <cellStyle name="Normal 84" xfId="2641" xr:uid="{C468E267-408B-4AE9-B214-2F3FC686AEAC}"/>
    <cellStyle name="Normal 84 2" xfId="2642" xr:uid="{98FE8326-4D82-4BE2-9D4F-2A6E73D4CA95}"/>
    <cellStyle name="Normal 85" xfId="2643" xr:uid="{148EEA12-BEA1-472D-9338-AFD9C008C9DB}"/>
    <cellStyle name="Normal 85 2" xfId="2644" xr:uid="{394D041C-4B51-4F54-B64E-AE22B7E370AC}"/>
    <cellStyle name="Normal 86" xfId="2645" xr:uid="{C46DD83A-0210-47C3-9119-6C60CFA077A2}"/>
    <cellStyle name="Normal 86 2" xfId="2646" xr:uid="{5EEDBA35-ADD7-4089-BCA9-EB6D74E53BD6}"/>
    <cellStyle name="Normal 87" xfId="2647" xr:uid="{97F7AFEF-73B5-4A08-B8F6-45FC9870AA56}"/>
    <cellStyle name="Normal 87 2" xfId="2648" xr:uid="{36072E56-5346-4650-A6A0-00D108AB25A1}"/>
    <cellStyle name="Normal 88" xfId="2649" xr:uid="{B6078A01-B2B0-4C57-B64E-34BBC8CA1B5E}"/>
    <cellStyle name="Normal 88 2" xfId="2650" xr:uid="{26FB2A5C-DA1A-4A85-91D9-50E1A4E2ADBC}"/>
    <cellStyle name="Normal 89" xfId="2651" xr:uid="{74CB9609-580D-47B4-86D8-DF99D9B85D1A}"/>
    <cellStyle name="Normal 89 2" xfId="2652" xr:uid="{EA2A34C0-3026-45A2-89FE-1A7D516941DD}"/>
    <cellStyle name="Normal 9" xfId="2653" xr:uid="{1C1F5935-3609-4B67-A88D-5CA8BEE6BFB6}"/>
    <cellStyle name="Normal 9 10" xfId="2654" xr:uid="{BB11566E-B85D-4B50-81E8-05D3A880E407}"/>
    <cellStyle name="Normal 9 11" xfId="2655" xr:uid="{B9157619-B773-4CB6-88B9-D969E7D767E7}"/>
    <cellStyle name="Normal 9 12" xfId="2656" xr:uid="{112FC731-F6D2-46B0-A72E-0349002646D6}"/>
    <cellStyle name="Normal 9 13" xfId="2657" xr:uid="{A9F1C4EA-4ADF-4B19-ADDD-D942FA340BFC}"/>
    <cellStyle name="Normal 9 14" xfId="2658" xr:uid="{6459F093-2498-4CB6-9F63-C56B9E987142}"/>
    <cellStyle name="Normal 9 15" xfId="2659" xr:uid="{963D1D15-5A48-40B6-ABD3-739B1DA43F6C}"/>
    <cellStyle name="Normal 9 16" xfId="2660" xr:uid="{2AF821AC-6F4D-47FA-B84E-986F6849714F}"/>
    <cellStyle name="Normal 9 17" xfId="2661" xr:uid="{4E874EA5-E40E-4B95-BB4F-E4129932E9CA}"/>
    <cellStyle name="Normal 9 18" xfId="2662" xr:uid="{878B225F-9E58-40AE-8C28-8E43B1336AA6}"/>
    <cellStyle name="Normal 9 19" xfId="2663" xr:uid="{DA2CCEE8-19C1-44C9-9E4A-9DED475F650E}"/>
    <cellStyle name="Normal 9 2" xfId="2664" xr:uid="{C7E0B40A-05E0-4C92-AC4C-C5ECC245AAB6}"/>
    <cellStyle name="Normal 9 20" xfId="2665" xr:uid="{FF66DA89-AFE7-4E68-9863-9DCF37ADF2B3}"/>
    <cellStyle name="Normal 9 21" xfId="2666" xr:uid="{1355B5CF-F603-4737-921E-A26744632D49}"/>
    <cellStyle name="Normal 9 22" xfId="2667" xr:uid="{1CBABCBB-232E-4922-AABF-1A10951FFA27}"/>
    <cellStyle name="Normal 9 23" xfId="2668" xr:uid="{57253D9B-2B71-4288-B1F3-00909E7C372A}"/>
    <cellStyle name="Normal 9 24" xfId="2669" xr:uid="{3722C152-069E-4C91-B89E-8FD30E17A47A}"/>
    <cellStyle name="Normal 9 25" xfId="2670" xr:uid="{40C054A2-D42D-4FC9-9CFC-F0AB9542BB9C}"/>
    <cellStyle name="Normal 9 26" xfId="2671" xr:uid="{DCE43793-35A8-4FAC-BC43-603DBDBA22F1}"/>
    <cellStyle name="Normal 9 27" xfId="2672" xr:uid="{9CD5CBBC-4437-4ACA-9324-6B80AC7E2072}"/>
    <cellStyle name="Normal 9 28" xfId="2673" xr:uid="{28ED020E-E8DA-4263-9D42-1AF479B1695B}"/>
    <cellStyle name="Normal 9 29" xfId="2674" xr:uid="{43DA4AF9-DA31-4984-B247-21BC09E32B78}"/>
    <cellStyle name="Normal 9 3" xfId="2675" xr:uid="{011A0E93-E366-42BA-8C8B-4A72A7A123D7}"/>
    <cellStyle name="Normal 9 30" xfId="2676" xr:uid="{D4E1E518-06D8-4DEB-8F7B-42BFB9FCB885}"/>
    <cellStyle name="Normal 9 31" xfId="2677" xr:uid="{92E58E8B-CE21-407F-BE8B-DFD72A566E06}"/>
    <cellStyle name="Normal 9 32" xfId="2678" xr:uid="{F95B319B-31D0-4640-A144-76D19D7281D6}"/>
    <cellStyle name="Normal 9 33" xfId="2679" xr:uid="{88CDBAAC-5B77-4378-ABE0-04C305ACE8D1}"/>
    <cellStyle name="Normal 9 34" xfId="6436" xr:uid="{C790497B-2A72-4E05-8D09-C88BA043A416}"/>
    <cellStyle name="Normal 9 34 2" xfId="41538" xr:uid="{D332BD2E-112D-4AF5-9B55-3F763BCC2CE4}"/>
    <cellStyle name="Normal 9 4" xfId="2680" xr:uid="{64DB2C78-644B-43BA-A783-AC822DE6D53D}"/>
    <cellStyle name="Normal 9 5" xfId="2681" xr:uid="{A3EA0307-0FA5-4D06-A6A9-236F96DCFD21}"/>
    <cellStyle name="Normal 9 6" xfId="2682" xr:uid="{0D57EFD9-E046-49E0-8DDD-68CDF6595314}"/>
    <cellStyle name="Normal 9 7" xfId="2683" xr:uid="{0CDFB41A-EBD7-4C04-8C59-8556A7E91C39}"/>
    <cellStyle name="Normal 9 8" xfId="2684" xr:uid="{1D6A7EFB-7A4A-493E-8D60-9FE02558EC1F}"/>
    <cellStyle name="Normal 9 9" xfId="2685" xr:uid="{AF64249E-8A44-400A-8FE5-F4A5064BFA38}"/>
    <cellStyle name="Normal 90" xfId="2686" xr:uid="{E4B379F9-B46A-4DBA-BAB5-3EC41475A3B3}"/>
    <cellStyle name="Normal 90 2" xfId="2687" xr:uid="{EDA0DC07-ECC7-49A4-92DE-AC04FF9C94F3}"/>
    <cellStyle name="Normal 91" xfId="2688" xr:uid="{8127D755-D475-4278-998B-A86314B09063}"/>
    <cellStyle name="Normal 91 2" xfId="2689" xr:uid="{F29D1F89-E661-4A00-9F8C-6BFC79AC88A2}"/>
    <cellStyle name="Normal 92" xfId="2690" xr:uid="{B99DF0B5-CBE7-4C7F-B233-E47DFD97BD9F}"/>
    <cellStyle name="Normal 92 2" xfId="2691" xr:uid="{213B4D01-F68A-4AC3-8745-19D6FD33387E}"/>
    <cellStyle name="Normal 93" xfId="2692" xr:uid="{6EA20227-C793-44C4-A786-A45EB7B38B2E}"/>
    <cellStyle name="Normal 93 2" xfId="2693" xr:uid="{CCD1F59A-DEAD-4B6C-B304-684CE352DEA6}"/>
    <cellStyle name="Normal 94" xfId="2694" xr:uid="{93FF2AE5-71AD-4B14-B931-BAB7D5B90786}"/>
    <cellStyle name="Normal 94 2" xfId="2695" xr:uid="{3F5AC8CA-C1BC-49B4-B587-E5625D7AC843}"/>
    <cellStyle name="Normal 95" xfId="2696" xr:uid="{C23F704F-D773-4AE6-A94A-1F1C70951898}"/>
    <cellStyle name="Normal 96" xfId="2697" xr:uid="{7A7BD234-BF6A-4A85-9A16-886DE5C07BEE}"/>
    <cellStyle name="Normal 97" xfId="2698" xr:uid="{D49B177B-3D49-4AAA-91F3-9DB7F40C80A5}"/>
    <cellStyle name="Normal 98" xfId="2699" xr:uid="{A269E6CA-51C1-4C97-AD93-4CD3EF38CB08}"/>
    <cellStyle name="Normal 98 2" xfId="2700" xr:uid="{07593377-5C4B-4126-A3BF-74B1F6A8E1B3}"/>
    <cellStyle name="Normal 98 2 2" xfId="3262" xr:uid="{B4AAD095-C0BF-4FE6-89CB-E200C7CF71E7}"/>
    <cellStyle name="Normal 99" xfId="2701" xr:uid="{5141AC78-F55C-48C6-B4F6-F179E65A7B5A}"/>
    <cellStyle name="Nota 10" xfId="2702" xr:uid="{B4B1DBE7-E97A-4097-90C4-42E4CBA8AD41}"/>
    <cellStyle name="Nota 10 2" xfId="2703" xr:uid="{61D6406A-A199-4EF1-9862-CDC5563B9E6E}"/>
    <cellStyle name="Nota 10 2 2" xfId="2704" xr:uid="{74C39265-8820-4F74-88E3-29413EBC562D}"/>
    <cellStyle name="Nota 10 3" xfId="2705" xr:uid="{3D99401C-713E-4F4D-869D-DB2BA5A09097}"/>
    <cellStyle name="Nota 10 4" xfId="6437" xr:uid="{E57DA640-7CD3-474B-9909-8E7D5C775635}"/>
    <cellStyle name="Nota 11" xfId="2706" xr:uid="{09F956C4-14B6-4C3C-BB38-2F20CF4355D1}"/>
    <cellStyle name="Nota 11 2" xfId="2707" xr:uid="{A4F11025-165F-476D-AF43-89AC86DFC90A}"/>
    <cellStyle name="Nota 11 2 2" xfId="2708" xr:uid="{57F3CB44-5343-4336-B2D5-9A5C0F923BBC}"/>
    <cellStyle name="Nota 11 3" xfId="2709" xr:uid="{747170A0-955B-4B06-AE93-0C6CF6892C36}"/>
    <cellStyle name="Nota 11 4" xfId="6438" xr:uid="{CB71AFBB-F6FB-43D1-9911-E1EDDE4CBDE2}"/>
    <cellStyle name="Nota 12" xfId="2710" xr:uid="{3F51DD3C-87E3-4CC1-8D97-6440F938F357}"/>
    <cellStyle name="Nota 12 2" xfId="2711" xr:uid="{21AFE878-F516-4ED9-927C-54066DA86E9F}"/>
    <cellStyle name="Nota 12 2 2" xfId="2712" xr:uid="{E71E7AC3-B26C-48BE-B400-6D9022148A13}"/>
    <cellStyle name="Nota 12 3" xfId="2713" xr:uid="{51547FAD-F278-46EB-A2F4-D63998728966}"/>
    <cellStyle name="Nota 13" xfId="2714" xr:uid="{2DEE6549-5447-4641-BA5B-36EBFBC99F06}"/>
    <cellStyle name="Nota 13 2" xfId="2715" xr:uid="{34366315-CA72-419F-B506-2228E566725F}"/>
    <cellStyle name="Nota 13 2 2" xfId="2716" xr:uid="{6257B3A3-CF93-4ADF-ABBB-F26EC76E7B6C}"/>
    <cellStyle name="Nota 13 3" xfId="2717" xr:uid="{BF8D60AE-4319-429B-B734-F2221540BEC2}"/>
    <cellStyle name="Nota 14" xfId="2718" xr:uid="{17133615-DA19-4C45-98E3-F3D8E84FD3F2}"/>
    <cellStyle name="Nota 14 2" xfId="2719" xr:uid="{87F3EBCD-0180-4C95-80EF-4F375628A057}"/>
    <cellStyle name="Nota 14 2 2" xfId="2720" xr:uid="{F304CAE5-93A1-470B-BAEE-3CCB9A2F31A1}"/>
    <cellStyle name="Nota 14 3" xfId="2721" xr:uid="{1EB29A30-D947-4975-90AA-4F80D80D61FA}"/>
    <cellStyle name="Nota 15" xfId="2722" xr:uid="{74257229-0DD6-47E6-9971-5C50164E20C2}"/>
    <cellStyle name="Nota 15 2" xfId="2723" xr:uid="{F67C2317-E68D-40D1-84AC-6EBCC71AE2C3}"/>
    <cellStyle name="Nota 16" xfId="2724" xr:uid="{6D74C580-B0C6-4290-9D51-FEA6919A77F8}"/>
    <cellStyle name="Nota 17" xfId="2725" xr:uid="{BC6EDFD2-0B30-4542-ACB9-68A820942DEA}"/>
    <cellStyle name="Nota 18" xfId="2726" xr:uid="{1204CCCC-5D82-4287-91C2-70238E375FA8}"/>
    <cellStyle name="Nota 19" xfId="41481" xr:uid="{20266DB1-26BF-4F83-9DC2-57B81C68A605}"/>
    <cellStyle name="Nota 2" xfId="2727" xr:uid="{03193E4C-BCD2-4CA4-92F7-9BBF4A368983}"/>
    <cellStyle name="Nota 2 2" xfId="2728" xr:uid="{B277F397-97D1-493C-A736-9B986B8673AA}"/>
    <cellStyle name="Nota 2 2 2" xfId="2729" xr:uid="{B147FC06-5AF5-4EB8-9C2D-EF5C59FB303D}"/>
    <cellStyle name="Nota 2 2 3" xfId="6440" xr:uid="{419A0EA3-E7DC-40B4-B843-A0DDEC258F51}"/>
    <cellStyle name="Nota 2 2 3 2" xfId="41540" xr:uid="{3913EB86-1096-4AE5-A0B7-AB9A71E591F4}"/>
    <cellStyle name="Nota 2 3" xfId="2730" xr:uid="{6F5A04EA-C98B-440F-ACCD-8C9EE1AD362B}"/>
    <cellStyle name="Nota 2 4" xfId="2731" xr:uid="{D6A9671B-718A-4A8D-AED4-60ADAF7E9967}"/>
    <cellStyle name="Nota 2 5" xfId="6439" xr:uid="{66737640-230C-4C81-A3BF-5F70730368A7}"/>
    <cellStyle name="Nota 2 5 2" xfId="41442" xr:uid="{18300AD9-F265-4F6E-99DD-82EACE18BCA4}"/>
    <cellStyle name="Nota 2 6" xfId="41539" xr:uid="{D3E09955-5B72-4800-A42C-66BD2693923A}"/>
    <cellStyle name="Nota 20" xfId="2943" xr:uid="{B395CD41-9C44-4F69-AD13-5FC708EFC954}"/>
    <cellStyle name="Nota 3" xfId="2732" xr:uid="{F2A714B6-47B1-4631-9CDB-ACB902B0CC64}"/>
    <cellStyle name="Nota 3 2" xfId="2733" xr:uid="{BB7596CB-0492-437E-8695-4530855F12F9}"/>
    <cellStyle name="Nota 3 2 2" xfId="2734" xr:uid="{7E6E483F-4B8A-464B-BF19-40F7B9A74C71}"/>
    <cellStyle name="Nota 3 2 3" xfId="41541" xr:uid="{CA4B12C4-B513-48FB-8EE5-B0079F660621}"/>
    <cellStyle name="Nota 3 3" xfId="2735" xr:uid="{BCB0511A-4EEB-4B35-9678-6F332F767538}"/>
    <cellStyle name="Nota 3 4" xfId="2736" xr:uid="{3BC4F695-02F0-410E-9A89-207990326FA3}"/>
    <cellStyle name="Nota 3 5" xfId="6441" xr:uid="{6FDAD453-D446-456A-B802-B75FA3D36F5C}"/>
    <cellStyle name="Nota 4" xfId="2737" xr:uid="{2B2F0B04-F219-4F25-814F-D54A2220A388}"/>
    <cellStyle name="Nota 4 2" xfId="2738" xr:uid="{6BD13B98-8111-486E-AAE1-CB5E52A18606}"/>
    <cellStyle name="Nota 4 2 2" xfId="2739" xr:uid="{BD01C820-71B3-4064-9912-C2283C74D6F4}"/>
    <cellStyle name="Nota 4 3" xfId="2740" xr:uid="{67FB4DB8-E8BA-4DF4-9FF6-D79187DC7F92}"/>
    <cellStyle name="Nota 4 4" xfId="2741" xr:uid="{1C8FFFF0-28AE-45DE-8459-D1F009EFEF10}"/>
    <cellStyle name="Nota 4 5" xfId="6442" xr:uid="{CCAA7F33-50F5-4573-97BD-2BA9D391DECE}"/>
    <cellStyle name="Nota 5" xfId="2742" xr:uid="{7C4D78C0-4F7B-4037-93D1-937F512FF1D3}"/>
    <cellStyle name="Nota 5 2" xfId="2743" xr:uid="{C060D238-A17C-4EF1-A480-FB084D9CF408}"/>
    <cellStyle name="Nota 5 2 2" xfId="2744" xr:uid="{12F4BD31-FC6D-4E01-8688-7F65A580F9A4}"/>
    <cellStyle name="Nota 5 3" xfId="2745" xr:uid="{9B857DE6-0932-4ED1-B354-C8D44BEB7554}"/>
    <cellStyle name="Nota 5 4" xfId="2746" xr:uid="{4D492EC5-CBDB-4C55-A04B-733728853F60}"/>
    <cellStyle name="Nota 6" xfId="2747" xr:uid="{A70F548A-0894-4F23-BABA-C437841E955A}"/>
    <cellStyle name="Nota 6 2" xfId="2748" xr:uid="{B67C2522-43F8-4496-A00C-B67D9E337EBA}"/>
    <cellStyle name="Nota 6 2 2" xfId="2749" xr:uid="{6AA5585B-34AD-4E42-8F1E-5E965998F33B}"/>
    <cellStyle name="Nota 6 3" xfId="2750" xr:uid="{29C80B43-375B-4A47-9C67-3E85783ED16D}"/>
    <cellStyle name="Nota 6 4" xfId="2751" xr:uid="{41E8B786-42EC-446C-B5ED-08C76F5F8B46}"/>
    <cellStyle name="Nota 7" xfId="2752" xr:uid="{490A8E41-53D0-450C-ACB4-E9F2CA768F46}"/>
    <cellStyle name="Nota 7 2" xfId="2753" xr:uid="{978306DB-E77F-424C-A3C1-BF35DE92CAB0}"/>
    <cellStyle name="Nota 7 2 2" xfId="2754" xr:uid="{51F592E2-94C7-4E40-9A93-8AD0ED7FDA9E}"/>
    <cellStyle name="Nota 7 3" xfId="2755" xr:uid="{C92410F7-766F-4543-A05F-4CE2E56B8E70}"/>
    <cellStyle name="Nota 7 4" xfId="2756" xr:uid="{04F487D6-24FD-41A7-9185-EA6A88DA7EC4}"/>
    <cellStyle name="Nota 8" xfId="2757" xr:uid="{327E40BD-75D3-47B4-9B5B-0BEEE430668D}"/>
    <cellStyle name="Nota 8 2" xfId="2758" xr:uid="{84D951EA-6C56-480F-96E0-5B74A6FA3D19}"/>
    <cellStyle name="Nota 8 2 2" xfId="2759" xr:uid="{FA9D880E-7EA3-46F8-9A33-982E804C2989}"/>
    <cellStyle name="Nota 8 3" xfId="2760" xr:uid="{ADD5FC80-D915-4CB8-95EB-BA3AA6D4632F}"/>
    <cellStyle name="Nota 8 4" xfId="2761" xr:uid="{CC69F399-BA17-472A-A6E7-8845F5760AA3}"/>
    <cellStyle name="Nota 9" xfId="2762" xr:uid="{D5419D3C-982C-4470-BFFA-2F3BAA3D5A45}"/>
    <cellStyle name="Nota 9 2" xfId="2763" xr:uid="{5A4127DB-7FB6-49B9-870C-A3B9D6243FA6}"/>
    <cellStyle name="Nota 9 2 2" xfId="2764" xr:uid="{9DDF4E30-C745-4A77-9D2F-BB60081EFA79}"/>
    <cellStyle name="Nota 9 3" xfId="2765" xr:uid="{F01389BB-AF8F-4B98-8603-FE17885A4FC2}"/>
    <cellStyle name="Nota 9 4" xfId="2766" xr:uid="{30900D40-0D55-442C-A0A3-8A3428C40F37}"/>
    <cellStyle name="Note 2" xfId="2767" xr:uid="{101147FC-96D4-4697-8CF5-FF3A90EBA346}"/>
    <cellStyle name="Percent" xfId="3" xr:uid="{00000000-0005-0000-0000-000008000000}"/>
    <cellStyle name="Percent 10" xfId="2768" xr:uid="{54D5F0A3-996B-44D1-BEC8-CC491A58ECCD}"/>
    <cellStyle name="Percent 16" xfId="6541" xr:uid="{BE64AE7E-FE9C-435C-A26C-CBF667B34623}"/>
    <cellStyle name="Percent 2" xfId="2769" xr:uid="{EE589B17-F951-4A63-89D5-FD873624037E}"/>
    <cellStyle name="Percent 2 2" xfId="2770" xr:uid="{DA72E22B-C132-4850-BCD6-9FFEB3564796}"/>
    <cellStyle name="Percent 2 3" xfId="2771" xr:uid="{0794CFBC-903F-4DA6-8392-4308F8A99E64}"/>
    <cellStyle name="Percent 2 4" xfId="2772" xr:uid="{91926121-C232-454E-883F-92E9BD54D929}"/>
    <cellStyle name="Percent 2 5" xfId="2773" xr:uid="{0843881E-BC93-4A3F-8081-D898EB632880}"/>
    <cellStyle name="Percent 2 6" xfId="2774" xr:uid="{706E593E-1A9B-4B78-8D46-A9F0039C10D3}"/>
    <cellStyle name="Percent 2 7" xfId="2775" xr:uid="{56B72A60-26B0-4156-B49C-3F883FF79D2C}"/>
    <cellStyle name="Percent 2 8" xfId="2776" xr:uid="{CF30FC0E-FD5B-409F-9919-D3DA49AEDC4B}"/>
    <cellStyle name="Percent 3" xfId="2777" xr:uid="{D64D7EF0-BC9C-46B1-BC2D-BC5079BBE823}"/>
    <cellStyle name="Percent 3 2" xfId="2778" xr:uid="{A341CF77-E37C-482F-A4C5-918BA14430AF}"/>
    <cellStyle name="Percent 4" xfId="2779" xr:uid="{4EAA250F-D884-4972-99B7-FCA612484E78}"/>
    <cellStyle name="Percent 5" xfId="2780" xr:uid="{A47C373F-7672-42B7-B256-FC7E3026CD3A}"/>
    <cellStyle name="Percent 5 2" xfId="2781" xr:uid="{BE82418F-C0CF-423A-B139-FA579ECE0F20}"/>
    <cellStyle name="Percent 6" xfId="2782" xr:uid="{C1E7926D-1C37-46DB-8E24-BD1ED9A02425}"/>
    <cellStyle name="Percent 7" xfId="2783" xr:uid="{1BA44FD7-8A9C-4ED9-ACD9-0D99D854FEF8}"/>
    <cellStyle name="Percent 8" xfId="2784" xr:uid="{05BB0222-385F-4FF8-82BA-05DDF6B3F94A}"/>
    <cellStyle name="Percent 9" xfId="2785" xr:uid="{3E961BCC-6FB2-4932-8F25-4646DB8DCAAF}"/>
    <cellStyle name="Percent_Ref Auditoria_Empresa - Teste ICMS" xfId="34724" xr:uid="{1E52B2EA-083E-439F-9B95-401D7A9D36E6}"/>
    <cellStyle name="Porcentagem" xfId="1" builtinId="5"/>
    <cellStyle name="Porcentagem 10" xfId="56" xr:uid="{8F7155BA-B8D1-4ACE-AD8D-132474121D10}"/>
    <cellStyle name="Porcentagem 11" xfId="44410" xr:uid="{AD8BE6BA-79D6-4410-A7E0-06FDEDBA77A2}"/>
    <cellStyle name="Porcentagem 2" xfId="7" xr:uid="{00000000-0005-0000-0000-00000A000000}"/>
    <cellStyle name="Porcentagem 2 2" xfId="9" xr:uid="{00000000-0005-0000-0000-00000B000000}"/>
    <cellStyle name="Porcentagem 2 2 2" xfId="3674" xr:uid="{9B53034C-2133-4F2F-9EC1-E42ADF43B369}"/>
    <cellStyle name="Porcentagem 2 2 2 2" xfId="8160" xr:uid="{C66E950B-A87A-4220-9B33-BF52397BF974}"/>
    <cellStyle name="Porcentagem 2 2 3" xfId="2787" xr:uid="{8A5BD3B8-0AF1-47EA-B20B-EB4DB28AAAB5}"/>
    <cellStyle name="Porcentagem 2 3" xfId="2788" xr:uid="{6FD1BC75-FB6E-42BF-A42B-494A241236F7}"/>
    <cellStyle name="Porcentagem 2 3 4" xfId="41420" xr:uid="{5A2BCE0C-2E8E-4463-970A-1128804A156C}"/>
    <cellStyle name="Porcentagem 2 4" xfId="41399" xr:uid="{0CD3070A-6065-4FC0-8F78-52A8B86FB057}"/>
    <cellStyle name="Porcentagem 2 5" xfId="41409" xr:uid="{009B6E26-1069-4F2F-BCD8-CFFEC346B730}"/>
    <cellStyle name="Porcentagem 2 6" xfId="41453" xr:uid="{95FF569D-7AD5-41A8-85B3-118CF25CF4ED}"/>
    <cellStyle name="Porcentagem 2 7" xfId="2786" xr:uid="{AC1E0456-0BF1-40FB-9275-C3FCB2984F62}"/>
    <cellStyle name="Porcentagem 3" xfId="2789" xr:uid="{6FB76D5C-596A-4EFB-BE31-24C04A97FDB8}"/>
    <cellStyle name="Porcentagem 3 2" xfId="2790" xr:uid="{09958CC9-57FC-4B9C-A552-4EA104818EC3}"/>
    <cellStyle name="Porcentagem 3 3" xfId="2791" xr:uid="{0E5CF151-31C6-4BA4-95E2-298C0155F41C}"/>
    <cellStyle name="Porcentagem 4" xfId="2792" xr:uid="{75A20FFC-2F75-47FA-BDD5-2230226DBA34}"/>
    <cellStyle name="Porcentagem 5" xfId="2793" xr:uid="{19671CEA-918E-42E0-A46B-F2D6B57E87B6}"/>
    <cellStyle name="Porcentagem 6" xfId="2794" xr:uid="{8CAB3FAB-2E5B-43CA-AC31-44B9CE3B48A2}"/>
    <cellStyle name="Porcentagem 7" xfId="2795" xr:uid="{B28466EC-68A0-46C5-BDDD-AC39FD413B8A}"/>
    <cellStyle name="Porcentagem 8" xfId="2796" xr:uid="{3EDF7211-3738-4388-9713-4496FB23E365}"/>
    <cellStyle name="Porcentagem 9" xfId="37115" xr:uid="{598C1B22-1247-4245-95E6-2744EB01491D}"/>
    <cellStyle name="RECAP - Estilo1" xfId="41564" xr:uid="{E3F50C9E-D7D1-407F-80B5-2EA762A6CD8A}"/>
    <cellStyle name="RECAP - Estilo1 2" xfId="41570" xr:uid="{45CF45CB-5656-49AD-95AF-FB58FA9D3D77}"/>
    <cellStyle name="Ruim" xfId="27" builtinId="27" customBuiltin="1"/>
    <cellStyle name="Ruim 2" xfId="41480" xr:uid="{0959DD12-7DAE-47EB-954D-AF383DB1DC66}"/>
    <cellStyle name="S0" xfId="41363" xr:uid="{F8FDB60A-B3CF-4E31-8E66-147F4A0A8108}"/>
    <cellStyle name="S1" xfId="41362" xr:uid="{6A7C6ACA-6E1F-4F3F-8FE8-A77585B9A686}"/>
    <cellStyle name="S10" xfId="41370" xr:uid="{CB8046A1-9BB8-496A-82E6-C95A27EAA75D}"/>
    <cellStyle name="S11" xfId="41373" xr:uid="{285B7AE3-9385-4CE5-BCC0-F68C1F61A6EB}"/>
    <cellStyle name="S12" xfId="41376" xr:uid="{AC07E85D-3245-4C8C-A0DA-DE07A5A1AB47}"/>
    <cellStyle name="S13" xfId="41377" xr:uid="{78E14549-CFDE-4286-8ABE-2C64A12EEA89}"/>
    <cellStyle name="S14" xfId="41374" xr:uid="{14EBF667-EF6A-458F-8114-ED6FFA426C16}"/>
    <cellStyle name="S15" xfId="41375" xr:uid="{C3928D6F-0E9A-4F24-90B0-EF87587352F5}"/>
    <cellStyle name="S16" xfId="41381" xr:uid="{DAC01BF0-F241-48EC-AE5B-5671F865ED71}"/>
    <cellStyle name="S17" xfId="41382" xr:uid="{AD07C0B3-6A24-43D2-8B07-984DF9FCE0FA}"/>
    <cellStyle name="S18" xfId="41378" xr:uid="{E2170E48-C564-450E-9901-D2F97C5D2BAC}"/>
    <cellStyle name="S19" xfId="41379" xr:uid="{0E6AC476-1F6D-4945-9EBC-8CF613472540}"/>
    <cellStyle name="S2" xfId="41365" xr:uid="{9774EE70-6FDD-4F93-BA23-95A81C844F95}"/>
    <cellStyle name="S20" xfId="41380" xr:uid="{A72856E9-0D32-40F7-B3CA-F464B3B0A2F5}"/>
    <cellStyle name="S21" xfId="41387" xr:uid="{78BAF8BC-7EAB-4D0A-ADBA-5863EDC40B71}"/>
    <cellStyle name="S22" xfId="41383" xr:uid="{EF970CF7-7B72-4C3B-B878-ECE52C529FD9}"/>
    <cellStyle name="S23" xfId="41384" xr:uid="{E49A90C9-7B93-4328-8681-FE5DF15AF60B}"/>
    <cellStyle name="S24" xfId="41385" xr:uid="{0F6D27F7-D08F-423F-9D2C-5EC9D1D5038D}"/>
    <cellStyle name="S25" xfId="41386" xr:uid="{58C7C9A8-CD59-4760-A2B5-A3552FCD9F05}"/>
    <cellStyle name="S3" xfId="41364" xr:uid="{40B3C5FA-07B9-40D9-A671-8CC20E69C606}"/>
    <cellStyle name="S4" xfId="41367" xr:uid="{AD8160D1-C429-46EB-B8F5-EAE0E930DD72}"/>
    <cellStyle name="S5" xfId="41368" xr:uid="{D214800D-D9B7-41DF-A5DC-DA4821AB2D58}"/>
    <cellStyle name="S6" xfId="41366" xr:uid="{4CFD45CC-B260-4824-8D3C-33D5C42A8B50}"/>
    <cellStyle name="S7" xfId="41371" xr:uid="{A3344F77-992F-40D3-BAEB-6226910656C5}"/>
    <cellStyle name="S8" xfId="41372" xr:uid="{D492713D-6EFF-4175-82FD-E8E0B69EDA87}"/>
    <cellStyle name="S9" xfId="41369" xr:uid="{019C418F-C96B-47A0-9E81-B111E31B8063}"/>
    <cellStyle name="Saída" xfId="29" builtinId="21" customBuiltin="1"/>
    <cellStyle name="Saída 10" xfId="6443" xr:uid="{5C9A8CA0-6DCD-4743-B31F-24E6379272EC}"/>
    <cellStyle name="Saída 11" xfId="6444" xr:uid="{DFA53A98-A76A-4394-92AF-2AC2E73A82C3}"/>
    <cellStyle name="Saída 2" xfId="2797" xr:uid="{42F0B620-1F7C-4D56-AFBE-054CFA10F3DC}"/>
    <cellStyle name="Saída 2 2" xfId="6446" xr:uid="{0BB6A12F-CE4C-49EF-8264-595F16441BB1}"/>
    <cellStyle name="Saída 2 2 2" xfId="41438" xr:uid="{0172A967-6569-4C79-867C-F3395661C76C}"/>
    <cellStyle name="Saída 2 3" xfId="6445" xr:uid="{5EB232A0-4E93-4276-940D-EAD228FE9C5F}"/>
    <cellStyle name="Saída 2 3 2" xfId="41542" xr:uid="{AE7F9972-E34E-4165-AB36-F65CD7AAFD7E}"/>
    <cellStyle name="Saída 2 4" xfId="35720" xr:uid="{0409FDEB-BECE-484C-AB01-CAC8054F4546}"/>
    <cellStyle name="Saída 2 5" xfId="35719" xr:uid="{3E7ED90D-2E3E-4F5B-A4BE-672B89465AD8}"/>
    <cellStyle name="Saída 2 6" xfId="40395" xr:uid="{7550F0C3-63F8-4B52-B38F-51A28EC5708E}"/>
    <cellStyle name="Saída 3" xfId="2798" xr:uid="{9296D706-5BDA-49A6-9DC8-9AC31B22D577}"/>
    <cellStyle name="Saída 3 2" xfId="6447" xr:uid="{842AAC70-9688-4D9D-B53A-AE8073F0F291}"/>
    <cellStyle name="Saída 3 3" xfId="35721" xr:uid="{61021F84-66BE-4CBE-B55F-4A457A0549DE}"/>
    <cellStyle name="Saída 3 4" xfId="35718" xr:uid="{7862FCD0-412F-4E69-A029-15B5B77FD458}"/>
    <cellStyle name="Saída 3 5" xfId="40396" xr:uid="{F24E1706-830C-45BD-A17A-9BE984E0AEBF}"/>
    <cellStyle name="Saída 4" xfId="6448" xr:uid="{2C934110-AEC1-4952-940B-70484EE0A559}"/>
    <cellStyle name="Saída 4 2" xfId="41482" xr:uid="{657D6F74-E548-42CC-B999-48E379C4B04A}"/>
    <cellStyle name="Saída 5" xfId="6449" xr:uid="{405DA91B-E9C1-43BE-B1B9-5C9EBB6FB36B}"/>
    <cellStyle name="Saída 6" xfId="6450" xr:uid="{43DB5693-75A6-4592-8DD7-C561A2D58E53}"/>
    <cellStyle name="Saída 7" xfId="6451" xr:uid="{68F6999E-A204-40E3-893A-8C0E454A4EAF}"/>
    <cellStyle name="Saída 8" xfId="6452" xr:uid="{86D0BFD1-D72D-4322-9F11-6E9CE7BEC41B}"/>
    <cellStyle name="Saída 9" xfId="6453" xr:uid="{C2F53AE4-8101-43F7-88A5-F643A4EDA4D3}"/>
    <cellStyle name="Separador de milhares [0] 2" xfId="34253" xr:uid="{DF404523-02CD-4E44-BC58-B92DC1EE6D66}"/>
    <cellStyle name="Separador de milhares [0] 3" xfId="41406" xr:uid="{E8E75193-D7FA-42B7-8589-281DCC3F152C}"/>
    <cellStyle name="Separador de milhares 10" xfId="2799" xr:uid="{85121829-30A6-43CA-8A07-2A9CE6ECE01F}"/>
    <cellStyle name="Separador de milhares 11" xfId="2800" xr:uid="{36FDF4E5-6EC6-4370-8AB8-4BE6DAA68E8E}"/>
    <cellStyle name="Separador de milhares 12" xfId="2801" xr:uid="{33E4A444-3CCD-4EC5-9D8C-97F06BACDF8F}"/>
    <cellStyle name="Separador de milhares 13" xfId="2802" xr:uid="{33D59E64-9574-4974-ADF8-042368AC101D}"/>
    <cellStyle name="Separador de milhares 14" xfId="2803" xr:uid="{FF996A6E-E7C0-4F4F-B144-FF555248E555}"/>
    <cellStyle name="Separador de milhares 14 2" xfId="3057" xr:uid="{7AF45DA9-E394-44EB-8B45-0A7A597C3518}"/>
    <cellStyle name="Separador de milhares 14 2 10" xfId="32804" xr:uid="{C4AC335E-F220-44D5-91BF-D8434B97232C}"/>
    <cellStyle name="Separador de milhares 14 2 11" xfId="34728" xr:uid="{562467DC-D1C6-4DB1-AA56-A4FA831ADCB6}"/>
    <cellStyle name="Separador de milhares 14 2 12" xfId="35843" xr:uid="{412958AF-34F7-4DAE-8851-6CB6736946FD}"/>
    <cellStyle name="Separador de milhares 14 2 13" xfId="37255" xr:uid="{253568AD-1E81-41EC-AB9D-0AFADE69FF95}"/>
    <cellStyle name="Separador de milhares 14 2 14" xfId="38660" xr:uid="{39D5A8EC-42A5-4143-A7C7-F6C630E21A95}"/>
    <cellStyle name="Separador de milhares 14 2 15" xfId="40397" xr:uid="{A69C31DF-0399-43E3-B358-4203BA36676D}"/>
    <cellStyle name="Separador de milhares 14 2 16" xfId="41709" xr:uid="{4FEA0348-23ED-450E-AEFA-36BA32CD06C7}"/>
    <cellStyle name="Separador de milhares 14 2 17" xfId="43112" xr:uid="{0A23724F-FD92-4C37-86ED-699BA600E58F}"/>
    <cellStyle name="Separador de milhares 14 2 2" xfId="3522" xr:uid="{F80B6743-ACA3-4838-A87A-68E21EB0A263}"/>
    <cellStyle name="Separador de milhares 14 2 2 10" xfId="34729" xr:uid="{6D276186-5B2C-4666-A49D-C294449B21EF}"/>
    <cellStyle name="Separador de milhares 14 2 2 11" xfId="36208" xr:uid="{DB5C9BEB-86C5-44B2-A829-F03870812DE3}"/>
    <cellStyle name="Separador de milhares 14 2 2 12" xfId="37620" xr:uid="{035E50CE-0231-4686-AB95-041EC8ECC29D}"/>
    <cellStyle name="Separador de milhares 14 2 2 13" xfId="39025" xr:uid="{C6959F8B-C32B-4558-82AE-98DED73D36A9}"/>
    <cellStyle name="Separador de milhares 14 2 2 14" xfId="40398" xr:uid="{0C9C7DE7-66F8-4345-A7BA-1EEAC8B81196}"/>
    <cellStyle name="Separador de milhares 14 2 2 15" xfId="42074" xr:uid="{3ED8038A-7371-4684-A86D-292E9A9274F0}"/>
    <cellStyle name="Separador de milhares 14 2 2 16" xfId="43477" xr:uid="{A960F1D4-F1DB-4069-BE8F-9E77D4D059FC}"/>
    <cellStyle name="Separador de milhares 14 2 2 2" xfId="4383" xr:uid="{6CA02E41-C77C-48A5-87F3-527E1E48AE45}"/>
    <cellStyle name="Separador de milhares 14 2 2 2 10" xfId="36960" xr:uid="{2ADFBFB7-6663-4977-BE96-A21C1B0EA2D4}"/>
    <cellStyle name="Separador de milhares 14 2 2 2 11" xfId="38372" xr:uid="{D715A0C5-CB6D-4359-8217-B03DC256691E}"/>
    <cellStyle name="Separador de milhares 14 2 2 2 12" xfId="39777" xr:uid="{EBEC0C2A-0CE8-433B-968C-74AEDA7E5E69}"/>
    <cellStyle name="Separador de milhares 14 2 2 2 13" xfId="40399" xr:uid="{E5D97664-8E2F-424E-925F-6105AF329EB2}"/>
    <cellStyle name="Separador de milhares 14 2 2 2 14" xfId="42826" xr:uid="{E4A76965-0AD7-4CA1-A4A6-EA9D03905A8D}"/>
    <cellStyle name="Separador de milhares 14 2 2 2 15" xfId="44229" xr:uid="{A721F98D-D63F-4E4C-945F-A1159659DD2A}"/>
    <cellStyle name="Separador de milhares 14 2 2 2 2" xfId="5992" xr:uid="{705CB334-B24E-45F1-AE6F-14EABEE435EE}"/>
    <cellStyle name="Separador de milhares 14 2 2 2 2 2" xfId="11241" xr:uid="{C40B4973-D208-49A5-8681-0EDCB09F05D8}"/>
    <cellStyle name="Separador de milhares 14 2 2 2 2 2 2" xfId="27503" xr:uid="{61325891-E814-4699-854C-707C1D3BB1FD}"/>
    <cellStyle name="Separador de milhares 14 2 2 2 2 3" xfId="16764" xr:uid="{37558AA8-3D00-40C4-A16E-16C4827428C9}"/>
    <cellStyle name="Separador de milhares 14 2 2 2 2 4" xfId="22662" xr:uid="{FA7725B2-20B7-4E22-8C2B-DFE8E6044CAB}"/>
    <cellStyle name="Separador de milhares 14 2 2 2 2 5" xfId="31959" xr:uid="{21B863F1-9AC4-4DD3-96CB-656D93508B74}"/>
    <cellStyle name="Separador de milhares 14 2 2 2 3" xfId="7998" xr:uid="{8B3F1FC3-DE36-4272-8AC7-2CADB54C49C2}"/>
    <cellStyle name="Separador de milhares 14 2 2 2 3 2" xfId="12853" xr:uid="{668E5BCE-DE11-4982-9B62-A0E28DDAB4CA}"/>
    <cellStyle name="Separador de milhares 14 2 2 2 3 2 2" xfId="29115" xr:uid="{50041209-C85F-4EE4-959E-872A3D7BA8BB}"/>
    <cellStyle name="Separador de milhares 14 2 2 2 3 3" xfId="18448" xr:uid="{87667D8D-E5EA-4197-A885-7736D6908364}"/>
    <cellStyle name="Separador de milhares 14 2 2 2 3 4" xfId="24274" xr:uid="{F55AFD11-42CD-459F-B166-DA1953772E5B}"/>
    <cellStyle name="Separador de milhares 14 2 2 2 3 5" xfId="30012" xr:uid="{A0D08A0B-BECF-4917-83B0-A9B79D1A3364}"/>
    <cellStyle name="Separador de milhares 14 2 2 2 4" xfId="9625" xr:uid="{A6C69577-0107-4508-B0B1-444E14764664}"/>
    <cellStyle name="Separador de milhares 14 2 2 2 4 2" xfId="25894" xr:uid="{0A469E26-8220-44AF-9D3A-04488B038946}"/>
    <cellStyle name="Separador de milhares 14 2 2 2 5" xfId="15155" xr:uid="{4FA9CDDD-16E0-4342-8D49-567423A9B3D8}"/>
    <cellStyle name="Separador de milhares 14 2 2 2 6" xfId="21053" xr:uid="{9CAC934D-A397-451E-B6EB-5BD623AA3473}"/>
    <cellStyle name="Separador de milhares 14 2 2 2 7" xfId="13630" xr:uid="{10CB5D0B-AA8E-4DE3-9FC4-22AD20084988}"/>
    <cellStyle name="Separador de milhares 14 2 2 2 8" xfId="34098" xr:uid="{7685BF88-B068-4D1D-B4C7-7FC763EA3973}"/>
    <cellStyle name="Separador de milhares 14 2 2 2 9" xfId="34730" xr:uid="{1D33A93C-A395-43EA-BFD9-8BA15FF59385}"/>
    <cellStyle name="Separador de milhares 14 2 2 3" xfId="5137" xr:uid="{F73F2B61-EE6D-407F-A44A-BA17F3D65B7F}"/>
    <cellStyle name="Separador de milhares 14 2 2 3 2" xfId="10386" xr:uid="{E19A8581-38EE-4911-A38D-96382F03FB72}"/>
    <cellStyle name="Separador de milhares 14 2 2 3 2 2" xfId="26648" xr:uid="{EAF3830E-C7E7-4E1C-8B9C-021628B9373B}"/>
    <cellStyle name="Separador de milhares 14 2 2 3 3" xfId="15909" xr:uid="{D51668B8-8273-44D6-8E1D-BC72205F2D62}"/>
    <cellStyle name="Separador de milhares 14 2 2 3 4" xfId="21807" xr:uid="{B154B5B4-5EDA-4CA8-9C60-B7B19BEFFC33}"/>
    <cellStyle name="Separador de milhares 14 2 2 3 5" xfId="19510" xr:uid="{8D6B9A22-B461-4A49-928C-F94BC8B0CD8D}"/>
    <cellStyle name="Separador de milhares 14 2 2 4" xfId="7143" xr:uid="{A32AFFBE-A1A6-4C59-A169-DCB824805118}"/>
    <cellStyle name="Separador de milhares 14 2 2 4 2" xfId="11998" xr:uid="{189EB1D7-C37A-4BAE-8531-E28E5249F173}"/>
    <cellStyle name="Separador de milhares 14 2 2 4 2 2" xfId="28260" xr:uid="{9220FB25-C250-4238-A18E-EB01D7875C3C}"/>
    <cellStyle name="Separador de milhares 14 2 2 4 3" xfId="17593" xr:uid="{FCA7C329-4735-4520-9502-70506434AADB}"/>
    <cellStyle name="Separador de milhares 14 2 2 4 4" xfId="23419" xr:uid="{B33DB554-E8CC-4936-8818-6A79DA20F1A3}"/>
    <cellStyle name="Separador de milhares 14 2 2 4 5" xfId="13400" xr:uid="{97C84256-DAA4-4FB5-B450-9A18F0EF7855}"/>
    <cellStyle name="Separador de milhares 14 2 2 5" xfId="8770" xr:uid="{66C14A74-4F6A-4D5E-868E-D943039292BE}"/>
    <cellStyle name="Separador de milhares 14 2 2 5 2" xfId="25039" xr:uid="{7B18C9DA-A9C1-44BF-8487-5B1871D0749A}"/>
    <cellStyle name="Separador de milhares 14 2 2 6" xfId="14298" xr:uid="{C841FD1E-9C55-4FBD-8379-A0CEF978175A}"/>
    <cellStyle name="Separador de milhares 14 2 2 7" xfId="20198" xr:uid="{1B15D90F-8EE8-458C-BFFF-F4A0246246A0}"/>
    <cellStyle name="Separador de milhares 14 2 2 8" xfId="29362" xr:uid="{6AC98819-1513-40D0-819A-E3BF0A54AA9B}"/>
    <cellStyle name="Separador de milhares 14 2 2 9" xfId="33243" xr:uid="{0C8AA677-9C7D-4C74-B86A-7DE7182A6621}"/>
    <cellStyle name="Separador de milhares 14 2 3" xfId="3948" xr:uid="{C4EF630E-13B3-480C-9B98-DC748A2B3813}"/>
    <cellStyle name="Separador de milhares 14 2 3 10" xfId="36593" xr:uid="{D3E3DB6D-894B-4CB4-BB2E-84DA40B7CB58}"/>
    <cellStyle name="Separador de milhares 14 2 3 11" xfId="38005" xr:uid="{F7831CB0-2CC5-43DA-BBDF-A7CE9813E7E1}"/>
    <cellStyle name="Separador de milhares 14 2 3 12" xfId="39410" xr:uid="{9D71423F-A4D5-415A-AEC8-95BFB7138859}"/>
    <cellStyle name="Separador de milhares 14 2 3 13" xfId="40400" xr:uid="{7992618E-357A-44F9-B8DE-4BBC585742CF}"/>
    <cellStyle name="Separador de milhares 14 2 3 14" xfId="42459" xr:uid="{B403BD28-0B4B-4BFA-8E75-2B790BEB80EF}"/>
    <cellStyle name="Separador de milhares 14 2 3 15" xfId="43862" xr:uid="{358243F9-B2B8-465D-9D73-0975F24202B9}"/>
    <cellStyle name="Separador de milhares 14 2 3 2" xfId="5557" xr:uid="{29C462FF-1128-4D09-B7A5-47F784A931CB}"/>
    <cellStyle name="Separador de milhares 14 2 3 2 2" xfId="10806" xr:uid="{7FA4812B-FD9C-4BA5-B110-36883D7D403F}"/>
    <cellStyle name="Separador de milhares 14 2 3 2 2 2" xfId="27068" xr:uid="{281D1B93-876C-421A-B577-6FDBABF69DE6}"/>
    <cellStyle name="Separador de milhares 14 2 3 2 3" xfId="16329" xr:uid="{5F87ED88-0030-4C11-86AF-31B1A8376BC9}"/>
    <cellStyle name="Separador de milhares 14 2 3 2 4" xfId="22227" xr:uid="{58F9A064-E0D8-4DFD-93F6-CF759D738030}"/>
    <cellStyle name="Separador de milhares 14 2 3 2 5" xfId="29749" xr:uid="{BACE91D3-E6C0-4AA0-8353-5153018A348E}"/>
    <cellStyle name="Separador de milhares 14 2 3 3" xfId="7563" xr:uid="{50C24B16-1D9B-4DE5-8364-D7B802D6FC19}"/>
    <cellStyle name="Separador de milhares 14 2 3 3 2" xfId="12418" xr:uid="{BFBA3102-7429-4E59-8644-5F679251D2FE}"/>
    <cellStyle name="Separador de milhares 14 2 3 3 2 2" xfId="28680" xr:uid="{2EE3DCCD-10FE-4C07-8DD9-8FE0F02B3E1B}"/>
    <cellStyle name="Separador de milhares 14 2 3 3 3" xfId="18013" xr:uid="{2BF36C08-C2C6-44A3-A083-9C591B5148F0}"/>
    <cellStyle name="Separador de milhares 14 2 3 3 4" xfId="23839" xr:uid="{16F4B65A-105A-4298-9278-1777AB69FEF4}"/>
    <cellStyle name="Separador de milhares 14 2 3 3 5" xfId="31504" xr:uid="{14ED71FB-626B-45CA-B1B0-723E4E803D23}"/>
    <cellStyle name="Separador de milhares 14 2 3 4" xfId="9190" xr:uid="{10AC0481-7718-497D-9885-0E5789B18E0F}"/>
    <cellStyle name="Separador de milhares 14 2 3 4 2" xfId="25459" xr:uid="{A9860CDB-8DC4-47B7-B140-C830A9BD3765}"/>
    <cellStyle name="Separador de milhares 14 2 3 5" xfId="14720" xr:uid="{8890A368-6DF7-4FD8-AF2E-D478B685A10E}"/>
    <cellStyle name="Separador de milhares 14 2 3 6" xfId="20618" xr:uid="{133DC8AE-0A3E-436A-BE1D-2D5D1C7191E6}"/>
    <cellStyle name="Separador de milhares 14 2 3 7" xfId="31128" xr:uid="{156A35BE-0D18-4BFB-8FC6-5CBCF38263D9}"/>
    <cellStyle name="Separador de milhares 14 2 3 8" xfId="33663" xr:uid="{E97F1B7C-00AD-482B-8661-12698466D5F2}"/>
    <cellStyle name="Separador de milhares 14 2 3 9" xfId="34731" xr:uid="{3C37937D-AD5B-4E12-AC7C-9BC3D730F96F}"/>
    <cellStyle name="Separador de milhares 14 2 4" xfId="4698" xr:uid="{7BB66B2A-18A7-4235-BB03-E11BCB6084E6}"/>
    <cellStyle name="Separador de milhares 14 2 4 2" xfId="9947" xr:uid="{92B8B8AE-0CFB-427D-9998-CFF57985CE69}"/>
    <cellStyle name="Separador de milhares 14 2 4 2 2" xfId="26209" xr:uid="{E8FF002E-68EF-46B6-B6D2-0950E1E34B3F}"/>
    <cellStyle name="Separador de milhares 14 2 4 3" xfId="15470" xr:uid="{08C6AAB6-5969-4B43-AAF3-DF716517AF5F}"/>
    <cellStyle name="Separador de milhares 14 2 4 4" xfId="21368" xr:uid="{F83DB418-12C0-4C41-A9EA-7026063A24AD}"/>
    <cellStyle name="Separador de milhares 14 2 4 5" xfId="19004" xr:uid="{59B9DF14-0E08-4F6C-8A27-54E83DFA30B6}"/>
    <cellStyle name="Separador de milhares 14 2 5" xfId="6704" xr:uid="{A3248828-15A7-4825-824C-DB431A650C82}"/>
    <cellStyle name="Separador de milhares 14 2 5 2" xfId="11559" xr:uid="{9B3AA486-9D69-40DB-ABF7-6A94C936FC40}"/>
    <cellStyle name="Separador de milhares 14 2 5 2 2" xfId="27821" xr:uid="{0339305B-F853-4BB4-A5F2-EB1D4D73407E}"/>
    <cellStyle name="Separador de milhares 14 2 5 3" xfId="17154" xr:uid="{EE43EC18-6770-4FDE-AEB7-98CC4F52533D}"/>
    <cellStyle name="Separador de milhares 14 2 5 4" xfId="22980" xr:uid="{4FD1E91D-DAE0-4F73-AB56-FAA9AD07EC4A}"/>
    <cellStyle name="Separador de milhares 14 2 5 5" xfId="31971" xr:uid="{5B2C122F-29C6-4810-B16A-4F8785E375E6}"/>
    <cellStyle name="Separador de milhares 14 2 6" xfId="8331" xr:uid="{C8A4326A-ECF7-42F5-8660-66D6B7BBA33D}"/>
    <cellStyle name="Separador de milhares 14 2 6 2" xfId="24600" xr:uid="{A9B72760-C2A4-4493-9621-EA927F517CD4}"/>
    <cellStyle name="Separador de milhares 14 2 7" xfId="13856" xr:uid="{4A3577F1-5E7B-4551-91FF-E90A2BDA1B00}"/>
    <cellStyle name="Separador de milhares 14 2 8" xfId="19759" xr:uid="{50CB2B3D-CB89-41D0-A943-D38AD7E853CE}"/>
    <cellStyle name="Separador de milhares 14 2 9" xfId="32566" xr:uid="{76624567-4056-48CA-A579-B213ABF3EC40}"/>
    <cellStyle name="Separador de milhares 14 3" xfId="3322" xr:uid="{C3A001DF-E5F3-4A51-BD68-B9F2707ADB9E}"/>
    <cellStyle name="Separador de milhares 14 3 10" xfId="34732" xr:uid="{6D79FB1E-370B-4D13-8453-755A38FD0711}"/>
    <cellStyle name="Separador de milhares 14 3 11" xfId="36032" xr:uid="{2C66D2F8-831C-43BE-8EA8-5F472E7E677C}"/>
    <cellStyle name="Separador de milhares 14 3 12" xfId="37444" xr:uid="{C6132838-7EEE-4215-84D0-DF9FD3499073}"/>
    <cellStyle name="Separador de milhares 14 3 13" xfId="38849" xr:uid="{B1EFBACA-4489-47AD-99B9-D1F298F00AC0}"/>
    <cellStyle name="Separador de milhares 14 3 14" xfId="40401" xr:uid="{86F41644-7385-459D-99AE-0445284E59C8}"/>
    <cellStyle name="Separador de milhares 14 3 15" xfId="41898" xr:uid="{99AF0F8C-C83B-4BC8-BFCF-19141400983B}"/>
    <cellStyle name="Separador de milhares 14 3 16" xfId="43301" xr:uid="{D8FB5A68-5D20-4AC9-B003-2B6B24C19CB2}"/>
    <cellStyle name="Separador de milhares 14 3 2" xfId="4185" xr:uid="{43F8EF82-77BB-482B-A4BF-A18C99F1AC69}"/>
    <cellStyle name="Separador de milhares 14 3 2 10" xfId="36784" xr:uid="{6729EC60-13C7-4DB9-AE26-6B60BA4589D5}"/>
    <cellStyle name="Separador de milhares 14 3 2 11" xfId="38196" xr:uid="{7893D8C5-5673-4269-9B49-15863688EDD5}"/>
    <cellStyle name="Separador de milhares 14 3 2 12" xfId="39601" xr:uid="{60D11D86-27B2-4741-A503-7D0D5F01A96D}"/>
    <cellStyle name="Separador de milhares 14 3 2 13" xfId="40402" xr:uid="{E794F0EB-B2AB-4DE9-88FF-405B0980CED1}"/>
    <cellStyle name="Separador de milhares 14 3 2 14" xfId="42650" xr:uid="{313343E0-1D00-4016-B99E-ED2F3FB18CC2}"/>
    <cellStyle name="Separador de milhares 14 3 2 15" xfId="44053" xr:uid="{7D140594-AA31-4048-AD02-0C1BA9691505}"/>
    <cellStyle name="Separador de milhares 14 3 2 2" xfId="5794" xr:uid="{083475AA-1D3D-4BAB-9C50-CC59C088C43C}"/>
    <cellStyle name="Separador de milhares 14 3 2 2 2" xfId="11043" xr:uid="{B58A2F5B-828D-4FB6-AA32-A4E6EF6848BD}"/>
    <cellStyle name="Separador de milhares 14 3 2 2 2 2" xfId="27305" xr:uid="{987A3671-3A82-4C96-8877-921E5171C4CD}"/>
    <cellStyle name="Separador de milhares 14 3 2 2 3" xfId="16566" xr:uid="{8042DDC2-EB08-4A80-8B95-052F18A374A2}"/>
    <cellStyle name="Separador de milhares 14 3 2 2 4" xfId="22464" xr:uid="{7388E2BC-A837-4FF1-99B4-BC9EE56BB589}"/>
    <cellStyle name="Separador de milhares 14 3 2 2 5" xfId="19233" xr:uid="{48A307AE-D23A-42CE-AE41-580AE69E5983}"/>
    <cellStyle name="Separador de milhares 14 3 2 3" xfId="7800" xr:uid="{F5B12C22-7B6C-4585-A46B-6BAD0BD3DF54}"/>
    <cellStyle name="Separador de milhares 14 3 2 3 2" xfId="12655" xr:uid="{9973A062-8600-4424-96E4-CB0AFD9FAF9E}"/>
    <cellStyle name="Separador de milhares 14 3 2 3 2 2" xfId="28917" xr:uid="{95440345-00A4-4492-8312-4127E16860F8}"/>
    <cellStyle name="Separador de milhares 14 3 2 3 3" xfId="18250" xr:uid="{96D259FA-EC12-437C-B6F5-603E27602E60}"/>
    <cellStyle name="Separador de milhares 14 3 2 3 4" xfId="24076" xr:uid="{671E2CC6-05AB-4289-9CD3-F6D7EB6CD78D}"/>
    <cellStyle name="Separador de milhares 14 3 2 3 5" xfId="31685" xr:uid="{1A05AF9C-C459-4F1C-B526-540300A90020}"/>
    <cellStyle name="Separador de milhares 14 3 2 4" xfId="9427" xr:uid="{65C873C2-AAD4-415A-AAD8-3365CE700796}"/>
    <cellStyle name="Separador de milhares 14 3 2 4 2" xfId="25696" xr:uid="{654DD2F0-D057-4A63-A38D-90E8D10EFBE8}"/>
    <cellStyle name="Separador de milhares 14 3 2 5" xfId="14957" xr:uid="{4D6E17BC-B5AE-4E7C-B702-6D195B27CF35}"/>
    <cellStyle name="Separador de milhares 14 3 2 6" xfId="20855" xr:uid="{5DD137C8-B891-469F-9C4D-AF2D195DD931}"/>
    <cellStyle name="Separador de milhares 14 3 2 7" xfId="16976" xr:uid="{BF33F1BA-5D7A-4171-9D1B-60ED7E7EACBD}"/>
    <cellStyle name="Separador de milhares 14 3 2 8" xfId="33900" xr:uid="{8EB3339F-C576-4B4E-9B26-8CFFFFA525B3}"/>
    <cellStyle name="Separador de milhares 14 3 2 9" xfId="34733" xr:uid="{4FFFD07E-0D46-4427-BBB2-4AF973FE0F02}"/>
    <cellStyle name="Separador de milhares 14 3 3" xfId="4938" xr:uid="{F3F9BE64-09C9-4F02-A6DA-57DF8D2FFDAD}"/>
    <cellStyle name="Separador de milhares 14 3 3 2" xfId="10187" xr:uid="{B32B8FA9-E7FF-458B-B759-96D369D66333}"/>
    <cellStyle name="Separador de milhares 14 3 3 2 2" xfId="26449" xr:uid="{FD387F4D-5F5A-4640-90FD-A08CA2B7244D}"/>
    <cellStyle name="Separador de milhares 14 3 3 3" xfId="15710" xr:uid="{E740E3BE-B06D-47BB-9CA0-1D68F34E57AF}"/>
    <cellStyle name="Separador de milhares 14 3 3 4" xfId="21608" xr:uid="{296CE180-7AF7-43AC-B674-9867782C5DFA}"/>
    <cellStyle name="Separador de milhares 14 3 3 5" xfId="31905" xr:uid="{300D9FA6-C184-46C4-96BC-3F9056BB0122}"/>
    <cellStyle name="Separador de milhares 14 3 4" xfId="6944" xr:uid="{690B84DC-8CED-495C-B882-D80A0AA379E4}"/>
    <cellStyle name="Separador de milhares 14 3 4 2" xfId="11799" xr:uid="{493D4DD4-D150-41E9-90DF-B2CBD23710CD}"/>
    <cellStyle name="Separador de milhares 14 3 4 2 2" xfId="28061" xr:uid="{B9962E89-FD09-4580-8139-3F9D0BD72B6D}"/>
    <cellStyle name="Separador de milhares 14 3 4 3" xfId="17394" xr:uid="{84EBE029-2AD9-4601-9AE7-7D91765FFA35}"/>
    <cellStyle name="Separador de milhares 14 3 4 4" xfId="23220" xr:uid="{E1527C89-C188-40D9-9B46-2AC75906E991}"/>
    <cellStyle name="Separador de milhares 14 3 4 5" xfId="31603" xr:uid="{A6BE390F-F9EE-4682-89CF-CC631CA881FC}"/>
    <cellStyle name="Separador de milhares 14 3 5" xfId="8571" xr:uid="{46C62296-8580-4731-9AF0-8504AE91DBA8}"/>
    <cellStyle name="Separador de milhares 14 3 5 2" xfId="24840" xr:uid="{E6D1DDD9-DB7F-41EB-9023-3C629ED72FC2}"/>
    <cellStyle name="Separador de milhares 14 3 6" xfId="14099" xr:uid="{CCFDF8C4-9B7E-472C-9D7C-6035CCC99557}"/>
    <cellStyle name="Separador de milhares 14 3 7" xfId="19999" xr:uid="{3B2772DA-6062-4D06-B6C0-E3285727349D}"/>
    <cellStyle name="Separador de milhares 14 3 8" xfId="31323" xr:uid="{C36222CD-3015-4A6B-862D-6CECF2658F32}"/>
    <cellStyle name="Separador de milhares 14 3 9" xfId="33044" xr:uid="{9064F91B-76C8-4CD7-8EF2-DD7884FFBE19}"/>
    <cellStyle name="Separador de milhares 14 4" xfId="3747" xr:uid="{9293174A-559C-4B19-B8E1-518627498188}"/>
    <cellStyle name="Separador de milhares 14 4 10" xfId="36417" xr:uid="{C84F2A68-E495-4BE4-99D6-E72D46B095D6}"/>
    <cellStyle name="Separador de milhares 14 4 11" xfId="37829" xr:uid="{06D1C71C-D13C-4719-921D-3B1E58144668}"/>
    <cellStyle name="Separador de milhares 14 4 12" xfId="39234" xr:uid="{EF7E5A29-7E83-4090-B7BA-8140C8AD7291}"/>
    <cellStyle name="Separador de milhares 14 4 13" xfId="40403" xr:uid="{08540F78-440B-4D89-BC1A-D5598566467D}"/>
    <cellStyle name="Separador de milhares 14 4 14" xfId="42283" xr:uid="{15CB79AD-D2C6-4A34-AAFF-301868992BF7}"/>
    <cellStyle name="Separador de milhares 14 4 15" xfId="43686" xr:uid="{162A9562-E2D3-4E6B-94BF-E67C021BCF4F}"/>
    <cellStyle name="Separador de milhares 14 4 2" xfId="5356" xr:uid="{F95EBCEB-3A45-450C-A7F7-9C4FD8E74500}"/>
    <cellStyle name="Separador de milhares 14 4 2 2" xfId="10605" xr:uid="{EA978F8E-33FD-4A5F-AE40-8F4F0B6BC392}"/>
    <cellStyle name="Separador de milhares 14 4 2 2 2" xfId="26867" xr:uid="{4F1B2BAD-2AEE-41CE-A70A-254838B820CB}"/>
    <cellStyle name="Separador de milhares 14 4 2 3" xfId="16128" xr:uid="{0D3A4A0C-73B2-4CEE-A650-B29C24D8CE3E}"/>
    <cellStyle name="Separador de milhares 14 4 2 4" xfId="22026" xr:uid="{19D4C22E-6D64-461E-8C54-ABEA22A0A99C}"/>
    <cellStyle name="Separador de milhares 14 4 2 5" xfId="19237" xr:uid="{1182B5CB-998E-4441-84E7-EBCB3A7A3F44}"/>
    <cellStyle name="Separador de milhares 14 4 3" xfId="7362" xr:uid="{06BEF8A2-59CE-4FF1-A1A6-C9C1A9E05E75}"/>
    <cellStyle name="Separador de milhares 14 4 3 2" xfId="12217" xr:uid="{43042B53-B15E-4C13-8F60-60419A1FBD1B}"/>
    <cellStyle name="Separador de milhares 14 4 3 2 2" xfId="28479" xr:uid="{96EA17AA-CE76-4E8F-93C1-989FF995C2C6}"/>
    <cellStyle name="Separador de milhares 14 4 3 3" xfId="17812" xr:uid="{7A4DF425-88EB-4F31-A5F6-03361334E158}"/>
    <cellStyle name="Separador de milhares 14 4 3 4" xfId="23638" xr:uid="{0AA4F300-A428-4C58-A1D6-AC980DB2F763}"/>
    <cellStyle name="Separador de milhares 14 4 3 5" xfId="31458" xr:uid="{D8F7BCDA-8860-4458-8E14-34A8A3578CE1}"/>
    <cellStyle name="Separador de milhares 14 4 4" xfId="8989" xr:uid="{A3B86FB7-63E4-4FED-9DAD-239BC1FFDC1E}"/>
    <cellStyle name="Separador de milhares 14 4 4 2" xfId="25258" xr:uid="{F2D801BC-3338-4C5D-9C95-1C2611838BB7}"/>
    <cellStyle name="Separador de milhares 14 4 5" xfId="14519" xr:uid="{E3091F52-3700-4BC1-94DA-A7E5D1E2B35A}"/>
    <cellStyle name="Separador de milhares 14 4 6" xfId="20417" xr:uid="{3F0CEF30-4589-410F-8518-C41054DA3122}"/>
    <cellStyle name="Separador de milhares 14 4 7" xfId="29441" xr:uid="{51B0D559-6FC3-4654-9231-3C01964D6687}"/>
    <cellStyle name="Separador de milhares 14 4 8" xfId="33462" xr:uid="{55B87353-50E4-4EFF-876E-911FC9BC8B62}"/>
    <cellStyle name="Separador de milhares 14 4 9" xfId="34734" xr:uid="{F8FB0260-F483-4C81-9B00-EAC017F48E50}"/>
    <cellStyle name="Separador de milhares 14 5" xfId="13647" xr:uid="{8BB0B05F-2498-4EE0-9223-6246F46DB6AB}"/>
    <cellStyle name="Separador de milhares 14 6" xfId="30783" xr:uid="{1D17537F-379C-4091-A2FB-37402EE86822}"/>
    <cellStyle name="Separador de milhares 19" xfId="2951" xr:uid="{E89E0162-122B-450D-BD99-E69C775E95F4}"/>
    <cellStyle name="Separador de milhares 19 10" xfId="18620" xr:uid="{A039048A-BC9C-4DDA-841C-2DC27E6ABB53}"/>
    <cellStyle name="Separador de milhares 19 11" xfId="32712" xr:uid="{4B9D3E30-E3F8-4478-80E1-5D9AF6036427}"/>
    <cellStyle name="Separador de milhares 19 2" xfId="3163" xr:uid="{A11AFE4C-774E-42F3-B057-0413AFDB17AE}"/>
    <cellStyle name="Separador de milhares 19 2 10" xfId="32612" xr:uid="{F4EE6D35-3359-4F1C-B7F5-26C4DE02C6A1}"/>
    <cellStyle name="Separador de milhares 19 2 11" xfId="32910" xr:uid="{76F47C3B-7F51-4EAF-9396-FC68229DFBB2}"/>
    <cellStyle name="Separador de milhares 19 2 2" xfId="3628" xr:uid="{B7FBEE66-7DA9-4266-8D95-623134C6DBE4}"/>
    <cellStyle name="Separador de milhares 19 2 2 2" xfId="4489" xr:uid="{293E381D-5CF9-4841-BE10-07963EBB6BCA}"/>
    <cellStyle name="Separador de milhares 19 2 2 2 2" xfId="6098" xr:uid="{0915F07E-008F-4E4E-991D-A6DBF5DADA17}"/>
    <cellStyle name="Separador de milhares 19 2 2 2 2 2" xfId="11347" xr:uid="{28A6C34D-85AE-4DFB-9A91-6143FD5EFC20}"/>
    <cellStyle name="Separador de milhares 19 2 2 2 2 2 2" xfId="27609" xr:uid="{38036FB6-F8BA-4585-9292-CFBB54E402CC}"/>
    <cellStyle name="Separador de milhares 19 2 2 2 2 3" xfId="16870" xr:uid="{7F3C703B-5C17-4ECD-A1F4-34DA96B24E4D}"/>
    <cellStyle name="Separador de milhares 19 2 2 2 2 4" xfId="22768" xr:uid="{AE043B2F-9D7B-47C3-B7A6-951480AFED48}"/>
    <cellStyle name="Separador de milhares 19 2 2 2 2 5" xfId="13530" xr:uid="{CFFFA661-855F-4896-8F25-1A28CDC085ED}"/>
    <cellStyle name="Separador de milhares 19 2 2 2 3" xfId="8104" xr:uid="{0F80603B-7A69-440A-AA72-A0F1836F7450}"/>
    <cellStyle name="Separador de milhares 19 2 2 2 3 2" xfId="12959" xr:uid="{F6F41C84-7365-4B89-8960-C787DCE52122}"/>
    <cellStyle name="Separador de milhares 19 2 2 2 3 2 2" xfId="29221" xr:uid="{F591C3EF-AFED-4620-975C-5B314C42299F}"/>
    <cellStyle name="Separador de milhares 19 2 2 2 3 3" xfId="18554" xr:uid="{E80898BE-3FC9-40D3-952D-B1DD6A71E143}"/>
    <cellStyle name="Separador de milhares 19 2 2 2 3 4" xfId="24380" xr:uid="{7D9A2974-708A-4EC3-BCD1-1C622F61F580}"/>
    <cellStyle name="Separador de milhares 19 2 2 2 3 5" xfId="30089" xr:uid="{020C86D7-2050-4C7C-B714-1DC4B4C41744}"/>
    <cellStyle name="Separador de milhares 19 2 2 2 4" xfId="9731" xr:uid="{0EB7D960-3517-49CC-9722-1A250B6D7829}"/>
    <cellStyle name="Separador de milhares 19 2 2 2 4 2" xfId="26000" xr:uid="{AB1D85F1-9863-4498-8DDF-A607FF1319AF}"/>
    <cellStyle name="Separador de milhares 19 2 2 2 5" xfId="15261" xr:uid="{23E97E40-8040-4B9A-92A5-3C6A98853D3B}"/>
    <cellStyle name="Separador de milhares 19 2 2 2 6" xfId="21159" xr:uid="{687D215E-06CB-4F08-BB6E-63DC8C0F94C3}"/>
    <cellStyle name="Separador de milhares 19 2 2 2 7" xfId="13065" xr:uid="{AD372EBE-F062-40CC-9B9A-2BB5F8204D96}"/>
    <cellStyle name="Separador de milhares 19 2 2 2 8" xfId="34204" xr:uid="{7897B725-EF6E-409C-9AD3-4DC99C5C3F44}"/>
    <cellStyle name="Separador de milhares 19 2 2 3" xfId="5243" xr:uid="{981F6B8F-BAF8-47B2-A71A-C2C607F291A7}"/>
    <cellStyle name="Separador de milhares 19 2 2 3 2" xfId="10492" xr:uid="{AF325409-5B51-4D07-AA95-B1F60C6ABB7C}"/>
    <cellStyle name="Separador de milhares 19 2 2 3 2 2" xfId="26754" xr:uid="{1DAD854B-A372-42BC-83D7-1B12341734B4}"/>
    <cellStyle name="Separador de milhares 19 2 2 3 3" xfId="16015" xr:uid="{F1B81E6B-E18A-4117-B007-6DB79C55F9A0}"/>
    <cellStyle name="Separador de milhares 19 2 2 3 4" xfId="21913" xr:uid="{C228213B-BDF2-4CAE-AB06-61C611187275}"/>
    <cellStyle name="Separador de milhares 19 2 2 3 5" xfId="16989" xr:uid="{9B552F34-C7E9-4104-A73D-F62EA5F0BBB7}"/>
    <cellStyle name="Separador de milhares 19 2 2 4" xfId="7249" xr:uid="{C01AF24F-D70A-4986-B4B2-26B414D85F2B}"/>
    <cellStyle name="Separador de milhares 19 2 2 4 2" xfId="12104" xr:uid="{3A85FA3F-86CD-4B54-BB37-5772D4A6A274}"/>
    <cellStyle name="Separador de milhares 19 2 2 4 2 2" xfId="28366" xr:uid="{6CA452E4-EC26-4151-A0D1-3BA283E298B9}"/>
    <cellStyle name="Separador de milhares 19 2 2 4 3" xfId="17699" xr:uid="{46777908-B2E6-47BB-8CB5-636A89E89CCD}"/>
    <cellStyle name="Separador de milhares 19 2 2 4 4" xfId="23525" xr:uid="{42759EDD-B755-4EA6-8191-D3F3BCE06B48}"/>
    <cellStyle name="Separador de milhares 19 2 2 4 5" xfId="30612" xr:uid="{20E1B6E3-62CD-44C5-A12A-9248D245821D}"/>
    <cellStyle name="Separador de milhares 19 2 2 5" xfId="8876" xr:uid="{AF3F67E6-9E34-4A53-93C4-18708EECA7CA}"/>
    <cellStyle name="Separador de milhares 19 2 2 5 2" xfId="25145" xr:uid="{F2A77920-575C-4198-8BE6-57BA46C052F6}"/>
    <cellStyle name="Separador de milhares 19 2 2 6" xfId="14404" xr:uid="{352F299A-495A-4FD3-A0E3-E1141B9CE203}"/>
    <cellStyle name="Separador de milhares 19 2 2 7" xfId="20304" xr:uid="{71D47909-43AC-4D94-8241-F5404C1B46FB}"/>
    <cellStyle name="Separador de milhares 19 2 2 8" xfId="19127" xr:uid="{DE844FEB-41CB-4BD0-AD9F-AC39B466DB75}"/>
    <cellStyle name="Separador de milhares 19 2 2 9" xfId="33349" xr:uid="{8ABA8F85-038A-4170-980E-C07CBEFC4955}"/>
    <cellStyle name="Separador de milhares 19 2 3" xfId="4054" xr:uid="{454DFF07-00BD-4D72-BCF7-6ED16FD7F6AE}"/>
    <cellStyle name="Separador de milhares 19 2 3 2" xfId="5663" xr:uid="{77E221A5-C3B6-469C-A871-BDD3F0441013}"/>
    <cellStyle name="Separador de milhares 19 2 3 2 2" xfId="10912" xr:uid="{82CD536C-B601-4612-B293-DBC2F9A330DC}"/>
    <cellStyle name="Separador de milhares 19 2 3 2 2 2" xfId="27174" xr:uid="{48DDA1CA-5211-4821-B725-11A4C09ECF8F}"/>
    <cellStyle name="Separador de milhares 19 2 3 2 3" xfId="16435" xr:uid="{4791A4AE-AE08-4F12-A793-5958181DD417}"/>
    <cellStyle name="Separador de milhares 19 2 3 2 4" xfId="22333" xr:uid="{B3CE53BD-1267-427F-9C32-0B14F4B796E7}"/>
    <cellStyle name="Separador de milhares 19 2 3 2 5" xfId="30117" xr:uid="{57AD4AE6-33E1-46CD-84F7-0AC40C8DD715}"/>
    <cellStyle name="Separador de milhares 19 2 3 3" xfId="7669" xr:uid="{E5F2EC50-1DA9-4D45-A1F1-6A419AC4B872}"/>
    <cellStyle name="Separador de milhares 19 2 3 3 2" xfId="12524" xr:uid="{115C336B-131A-4019-BF40-BAD7047A10E8}"/>
    <cellStyle name="Separador de milhares 19 2 3 3 2 2" xfId="28786" xr:uid="{1FB8FE7B-AB3C-491C-AC25-2E72CCB7C087}"/>
    <cellStyle name="Separador de milhares 19 2 3 3 3" xfId="18119" xr:uid="{94DE53D1-59CD-4485-9469-885961B09CCC}"/>
    <cellStyle name="Separador de milhares 19 2 3 3 4" xfId="23945" xr:uid="{1CC6B41D-97BA-499F-A69F-49AF16B1DC22}"/>
    <cellStyle name="Separador de milhares 19 2 3 3 5" xfId="30497" xr:uid="{CB0DC0DB-C384-4A5E-9B97-A9495ADCF399}"/>
    <cellStyle name="Separador de milhares 19 2 3 4" xfId="9296" xr:uid="{E2115287-D5DA-47E0-A044-B47EAAF6F8E3}"/>
    <cellStyle name="Separador de milhares 19 2 3 4 2" xfId="25565" xr:uid="{489ADBB3-C8E0-42A8-BF3A-E35EAE881DB8}"/>
    <cellStyle name="Separador de milhares 19 2 3 5" xfId="14826" xr:uid="{4CCEDF5B-64BF-435A-BB2E-363323FACF17}"/>
    <cellStyle name="Separador de milhares 19 2 3 6" xfId="20724" xr:uid="{70C1FC86-2F4A-4EA8-8FD0-90F3CC155414}"/>
    <cellStyle name="Separador de milhares 19 2 3 7" xfId="30514" xr:uid="{838F9BE6-ED5D-4FBB-921B-EB02332D2A5D}"/>
    <cellStyle name="Separador de milhares 19 2 3 8" xfId="33769" xr:uid="{DBF3379A-C28C-456D-9EB7-6B36375DDDFC}"/>
    <cellStyle name="Separador de milhares 19 2 4" xfId="4804" xr:uid="{090F6EE5-E8DE-4318-993C-46A2A47B4317}"/>
    <cellStyle name="Separador de milhares 19 2 4 2" xfId="10053" xr:uid="{FC37E2E1-3AFB-4811-94F6-E036A1D264CF}"/>
    <cellStyle name="Separador de milhares 19 2 4 2 2" xfId="26315" xr:uid="{E04624E8-15EF-4EF8-8A29-7CB501D76689}"/>
    <cellStyle name="Separador de milhares 19 2 4 3" xfId="15576" xr:uid="{49AB77A8-F763-4F47-A8ED-A1A4ECC5DF5F}"/>
    <cellStyle name="Separador de milhares 19 2 4 4" xfId="21474" xr:uid="{8B20848D-6896-429B-B9C2-0F4FFC27C7F6}"/>
    <cellStyle name="Separador de milhares 19 2 4 5" xfId="31654" xr:uid="{D134432F-C9D7-43BE-B0A9-F230E73EC0F6}"/>
    <cellStyle name="Separador de milhares 19 2 5" xfId="6810" xr:uid="{3FE4AF37-3DB3-4563-B33D-7BD3F73233FF}"/>
    <cellStyle name="Separador de milhares 19 2 5 2" xfId="11665" xr:uid="{2442B401-5FAA-4983-97D2-E4C1BB4B288B}"/>
    <cellStyle name="Separador de milhares 19 2 5 2 2" xfId="27927" xr:uid="{65E1D10D-1466-49DB-880F-DCBC7870F710}"/>
    <cellStyle name="Separador de milhares 19 2 5 3" xfId="17260" xr:uid="{1C77FE28-8906-4D8A-A6F2-144EDE6C769A}"/>
    <cellStyle name="Separador de milhares 19 2 5 4" xfId="23086" xr:uid="{AADB1E31-130E-4D65-ADFB-D93C020E752B}"/>
    <cellStyle name="Separador de milhares 19 2 5 5" xfId="19042" xr:uid="{9818B151-BD0B-4876-8B81-D506C9CA38FC}"/>
    <cellStyle name="Separador de milhares 19 2 6" xfId="8437" xr:uid="{AA6E9328-0C9C-4ABC-AECE-59C4AE677F85}"/>
    <cellStyle name="Separador de milhares 19 2 6 2" xfId="24706" xr:uid="{3641AB37-EAAD-4D23-8582-EFDD05F2C2B0}"/>
    <cellStyle name="Separador de milhares 19 2 7" xfId="13962" xr:uid="{80A71DBC-8E14-4CBE-B482-6C5923622210}"/>
    <cellStyle name="Separador de milhares 19 2 8" xfId="19865" xr:uid="{CD6F5D24-A7C2-4186-ADC6-DFC47A714D3A}"/>
    <cellStyle name="Separador de milhares 19 2 9" xfId="29896" xr:uid="{8A5473B0-EEF8-48F2-B613-9AF8E1082125}"/>
    <cellStyle name="Separador de milhares 19 3" xfId="3430" xr:uid="{4D5F3B3B-B461-4282-9A36-54564E9E5540}"/>
    <cellStyle name="Separador de milhares 19 3 2" xfId="4291" xr:uid="{5D66BA8A-000F-4AB1-9127-6CD88C5243D1}"/>
    <cellStyle name="Separador de milhares 19 3 2 2" xfId="5900" xr:uid="{83D99D46-A31B-4B63-87EA-A0D61137E3B3}"/>
    <cellStyle name="Separador de milhares 19 3 2 2 2" xfId="11149" xr:uid="{F71FB04B-930E-4581-9936-68DD5AE0E401}"/>
    <cellStyle name="Separador de milhares 19 3 2 2 2 2" xfId="27411" xr:uid="{3B058822-842A-4F7C-9435-1BB8A5323B7F}"/>
    <cellStyle name="Separador de milhares 19 3 2 2 3" xfId="16672" xr:uid="{0D498817-AD2D-4102-9ADA-44909E277053}"/>
    <cellStyle name="Separador de milhares 19 3 2 2 4" xfId="22570" xr:uid="{A865B671-405A-4FC3-B2CF-78C64F86AD2A}"/>
    <cellStyle name="Separador de milhares 19 3 2 2 5" xfId="32358" xr:uid="{48FC2919-80F4-47D1-9E82-1535190EB065}"/>
    <cellStyle name="Separador de milhares 19 3 2 3" xfId="7906" xr:uid="{94D6B380-202C-4AAB-9919-FED2C6C082A4}"/>
    <cellStyle name="Separador de milhares 19 3 2 3 2" xfId="12761" xr:uid="{75BF66A9-0517-45DD-AC0D-387DCBAE115B}"/>
    <cellStyle name="Separador de milhares 19 3 2 3 2 2" xfId="29023" xr:uid="{82E578F4-859C-4AD9-A639-1D5117A85CAA}"/>
    <cellStyle name="Separador de milhares 19 3 2 3 3" xfId="18356" xr:uid="{39FEEE55-A75B-4574-A9CB-714C9843E192}"/>
    <cellStyle name="Separador de milhares 19 3 2 3 4" xfId="24182" xr:uid="{19960D04-98EB-4628-8EC2-694C0005DA1C}"/>
    <cellStyle name="Separador de milhares 19 3 2 3 5" xfId="13643" xr:uid="{A925A018-B2D2-423F-A84D-06ACAB46FA37}"/>
    <cellStyle name="Separador de milhares 19 3 2 4" xfId="9533" xr:uid="{5007C16D-798F-4C09-8AC6-32547F708456}"/>
    <cellStyle name="Separador de milhares 19 3 2 4 2" xfId="25802" xr:uid="{2BDFC097-D824-4FFC-A787-11C228C09FCC}"/>
    <cellStyle name="Separador de milhares 19 3 2 5" xfId="15063" xr:uid="{8C43B4CA-A014-4BDD-8B9B-C33BFBB8173B}"/>
    <cellStyle name="Separador de milhares 19 3 2 6" xfId="20961" xr:uid="{06A75E2A-5B73-4C3E-B35D-B25573D2234B}"/>
    <cellStyle name="Separador de milhares 19 3 2 7" xfId="18633" xr:uid="{67ACC75C-3521-4B08-BFCB-90B745F5B541}"/>
    <cellStyle name="Separador de milhares 19 3 2 8" xfId="34006" xr:uid="{A7D56ACA-E72E-4DE4-9723-E5F5BDE927FE}"/>
    <cellStyle name="Separador de milhares 19 3 3" xfId="5045" xr:uid="{EB18D4A1-6047-4FB9-8538-49091BB42EB9}"/>
    <cellStyle name="Separador de milhares 19 3 3 2" xfId="10294" xr:uid="{1EF7C7E5-8BB1-49CF-8FC0-9C90E0B84125}"/>
    <cellStyle name="Separador de milhares 19 3 3 2 2" xfId="26556" xr:uid="{23751767-2B9B-4C46-AE9C-3515C210897B}"/>
    <cellStyle name="Separador de milhares 19 3 3 3" xfId="15817" xr:uid="{5BC56414-D3FE-4586-96A3-1AE5F8053B5D}"/>
    <cellStyle name="Separador de milhares 19 3 3 4" xfId="21715" xr:uid="{1C923A63-1E29-490F-8764-9F7CE2B69F12}"/>
    <cellStyle name="Separador de milhares 19 3 3 5" xfId="13553" xr:uid="{33C4DC08-81E0-4630-83DD-0C9016D59A28}"/>
    <cellStyle name="Separador de milhares 19 3 4" xfId="7051" xr:uid="{36466E64-5EB8-4129-BAE1-39EE3A6C81AA}"/>
    <cellStyle name="Separador de milhares 19 3 4 2" xfId="11906" xr:uid="{9DA2057C-1534-46C2-9AF3-438A8C725B03}"/>
    <cellStyle name="Separador de milhares 19 3 4 2 2" xfId="28168" xr:uid="{78EEF9C3-C99F-47FC-899C-0EE826AC4725}"/>
    <cellStyle name="Separador de milhares 19 3 4 3" xfId="17501" xr:uid="{EC99D03B-F5E8-45B8-8FBF-3419289021BB}"/>
    <cellStyle name="Separador de milhares 19 3 4 4" xfId="23327" xr:uid="{0D791F96-BDA0-4F06-BC2E-F704343122B5}"/>
    <cellStyle name="Separador de milhares 19 3 4 5" xfId="31872" xr:uid="{C52786A5-33D0-4B59-ABB1-9127BBE9E13B}"/>
    <cellStyle name="Separador de milhares 19 3 5" xfId="8678" xr:uid="{4FAC3E35-B9B8-4A32-8D32-4F6B204888C0}"/>
    <cellStyle name="Separador de milhares 19 3 5 2" xfId="24947" xr:uid="{BBBD9363-D5EC-4B2E-9A3E-D0A22F582BA6}"/>
    <cellStyle name="Separador de milhares 19 3 6" xfId="14206" xr:uid="{8408E5FF-B763-45ED-9D48-13C410E9FB4B}"/>
    <cellStyle name="Separador de milhares 19 3 7" xfId="20106" xr:uid="{67E9534C-4C27-4D03-AAF0-10C5F9DC59A2}"/>
    <cellStyle name="Separador de milhares 19 3 8" xfId="19450" xr:uid="{978612F7-CC68-41DF-A60D-FB5BC8E8E037}"/>
    <cellStyle name="Separador de milhares 19 3 9" xfId="33151" xr:uid="{C7261C91-A085-4BF5-AD31-CCBD62EE51C0}"/>
    <cellStyle name="Separador de milhares 19 4" xfId="3856" xr:uid="{4515B085-0DBC-4987-835E-926C71E815C8}"/>
    <cellStyle name="Separador de milhares 19 4 2" xfId="5465" xr:uid="{97CC1714-FA6B-4C72-834A-E63A89B1EFD8}"/>
    <cellStyle name="Separador de milhares 19 4 2 2" xfId="10714" xr:uid="{A8882188-184B-4C1F-A33B-955E3DDA97F0}"/>
    <cellStyle name="Separador de milhares 19 4 2 2 2" xfId="26976" xr:uid="{9AA25D99-F7CC-4479-A504-0A9AFC856C58}"/>
    <cellStyle name="Separador de milhares 19 4 2 3" xfId="16237" xr:uid="{AC81F3ED-AECE-4E93-95C4-0A7EB0E03111}"/>
    <cellStyle name="Separador de milhares 19 4 2 4" xfId="22135" xr:uid="{7B9EBCFC-49E6-4202-A3C2-C6AF1472D506}"/>
    <cellStyle name="Separador de milhares 19 4 2 5" xfId="19525" xr:uid="{A5BC8EB5-CCC2-43C2-ACD6-66B1A076A213}"/>
    <cellStyle name="Separador de milhares 19 4 3" xfId="7471" xr:uid="{146BCB74-C010-4E3D-9065-9505EA234065}"/>
    <cellStyle name="Separador de milhares 19 4 3 2" xfId="12326" xr:uid="{6BB408CE-C0B3-4595-B592-7E38E77AAFCF}"/>
    <cellStyle name="Separador de milhares 19 4 3 2 2" xfId="28588" xr:uid="{37A772C2-C628-4E82-A518-E1CD52FEC326}"/>
    <cellStyle name="Separador de milhares 19 4 3 3" xfId="17921" xr:uid="{895554EC-A91C-417A-AA8F-A5D672C97DBC}"/>
    <cellStyle name="Separador de milhares 19 4 3 4" xfId="23747" xr:uid="{DE1C9E28-E28E-441F-B33B-FA5FEBB103FA}"/>
    <cellStyle name="Separador de milhares 19 4 3 5" xfId="30699" xr:uid="{20F95DB7-F4CF-4BD8-B4CA-CAB40A37FAF8}"/>
    <cellStyle name="Separador de milhares 19 4 4" xfId="9098" xr:uid="{D47B9610-99A3-4A7C-8445-21F6019C4AEE}"/>
    <cellStyle name="Separador de milhares 19 4 4 2" xfId="25367" xr:uid="{19C48E6F-6506-4495-8989-416FE8168935}"/>
    <cellStyle name="Separador de milhares 19 4 5" xfId="14628" xr:uid="{4888E006-EEC0-48EE-98AD-DC4DE47D1018}"/>
    <cellStyle name="Separador de milhares 19 4 6" xfId="20526" xr:uid="{8CB8F5B5-044F-4854-8BF4-A50A4417F3D1}"/>
    <cellStyle name="Separador de milhares 19 4 7" xfId="16979" xr:uid="{2497F48C-1555-4B41-8FD0-09A32443489D}"/>
    <cellStyle name="Separador de milhares 19 4 8" xfId="33571" xr:uid="{83ED0FA5-48A1-4698-8D3E-31D8072FFA8A}"/>
    <cellStyle name="Separador de milhares 19 5" xfId="4607" xr:uid="{B477FCDB-F836-408D-A839-E9732AACB8AE}"/>
    <cellStyle name="Separador de milhares 19 5 2" xfId="9856" xr:uid="{16C11588-296F-4411-93F3-E654BE6318C9}"/>
    <cellStyle name="Separador de milhares 19 5 2 2" xfId="26118" xr:uid="{CA8A87EF-1141-4FAE-8633-32A0819A0F04}"/>
    <cellStyle name="Separador de milhares 19 5 3" xfId="15379" xr:uid="{CC1133EE-6F5B-4797-B446-9C88A6686653}"/>
    <cellStyle name="Separador de milhares 19 5 4" xfId="21277" xr:uid="{54D2F210-552A-4B6F-8788-5B7833DDD2F4}"/>
    <cellStyle name="Separador de milhares 19 5 5" xfId="31530" xr:uid="{932FE07A-AA56-4CC1-A912-0201FEAF32D2}"/>
    <cellStyle name="Separador de milhares 19 6" xfId="6613" xr:uid="{96E2836C-6D3B-4633-A121-FD6F9886AFC8}"/>
    <cellStyle name="Separador de milhares 19 6 2" xfId="11468" xr:uid="{92C297D8-BA39-4DC4-8DA0-5063F598ABB5}"/>
    <cellStyle name="Separador de milhares 19 6 2 2" xfId="27730" xr:uid="{F301EB58-7F1A-4B4F-A36B-3D51502D1658}"/>
    <cellStyle name="Separador de milhares 19 6 3" xfId="17063" xr:uid="{13F5B85C-D63D-435C-9A64-5EB45D394614}"/>
    <cellStyle name="Separador de milhares 19 6 4" xfId="22889" xr:uid="{A57298B2-9907-484D-A4FB-F54E5AC55CF4}"/>
    <cellStyle name="Separador de milhares 19 6 5" xfId="32480" xr:uid="{9455B741-26C8-4D30-86F4-C845A29074CE}"/>
    <cellStyle name="Separador de milhares 19 7" xfId="8240" xr:uid="{C885A468-15F7-4416-8BEC-1D634CE49003}"/>
    <cellStyle name="Separador de milhares 19 7 2" xfId="24509" xr:uid="{C8180D5F-5CBF-4024-A1C1-547F1D4E13A7}"/>
    <cellStyle name="Separador de milhares 19 8" xfId="13763" xr:uid="{FB4DF2A2-3478-4CB5-9294-41B8021F4868}"/>
    <cellStyle name="Separador de milhares 19 9" xfId="19668" xr:uid="{7D555F78-DDCD-4D12-8199-377A60649BE4}"/>
    <cellStyle name="Separador de milhares 2" xfId="2804" xr:uid="{2ECDE890-18D9-4AB0-939D-07B05D90545C}"/>
    <cellStyle name="Separador de milhares 2 10" xfId="3748" xr:uid="{67D61B77-4946-4F57-9BDE-273CBFBA2CA2}"/>
    <cellStyle name="Separador de milhares 2 10 2" xfId="5357" xr:uid="{7EC23099-653C-461A-9922-0841B4115889}"/>
    <cellStyle name="Separador de milhares 2 10 2 2" xfId="10606" xr:uid="{7B086F7A-5791-4EEC-BA97-CA8DF7CEE564}"/>
    <cellStyle name="Separador de milhares 2 10 2 2 2" xfId="26868" xr:uid="{1399C3F7-6C64-4C2B-82F3-1B9761BA76ED}"/>
    <cellStyle name="Separador de milhares 2 10 2 3" xfId="16129" xr:uid="{51F8043D-7FAB-4DF5-B9B9-A3BFD33A88C6}"/>
    <cellStyle name="Separador de milhares 2 10 2 4" xfId="22027" xr:uid="{62249F02-DA23-420C-86DC-895758FF421E}"/>
    <cellStyle name="Separador de milhares 2 10 2 5" xfId="31662" xr:uid="{0CB2125F-78CA-4028-9C06-DCCA5654E4DA}"/>
    <cellStyle name="Separador de milhares 2 10 3" xfId="7363" xr:uid="{6408D21F-6B5F-4E6A-B32F-DFCA60D1FB39}"/>
    <cellStyle name="Separador de milhares 2 10 3 2" xfId="12218" xr:uid="{77FA5485-353D-4843-B5C8-7A54B362AE20}"/>
    <cellStyle name="Separador de milhares 2 10 3 2 2" xfId="28480" xr:uid="{FC959032-D592-4164-8E23-BD4555BA8DAA}"/>
    <cellStyle name="Separador de milhares 2 10 3 3" xfId="17813" xr:uid="{64817E50-915B-47EC-937E-BBABA2DF206A}"/>
    <cellStyle name="Separador de milhares 2 10 3 4" xfId="23639" xr:uid="{1202E38E-43B5-438E-BF7A-16D03D4F4800}"/>
    <cellStyle name="Separador de milhares 2 10 3 5" xfId="29942" xr:uid="{99B887BF-F367-4BA8-A3C0-6343AACB78BD}"/>
    <cellStyle name="Separador de milhares 2 10 4" xfId="8990" xr:uid="{F6957620-E506-43C5-994B-4B76B2F2A717}"/>
    <cellStyle name="Separador de milhares 2 10 4 2" xfId="25259" xr:uid="{C59D9055-86BD-4937-BF1F-8941FD6628E4}"/>
    <cellStyle name="Separador de milhares 2 10 5" xfId="14520" xr:uid="{B94D9F89-115B-4C23-9DEE-000739B5F39E}"/>
    <cellStyle name="Separador de milhares 2 10 6" xfId="20418" xr:uid="{EA2D96F2-643D-4B06-947B-363C365B3D1C}"/>
    <cellStyle name="Separador de milhares 2 10 7" xfId="18997" xr:uid="{8F1DA0CD-0424-4C39-A3D1-9166C35FC6BF}"/>
    <cellStyle name="Separador de milhares 2 10 8" xfId="33463" xr:uid="{727548EA-F612-437C-9C71-CDA814CB8F9C}"/>
    <cellStyle name="Separador de milhares 2 11" xfId="13648" xr:uid="{65A34342-EAB1-43BA-B849-2C87FF619DDE}"/>
    <cellStyle name="Separador de milhares 2 12" xfId="31591" xr:uid="{13EEEDBA-BF77-4AB0-9DA7-7D21B07611A6}"/>
    <cellStyle name="Separador de milhares 2 2" xfId="2805" xr:uid="{7023E386-0828-4605-9922-DF37A60175EB}"/>
    <cellStyle name="Separador de milhares 2 2 10" xfId="32349" xr:uid="{3C824906-2F31-48E7-AE79-4A7258EF0A2E}"/>
    <cellStyle name="Separador de milhares 2 2 2" xfId="2806" xr:uid="{F16A12FE-F3E8-46E2-A98D-EDB158BAC0EB}"/>
    <cellStyle name="Separador de milhares 2 2 2 2" xfId="2807" xr:uid="{D81AE0DA-3B75-4EB7-ADC4-E446BCD591A6}"/>
    <cellStyle name="Separador de milhares 2 2 2 2 2" xfId="3061" xr:uid="{9DBD8F3D-18F0-4C66-82A6-7D6425B3AACF}"/>
    <cellStyle name="Separador de milhares 2 2 2 2 2 10" xfId="32808" xr:uid="{38547F73-1CEE-4ABF-B7C4-8F65B6B1CCC4}"/>
    <cellStyle name="Separador de milhares 2 2 2 2 2 11" xfId="34735" xr:uid="{72989FFC-A0D8-4A3E-A875-D73398B72435}"/>
    <cellStyle name="Separador de milhares 2 2 2 2 2 12" xfId="35847" xr:uid="{54604274-CCA7-41E9-AED8-DB1A07B0B059}"/>
    <cellStyle name="Separador de milhares 2 2 2 2 2 13" xfId="37259" xr:uid="{8A66FB51-7AC3-494F-8B18-737F25F44907}"/>
    <cellStyle name="Separador de milhares 2 2 2 2 2 14" xfId="38664" xr:uid="{B398784B-1FF5-41EC-86FA-295833B513E2}"/>
    <cellStyle name="Separador de milhares 2 2 2 2 2 15" xfId="40404" xr:uid="{A42EA2D1-5A3A-4D7F-BDC0-BC485D923D6B}"/>
    <cellStyle name="Separador de milhares 2 2 2 2 2 16" xfId="41713" xr:uid="{2C980CA9-68A5-48D7-B2C5-DC95CEFF0766}"/>
    <cellStyle name="Separador de milhares 2 2 2 2 2 17" xfId="43116" xr:uid="{C0B719ED-D7BA-4DD5-97DD-CF6D42FB9DD3}"/>
    <cellStyle name="Separador de milhares 2 2 2 2 2 2" xfId="3526" xr:uid="{9E20800B-7E6E-4EC6-88BB-2B7F2EB51628}"/>
    <cellStyle name="Separador de milhares 2 2 2 2 2 2 10" xfId="34736" xr:uid="{4A32AFEF-7DAA-4741-9EA7-526E633ECBE7}"/>
    <cellStyle name="Separador de milhares 2 2 2 2 2 2 11" xfId="36212" xr:uid="{25E872D5-8BF7-4399-A801-3B4550AE3748}"/>
    <cellStyle name="Separador de milhares 2 2 2 2 2 2 12" xfId="37624" xr:uid="{9B8072EB-0B9D-4A03-B053-27BB4BF2045C}"/>
    <cellStyle name="Separador de milhares 2 2 2 2 2 2 13" xfId="39029" xr:uid="{C2D43678-6C8E-4F21-8529-93C96BCB9C4A}"/>
    <cellStyle name="Separador de milhares 2 2 2 2 2 2 14" xfId="40405" xr:uid="{9F397483-545E-4E4C-B163-ACFD098198A7}"/>
    <cellStyle name="Separador de milhares 2 2 2 2 2 2 15" xfId="42078" xr:uid="{A4048981-D83D-43D3-B660-447B37CDA38F}"/>
    <cellStyle name="Separador de milhares 2 2 2 2 2 2 16" xfId="43481" xr:uid="{E87D5E18-B33E-4270-8945-32A12363A36B}"/>
    <cellStyle name="Separador de milhares 2 2 2 2 2 2 2" xfId="4387" xr:uid="{48DFBB0F-9BA4-4476-A713-48B95C40F5F9}"/>
    <cellStyle name="Separador de milhares 2 2 2 2 2 2 2 10" xfId="36964" xr:uid="{5FE643C1-520E-4371-8AA6-0DCE5E09DAD1}"/>
    <cellStyle name="Separador de milhares 2 2 2 2 2 2 2 11" xfId="38376" xr:uid="{4D4AE295-0A72-42F7-B5F7-7BC7613039AB}"/>
    <cellStyle name="Separador de milhares 2 2 2 2 2 2 2 12" xfId="39781" xr:uid="{16A7FCDD-B2B5-4118-AC46-CDDE7CA3776C}"/>
    <cellStyle name="Separador de milhares 2 2 2 2 2 2 2 13" xfId="40406" xr:uid="{E1F47F40-58FF-4B05-BEF4-B2CFC33B3DE5}"/>
    <cellStyle name="Separador de milhares 2 2 2 2 2 2 2 14" xfId="42830" xr:uid="{39A42470-34CE-4C2D-B46B-7200CB331386}"/>
    <cellStyle name="Separador de milhares 2 2 2 2 2 2 2 15" xfId="44233" xr:uid="{52F51D6B-CC39-4FC0-A960-2A6E9F9227E7}"/>
    <cellStyle name="Separador de milhares 2 2 2 2 2 2 2 2" xfId="5996" xr:uid="{A345B337-39D9-4BF0-A3E3-201EAE5D2470}"/>
    <cellStyle name="Separador de milhares 2 2 2 2 2 2 2 2 2" xfId="11245" xr:uid="{CB5CA764-4AE4-4ED5-A088-56CC5BF9ACA5}"/>
    <cellStyle name="Separador de milhares 2 2 2 2 2 2 2 2 2 2" xfId="27507" xr:uid="{92DA7B7A-05A1-4074-85FA-628C995A5C48}"/>
    <cellStyle name="Separador de milhares 2 2 2 2 2 2 2 2 3" xfId="16768" xr:uid="{AFCABD8E-132D-456D-84DC-67ADBF7A6C6C}"/>
    <cellStyle name="Separador de milhares 2 2 2 2 2 2 2 2 4" xfId="22666" xr:uid="{01518C27-575E-48B6-9E3E-121CF1C6A49C}"/>
    <cellStyle name="Separador de milhares 2 2 2 2 2 2 2 2 5" xfId="30650" xr:uid="{E145EBED-3C16-428D-B00C-2F0B7AC077EA}"/>
    <cellStyle name="Separador de milhares 2 2 2 2 2 2 2 3" xfId="8002" xr:uid="{F865AA76-BACF-4F59-91B5-2F24D1E9F906}"/>
    <cellStyle name="Separador de milhares 2 2 2 2 2 2 2 3 2" xfId="12857" xr:uid="{4BB6CDDF-3754-43E2-9C1C-19DE2717FAF7}"/>
    <cellStyle name="Separador de milhares 2 2 2 2 2 2 2 3 2 2" xfId="29119" xr:uid="{426BF933-7C2B-4899-A033-B58A684A7E4E}"/>
    <cellStyle name="Separador de milhares 2 2 2 2 2 2 2 3 3" xfId="18452" xr:uid="{49BED687-18ED-40CC-94EC-0976B78379F9}"/>
    <cellStyle name="Separador de milhares 2 2 2 2 2 2 2 3 4" xfId="24278" xr:uid="{29D67993-D35E-4CD5-8D51-D8119C9F7000}"/>
    <cellStyle name="Separador de milhares 2 2 2 2 2 2 2 3 5" xfId="13519" xr:uid="{3FD89F76-FC0F-4CA1-BDED-FA16CB302858}"/>
    <cellStyle name="Separador de milhares 2 2 2 2 2 2 2 4" xfId="9629" xr:uid="{7F70F637-3F05-4362-B3CE-84CE7074A9DC}"/>
    <cellStyle name="Separador de milhares 2 2 2 2 2 2 2 4 2" xfId="25898" xr:uid="{B2FD454A-9992-495F-9F45-3657DC8BBC1F}"/>
    <cellStyle name="Separador de milhares 2 2 2 2 2 2 2 5" xfId="15159" xr:uid="{4066BB10-5562-4099-9E06-95A6A33F524D}"/>
    <cellStyle name="Separador de milhares 2 2 2 2 2 2 2 6" xfId="21057" xr:uid="{CA980A8E-D998-43F5-9A8F-145FDDFA11E0}"/>
    <cellStyle name="Separador de milhares 2 2 2 2 2 2 2 7" xfId="19475" xr:uid="{1F1EA212-2829-479D-AD59-F5346B714647}"/>
    <cellStyle name="Separador de milhares 2 2 2 2 2 2 2 8" xfId="34102" xr:uid="{B6AD212E-15B9-48F2-8AC4-97F3562BF58C}"/>
    <cellStyle name="Separador de milhares 2 2 2 2 2 2 2 9" xfId="34737" xr:uid="{E55C1009-CAAA-43E2-8E94-8538288C8765}"/>
    <cellStyle name="Separador de milhares 2 2 2 2 2 2 3" xfId="5141" xr:uid="{4658756D-91EF-45F4-BE3D-BE7A1CB97CC9}"/>
    <cellStyle name="Separador de milhares 2 2 2 2 2 2 3 2" xfId="10390" xr:uid="{12C5792C-3E93-4508-898A-4FE9DABFD620}"/>
    <cellStyle name="Separador de milhares 2 2 2 2 2 2 3 2 2" xfId="26652" xr:uid="{1BC98FE5-C3AE-433F-A502-D0B417C9F208}"/>
    <cellStyle name="Separador de milhares 2 2 2 2 2 2 3 3" xfId="15913" xr:uid="{DC9EDADC-8043-4EB1-A842-560E1993B541}"/>
    <cellStyle name="Separador de milhares 2 2 2 2 2 2 3 4" xfId="21811" xr:uid="{E73FFFFF-878F-4BE1-B9DB-F96212D415C5}"/>
    <cellStyle name="Separador de milhares 2 2 2 2 2 2 3 5" xfId="13324" xr:uid="{9E3A8A42-3DAE-42B2-9F8C-4E4DA4B62191}"/>
    <cellStyle name="Separador de milhares 2 2 2 2 2 2 4" xfId="7147" xr:uid="{9624F342-48D5-4444-A525-A58AABC49B69}"/>
    <cellStyle name="Separador de milhares 2 2 2 2 2 2 4 2" xfId="12002" xr:uid="{65120294-AD13-4595-A1F5-1BDAFE7C55CC}"/>
    <cellStyle name="Separador de milhares 2 2 2 2 2 2 4 2 2" xfId="28264" xr:uid="{3BF85F19-3A03-44E1-9B44-4EB7EE3B0960}"/>
    <cellStyle name="Separador de milhares 2 2 2 2 2 2 4 3" xfId="17597" xr:uid="{97325D64-2654-41A9-A279-38FD5F502429}"/>
    <cellStyle name="Separador de milhares 2 2 2 2 2 2 4 4" xfId="23423" xr:uid="{E59A7599-CB9F-42F0-B4BA-D7A9521F758D}"/>
    <cellStyle name="Separador de milhares 2 2 2 2 2 2 4 5" xfId="18830" xr:uid="{C5053CFF-7CF7-42CE-AB69-87E0A424E3A8}"/>
    <cellStyle name="Separador de milhares 2 2 2 2 2 2 5" xfId="8774" xr:uid="{7192F6F1-4082-491A-A323-E9C56913E6B6}"/>
    <cellStyle name="Separador de milhares 2 2 2 2 2 2 5 2" xfId="25043" xr:uid="{5447686E-DDE2-4E47-88C6-6F52DA98B166}"/>
    <cellStyle name="Separador de milhares 2 2 2 2 2 2 6" xfId="14302" xr:uid="{A4CB83E3-FC55-4676-965D-5272D6B2725C}"/>
    <cellStyle name="Separador de milhares 2 2 2 2 2 2 7" xfId="20202" xr:uid="{9BBF2371-651D-4429-82BA-F64BEB30C4DE}"/>
    <cellStyle name="Separador de milhares 2 2 2 2 2 2 8" xfId="30880" xr:uid="{B5BDD505-3240-4FCE-AFAC-B96017EF4FFB}"/>
    <cellStyle name="Separador de milhares 2 2 2 2 2 2 9" xfId="33247" xr:uid="{BE98A281-17E9-43F8-9898-45FB5923ADA3}"/>
    <cellStyle name="Separador de milhares 2 2 2 2 2 3" xfId="3952" xr:uid="{C0BC2663-F98C-45FA-8CC4-D31A678E4B0E}"/>
    <cellStyle name="Separador de milhares 2 2 2 2 2 3 10" xfId="36597" xr:uid="{C8BE05A7-5BEB-42EA-9EEC-6E17DC75DD76}"/>
    <cellStyle name="Separador de milhares 2 2 2 2 2 3 11" xfId="38009" xr:uid="{D12A8E0D-65A8-49E0-ACD8-6E60FB038977}"/>
    <cellStyle name="Separador de milhares 2 2 2 2 2 3 12" xfId="39414" xr:uid="{F2A3FEE8-3447-4950-86D1-6986D9121CDD}"/>
    <cellStyle name="Separador de milhares 2 2 2 2 2 3 13" xfId="40407" xr:uid="{C6B16EEF-76FC-4078-8F80-4B0AFFAB29D8}"/>
    <cellStyle name="Separador de milhares 2 2 2 2 2 3 14" xfId="42463" xr:uid="{6B07D031-FDA8-4690-A4DE-912DB790F0F4}"/>
    <cellStyle name="Separador de milhares 2 2 2 2 2 3 15" xfId="43866" xr:uid="{EB53C6AB-D982-45E6-BC6A-6FF816D733CC}"/>
    <cellStyle name="Separador de milhares 2 2 2 2 2 3 2" xfId="5561" xr:uid="{E059E006-30BC-47DC-B761-3EE461373CAC}"/>
    <cellStyle name="Separador de milhares 2 2 2 2 2 3 2 2" xfId="10810" xr:uid="{502F8CAC-FD5B-4A9D-8C7D-24B555769628}"/>
    <cellStyle name="Separador de milhares 2 2 2 2 2 3 2 2 2" xfId="27072" xr:uid="{7A0DB431-F93E-4EED-B346-20DF7C5F5E57}"/>
    <cellStyle name="Separador de milhares 2 2 2 2 2 3 2 3" xfId="16333" xr:uid="{FC38F244-C4E3-4A1A-BD79-14929C4089CA}"/>
    <cellStyle name="Separador de milhares 2 2 2 2 2 3 2 4" xfId="22231" xr:uid="{6F17EFBA-0E33-4943-A4CA-AE1943447019}"/>
    <cellStyle name="Separador de milhares 2 2 2 2 2 3 2 5" xfId="29329" xr:uid="{DAC7DA19-1D95-490B-8EB8-0EE645B9FDCC}"/>
    <cellStyle name="Separador de milhares 2 2 2 2 2 3 3" xfId="7567" xr:uid="{BBBEA363-CEF8-4553-B00F-E082DE6A6C5E}"/>
    <cellStyle name="Separador de milhares 2 2 2 2 2 3 3 2" xfId="12422" xr:uid="{B0A138EF-66CC-4C04-9656-92DFB5D291FD}"/>
    <cellStyle name="Separador de milhares 2 2 2 2 2 3 3 2 2" xfId="28684" xr:uid="{7A8DC1F4-1ADF-46C5-9A9C-C32C64CA8791}"/>
    <cellStyle name="Separador de milhares 2 2 2 2 2 3 3 3" xfId="18017" xr:uid="{850F9B2F-84B7-4D92-BC12-8F1F4D77556F}"/>
    <cellStyle name="Separador de milhares 2 2 2 2 2 3 3 4" xfId="23843" xr:uid="{C8156518-C107-430B-810A-A4B85F486A69}"/>
    <cellStyle name="Separador de milhares 2 2 2 2 2 3 3 5" xfId="19334" xr:uid="{464E32DA-872F-411E-9E11-9A094310FF92}"/>
    <cellStyle name="Separador de milhares 2 2 2 2 2 3 4" xfId="9194" xr:uid="{BDEDDFEB-90F3-484F-BB99-ED5D35409D0F}"/>
    <cellStyle name="Separador de milhares 2 2 2 2 2 3 4 2" xfId="25463" xr:uid="{804AB3D6-FDE3-45E9-8314-A65EA7D4FFEF}"/>
    <cellStyle name="Separador de milhares 2 2 2 2 2 3 5" xfId="14724" xr:uid="{110C2354-E925-4221-861F-6558A1D012C1}"/>
    <cellStyle name="Separador de milhares 2 2 2 2 2 3 6" xfId="20622" xr:uid="{E2210725-A163-45AD-AE3A-13B7BA86EA46}"/>
    <cellStyle name="Separador de milhares 2 2 2 2 2 3 7" xfId="30102" xr:uid="{50456A42-03B4-44A6-AB00-5DD441D5F661}"/>
    <cellStyle name="Separador de milhares 2 2 2 2 2 3 8" xfId="33667" xr:uid="{49D09EF7-F0EE-41B6-9764-ADB3AD8BE5C2}"/>
    <cellStyle name="Separador de milhares 2 2 2 2 2 3 9" xfId="34738" xr:uid="{5DD54702-19DA-487E-8F66-3A7ADF0B440B}"/>
    <cellStyle name="Separador de milhares 2 2 2 2 2 4" xfId="4702" xr:uid="{DEB8BB0A-B1E9-4020-8CD6-6243618D03B2}"/>
    <cellStyle name="Separador de milhares 2 2 2 2 2 4 2" xfId="9951" xr:uid="{E629C58D-A2D0-4BA1-A7F5-B852CCAA6DBA}"/>
    <cellStyle name="Separador de milhares 2 2 2 2 2 4 2 2" xfId="26213" xr:uid="{3ED88BEE-039A-42E7-B87C-22E5E982A735}"/>
    <cellStyle name="Separador de milhares 2 2 2 2 2 4 3" xfId="15474" xr:uid="{5BEBEDFE-756C-4EA5-B256-B0B074BECEB2}"/>
    <cellStyle name="Separador de milhares 2 2 2 2 2 4 4" xfId="21372" xr:uid="{D41BE94A-445F-4CEA-8D79-7E12D1E99E86}"/>
    <cellStyle name="Separador de milhares 2 2 2 2 2 4 5" xfId="30031" xr:uid="{FFCBBABA-2A22-443E-8EF9-988DA60884C2}"/>
    <cellStyle name="Separador de milhares 2 2 2 2 2 5" xfId="6708" xr:uid="{74A7F523-FD4F-46B2-A6B9-A71C02B89DF6}"/>
    <cellStyle name="Separador de milhares 2 2 2 2 2 5 2" xfId="11563" xr:uid="{448C43A7-0F40-4590-98DE-2111575863CC}"/>
    <cellStyle name="Separador de milhares 2 2 2 2 2 5 2 2" xfId="27825" xr:uid="{F1F8DDF6-09F3-4983-B7FA-B48E605B17A1}"/>
    <cellStyle name="Separador de milhares 2 2 2 2 2 5 3" xfId="17158" xr:uid="{8ED31AAC-FBA5-487C-AD82-1AC3232F4792}"/>
    <cellStyle name="Separador de milhares 2 2 2 2 2 5 4" xfId="22984" xr:uid="{558534A5-D3CB-4E86-BE6D-BB8A0C552690}"/>
    <cellStyle name="Separador de milhares 2 2 2 2 2 5 5" xfId="19017" xr:uid="{1DE9B25C-D11C-4D82-8A05-8BBC41299428}"/>
    <cellStyle name="Separador de milhares 2 2 2 2 2 6" xfId="8335" xr:uid="{8859B939-709B-4CD5-A098-FFEB8A8FC79B}"/>
    <cellStyle name="Separador de milhares 2 2 2 2 2 6 2" xfId="24604" xr:uid="{3220FAB5-5112-4B0C-827A-CB873F4C07D5}"/>
    <cellStyle name="Separador de milhares 2 2 2 2 2 7" xfId="13860" xr:uid="{11EB3F19-11A6-45F0-9687-1F2EEAB8D8B6}"/>
    <cellStyle name="Separador de milhares 2 2 2 2 2 8" xfId="19763" xr:uid="{4423B648-97B1-43F3-974B-BA28C3CC2C9F}"/>
    <cellStyle name="Separador de milhares 2 2 2 2 2 9" xfId="30851" xr:uid="{D01F9E7B-F4AA-45E3-ABFC-406F5A3EF64F}"/>
    <cellStyle name="Separador de milhares 2 2 2 2 3" xfId="3326" xr:uid="{7F5502C9-BEE9-4E5B-A165-A0DF048EE344}"/>
    <cellStyle name="Separador de milhares 2 2 2 2 3 10" xfId="34739" xr:uid="{98AB616F-903A-4ABE-AC65-ECC0C6A6665B}"/>
    <cellStyle name="Separador de milhares 2 2 2 2 3 11" xfId="36036" xr:uid="{BCE4E77F-1750-46B7-A0D1-B86CB5DA3A90}"/>
    <cellStyle name="Separador de milhares 2 2 2 2 3 12" xfId="37448" xr:uid="{F66A8F38-00F6-41A5-90ED-2764EA72FD11}"/>
    <cellStyle name="Separador de milhares 2 2 2 2 3 13" xfId="38853" xr:uid="{B6DC4AD7-6C16-4FC8-8CB4-DC43915E6A6D}"/>
    <cellStyle name="Separador de milhares 2 2 2 2 3 14" xfId="40408" xr:uid="{381DB1F8-4BA1-435F-906E-B5FE6EE289C4}"/>
    <cellStyle name="Separador de milhares 2 2 2 2 3 15" xfId="41902" xr:uid="{0B0509C6-7DD8-4ABD-A779-D3FF9BD7C376}"/>
    <cellStyle name="Separador de milhares 2 2 2 2 3 16" xfId="43305" xr:uid="{15634E33-4EA0-420E-B980-7A51A21BB1AC}"/>
    <cellStyle name="Separador de milhares 2 2 2 2 3 2" xfId="4189" xr:uid="{A093FAE4-0459-47AA-B3CC-189C3E6E92E1}"/>
    <cellStyle name="Separador de milhares 2 2 2 2 3 2 10" xfId="36788" xr:uid="{B7F512F5-3915-4F4F-BD9F-E60BF280E854}"/>
    <cellStyle name="Separador de milhares 2 2 2 2 3 2 11" xfId="38200" xr:uid="{1DF0466F-9D45-4C95-84BA-E9CF5B016980}"/>
    <cellStyle name="Separador de milhares 2 2 2 2 3 2 12" xfId="39605" xr:uid="{EB51361D-A2F2-425A-B0F8-080CA7713AF6}"/>
    <cellStyle name="Separador de milhares 2 2 2 2 3 2 13" xfId="40409" xr:uid="{1F6D15DC-4A14-4B79-8E7B-48DAB2F50A64}"/>
    <cellStyle name="Separador de milhares 2 2 2 2 3 2 14" xfId="42654" xr:uid="{566564D1-7CB9-420B-9E04-164AFFC9FB80}"/>
    <cellStyle name="Separador de milhares 2 2 2 2 3 2 15" xfId="44057" xr:uid="{8CB1A30D-17E2-45AC-929E-CC139C62595B}"/>
    <cellStyle name="Separador de milhares 2 2 2 2 3 2 2" xfId="5798" xr:uid="{C3373C47-4128-4FD9-960D-5AEAEDAFD6EB}"/>
    <cellStyle name="Separador de milhares 2 2 2 2 3 2 2 2" xfId="11047" xr:uid="{9078B855-4F0C-405A-91B5-55C0E4B9F506}"/>
    <cellStyle name="Separador de milhares 2 2 2 2 3 2 2 2 2" xfId="27309" xr:uid="{164CA631-C319-4BF5-90A2-F0474715697C}"/>
    <cellStyle name="Separador de milhares 2 2 2 2 3 2 2 3" xfId="16570" xr:uid="{DAF7595D-D76B-4CCF-8D37-315F2D6ABC0C}"/>
    <cellStyle name="Separador de milhares 2 2 2 2 3 2 2 4" xfId="22468" xr:uid="{4C97D1DE-3D84-4A35-B4F0-C67AB57B791A}"/>
    <cellStyle name="Separador de milhares 2 2 2 2 3 2 2 5" xfId="29350" xr:uid="{4C27650D-7640-42E7-8CEE-F647B0551449}"/>
    <cellStyle name="Separador de milhares 2 2 2 2 3 2 3" xfId="7804" xr:uid="{2A9A6BCD-AC41-4EC4-B6F0-3FE3504BA3AC}"/>
    <cellStyle name="Separador de milhares 2 2 2 2 3 2 3 2" xfId="12659" xr:uid="{33079870-42AB-4967-BD0D-BFF77D5BD8FE}"/>
    <cellStyle name="Separador de milhares 2 2 2 2 3 2 3 2 2" xfId="28921" xr:uid="{806F91ED-E508-43F5-A38D-1A838A9AC051}"/>
    <cellStyle name="Separador de milhares 2 2 2 2 3 2 3 3" xfId="18254" xr:uid="{BED7180F-75D0-4DD0-AE1F-C9DEC112D491}"/>
    <cellStyle name="Separador de milhares 2 2 2 2 3 2 3 4" xfId="24080" xr:uid="{43B231F4-2C94-402D-9BB6-A6B6CA099378}"/>
    <cellStyle name="Separador de milhares 2 2 2 2 3 2 3 5" xfId="19258" xr:uid="{B78A4CF4-C14B-403A-A7DD-497B62D237F9}"/>
    <cellStyle name="Separador de milhares 2 2 2 2 3 2 4" xfId="9431" xr:uid="{29DB92A3-5FCE-4A7E-804F-116B6CC6F641}"/>
    <cellStyle name="Separador de milhares 2 2 2 2 3 2 4 2" xfId="25700" xr:uid="{01999D40-4BCB-4DA7-B8E4-BA49CAB65D10}"/>
    <cellStyle name="Separador de milhares 2 2 2 2 3 2 5" xfId="14961" xr:uid="{895C85C2-DD8F-4401-B444-BDBBDC7B7904}"/>
    <cellStyle name="Separador de milhares 2 2 2 2 3 2 6" xfId="20859" xr:uid="{62986385-936C-4913-AB6E-9BE9A64CAD4C}"/>
    <cellStyle name="Separador de milhares 2 2 2 2 3 2 7" xfId="31152" xr:uid="{2A6532C9-07E9-4A8B-A7CE-FBD1A30230F9}"/>
    <cellStyle name="Separador de milhares 2 2 2 2 3 2 8" xfId="33904" xr:uid="{BA8D3CF9-70BB-4A99-87AB-711AF531EA19}"/>
    <cellStyle name="Separador de milhares 2 2 2 2 3 2 9" xfId="34740" xr:uid="{7F7845E3-F66C-4925-A927-402AF544CB31}"/>
    <cellStyle name="Separador de milhares 2 2 2 2 3 3" xfId="4942" xr:uid="{6164FAA5-CD06-4FCD-AEF1-ED0CCB0F2FCB}"/>
    <cellStyle name="Separador de milhares 2 2 2 2 3 3 2" xfId="10191" xr:uid="{3FA06D19-B4C8-436C-A334-407B4DE950BB}"/>
    <cellStyle name="Separador de milhares 2 2 2 2 3 3 2 2" xfId="26453" xr:uid="{19A5DED5-5E0E-42D8-88F5-C2782B8067D7}"/>
    <cellStyle name="Separador de milhares 2 2 2 2 3 3 3" xfId="15714" xr:uid="{7F15EAC4-ED8C-44E0-AB85-390EB6E309CE}"/>
    <cellStyle name="Separador de milhares 2 2 2 2 3 3 4" xfId="21612" xr:uid="{93C3DE84-EF4A-4875-9FE0-77D643D09691}"/>
    <cellStyle name="Separador de milhares 2 2 2 2 3 3 5" xfId="30563" xr:uid="{D5559AEA-EC88-4F15-A8B8-E8A223E9E5CE}"/>
    <cellStyle name="Separador de milhares 2 2 2 2 3 4" xfId="6948" xr:uid="{CEC82F16-6953-413E-BF21-86292D2C41DD}"/>
    <cellStyle name="Separador de milhares 2 2 2 2 3 4 2" xfId="11803" xr:uid="{60536404-1743-4FBF-9D7B-F3EDC1DF3A30}"/>
    <cellStyle name="Separador de milhares 2 2 2 2 3 4 2 2" xfId="28065" xr:uid="{7B20EE07-D11F-42A9-9332-D79895BA5599}"/>
    <cellStyle name="Separador de milhares 2 2 2 2 3 4 3" xfId="17398" xr:uid="{73B185BC-E93C-4CCA-8E64-57562707FA45}"/>
    <cellStyle name="Separador de milhares 2 2 2 2 3 4 4" xfId="23224" xr:uid="{F6323D72-B5A4-45E1-A4AC-9EF383A2B2BD}"/>
    <cellStyle name="Separador de milhares 2 2 2 2 3 4 5" xfId="30029" xr:uid="{CAFC9B1E-ED15-4FDE-9619-E1D482C7CC06}"/>
    <cellStyle name="Separador de milhares 2 2 2 2 3 5" xfId="8575" xr:uid="{EC32A13E-1D73-4E5A-ADC4-D5AB33F5ED2F}"/>
    <cellStyle name="Separador de milhares 2 2 2 2 3 5 2" xfId="24844" xr:uid="{4AAC2651-E7C3-4260-82CD-812AE0AD5CCE}"/>
    <cellStyle name="Separador de milhares 2 2 2 2 3 6" xfId="14103" xr:uid="{0BBC7BA5-F559-4B2F-82AF-A87566A53E84}"/>
    <cellStyle name="Separador de milhares 2 2 2 2 3 7" xfId="20003" xr:uid="{267DFFD6-E535-403C-AC87-80D81A5A189A}"/>
    <cellStyle name="Separador de milhares 2 2 2 2 3 8" xfId="19084" xr:uid="{6422C172-6145-44E3-AB8F-DB400E3DFA6A}"/>
    <cellStyle name="Separador de milhares 2 2 2 2 3 9" xfId="33048" xr:uid="{83F52061-82F6-487C-9472-B084F79724FC}"/>
    <cellStyle name="Separador de milhares 2 2 2 2 4" xfId="3751" xr:uid="{FFD61D8D-964E-4640-A7CA-D587F5DCBD0C}"/>
    <cellStyle name="Separador de milhares 2 2 2 2 4 10" xfId="36421" xr:uid="{D915FFDD-0D93-43E5-BDA5-D41F60E0E74F}"/>
    <cellStyle name="Separador de milhares 2 2 2 2 4 11" xfId="37833" xr:uid="{C29CD1A2-F56B-4FA3-95D3-E1699A6C640D}"/>
    <cellStyle name="Separador de milhares 2 2 2 2 4 12" xfId="39238" xr:uid="{13D4915C-301E-40FA-9163-F0701399DE2F}"/>
    <cellStyle name="Separador de milhares 2 2 2 2 4 13" xfId="40410" xr:uid="{D6ABB21E-34B1-4E53-916F-014B99F85BB3}"/>
    <cellStyle name="Separador de milhares 2 2 2 2 4 14" xfId="42287" xr:uid="{7F719E32-FAE4-4979-8A45-105EA3A877FB}"/>
    <cellStyle name="Separador de milhares 2 2 2 2 4 15" xfId="43690" xr:uid="{3663B239-BF60-435A-B105-064C324E9AC2}"/>
    <cellStyle name="Separador de milhares 2 2 2 2 4 2" xfId="5360" xr:uid="{F31CC01E-208C-40EF-897A-CC003711088F}"/>
    <cellStyle name="Separador de milhares 2 2 2 2 4 2 2" xfId="10609" xr:uid="{DAB97F3A-2C0E-477C-BB18-87B28D3E8984}"/>
    <cellStyle name="Separador de milhares 2 2 2 2 4 2 2 2" xfId="26871" xr:uid="{10B641D0-EE1A-4879-B905-5009ABAD7B57}"/>
    <cellStyle name="Separador de milhares 2 2 2 2 4 2 3" xfId="16132" xr:uid="{7DAF4508-E699-4D40-8B93-750220311260}"/>
    <cellStyle name="Separador de milhares 2 2 2 2 4 2 4" xfId="22030" xr:uid="{556E8B28-F843-4EB9-B8ED-1FBC50929080}"/>
    <cellStyle name="Separador de milhares 2 2 2 2 4 2 5" xfId="29671" xr:uid="{0687F75E-A45A-403C-9545-CE3CADE786E0}"/>
    <cellStyle name="Separador de milhares 2 2 2 2 4 3" xfId="7366" xr:uid="{B2977F7B-1D34-4EF7-87BB-34A9C4B39BAA}"/>
    <cellStyle name="Separador de milhares 2 2 2 2 4 3 2" xfId="12221" xr:uid="{B1B40802-904A-48DC-B15F-E63179A6A908}"/>
    <cellStyle name="Separador de milhares 2 2 2 2 4 3 2 2" xfId="28483" xr:uid="{962DD1A5-BA7C-45EB-890E-E8FD7E2F1ECE}"/>
    <cellStyle name="Separador de milhares 2 2 2 2 4 3 3" xfId="17816" xr:uid="{9097A847-DD81-4228-96F1-3897A53C8376}"/>
    <cellStyle name="Separador de milhares 2 2 2 2 4 3 4" xfId="23642" xr:uid="{3F427A39-176E-4C65-97B0-DD4839E03538}"/>
    <cellStyle name="Separador de milhares 2 2 2 2 4 3 5" xfId="32128" xr:uid="{5CA98F4E-E99D-4806-92EE-CB6965AAE1FB}"/>
    <cellStyle name="Separador de milhares 2 2 2 2 4 4" xfId="8993" xr:uid="{40EDF4CB-D64B-4791-8A16-5E2D1D448906}"/>
    <cellStyle name="Separador de milhares 2 2 2 2 4 4 2" xfId="25262" xr:uid="{D4D9A21E-705C-49F0-9DEC-CEBE3D119574}"/>
    <cellStyle name="Separador de milhares 2 2 2 2 4 5" xfId="14523" xr:uid="{32B8EDF8-7FA0-4F29-9150-3BB7A4E5386C}"/>
    <cellStyle name="Separador de milhares 2 2 2 2 4 6" xfId="20421" xr:uid="{21BE38F1-036E-43B6-8736-C16D4BF93D54}"/>
    <cellStyle name="Separador de milhares 2 2 2 2 4 7" xfId="31553" xr:uid="{B503C7CD-6612-4038-B30F-7AD316562A21}"/>
    <cellStyle name="Separador de milhares 2 2 2 2 4 8" xfId="33466" xr:uid="{F7398E3D-44C9-45E5-B8B2-AF02D2357F62}"/>
    <cellStyle name="Separador de milhares 2 2 2 2 4 9" xfId="34741" xr:uid="{BFA9EDDA-CB7C-4434-A787-6826F7AA32E0}"/>
    <cellStyle name="Separador de milhares 2 2 2 2 5" xfId="13651" xr:uid="{75A92015-D0FA-44B1-B1B2-6BCD88DEA5A1}"/>
    <cellStyle name="Separador de milhares 2 2 2 2 6" xfId="31551" xr:uid="{F6D7E353-DBE3-4EB2-92E6-A46EF40253AB}"/>
    <cellStyle name="Separador de milhares 2 2 2 3" xfId="2808" xr:uid="{35D1323F-4D17-427E-A1D5-D771E85734E8}"/>
    <cellStyle name="Separador de milhares 2 2 2 3 2" xfId="3062" xr:uid="{593B0A42-54A8-49A4-9B82-DF814FC46AF2}"/>
    <cellStyle name="Separador de milhares 2 2 2 3 2 10" xfId="32809" xr:uid="{3CBA72CF-DB7B-4A9E-9D45-9D56874BE7F9}"/>
    <cellStyle name="Separador de milhares 2 2 2 3 2 11" xfId="34742" xr:uid="{6AF202AD-86FD-47DF-BF14-2E7002301F7F}"/>
    <cellStyle name="Separador de milhares 2 2 2 3 2 12" xfId="35892" xr:uid="{17A0040F-47CF-4A8B-A21F-EFA7E42BE0B2}"/>
    <cellStyle name="Separador de milhares 2 2 2 3 2 13" xfId="37304" xr:uid="{F87E47EB-55C7-410E-B0CA-BB64A0DEF71C}"/>
    <cellStyle name="Separador de milhares 2 2 2 3 2 14" xfId="38709" xr:uid="{52B9F608-D5AA-4B70-A301-D3E70377A342}"/>
    <cellStyle name="Separador de milhares 2 2 2 3 2 15" xfId="40411" xr:uid="{275AA0E3-E63C-42A9-8EA4-4FC23EA810E6}"/>
    <cellStyle name="Separador de milhares 2 2 2 3 2 16" xfId="41758" xr:uid="{3C639640-BC1F-4FAA-9827-99F633DE9ECF}"/>
    <cellStyle name="Separador de milhares 2 2 2 3 2 17" xfId="43161" xr:uid="{3EE59430-B822-4EED-BEE8-386BD8FAC93B}"/>
    <cellStyle name="Separador de milhares 2 2 2 3 2 2" xfId="3527" xr:uid="{A1F70C61-CBFE-4BA6-968B-DA23CB5C7D2D}"/>
    <cellStyle name="Separador de milhares 2 2 2 3 2 2 10" xfId="34743" xr:uid="{F53FDCAF-942C-41CE-84E0-3080B39BAE40}"/>
    <cellStyle name="Separador de milhares 2 2 2 3 2 2 11" xfId="36257" xr:uid="{752398A6-E197-4BD9-B78E-CED1E761717E}"/>
    <cellStyle name="Separador de milhares 2 2 2 3 2 2 12" xfId="37669" xr:uid="{939E5239-F015-4B1F-88C5-B4B9282CEEFE}"/>
    <cellStyle name="Separador de milhares 2 2 2 3 2 2 13" xfId="39074" xr:uid="{73ACB6E0-C790-4493-964C-44DAFB6FDE59}"/>
    <cellStyle name="Separador de milhares 2 2 2 3 2 2 14" xfId="40412" xr:uid="{770050BB-58DB-472D-8EA1-A13121371F81}"/>
    <cellStyle name="Separador de milhares 2 2 2 3 2 2 15" xfId="42123" xr:uid="{99CACCA3-6D74-46A1-A512-F3C2FC544804}"/>
    <cellStyle name="Separador de milhares 2 2 2 3 2 2 16" xfId="43526" xr:uid="{A93ADBE9-7D35-4370-B85E-406DA70F3933}"/>
    <cellStyle name="Separador de milhares 2 2 2 3 2 2 2" xfId="4388" xr:uid="{DECCB70B-AF4C-405B-9416-6F25937E271B}"/>
    <cellStyle name="Separador de milhares 2 2 2 3 2 2 2 10" xfId="37009" xr:uid="{A3F466A4-9857-43D1-88C8-463F08590545}"/>
    <cellStyle name="Separador de milhares 2 2 2 3 2 2 2 11" xfId="38421" xr:uid="{33A2B6ED-13A6-401C-BDB7-4521936DA26D}"/>
    <cellStyle name="Separador de milhares 2 2 2 3 2 2 2 12" xfId="39826" xr:uid="{54BB60CB-29D3-4231-8C7E-86C9AB9CD2D9}"/>
    <cellStyle name="Separador de milhares 2 2 2 3 2 2 2 13" xfId="40413" xr:uid="{E698049A-B25F-4760-8C24-12185DF46200}"/>
    <cellStyle name="Separador de milhares 2 2 2 3 2 2 2 14" xfId="42875" xr:uid="{49847AE9-064E-471A-BF67-F47F6F7D3F7B}"/>
    <cellStyle name="Separador de milhares 2 2 2 3 2 2 2 15" xfId="44278" xr:uid="{2E350345-9823-4842-84CB-6A549CDFAA75}"/>
    <cellStyle name="Separador de milhares 2 2 2 3 2 2 2 2" xfId="5997" xr:uid="{F34FEE2F-0C4E-4792-A678-4480D33D46F6}"/>
    <cellStyle name="Separador de milhares 2 2 2 3 2 2 2 2 2" xfId="11246" xr:uid="{DAFEE31A-FB0A-4B7E-8ADA-2B726E987F38}"/>
    <cellStyle name="Separador de milhares 2 2 2 3 2 2 2 2 2 2" xfId="27508" xr:uid="{9ED736BB-4DF0-439B-83B4-71252EEF2070}"/>
    <cellStyle name="Separador de milhares 2 2 2 3 2 2 2 2 3" xfId="16769" xr:uid="{B18DB59D-33F5-419E-826B-FEC1AC4BF0C7}"/>
    <cellStyle name="Separador de milhares 2 2 2 3 2 2 2 2 4" xfId="22667" xr:uid="{6C881E16-BAF3-405F-A8E0-382F6F865E1C}"/>
    <cellStyle name="Separador de milhares 2 2 2 3 2 2 2 2 5" xfId="31259" xr:uid="{A2BE4B69-239C-4091-A475-983CBFF641DE}"/>
    <cellStyle name="Separador de milhares 2 2 2 3 2 2 2 3" xfId="8003" xr:uid="{27A80F15-DA7A-4859-BF3D-0F375E9A3C3E}"/>
    <cellStyle name="Separador de milhares 2 2 2 3 2 2 2 3 2" xfId="12858" xr:uid="{DB537E21-03BD-406C-B4D1-90426124680F}"/>
    <cellStyle name="Separador de milhares 2 2 2 3 2 2 2 3 2 2" xfId="29120" xr:uid="{B2B3577E-7612-4E80-B94C-DF4594524B11}"/>
    <cellStyle name="Separador de milhares 2 2 2 3 2 2 2 3 3" xfId="18453" xr:uid="{80F23C67-4D41-4871-8378-236284FA7B55}"/>
    <cellStyle name="Separador de milhares 2 2 2 3 2 2 2 3 4" xfId="24279" xr:uid="{423A547F-7DF2-4F95-AFC9-B50E7938BE1D}"/>
    <cellStyle name="Separador de milhares 2 2 2 3 2 2 2 3 5" xfId="30441" xr:uid="{FC6FFCBF-9E32-4742-8AE7-5DB37C00E1A4}"/>
    <cellStyle name="Separador de milhares 2 2 2 3 2 2 2 4" xfId="9630" xr:uid="{235553FC-4C3E-4E62-9386-CFBDAAF880DF}"/>
    <cellStyle name="Separador de milhares 2 2 2 3 2 2 2 4 2" xfId="25899" xr:uid="{9EEDE1FF-E6BB-4C7E-A0E2-BCD750F3965D}"/>
    <cellStyle name="Separador de milhares 2 2 2 3 2 2 2 5" xfId="15160" xr:uid="{A8C94CD0-D692-4710-97CC-5D604513F665}"/>
    <cellStyle name="Separador de milhares 2 2 2 3 2 2 2 6" xfId="21058" xr:uid="{D55E738A-F871-4EA2-B71F-598D55D0D648}"/>
    <cellStyle name="Separador de milhares 2 2 2 3 2 2 2 7" xfId="31909" xr:uid="{D2A1BA00-BB62-4556-9C4A-F57737D4594C}"/>
    <cellStyle name="Separador de milhares 2 2 2 3 2 2 2 8" xfId="34103" xr:uid="{C2E6B425-45B1-406A-A57E-A15DA5D2DB03}"/>
    <cellStyle name="Separador de milhares 2 2 2 3 2 2 2 9" xfId="34744" xr:uid="{688F4350-D116-4E12-9BE8-46505F66950E}"/>
    <cellStyle name="Separador de milhares 2 2 2 3 2 2 3" xfId="5142" xr:uid="{230CD89B-93AC-4FAA-AC33-6FE3CDA0FBE8}"/>
    <cellStyle name="Separador de milhares 2 2 2 3 2 2 3 2" xfId="10391" xr:uid="{8258D4F1-C089-4FC7-97FF-4E30F5C48C72}"/>
    <cellStyle name="Separador de milhares 2 2 2 3 2 2 3 2 2" xfId="26653" xr:uid="{02817618-C8F6-441F-980E-D57EC1AA4325}"/>
    <cellStyle name="Separador de milhares 2 2 2 3 2 2 3 3" xfId="15914" xr:uid="{22B6A222-3192-4E36-898C-74AD779EFF28}"/>
    <cellStyle name="Separador de milhares 2 2 2 3 2 2 3 4" xfId="21812" xr:uid="{FFC59FCF-5165-4982-A30F-6408E4FFBE5A}"/>
    <cellStyle name="Separador de milhares 2 2 2 3 2 2 3 5" xfId="31844" xr:uid="{B0E58171-5DFC-4015-894D-624A4548CD44}"/>
    <cellStyle name="Separador de milhares 2 2 2 3 2 2 4" xfId="7148" xr:uid="{3DD5D7E7-8B85-4B5B-9AF3-404AF360E1DA}"/>
    <cellStyle name="Separador de milhares 2 2 2 3 2 2 4 2" xfId="12003" xr:uid="{5CC8D10B-99A0-4071-ABCB-A288E944BD27}"/>
    <cellStyle name="Separador de milhares 2 2 2 3 2 2 4 2 2" xfId="28265" xr:uid="{16721A89-924A-4314-9E23-E330F5DFDFB6}"/>
    <cellStyle name="Separador de milhares 2 2 2 3 2 2 4 3" xfId="17598" xr:uid="{76691D42-EA6C-4FA9-B2A7-6C60D7B00BD8}"/>
    <cellStyle name="Separador de milhares 2 2 2 3 2 2 4 4" xfId="23424" xr:uid="{4708D336-AB2F-4D94-8EE4-AF3EC4D15554}"/>
    <cellStyle name="Separador de milhares 2 2 2 3 2 2 4 5" xfId="31344" xr:uid="{204E4D51-C254-44CA-84F5-DEF35267DAF3}"/>
    <cellStyle name="Separador de milhares 2 2 2 3 2 2 5" xfId="8775" xr:uid="{91BBA589-F060-4AEE-B5C2-1AA5BE95DA89}"/>
    <cellStyle name="Separador de milhares 2 2 2 3 2 2 5 2" xfId="25044" xr:uid="{C70680FB-C8B5-4ACE-AFE0-30E0434763BF}"/>
    <cellStyle name="Separador de milhares 2 2 2 3 2 2 6" xfId="14303" xr:uid="{1BD787EB-1E5F-4F0A-B483-3A3ED4A560C8}"/>
    <cellStyle name="Separador de milhares 2 2 2 3 2 2 7" xfId="20203" xr:uid="{996F7DE4-8A58-43B2-BDC8-8065512C0BD8}"/>
    <cellStyle name="Separador de milhares 2 2 2 3 2 2 8" xfId="30742" xr:uid="{66975D21-90E4-4BF0-809B-4CB916A34833}"/>
    <cellStyle name="Separador de milhares 2 2 2 3 2 2 9" xfId="33248" xr:uid="{DBCF39ED-4F02-4E32-BA33-9B9CACE32ED1}"/>
    <cellStyle name="Separador de milhares 2 2 2 3 2 3" xfId="3953" xr:uid="{8D7C3500-75AF-4991-9336-8CE2122FF262}"/>
    <cellStyle name="Separador de milhares 2 2 2 3 2 3 10" xfId="36642" xr:uid="{A91CAF00-5FC8-45DE-8424-AADEED9EA4AB}"/>
    <cellStyle name="Separador de milhares 2 2 2 3 2 3 11" xfId="38054" xr:uid="{71B263EF-0DB0-4B22-99B7-4EC4294BBD97}"/>
    <cellStyle name="Separador de milhares 2 2 2 3 2 3 12" xfId="39459" xr:uid="{6A622EB2-244E-4C14-A1DE-566335D35DF9}"/>
    <cellStyle name="Separador de milhares 2 2 2 3 2 3 13" xfId="40414" xr:uid="{E4850139-982D-4187-A1CA-AD305B512D5E}"/>
    <cellStyle name="Separador de milhares 2 2 2 3 2 3 14" xfId="42508" xr:uid="{F91D9096-822F-45B2-B7E2-C0B2747E40D9}"/>
    <cellStyle name="Separador de milhares 2 2 2 3 2 3 15" xfId="43911" xr:uid="{50090C5A-F10D-4860-B4BF-47F6EF074983}"/>
    <cellStyle name="Separador de milhares 2 2 2 3 2 3 2" xfId="5562" xr:uid="{2B8F57D0-37FB-4294-B4DB-FA313E304C7E}"/>
    <cellStyle name="Separador de milhares 2 2 2 3 2 3 2 2" xfId="10811" xr:uid="{5EF8244D-3368-44A6-BE45-075E5F0EE02B}"/>
    <cellStyle name="Separador de milhares 2 2 2 3 2 3 2 2 2" xfId="27073" xr:uid="{037D16F7-3FBB-4923-83B3-A3FB4E95AAA2}"/>
    <cellStyle name="Separador de milhares 2 2 2 3 2 3 2 3" xfId="16334" xr:uid="{C81ED164-D728-49FD-AB7B-39A76760C9EE}"/>
    <cellStyle name="Separador de milhares 2 2 2 3 2 3 2 4" xfId="22232" xr:uid="{EAA8C187-7C6A-49A8-9A2C-BA181F88DCF3}"/>
    <cellStyle name="Separador de milhares 2 2 2 3 2 3 2 5" xfId="30332" xr:uid="{8FEF0EDB-89F2-42A0-81E4-9494ECEFF355}"/>
    <cellStyle name="Separador de milhares 2 2 2 3 2 3 3" xfId="7568" xr:uid="{CA07BA39-59B4-4673-971A-5ADF1BC69BCC}"/>
    <cellStyle name="Separador de milhares 2 2 2 3 2 3 3 2" xfId="12423" xr:uid="{82432CAE-D483-4B9F-AEC4-3D91BA06722E}"/>
    <cellStyle name="Separador de milhares 2 2 2 3 2 3 3 2 2" xfId="28685" xr:uid="{29DEC306-5B64-46A0-B663-26FE181F4DE9}"/>
    <cellStyle name="Separador de milhares 2 2 2 3 2 3 3 3" xfId="18018" xr:uid="{D4FB296F-D94D-454C-9350-74705061F94B}"/>
    <cellStyle name="Separador de milhares 2 2 2 3 2 3 3 4" xfId="23844" xr:uid="{4BEEA624-4D48-4906-ADA1-8A2261931EBC}"/>
    <cellStyle name="Separador de milhares 2 2 2 3 2 3 3 5" xfId="19422" xr:uid="{D0C2E213-F97F-45A2-8318-ED4A965C0D13}"/>
    <cellStyle name="Separador de milhares 2 2 2 3 2 3 4" xfId="9195" xr:uid="{2A79B278-0B3C-4137-9CB2-AA967C375B37}"/>
    <cellStyle name="Separador de milhares 2 2 2 3 2 3 4 2" xfId="25464" xr:uid="{71BF7738-DA45-4761-B924-5A8A1EDF1132}"/>
    <cellStyle name="Separador de milhares 2 2 2 3 2 3 5" xfId="14725" xr:uid="{697572E7-C518-4351-8B79-029F1AEAB9EE}"/>
    <cellStyle name="Separador de milhares 2 2 2 3 2 3 6" xfId="20623" xr:uid="{A00B28BD-FBC2-4006-A773-23967D136726}"/>
    <cellStyle name="Separador de milhares 2 2 2 3 2 3 7" xfId="32308" xr:uid="{5828277B-3D81-425E-B6BF-29D2FD458B50}"/>
    <cellStyle name="Separador de milhares 2 2 2 3 2 3 8" xfId="33668" xr:uid="{C24F91D8-ED24-4D54-8B2D-BF0C31700622}"/>
    <cellStyle name="Separador de milhares 2 2 2 3 2 3 9" xfId="34745" xr:uid="{EA1380B5-289A-4F03-A4B2-20313B07BEBB}"/>
    <cellStyle name="Separador de milhares 2 2 2 3 2 4" xfId="4703" xr:uid="{40328CA8-2726-48C1-85A7-19235A2E12A4}"/>
    <cellStyle name="Separador de milhares 2 2 2 3 2 4 2" xfId="9952" xr:uid="{9FAD0E9A-3194-45D2-B29E-18A9E1310BBB}"/>
    <cellStyle name="Separador de milhares 2 2 2 3 2 4 2 2" xfId="26214" xr:uid="{B3C66D9D-DC4D-43F8-BB00-562123118560}"/>
    <cellStyle name="Separador de milhares 2 2 2 3 2 4 3" xfId="15475" xr:uid="{AF5367F5-9FDE-4E59-BBE5-0CEF906D2149}"/>
    <cellStyle name="Separador de milhares 2 2 2 3 2 4 4" xfId="21373" xr:uid="{FA9908E9-0DC9-436A-B394-7EE92473F3CC}"/>
    <cellStyle name="Separador de milhares 2 2 2 3 2 4 5" xfId="30240" xr:uid="{10ED8410-26EC-4078-AC64-F740653EFF61}"/>
    <cellStyle name="Separador de milhares 2 2 2 3 2 5" xfId="6709" xr:uid="{606A4750-0822-481E-9CE6-83A47436A079}"/>
    <cellStyle name="Separador de milhares 2 2 2 3 2 5 2" xfId="11564" xr:uid="{54F657B5-71B1-4F9B-B13B-809DB84DE94B}"/>
    <cellStyle name="Separador de milhares 2 2 2 3 2 5 2 2" xfId="27826" xr:uid="{104E6187-DDD7-4B2C-8D43-A7EF5CA2A222}"/>
    <cellStyle name="Separador de milhares 2 2 2 3 2 5 3" xfId="17159" xr:uid="{197A9355-8542-414D-93D2-70091FA85A75}"/>
    <cellStyle name="Separador de milhares 2 2 2 3 2 5 4" xfId="22985" xr:uid="{C32CACA8-E0B5-463D-960E-BAA94F477642}"/>
    <cellStyle name="Separador de milhares 2 2 2 3 2 5 5" xfId="29384" xr:uid="{2E8CF55D-1F72-4F18-B605-C79611FC2A35}"/>
    <cellStyle name="Separador de milhares 2 2 2 3 2 6" xfId="8336" xr:uid="{E43868E8-51F3-445A-9967-307E49ED7954}"/>
    <cellStyle name="Separador de milhares 2 2 2 3 2 6 2" xfId="24605" xr:uid="{2A6EA988-D8EE-4EE0-B235-DAA995D7447D}"/>
    <cellStyle name="Separador de milhares 2 2 2 3 2 7" xfId="13861" xr:uid="{C83A1A59-6E18-4C76-AF1B-BA3D04425DF6}"/>
    <cellStyle name="Separador de milhares 2 2 2 3 2 8" xfId="19764" xr:uid="{31B77881-1985-49CE-8746-C22826589682}"/>
    <cellStyle name="Separador de milhares 2 2 2 3 2 9" xfId="13397" xr:uid="{921AE5A2-5C96-42BB-9C33-542BD5F607E8}"/>
    <cellStyle name="Separador de milhares 2 2 2 3 3" xfId="3327" xr:uid="{7A8EF357-137B-4010-9B09-E2DD220F3596}"/>
    <cellStyle name="Separador de milhares 2 2 2 3 3 10" xfId="34746" xr:uid="{BEA5B69C-4A5C-4F18-B160-F71C91FB330C}"/>
    <cellStyle name="Separador de milhares 2 2 2 3 3 11" xfId="36081" xr:uid="{5C707869-0E1E-48FF-88C0-49C58AED2133}"/>
    <cellStyle name="Separador de milhares 2 2 2 3 3 12" xfId="37493" xr:uid="{9AF307E4-BCA1-4ECB-BA48-86DA8183DE42}"/>
    <cellStyle name="Separador de milhares 2 2 2 3 3 13" xfId="38898" xr:uid="{D28D28BA-DAF1-406D-BA1D-328FDD0CD954}"/>
    <cellStyle name="Separador de milhares 2 2 2 3 3 14" xfId="40415" xr:uid="{6B3DD39D-73CB-439C-A6A0-3DC9BA882924}"/>
    <cellStyle name="Separador de milhares 2 2 2 3 3 15" xfId="41947" xr:uid="{FF2E0865-589A-4B4B-905D-030597B90057}"/>
    <cellStyle name="Separador de milhares 2 2 2 3 3 16" xfId="43350" xr:uid="{383DE959-EBC5-4B83-9593-4907D8AE087B}"/>
    <cellStyle name="Separador de milhares 2 2 2 3 3 2" xfId="4190" xr:uid="{8B719CFF-EC8F-4FF3-A403-9A1C6946C783}"/>
    <cellStyle name="Separador de milhares 2 2 2 3 3 2 10" xfId="36833" xr:uid="{0B2E397C-38F0-40F4-95BA-144FD1894917}"/>
    <cellStyle name="Separador de milhares 2 2 2 3 3 2 11" xfId="38245" xr:uid="{32665DEA-E9E2-4A52-A0D9-6175EEBD5632}"/>
    <cellStyle name="Separador de milhares 2 2 2 3 3 2 12" xfId="39650" xr:uid="{819431A6-EEF3-4FCE-A50D-724F05604717}"/>
    <cellStyle name="Separador de milhares 2 2 2 3 3 2 13" xfId="40416" xr:uid="{EEBB6C91-9AE4-4B6C-AB4E-1BCB85FEB02D}"/>
    <cellStyle name="Separador de milhares 2 2 2 3 3 2 14" xfId="42699" xr:uid="{30D93559-7ED1-40B7-896A-8B6E0B6304CA}"/>
    <cellStyle name="Separador de milhares 2 2 2 3 3 2 15" xfId="44102" xr:uid="{60E61706-59AF-4C58-BABA-725E618D94E4}"/>
    <cellStyle name="Separador de milhares 2 2 2 3 3 2 2" xfId="5799" xr:uid="{11A3FCA4-C114-4A90-AFA0-820178A53A1F}"/>
    <cellStyle name="Separador de milhares 2 2 2 3 3 2 2 2" xfId="11048" xr:uid="{B4853BA6-D7E7-4789-B428-737019BC337E}"/>
    <cellStyle name="Separador de milhares 2 2 2 3 3 2 2 2 2" xfId="27310" xr:uid="{708C4375-F9D4-4796-A725-FA94AB03498B}"/>
    <cellStyle name="Separador de milhares 2 2 2 3 3 2 2 3" xfId="16571" xr:uid="{133E6787-8670-4F53-806C-59E89656E205}"/>
    <cellStyle name="Separador de milhares 2 2 2 3 3 2 2 4" xfId="22469" xr:uid="{4FD0EC25-2306-46FA-B8C1-0347B7BD0A72}"/>
    <cellStyle name="Separador de milhares 2 2 2 3 3 2 2 5" xfId="31448" xr:uid="{72FA8A3C-E3A8-4496-96C5-212046EFEE50}"/>
    <cellStyle name="Separador de milhares 2 2 2 3 3 2 3" xfId="7805" xr:uid="{F28CA54B-A758-44FE-BE7B-49EB7331115F}"/>
    <cellStyle name="Separador de milhares 2 2 2 3 3 2 3 2" xfId="12660" xr:uid="{A4EF88C2-68D9-43A1-B4A4-5C3E864A13FD}"/>
    <cellStyle name="Separador de milhares 2 2 2 3 3 2 3 2 2" xfId="28922" xr:uid="{1107703B-3F79-4E67-8C3C-7D8FC97DCE8F}"/>
    <cellStyle name="Separador de milhares 2 2 2 3 3 2 3 3" xfId="18255" xr:uid="{83CC0FC6-2467-4752-A09E-74D6F14C76EE}"/>
    <cellStyle name="Separador de milhares 2 2 2 3 3 2 3 4" xfId="24081" xr:uid="{8C1DB763-4E9F-4003-9D2A-EC9F590023FB}"/>
    <cellStyle name="Separador de milhares 2 2 2 3 3 2 3 5" xfId="16962" xr:uid="{5B811111-F5B7-431E-B563-3432CA904E9C}"/>
    <cellStyle name="Separador de milhares 2 2 2 3 3 2 4" xfId="9432" xr:uid="{F1CA1393-4ABA-4806-B7A0-2B686B3842A4}"/>
    <cellStyle name="Separador de milhares 2 2 2 3 3 2 4 2" xfId="25701" xr:uid="{D5A754CA-1D4E-461D-912F-BBEAA9FE21D9}"/>
    <cellStyle name="Separador de milhares 2 2 2 3 3 2 5" xfId="14962" xr:uid="{3B74C004-CBC7-4E00-AF16-5FA2399BB534}"/>
    <cellStyle name="Separador de milhares 2 2 2 3 3 2 6" xfId="20860" xr:uid="{64879218-1C25-41C1-8494-7D5D27FCB304}"/>
    <cellStyle name="Separador de milhares 2 2 2 3 3 2 7" xfId="13440" xr:uid="{16A3131A-87D6-47BC-8583-291BED6554D3}"/>
    <cellStyle name="Separador de milhares 2 2 2 3 3 2 8" xfId="33905" xr:uid="{31CD3804-1658-405E-8D2E-A81DA283F2B4}"/>
    <cellStyle name="Separador de milhares 2 2 2 3 3 2 9" xfId="34747" xr:uid="{CA1D19CE-72C1-4F04-B604-354575077704}"/>
    <cellStyle name="Separador de milhares 2 2 2 3 3 3" xfId="4943" xr:uid="{4D6B1205-DC11-4949-940E-2E9CC2D75042}"/>
    <cellStyle name="Separador de milhares 2 2 2 3 3 3 2" xfId="10192" xr:uid="{85A3B366-7105-4B66-B29F-9C857D79ED97}"/>
    <cellStyle name="Separador de milhares 2 2 2 3 3 3 2 2" xfId="26454" xr:uid="{38D5DA5E-CFCA-431E-BB4A-C08200BFAA1B}"/>
    <cellStyle name="Separador de milhares 2 2 2 3 3 3 3" xfId="15715" xr:uid="{34CA312B-F330-4667-B2BC-3E8BA5D35CB2}"/>
    <cellStyle name="Separador de milhares 2 2 2 3 3 3 4" xfId="21613" xr:uid="{362E785C-9B18-4140-BC3F-68DE05CE51F4}"/>
    <cellStyle name="Separador de milhares 2 2 2 3 3 3 5" xfId="31487" xr:uid="{6A142C33-126C-4CE1-9F62-26639CAB7BC6}"/>
    <cellStyle name="Separador de milhares 2 2 2 3 3 4" xfId="6949" xr:uid="{E29CFC5A-33D8-440C-BD6F-571AFD723CF5}"/>
    <cellStyle name="Separador de milhares 2 2 2 3 3 4 2" xfId="11804" xr:uid="{C398BF15-45F9-4E04-AF63-2EA25C36A16E}"/>
    <cellStyle name="Separador de milhares 2 2 2 3 3 4 2 2" xfId="28066" xr:uid="{5A143FFF-B63E-4C28-A3DE-0A64CDE0E83F}"/>
    <cellStyle name="Separador de milhares 2 2 2 3 3 4 3" xfId="17399" xr:uid="{015FDBE8-BB21-4697-A947-A31F4D193CEA}"/>
    <cellStyle name="Separador de milhares 2 2 2 3 3 4 4" xfId="23225" xr:uid="{0D781352-E072-4110-92BC-19AF7694BE69}"/>
    <cellStyle name="Separador de milhares 2 2 2 3 3 4 5" xfId="18746" xr:uid="{B89E777F-1763-4F0A-BABF-624C23C82FC4}"/>
    <cellStyle name="Separador de milhares 2 2 2 3 3 5" xfId="8576" xr:uid="{D34C430D-F169-4DF9-89CB-08BE1A2E60EC}"/>
    <cellStyle name="Separador de milhares 2 2 2 3 3 5 2" xfId="24845" xr:uid="{687DF9AD-1CAC-4E63-9434-AEEF419DD15B}"/>
    <cellStyle name="Separador de milhares 2 2 2 3 3 6" xfId="14104" xr:uid="{4D61BC6F-0525-4FE0-94F7-ABF435B2576F}"/>
    <cellStyle name="Separador de milhares 2 2 2 3 3 7" xfId="20004" xr:uid="{F80ADE3D-2A7C-418B-B31A-E68F2E14546D}"/>
    <cellStyle name="Separador de milhares 2 2 2 3 3 8" xfId="30597" xr:uid="{752A6EC0-AC22-4059-A50D-5BB1A0D54462}"/>
    <cellStyle name="Separador de milhares 2 2 2 3 3 9" xfId="33049" xr:uid="{2A90F23A-2D62-418C-A0C7-3D99B119CE40}"/>
    <cellStyle name="Separador de milhares 2 2 2 3 4" xfId="3752" xr:uid="{48FC5DA3-8A8F-4146-834A-C0D79CBB98B7}"/>
    <cellStyle name="Separador de milhares 2 2 2 3 4 10" xfId="36466" xr:uid="{BE1C7B2E-1789-4E35-8F32-F6F13FC9ADBA}"/>
    <cellStyle name="Separador de milhares 2 2 2 3 4 11" xfId="37878" xr:uid="{6D073C68-B24A-4BD4-A592-3413069FD51A}"/>
    <cellStyle name="Separador de milhares 2 2 2 3 4 12" xfId="39283" xr:uid="{04BBDC26-7573-476F-878E-3A41A05DB413}"/>
    <cellStyle name="Separador de milhares 2 2 2 3 4 13" xfId="40417" xr:uid="{BD3CC9C1-4F35-485D-8689-DEE2C9AC9FBB}"/>
    <cellStyle name="Separador de milhares 2 2 2 3 4 14" xfId="42332" xr:uid="{C07B98E2-F4F0-4D75-A115-3F8E5A7CCA74}"/>
    <cellStyle name="Separador de milhares 2 2 2 3 4 15" xfId="43735" xr:uid="{D8CB3078-10AE-4C00-AFC5-F2783762FFAD}"/>
    <cellStyle name="Separador de milhares 2 2 2 3 4 2" xfId="5361" xr:uid="{F4470758-068D-43F1-9F93-1A236C967A6E}"/>
    <cellStyle name="Separador de milhares 2 2 2 3 4 2 2" xfId="10610" xr:uid="{CAA8405C-7A7E-41C2-8D0D-0926739379EE}"/>
    <cellStyle name="Separador de milhares 2 2 2 3 4 2 2 2" xfId="26872" xr:uid="{8AE2EC0B-EF20-41DC-B764-22446EED24B6}"/>
    <cellStyle name="Separador de milhares 2 2 2 3 4 2 3" xfId="16133" xr:uid="{F65C8E51-C9ED-498C-B0B7-B266ACA8150B}"/>
    <cellStyle name="Separador de milhares 2 2 2 3 4 2 4" xfId="22031" xr:uid="{3FDDCC85-036B-46F8-9450-9A99595438E9}"/>
    <cellStyle name="Separador de milhares 2 2 2 3 4 2 5" xfId="32153" xr:uid="{27454B68-E110-4717-BADA-6E712740BBCD}"/>
    <cellStyle name="Separador de milhares 2 2 2 3 4 3" xfId="7367" xr:uid="{EAFBEC0E-6195-47D6-A376-6BCCD4707FE3}"/>
    <cellStyle name="Separador de milhares 2 2 2 3 4 3 2" xfId="12222" xr:uid="{0B9111D3-21CC-4267-B9FD-629D96DDCD3D}"/>
    <cellStyle name="Separador de milhares 2 2 2 3 4 3 2 2" xfId="28484" xr:uid="{DD23487D-8342-4566-A747-12FB8B2E5E05}"/>
    <cellStyle name="Separador de milhares 2 2 2 3 4 3 3" xfId="17817" xr:uid="{1A41562A-9404-409E-89A7-D4DDD69A1E8A}"/>
    <cellStyle name="Separador de milhares 2 2 2 3 4 3 4" xfId="23643" xr:uid="{22D7A6FA-E85D-4948-8321-262646AC8368}"/>
    <cellStyle name="Separador de milhares 2 2 2 3 4 3 5" xfId="30014" xr:uid="{D06B860B-E34E-467E-BD2B-AC4CE6DF5B7F}"/>
    <cellStyle name="Separador de milhares 2 2 2 3 4 4" xfId="8994" xr:uid="{490D628A-9B76-4470-B673-8E855FBD7E57}"/>
    <cellStyle name="Separador de milhares 2 2 2 3 4 4 2" xfId="25263" xr:uid="{3D4C3B3C-E836-4C18-8BE3-1626651B3AE1}"/>
    <cellStyle name="Separador de milhares 2 2 2 3 4 5" xfId="14524" xr:uid="{9E1934B5-8A78-4B3F-AA47-94BC8F6BEED9}"/>
    <cellStyle name="Separador de milhares 2 2 2 3 4 6" xfId="20422" xr:uid="{356AAD78-BB36-42E8-BC3C-00A9CA8BA653}"/>
    <cellStyle name="Separador de milhares 2 2 2 3 4 7" xfId="30150" xr:uid="{567AA118-BBAB-43C7-8853-F7D67B3C83BF}"/>
    <cellStyle name="Separador de milhares 2 2 2 3 4 8" xfId="33467" xr:uid="{5E1A8C21-93DD-4594-A1B0-FA1D5CB4A482}"/>
    <cellStyle name="Separador de milhares 2 2 2 3 4 9" xfId="34748" xr:uid="{8745D5DA-6D98-4EB8-BB44-D8AA022A4637}"/>
    <cellStyle name="Separador de milhares 2 2 2 3 5" xfId="13652" xr:uid="{53626E9C-E3D2-4D5A-820C-E048DA10C124}"/>
    <cellStyle name="Separador de milhares 2 2 2 3 6" xfId="31264" xr:uid="{E1F9020B-6E6C-4BD1-BAE0-12948DDE520E}"/>
    <cellStyle name="Separador de milhares 2 2 2 4" xfId="3060" xr:uid="{0894CC1B-79C8-4D51-92AC-65B5D1CEF5A3}"/>
    <cellStyle name="Separador de milhares 2 2 2 4 10" xfId="32807" xr:uid="{F0BECE45-8B2A-472F-B0AC-76383ADB4F36}"/>
    <cellStyle name="Separador de milhares 2 2 2 4 11" xfId="34749" xr:uid="{5A695C5A-2CE1-43C3-927B-E30BF5DEECB3}"/>
    <cellStyle name="Separador de milhares 2 2 2 4 12" xfId="35846" xr:uid="{5A82B893-4E01-45E3-B263-521BED7A58F7}"/>
    <cellStyle name="Separador de milhares 2 2 2 4 13" xfId="37258" xr:uid="{DBBDF720-85B8-4D9B-8899-C8A622F2FCEC}"/>
    <cellStyle name="Separador de milhares 2 2 2 4 14" xfId="38663" xr:uid="{F37A16CB-50FD-4232-8D8C-5407AE8316D5}"/>
    <cellStyle name="Separador de milhares 2 2 2 4 15" xfId="40418" xr:uid="{69FCCB5E-0D34-40F8-B08E-7D65E550BCEC}"/>
    <cellStyle name="Separador de milhares 2 2 2 4 16" xfId="41712" xr:uid="{84BD8925-2F70-4436-9E6F-EFB08644A52A}"/>
    <cellStyle name="Separador de milhares 2 2 2 4 17" xfId="43115" xr:uid="{FDD34159-FCA6-4E26-801C-4E67169706E4}"/>
    <cellStyle name="Separador de milhares 2 2 2 4 2" xfId="3525" xr:uid="{9B252EFA-AA4C-47F7-8D6D-5594CDA841B8}"/>
    <cellStyle name="Separador de milhares 2 2 2 4 2 10" xfId="34750" xr:uid="{FED1C703-3E7D-47DE-8737-B6E33A4354B7}"/>
    <cellStyle name="Separador de milhares 2 2 2 4 2 11" xfId="36211" xr:uid="{F6248F8D-09B0-48A2-B048-EDF48FF4CCB9}"/>
    <cellStyle name="Separador de milhares 2 2 2 4 2 12" xfId="37623" xr:uid="{63A4C9E9-EDCA-4C60-A214-66D59F5D2B40}"/>
    <cellStyle name="Separador de milhares 2 2 2 4 2 13" xfId="39028" xr:uid="{8230E18C-0A4F-4193-A610-A334A9FB2337}"/>
    <cellStyle name="Separador de milhares 2 2 2 4 2 14" xfId="40419" xr:uid="{A0FAD33E-BF36-4FCF-ACE7-49B9CA2F669E}"/>
    <cellStyle name="Separador de milhares 2 2 2 4 2 15" xfId="42077" xr:uid="{D1F5BC27-B8EB-4A7E-9FE3-258C67AD52B5}"/>
    <cellStyle name="Separador de milhares 2 2 2 4 2 16" xfId="43480" xr:uid="{EA568632-90C5-4308-A8A8-9F38B06968A0}"/>
    <cellStyle name="Separador de milhares 2 2 2 4 2 2" xfId="4386" xr:uid="{719BE4E1-51DC-4856-B6E3-AD4BE6E27645}"/>
    <cellStyle name="Separador de milhares 2 2 2 4 2 2 10" xfId="36963" xr:uid="{0BA64B69-FB29-499E-B8F9-D675479FBC24}"/>
    <cellStyle name="Separador de milhares 2 2 2 4 2 2 11" xfId="38375" xr:uid="{5993D2EC-54B4-4C6A-8F82-109709C7F7D1}"/>
    <cellStyle name="Separador de milhares 2 2 2 4 2 2 12" xfId="39780" xr:uid="{49A2CD34-E020-4513-A2B6-02CCD4EAFFBE}"/>
    <cellStyle name="Separador de milhares 2 2 2 4 2 2 13" xfId="40420" xr:uid="{6F8C6C0E-031B-47B7-96B8-B110605F83F0}"/>
    <cellStyle name="Separador de milhares 2 2 2 4 2 2 14" xfId="42829" xr:uid="{1C0A1173-BD94-4C33-9202-C0EF87AF442F}"/>
    <cellStyle name="Separador de milhares 2 2 2 4 2 2 15" xfId="44232" xr:uid="{CD3ED036-45E2-4D24-9E69-D2D35EEEA6F8}"/>
    <cellStyle name="Separador de milhares 2 2 2 4 2 2 2" xfId="5995" xr:uid="{A647815C-D240-443F-ABD0-B6ECF2CD24C3}"/>
    <cellStyle name="Separador de milhares 2 2 2 4 2 2 2 2" xfId="11244" xr:uid="{52CE890A-9161-4CE9-AD9F-C5A5C5B4C998}"/>
    <cellStyle name="Separador de milhares 2 2 2 4 2 2 2 2 2" xfId="27506" xr:uid="{74BAB6D0-3495-459B-8CFE-5D0E5886714A}"/>
    <cellStyle name="Separador de milhares 2 2 2 4 2 2 2 3" xfId="16767" xr:uid="{AB2D9F05-6DEB-4508-960A-ACD9ACA86FC6}"/>
    <cellStyle name="Separador de milhares 2 2 2 4 2 2 2 4" xfId="22665" xr:uid="{CA554528-E08D-4287-B2F8-068DBF93FFF0}"/>
    <cellStyle name="Separador de milhares 2 2 2 4 2 2 2 5" xfId="31175" xr:uid="{07509540-EE56-4BD0-8A42-195A913C4101}"/>
    <cellStyle name="Separador de milhares 2 2 2 4 2 2 3" xfId="8001" xr:uid="{DF7E2868-C97A-4B0E-9E3D-7A13CBDCE2CD}"/>
    <cellStyle name="Separador de milhares 2 2 2 4 2 2 3 2" xfId="12856" xr:uid="{D41905B5-1429-4258-A863-D2897D387C36}"/>
    <cellStyle name="Separador de milhares 2 2 2 4 2 2 3 2 2" xfId="29118" xr:uid="{05A0C240-4644-427F-BBFC-BD795398CD29}"/>
    <cellStyle name="Separador de milhares 2 2 2 4 2 2 3 3" xfId="18451" xr:uid="{D684AFDF-C359-499A-BAC1-5B4232925B23}"/>
    <cellStyle name="Separador de milhares 2 2 2 4 2 2 3 4" xfId="24277" xr:uid="{E31F75D9-4479-434D-B283-6427D1191D42}"/>
    <cellStyle name="Separador de milhares 2 2 2 4 2 2 3 5" xfId="31562" xr:uid="{E338805D-8E6E-40C9-9C07-C46D112126AD}"/>
    <cellStyle name="Separador de milhares 2 2 2 4 2 2 4" xfId="9628" xr:uid="{36FBBAF9-3CFE-4473-B873-2535ECACD227}"/>
    <cellStyle name="Separador de milhares 2 2 2 4 2 2 4 2" xfId="25897" xr:uid="{B6E4611C-E45F-46D6-93CE-DA3122B9A5C9}"/>
    <cellStyle name="Separador de milhares 2 2 2 4 2 2 5" xfId="15158" xr:uid="{2AC540E2-FFD6-4877-8D06-9F2E1B79D9B2}"/>
    <cellStyle name="Separador de milhares 2 2 2 4 2 2 6" xfId="21056" xr:uid="{EF4B911D-E21E-47DA-80B9-83729E590144}"/>
    <cellStyle name="Separador de milhares 2 2 2 4 2 2 7" xfId="31303" xr:uid="{1DBD5CDB-DCFF-463A-B37E-3075DFB047C2}"/>
    <cellStyle name="Separador de milhares 2 2 2 4 2 2 8" xfId="34101" xr:uid="{A4A71630-B31C-41CA-B39C-785D9A43ED5D}"/>
    <cellStyle name="Separador de milhares 2 2 2 4 2 2 9" xfId="34751" xr:uid="{F7C2D947-116D-4454-BD91-53C210A9C718}"/>
    <cellStyle name="Separador de milhares 2 2 2 4 2 3" xfId="5140" xr:uid="{D84B5131-1402-4DEF-87E9-50A8141F675E}"/>
    <cellStyle name="Separador de milhares 2 2 2 4 2 3 2" xfId="10389" xr:uid="{E05AF22B-515B-4855-95CB-B257E1465688}"/>
    <cellStyle name="Separador de milhares 2 2 2 4 2 3 2 2" xfId="26651" xr:uid="{778F5F4E-79BA-4FBD-B350-22BEAC0FC2F8}"/>
    <cellStyle name="Separador de milhares 2 2 2 4 2 3 3" xfId="15912" xr:uid="{8F849902-B17A-49F7-A7F4-CDD42099053D}"/>
    <cellStyle name="Separador de milhares 2 2 2 4 2 3 4" xfId="21810" xr:uid="{B35376DD-6599-4559-A904-821482DF8E65}"/>
    <cellStyle name="Separador de milhares 2 2 2 4 2 3 5" xfId="29966" xr:uid="{42929A79-5FAC-4563-92E1-C413B924953F}"/>
    <cellStyle name="Separador de milhares 2 2 2 4 2 4" xfId="7146" xr:uid="{7820F4F1-5EFE-48F9-AF57-6DD5D0780C36}"/>
    <cellStyle name="Separador de milhares 2 2 2 4 2 4 2" xfId="12001" xr:uid="{A197D2D1-0628-4069-B47A-A92C03A6186A}"/>
    <cellStyle name="Separador de milhares 2 2 2 4 2 4 2 2" xfId="28263" xr:uid="{E3133ACE-EA4A-4E05-B3A2-4ED152DEB14E}"/>
    <cellStyle name="Separador de milhares 2 2 2 4 2 4 3" xfId="17596" xr:uid="{7C590CAB-6F43-4DAF-AC15-3398090D7335}"/>
    <cellStyle name="Separador de milhares 2 2 2 4 2 4 4" xfId="23422" xr:uid="{580BA0FC-B4E3-447F-9351-CF3275075465}"/>
    <cellStyle name="Separador de milhares 2 2 2 4 2 4 5" xfId="29773" xr:uid="{5A3ECAAD-54F5-4A05-BD64-C62F39D4FF22}"/>
    <cellStyle name="Separador de milhares 2 2 2 4 2 5" xfId="8773" xr:uid="{A5F42F67-9973-4D73-9B94-DED99B0B6E7D}"/>
    <cellStyle name="Separador de milhares 2 2 2 4 2 5 2" xfId="25042" xr:uid="{D1A95EE1-C970-47ED-8AAE-5AB333848E61}"/>
    <cellStyle name="Separador de milhares 2 2 2 4 2 6" xfId="14301" xr:uid="{D07EF98C-E74C-47C5-BA63-4E0C81D44020}"/>
    <cellStyle name="Separador de milhares 2 2 2 4 2 7" xfId="20201" xr:uid="{92E01D9A-1F13-4E3C-9400-BF502CCDC07D}"/>
    <cellStyle name="Separador de milhares 2 2 2 4 2 8" xfId="29487" xr:uid="{7AC9064C-DED3-42EC-A53D-405665E5EA12}"/>
    <cellStyle name="Separador de milhares 2 2 2 4 2 9" xfId="33246" xr:uid="{C1EFD393-4A94-4147-BE82-58EFEA580877}"/>
    <cellStyle name="Separador de milhares 2 2 2 4 3" xfId="3951" xr:uid="{541FE8F6-156A-4A04-AF96-1EC36C93EF2E}"/>
    <cellStyle name="Separador de milhares 2 2 2 4 3 10" xfId="36596" xr:uid="{8136E298-CF7F-4974-AE68-BE1477497817}"/>
    <cellStyle name="Separador de milhares 2 2 2 4 3 11" xfId="38008" xr:uid="{D464C6A8-FD78-4AF2-A203-EABD9A4EFF4B}"/>
    <cellStyle name="Separador de milhares 2 2 2 4 3 12" xfId="39413" xr:uid="{A9870663-8712-4097-959C-207B2E5BBFC8}"/>
    <cellStyle name="Separador de milhares 2 2 2 4 3 13" xfId="40421" xr:uid="{E282F0A1-FD70-4E42-A78B-289C09E84109}"/>
    <cellStyle name="Separador de milhares 2 2 2 4 3 14" xfId="42462" xr:uid="{BC819C02-1C89-460E-8E01-C42789E2D7BB}"/>
    <cellStyle name="Separador de milhares 2 2 2 4 3 15" xfId="43865" xr:uid="{F567A220-D5F0-4693-A301-295E3B6BD2D4}"/>
    <cellStyle name="Separador de milhares 2 2 2 4 3 2" xfId="5560" xr:uid="{9F5ABC2B-5CF8-43CF-88B7-0C1EE5FEDA4D}"/>
    <cellStyle name="Separador de milhares 2 2 2 4 3 2 2" xfId="10809" xr:uid="{6E0990A0-40A7-4E7D-83D2-88B3A72D5544}"/>
    <cellStyle name="Separador de milhares 2 2 2 4 3 2 2 2" xfId="27071" xr:uid="{79E704E4-D671-416D-B9DC-1D5DC1255623}"/>
    <cellStyle name="Separador de milhares 2 2 2 4 3 2 3" xfId="16332" xr:uid="{25B6464D-2611-4770-AAF5-CA5834D16BD0}"/>
    <cellStyle name="Separador de milhares 2 2 2 4 3 2 4" xfId="22230" xr:uid="{A3523029-63A3-472B-A464-E92497A8D414}"/>
    <cellStyle name="Separador de milhares 2 2 2 4 3 2 5" xfId="29866" xr:uid="{3CB961BC-0095-408D-B554-4E84F97BE0AC}"/>
    <cellStyle name="Separador de milhares 2 2 2 4 3 3" xfId="7566" xr:uid="{02C3EC55-3CCE-47B6-A4EF-D0357FA1431F}"/>
    <cellStyle name="Separador de milhares 2 2 2 4 3 3 2" xfId="12421" xr:uid="{C83340CC-170F-4A5A-B69D-09E50EC6753D}"/>
    <cellStyle name="Separador de milhares 2 2 2 4 3 3 2 2" xfId="28683" xr:uid="{99A5DD7F-3540-490F-9FD1-D043C4FECAAB}"/>
    <cellStyle name="Separador de milhares 2 2 2 4 3 3 3" xfId="18016" xr:uid="{8BC80388-AA0F-44B4-A327-6405C7982D3A}"/>
    <cellStyle name="Separador de milhares 2 2 2 4 3 3 4" xfId="23842" xr:uid="{D4B004CF-9B56-4D64-89C6-6DB0C095485B}"/>
    <cellStyle name="Separador de milhares 2 2 2 4 3 3 5" xfId="18919" xr:uid="{100AE503-D275-4E8C-BA19-B2F83B4C47C9}"/>
    <cellStyle name="Separador de milhares 2 2 2 4 3 4" xfId="9193" xr:uid="{49E67736-121D-4A43-8415-4331FA10BDFA}"/>
    <cellStyle name="Separador de milhares 2 2 2 4 3 4 2" xfId="25462" xr:uid="{6F82243D-9EB4-4B94-A3D4-F9F0B7441CF9}"/>
    <cellStyle name="Separador de milhares 2 2 2 4 3 5" xfId="14723" xr:uid="{7EB5F298-B7A1-4B5E-B3FC-F529F84EC032}"/>
    <cellStyle name="Separador de milhares 2 2 2 4 3 6" xfId="20621" xr:uid="{0B07DEEE-6E57-44DE-9A7C-C90DBEC8E5C6}"/>
    <cellStyle name="Separador de milhares 2 2 2 4 3 7" xfId="19188" xr:uid="{80FD9F8D-4839-4229-AF25-C35DE02EA413}"/>
    <cellStyle name="Separador de milhares 2 2 2 4 3 8" xfId="33666" xr:uid="{6F6D6908-54BF-46B1-9E73-AEF2B61C5F7C}"/>
    <cellStyle name="Separador de milhares 2 2 2 4 3 9" xfId="34752" xr:uid="{D8CA4CD8-0A81-4E91-B78A-7BEE3E263638}"/>
    <cellStyle name="Separador de milhares 2 2 2 4 4" xfId="4701" xr:uid="{2C46282D-F485-44A0-9FD2-B7E24DD8FA04}"/>
    <cellStyle name="Separador de milhares 2 2 2 4 4 2" xfId="9950" xr:uid="{F5E19E2A-5210-4781-BADB-02272B9661FD}"/>
    <cellStyle name="Separador de milhares 2 2 2 4 4 2 2" xfId="26212" xr:uid="{A8F1761A-B410-44EE-8EC3-E0C32A7778FF}"/>
    <cellStyle name="Separador de milhares 2 2 2 4 4 3" xfId="15473" xr:uid="{386E93A7-B4AD-460D-B735-CEADCED73E56}"/>
    <cellStyle name="Separador de milhares 2 2 2 4 4 4" xfId="21371" xr:uid="{327A90DB-387E-45CB-ACD0-00D466C0B0E6}"/>
    <cellStyle name="Separador de milhares 2 2 2 4 4 5" xfId="31406" xr:uid="{1898874E-4DB1-4FD9-B920-D2E6ADC12D93}"/>
    <cellStyle name="Separador de milhares 2 2 2 4 5" xfId="6707" xr:uid="{23B567E7-9C53-4DDE-9D88-6D1DBC6DDFB1}"/>
    <cellStyle name="Separador de milhares 2 2 2 4 5 2" xfId="11562" xr:uid="{942C6922-A673-4611-B07F-6802F2F220F4}"/>
    <cellStyle name="Separador de milhares 2 2 2 4 5 2 2" xfId="27824" xr:uid="{7D97A4A0-137D-4081-8B5B-505E5DBF4739}"/>
    <cellStyle name="Separador de milhares 2 2 2 4 5 3" xfId="17157" xr:uid="{6FEA9855-ACA5-4597-99D3-93D0C8E23ED2}"/>
    <cellStyle name="Separador de milhares 2 2 2 4 5 4" xfId="22983" xr:uid="{C6C0185E-9AE1-4873-9685-7CA05951378C}"/>
    <cellStyle name="Separador de milhares 2 2 2 4 5 5" xfId="31846" xr:uid="{D71E964F-95D3-465C-9CFD-C7FBFE14D4FB}"/>
    <cellStyle name="Separador de milhares 2 2 2 4 6" xfId="8334" xr:uid="{BA6CE202-A64D-4994-BF6B-7D4714635F69}"/>
    <cellStyle name="Separador de milhares 2 2 2 4 6 2" xfId="24603" xr:uid="{7C9DB294-C4E2-4245-BE98-DB80DB8694AA}"/>
    <cellStyle name="Separador de milhares 2 2 2 4 7" xfId="13859" xr:uid="{D65415DE-F762-4F45-A0EE-FC104B950A5E}"/>
    <cellStyle name="Separador de milhares 2 2 2 4 8" xfId="19762" xr:uid="{6F7C43FB-76EF-4DA7-A6AB-32AF698099B7}"/>
    <cellStyle name="Separador de milhares 2 2 2 4 9" xfId="13329" xr:uid="{6A977EDC-6D33-4450-A313-CEEC2F6B6E3D}"/>
    <cellStyle name="Separador de milhares 2 2 2 5" xfId="3325" xr:uid="{38652579-C97C-4290-95AD-4938C565FBF8}"/>
    <cellStyle name="Separador de milhares 2 2 2 5 10" xfId="34753" xr:uid="{A6BBD52A-DB8B-4BAD-A8DB-541CCC1B2211}"/>
    <cellStyle name="Separador de milhares 2 2 2 5 11" xfId="36035" xr:uid="{9D35B7B5-8BA2-4087-9D06-5715748C5643}"/>
    <cellStyle name="Separador de milhares 2 2 2 5 12" xfId="37447" xr:uid="{1C49CC26-2DC7-494A-B40D-BA4BD3267C74}"/>
    <cellStyle name="Separador de milhares 2 2 2 5 13" xfId="38852" xr:uid="{17B8256E-B593-4B56-8219-07C0189C23CB}"/>
    <cellStyle name="Separador de milhares 2 2 2 5 14" xfId="40422" xr:uid="{BAE693A2-A138-466F-8AF1-D6BAE1AEFFE4}"/>
    <cellStyle name="Separador de milhares 2 2 2 5 15" xfId="41901" xr:uid="{ADF06966-74D2-4404-AF9F-253EB31C8819}"/>
    <cellStyle name="Separador de milhares 2 2 2 5 16" xfId="43304" xr:uid="{DE5DD608-AE8E-466F-A73C-993EE14130F2}"/>
    <cellStyle name="Separador de milhares 2 2 2 5 2" xfId="4188" xr:uid="{C9DB9D87-36EA-40DD-9258-252573A30CF3}"/>
    <cellStyle name="Separador de milhares 2 2 2 5 2 10" xfId="36787" xr:uid="{21EF9E4F-D678-415C-943F-20855793BEFB}"/>
    <cellStyle name="Separador de milhares 2 2 2 5 2 11" xfId="38199" xr:uid="{D726E4A8-B16D-4869-AB86-04310C861DA1}"/>
    <cellStyle name="Separador de milhares 2 2 2 5 2 12" xfId="39604" xr:uid="{02AC4D07-BF2D-4090-AB14-7CC98DCFE962}"/>
    <cellStyle name="Separador de milhares 2 2 2 5 2 13" xfId="40423" xr:uid="{A972352D-A7CB-43D8-A9D7-0B5E9B601A27}"/>
    <cellStyle name="Separador de milhares 2 2 2 5 2 14" xfId="42653" xr:uid="{97475B43-557D-4393-9F77-D8A0273A0556}"/>
    <cellStyle name="Separador de milhares 2 2 2 5 2 15" xfId="44056" xr:uid="{6E4C8D0E-13CF-4323-B5BC-5A5CB38B34A3}"/>
    <cellStyle name="Separador de milhares 2 2 2 5 2 2" xfId="5797" xr:uid="{07FC919A-BE11-4F20-A943-5A54D2611D68}"/>
    <cellStyle name="Separador de milhares 2 2 2 5 2 2 2" xfId="11046" xr:uid="{8B0D5900-3A7E-45AA-ACA1-4A2B313E428F}"/>
    <cellStyle name="Separador de milhares 2 2 2 5 2 2 2 2" xfId="27308" xr:uid="{6247CA61-21D9-41A3-A28F-54D23C898A6D}"/>
    <cellStyle name="Separador de milhares 2 2 2 5 2 2 3" xfId="16569" xr:uid="{8039B313-8548-46AC-8268-A14287D0E997}"/>
    <cellStyle name="Separador de milhares 2 2 2 5 2 2 4" xfId="22467" xr:uid="{0B290926-75D7-486B-B0B5-DC93F8A1D4BF}"/>
    <cellStyle name="Separador de milhares 2 2 2 5 2 2 5" xfId="30885" xr:uid="{A6FF5537-FA51-43F0-95D3-04EF7D7CEE0F}"/>
    <cellStyle name="Separador de milhares 2 2 2 5 2 3" xfId="7803" xr:uid="{71F8B19A-2A9C-4A2D-9E5F-A66D83B7E02F}"/>
    <cellStyle name="Separador de milhares 2 2 2 5 2 3 2" xfId="12658" xr:uid="{F9BF520B-CF1A-4480-9F10-BD3ED32F3CE0}"/>
    <cellStyle name="Separador de milhares 2 2 2 5 2 3 2 2" xfId="28920" xr:uid="{2CDF7AA2-D1F9-4A06-9524-1BA9AC3B5796}"/>
    <cellStyle name="Separador de milhares 2 2 2 5 2 3 3" xfId="18253" xr:uid="{F50AC32F-86A1-4E80-8E46-045D2FB5EFEF}"/>
    <cellStyle name="Separador de milhares 2 2 2 5 2 3 4" xfId="24079" xr:uid="{6A010BEB-3AF6-48CC-A740-947293395658}"/>
    <cellStyle name="Separador de milhares 2 2 2 5 2 3 5" xfId="30340" xr:uid="{0D7C66BC-BB2C-4435-867D-142E75F7B9E8}"/>
    <cellStyle name="Separador de milhares 2 2 2 5 2 4" xfId="9430" xr:uid="{4B972C95-C040-4F3D-9F93-2B98FF9CA6E5}"/>
    <cellStyle name="Separador de milhares 2 2 2 5 2 4 2" xfId="25699" xr:uid="{CD3485EB-AA77-4F8A-BC0F-88C356E8DFAD}"/>
    <cellStyle name="Separador de milhares 2 2 2 5 2 5" xfId="14960" xr:uid="{E3BEC2CB-ECBD-42BB-900D-1FD4134D4C9E}"/>
    <cellStyle name="Separador de milhares 2 2 2 5 2 6" xfId="20858" xr:uid="{E833BC5E-3895-4B58-8006-16AB208B1512}"/>
    <cellStyle name="Separador de milhares 2 2 2 5 2 7" xfId="31022" xr:uid="{5E496941-6268-4EB2-B1CC-EDAB6397C464}"/>
    <cellStyle name="Separador de milhares 2 2 2 5 2 8" xfId="33903" xr:uid="{7AE187E8-8CAE-4B9A-BE61-4D129AD2657A}"/>
    <cellStyle name="Separador de milhares 2 2 2 5 2 9" xfId="34754" xr:uid="{E15E2440-D472-412D-9312-2F1E36BA1719}"/>
    <cellStyle name="Separador de milhares 2 2 2 5 3" xfId="4941" xr:uid="{D2DFF43C-A186-42C1-8BC6-9936D4831DD1}"/>
    <cellStyle name="Separador de milhares 2 2 2 5 3 2" xfId="10190" xr:uid="{2E3825E8-B27A-4711-82FF-BF879EB325DC}"/>
    <cellStyle name="Separador de milhares 2 2 2 5 3 2 2" xfId="26452" xr:uid="{B0E48317-C442-4F5A-BE03-F44DB9212496}"/>
    <cellStyle name="Separador de milhares 2 2 2 5 3 3" xfId="15713" xr:uid="{7C54FE76-3AEE-4BB3-811F-6DBA0A2C4D6D}"/>
    <cellStyle name="Separador de milhares 2 2 2 5 3 4" xfId="21611" xr:uid="{C429855F-43EC-4894-974B-01C030CB317D}"/>
    <cellStyle name="Separador de milhares 2 2 2 5 3 5" xfId="19245" xr:uid="{8C5665A7-DBB7-4164-AE18-A85F29CEA1D5}"/>
    <cellStyle name="Separador de milhares 2 2 2 5 4" xfId="6947" xr:uid="{6A04A0DA-2D75-4490-8556-FDE7D5CA6A57}"/>
    <cellStyle name="Separador de milhares 2 2 2 5 4 2" xfId="11802" xr:uid="{172C8112-3833-4D1C-9F17-4603B4A9694F}"/>
    <cellStyle name="Separador de milhares 2 2 2 5 4 2 2" xfId="28064" xr:uid="{C06804EF-6F38-4A92-9AC6-BD0684D4F71E}"/>
    <cellStyle name="Separador de milhares 2 2 2 5 4 3" xfId="17397" xr:uid="{F5FE73C6-D9B6-41EF-BDDC-651FEA5DCD38}"/>
    <cellStyle name="Separador de milhares 2 2 2 5 4 4" xfId="23223" xr:uid="{D1BEC1BB-5488-4D94-9B56-42D947548AA7}"/>
    <cellStyle name="Separador de milhares 2 2 2 5 4 5" xfId="32042" xr:uid="{7F7D6093-B981-47C0-91F5-60B5B4029F8C}"/>
    <cellStyle name="Separador de milhares 2 2 2 5 5" xfId="8574" xr:uid="{CE6D099F-A3F5-4C1A-961A-BB5EE12CDC50}"/>
    <cellStyle name="Separador de milhares 2 2 2 5 5 2" xfId="24843" xr:uid="{E84D7EAD-8AEB-4446-97FE-DAE9DF30888D}"/>
    <cellStyle name="Separador de milhares 2 2 2 5 6" xfId="14102" xr:uid="{1D97DD63-6EA6-41FC-B2AF-06C01578FC5B}"/>
    <cellStyle name="Separador de milhares 2 2 2 5 7" xfId="20002" xr:uid="{816C51FF-A016-4179-AC9B-F9A9CC150F2A}"/>
    <cellStyle name="Separador de milhares 2 2 2 5 8" xfId="19516" xr:uid="{6AEF537A-E465-43D4-9233-4EA17B30EB4D}"/>
    <cellStyle name="Separador de milhares 2 2 2 5 9" xfId="33047" xr:uid="{DFD7289C-1410-4C37-8921-623D6257912E}"/>
    <cellStyle name="Separador de milhares 2 2 2 6" xfId="3750" xr:uid="{458F080D-EE83-476F-AC02-D6942C6090BF}"/>
    <cellStyle name="Separador de milhares 2 2 2 6 10" xfId="36420" xr:uid="{D08165D3-B6B8-4E35-8333-415C5EB99DD8}"/>
    <cellStyle name="Separador de milhares 2 2 2 6 11" xfId="37832" xr:uid="{CF5D5BA0-105B-43C3-8A07-CE5B2CEB12AD}"/>
    <cellStyle name="Separador de milhares 2 2 2 6 12" xfId="39237" xr:uid="{60AD0BBD-4AE6-4619-A6BA-0B7B4E791B31}"/>
    <cellStyle name="Separador de milhares 2 2 2 6 13" xfId="40424" xr:uid="{70795FCD-207F-4387-AB05-042E865E1901}"/>
    <cellStyle name="Separador de milhares 2 2 2 6 14" xfId="42286" xr:uid="{F654DE4E-AA81-45AF-8A3D-4CD23344A38D}"/>
    <cellStyle name="Separador de milhares 2 2 2 6 15" xfId="43689" xr:uid="{0EE07898-5DA4-4114-BE36-EF5996E823EC}"/>
    <cellStyle name="Separador de milhares 2 2 2 6 2" xfId="5359" xr:uid="{98B28B58-3CA6-475F-8154-293AF91C41C5}"/>
    <cellStyle name="Separador de milhares 2 2 2 6 2 2" xfId="10608" xr:uid="{0F34E2CB-3A66-4F95-9CDD-40F734871E70}"/>
    <cellStyle name="Separador de milhares 2 2 2 6 2 2 2" xfId="26870" xr:uid="{C8D387DD-8362-4E20-915C-E74952D7E80A}"/>
    <cellStyle name="Separador de milhares 2 2 2 6 2 3" xfId="16131" xr:uid="{5173686F-9562-438B-A70A-261E8D721320}"/>
    <cellStyle name="Separador de milhares 2 2 2 6 2 4" xfId="22029" xr:uid="{A4C1AAE3-F298-4F99-A60F-0172C07461CC}"/>
    <cellStyle name="Separador de milhares 2 2 2 6 2 5" xfId="30405" xr:uid="{039A0935-5086-4AD0-AA91-E2A334EF8587}"/>
    <cellStyle name="Separador de milhares 2 2 2 6 3" xfId="7365" xr:uid="{65AF1D3D-76D0-4EEC-A275-8962D6ADE670}"/>
    <cellStyle name="Separador de milhares 2 2 2 6 3 2" xfId="12220" xr:uid="{A686B3FD-F8C2-47D2-A6DC-F90592368FE5}"/>
    <cellStyle name="Separador de milhares 2 2 2 6 3 2 2" xfId="28482" xr:uid="{F612BB1A-E71F-4DAA-8B03-6A96188DC8DB}"/>
    <cellStyle name="Separador de milhares 2 2 2 6 3 3" xfId="17815" xr:uid="{0813CA8E-49A3-4B61-AB3D-9FA6F3EFF33E}"/>
    <cellStyle name="Separador de milhares 2 2 2 6 3 4" xfId="23641" xr:uid="{224582C0-9FC8-44E0-8892-A4C6707840D8}"/>
    <cellStyle name="Separador de milhares 2 2 2 6 3 5" xfId="30432" xr:uid="{F1A0F599-D2BA-4346-93FC-F93AAA78B948}"/>
    <cellStyle name="Separador de milhares 2 2 2 6 4" xfId="8992" xr:uid="{7EE0D12C-5D05-4F4B-85F3-0DC879E972DA}"/>
    <cellStyle name="Separador de milhares 2 2 2 6 4 2" xfId="25261" xr:uid="{5D73564D-5D1B-46DE-9DFF-AC27BEF7A742}"/>
    <cellStyle name="Separador de milhares 2 2 2 6 5" xfId="14522" xr:uid="{F84D3A26-6FB5-4C34-99D0-6260286E2558}"/>
    <cellStyle name="Separador de milhares 2 2 2 6 6" xfId="20420" xr:uid="{727E2328-2507-4E31-B027-55669D13DBFE}"/>
    <cellStyle name="Separador de milhares 2 2 2 6 7" xfId="31889" xr:uid="{32E4951E-F624-4112-8D66-A1846E6B099F}"/>
    <cellStyle name="Separador de milhares 2 2 2 6 8" xfId="33465" xr:uid="{9BA96E68-70EE-41CB-B2BF-FB48143737AC}"/>
    <cellStyle name="Separador de milhares 2 2 2 6 9" xfId="34755" xr:uid="{46D7F1B1-A954-4526-9A87-30D6623B034E}"/>
    <cellStyle name="Separador de milhares 2 2 2 7" xfId="13650" xr:uid="{3B3A8281-AAF6-4F2F-8213-212556F28D7F}"/>
    <cellStyle name="Separador de milhares 2 2 2 8" xfId="30003" xr:uid="{69826BB2-67F4-4638-A9E6-F5B1419BC2DA}"/>
    <cellStyle name="Separador de milhares 2 2 2 9" xfId="32617" xr:uid="{9144FD0F-23DD-46B5-80A4-3F6991643ABB}"/>
    <cellStyle name="Separador de milhares 2 2 3" xfId="2809" xr:uid="{B9E420E2-0B50-4D2D-9510-D4D1A7B9AF1F}"/>
    <cellStyle name="Separador de milhares 2 2 3 2" xfId="3063" xr:uid="{9F879D29-09FA-4745-8CCD-C1FF20347110}"/>
    <cellStyle name="Separador de milhares 2 2 3 2 10" xfId="32810" xr:uid="{CC9FE32E-57AB-4F1F-96DD-F1DB0D69FC8E}"/>
    <cellStyle name="Separador de milhares 2 2 3 2 11" xfId="34756" xr:uid="{9A2431C2-59BD-471B-94EF-38BF4C8FD282}"/>
    <cellStyle name="Separador de milhares 2 2 3 2 12" xfId="35891" xr:uid="{ABA50D31-AD5A-4A8E-A607-0976C21FD8E8}"/>
    <cellStyle name="Separador de milhares 2 2 3 2 13" xfId="37303" xr:uid="{272820E1-7661-4260-B190-5250A956DF8E}"/>
    <cellStyle name="Separador de milhares 2 2 3 2 14" xfId="38708" xr:uid="{721A1E4B-DFA1-4420-BCD8-92743E74CD82}"/>
    <cellStyle name="Separador de milhares 2 2 3 2 15" xfId="40425" xr:uid="{A93EFAC3-15DC-4893-A7B0-2B47A71755B4}"/>
    <cellStyle name="Separador de milhares 2 2 3 2 16" xfId="41757" xr:uid="{19017A0E-CFC6-432B-A205-AE101DDB60A3}"/>
    <cellStyle name="Separador de milhares 2 2 3 2 17" xfId="43160" xr:uid="{0EB492D7-3132-4C6A-A351-FB632B5B6329}"/>
    <cellStyle name="Separador de milhares 2 2 3 2 2" xfId="3528" xr:uid="{02E44C7E-9F6A-47D4-98E0-D2A9145A39FC}"/>
    <cellStyle name="Separador de milhares 2 2 3 2 2 10" xfId="34757" xr:uid="{A0BA3BFA-0B76-4166-9954-DEEA1AF4E73C}"/>
    <cellStyle name="Separador de milhares 2 2 3 2 2 11" xfId="36256" xr:uid="{BCFAEC3A-A0A0-45A6-9A78-709E5307A73B}"/>
    <cellStyle name="Separador de milhares 2 2 3 2 2 12" xfId="37668" xr:uid="{19F4F3BF-93CE-4980-899D-AD450C56AF56}"/>
    <cellStyle name="Separador de milhares 2 2 3 2 2 13" xfId="39073" xr:uid="{669D398C-CCA2-46CF-9D3A-CE797CADFE9F}"/>
    <cellStyle name="Separador de milhares 2 2 3 2 2 14" xfId="40426" xr:uid="{7B99C7D6-1631-4A71-AA26-058E7613586C}"/>
    <cellStyle name="Separador de milhares 2 2 3 2 2 15" xfId="42122" xr:uid="{E0908E9D-F144-438C-8132-BCE6BC4F5F59}"/>
    <cellStyle name="Separador de milhares 2 2 3 2 2 16" xfId="43525" xr:uid="{ABAF6EF2-6E06-4CEE-8892-2B2BE8DDE586}"/>
    <cellStyle name="Separador de milhares 2 2 3 2 2 2" xfId="4389" xr:uid="{5F8F57BC-2473-4B36-97C1-BE05F11E9ED4}"/>
    <cellStyle name="Separador de milhares 2 2 3 2 2 2 10" xfId="37008" xr:uid="{4A78253D-28BD-4EF6-9EFF-A538FB08CDD9}"/>
    <cellStyle name="Separador de milhares 2 2 3 2 2 2 11" xfId="38420" xr:uid="{5A3EA222-4C8D-4E7D-96E0-FE6D8349AFB2}"/>
    <cellStyle name="Separador de milhares 2 2 3 2 2 2 12" xfId="39825" xr:uid="{A234F52C-B9A2-4D48-89AF-1BFC09E08B12}"/>
    <cellStyle name="Separador de milhares 2 2 3 2 2 2 13" xfId="40427" xr:uid="{C22F2A3F-BE31-4758-8600-406892B22CF4}"/>
    <cellStyle name="Separador de milhares 2 2 3 2 2 2 14" xfId="42874" xr:uid="{47D36778-2A8B-408E-84F5-000DD91831CD}"/>
    <cellStyle name="Separador de milhares 2 2 3 2 2 2 15" xfId="44277" xr:uid="{F3FE9890-A377-47AC-9F38-41D3AEB15AF5}"/>
    <cellStyle name="Separador de milhares 2 2 3 2 2 2 2" xfId="5998" xr:uid="{F71934E4-73BE-41B3-85F5-28277045B0A3}"/>
    <cellStyle name="Separador de milhares 2 2 3 2 2 2 2 2" xfId="11247" xr:uid="{7902D8B8-7D80-45C9-A241-51B72D5118FD}"/>
    <cellStyle name="Separador de milhares 2 2 3 2 2 2 2 2 2" xfId="27509" xr:uid="{B83552BD-DE3D-4D66-8764-9B7D29BB6AB5}"/>
    <cellStyle name="Separador de milhares 2 2 3 2 2 2 2 3" xfId="16770" xr:uid="{6D5AD739-516C-4DB5-B2E2-646DF4D7F667}"/>
    <cellStyle name="Separador de milhares 2 2 3 2 2 2 2 4" xfId="22668" xr:uid="{D675B823-6DA0-49AF-9AEA-A2768CCAEED8}"/>
    <cellStyle name="Separador de milhares 2 2 3 2 2 2 2 5" xfId="13506" xr:uid="{45DF7F17-2236-4F33-86C8-150FF3C94E4D}"/>
    <cellStyle name="Separador de milhares 2 2 3 2 2 2 3" xfId="8004" xr:uid="{86F30B80-4401-40E5-B45E-24F8632D1930}"/>
    <cellStyle name="Separador de milhares 2 2 3 2 2 2 3 2" xfId="12859" xr:uid="{17FEDAC7-6AF2-4401-B093-69F841FF6007}"/>
    <cellStyle name="Separador de milhares 2 2 3 2 2 2 3 2 2" xfId="29121" xr:uid="{12E773B1-63D0-4533-ABA5-2444A8428969}"/>
    <cellStyle name="Separador de milhares 2 2 3 2 2 2 3 3" xfId="18454" xr:uid="{0489E2A1-057F-478D-9929-A105D2583F8B}"/>
    <cellStyle name="Separador de milhares 2 2 3 2 2 2 3 4" xfId="24280" xr:uid="{7A0C109B-60C7-43E2-959B-E19E8D1F3C13}"/>
    <cellStyle name="Separador de milhares 2 2 3 2 2 2 3 5" xfId="32027" xr:uid="{CD22BDE6-904E-4E8E-A7C8-91BD68953936}"/>
    <cellStyle name="Separador de milhares 2 2 3 2 2 2 4" xfId="9631" xr:uid="{17084209-9EF7-42CE-9E92-8AB127951E67}"/>
    <cellStyle name="Separador de milhares 2 2 3 2 2 2 4 2" xfId="25900" xr:uid="{436BB81C-C560-43A7-9066-019A1BDF8B41}"/>
    <cellStyle name="Separador de milhares 2 2 3 2 2 2 5" xfId="15161" xr:uid="{1492D8F2-79C8-4C29-99EE-5D8DE2CD9F1E}"/>
    <cellStyle name="Separador de milhares 2 2 3 2 2 2 6" xfId="21059" xr:uid="{3FA61797-C759-425C-8F28-CAA7B620A869}"/>
    <cellStyle name="Separador de milhares 2 2 3 2 2 2 7" xfId="29859" xr:uid="{49D0BBFE-1CF4-43CC-9440-4ED22FD768C6}"/>
    <cellStyle name="Separador de milhares 2 2 3 2 2 2 8" xfId="34104" xr:uid="{F5A50266-720D-4C6B-9868-D4636309969F}"/>
    <cellStyle name="Separador de milhares 2 2 3 2 2 2 9" xfId="34758" xr:uid="{67DE90A1-0B1D-4E63-8D2F-F12548DD3C93}"/>
    <cellStyle name="Separador de milhares 2 2 3 2 2 3" xfId="5143" xr:uid="{0C22FB5D-9054-4300-9B03-A08765E014F3}"/>
    <cellStyle name="Separador de milhares 2 2 3 2 2 3 2" xfId="10392" xr:uid="{D8CCE049-6373-4312-A0E0-7C0C3626D3D0}"/>
    <cellStyle name="Separador de milhares 2 2 3 2 2 3 2 2" xfId="26654" xr:uid="{106897A9-811C-4FBC-A491-200C5F0471F4}"/>
    <cellStyle name="Separador de milhares 2 2 3 2 2 3 3" xfId="15915" xr:uid="{B8F7BF6E-9C7C-4854-9A69-261847A30214}"/>
    <cellStyle name="Separador de milhares 2 2 3 2 2 3 4" xfId="21813" xr:uid="{66B832F2-D2FD-432B-A0AA-58B2E551B3AE}"/>
    <cellStyle name="Separador de milhares 2 2 3 2 2 3 5" xfId="31768" xr:uid="{52AB934F-34D9-407D-92E0-0FD0818D0947}"/>
    <cellStyle name="Separador de milhares 2 2 3 2 2 4" xfId="7149" xr:uid="{9F109028-9B84-4CBB-877F-E217A0AA34A4}"/>
    <cellStyle name="Separador de milhares 2 2 3 2 2 4 2" xfId="12004" xr:uid="{561BC77A-B873-4CB2-AC22-BBEDC26C257C}"/>
    <cellStyle name="Separador de milhares 2 2 3 2 2 4 2 2" xfId="28266" xr:uid="{339B0292-F2AD-4317-A516-6F10E3F6278D}"/>
    <cellStyle name="Separador de milhares 2 2 3 2 2 4 3" xfId="17599" xr:uid="{FA42A264-5D28-477F-9BA4-13AAB7E83C0F}"/>
    <cellStyle name="Separador de milhares 2 2 3 2 2 4 4" xfId="23425" xr:uid="{5F98505B-7E6B-49CC-8ADE-F0EC3A19702D}"/>
    <cellStyle name="Separador de milhares 2 2 3 2 2 4 5" xfId="31317" xr:uid="{FFD91620-FC61-4D47-8F54-AA8A03C545A4}"/>
    <cellStyle name="Separador de milhares 2 2 3 2 2 5" xfId="8776" xr:uid="{7F987752-0D60-4614-9A50-B00AF694767F}"/>
    <cellStyle name="Separador de milhares 2 2 3 2 2 5 2" xfId="25045" xr:uid="{30D52D25-DA2E-4931-8501-FA3F2C3E4AD0}"/>
    <cellStyle name="Separador de milhares 2 2 3 2 2 6" xfId="14304" xr:uid="{00024D03-7EEA-43EE-9A20-89DEBAE3D2AE}"/>
    <cellStyle name="Separador de milhares 2 2 3 2 2 7" xfId="20204" xr:uid="{2B929638-D753-4878-ACB5-F3E8D2C496C2}"/>
    <cellStyle name="Separador de milhares 2 2 3 2 2 8" xfId="30553" xr:uid="{4EACE0CE-B3F7-4BC6-AE05-178D41DAA685}"/>
    <cellStyle name="Separador de milhares 2 2 3 2 2 9" xfId="33249" xr:uid="{E1DD2EA0-BD27-4F70-BEF5-EC5162BA0D85}"/>
    <cellStyle name="Separador de milhares 2 2 3 2 3" xfId="3954" xr:uid="{556D355F-ECAA-47F0-A131-64A63B511ED7}"/>
    <cellStyle name="Separador de milhares 2 2 3 2 3 10" xfId="36641" xr:uid="{6A7DF28E-6F73-4A76-BF5E-9FA71B35F7C8}"/>
    <cellStyle name="Separador de milhares 2 2 3 2 3 11" xfId="38053" xr:uid="{B86EA43B-9B94-458F-A589-3D75C79FC9B4}"/>
    <cellStyle name="Separador de milhares 2 2 3 2 3 12" xfId="39458" xr:uid="{D04C67B7-986F-463A-BE91-23578E90485D}"/>
    <cellStyle name="Separador de milhares 2 2 3 2 3 13" xfId="40428" xr:uid="{98F7BEA1-45E1-4859-B714-E6E5516DEFFD}"/>
    <cellStyle name="Separador de milhares 2 2 3 2 3 14" xfId="42507" xr:uid="{A1DF5A1B-6315-4F4F-8353-42F76B8498AA}"/>
    <cellStyle name="Separador de milhares 2 2 3 2 3 15" xfId="43910" xr:uid="{480DB911-21F0-42F2-80EB-6896D105FC9A}"/>
    <cellStyle name="Separador de milhares 2 2 3 2 3 2" xfId="5563" xr:uid="{2CA4EB56-EB83-4099-AABF-19D7D0D40B80}"/>
    <cellStyle name="Separador de milhares 2 2 3 2 3 2 2" xfId="10812" xr:uid="{FB5BC2C4-9149-45F2-A655-8F6E53FFC392}"/>
    <cellStyle name="Separador de milhares 2 2 3 2 3 2 2 2" xfId="27074" xr:uid="{DBA268E4-AD9C-4209-A7D6-7FFCFAEFC6D5}"/>
    <cellStyle name="Separador de milhares 2 2 3 2 3 2 3" xfId="16335" xr:uid="{1F1E7BD9-52FB-44E3-8289-6AEA172635E5}"/>
    <cellStyle name="Separador de milhares 2 2 3 2 3 2 4" xfId="22233" xr:uid="{1FF8714D-527C-4998-A97B-3F1F8329FBCC}"/>
    <cellStyle name="Separador de milhares 2 2 3 2 3 2 5" xfId="29576" xr:uid="{9699EC8A-A906-4ADA-87B6-AB4D93F8E70C}"/>
    <cellStyle name="Separador de milhares 2 2 3 2 3 3" xfId="7569" xr:uid="{1B4E340C-D6C0-43DE-89AC-3F8C88E70E99}"/>
    <cellStyle name="Separador de milhares 2 2 3 2 3 3 2" xfId="12424" xr:uid="{E99F7646-6CD2-45D2-97C6-7E3CC00C9DE2}"/>
    <cellStyle name="Separador de milhares 2 2 3 2 3 3 2 2" xfId="28686" xr:uid="{ED7862BE-24AB-4B1D-A38D-4B44E8B15482}"/>
    <cellStyle name="Separador de milhares 2 2 3 2 3 3 3" xfId="18019" xr:uid="{FC3A8523-2376-4A69-BEA5-E703634B56C0}"/>
    <cellStyle name="Separador de milhares 2 2 3 2 3 3 4" xfId="23845" xr:uid="{589F1D20-4A90-4E7B-88BE-6628AC36F46F}"/>
    <cellStyle name="Separador de milhares 2 2 3 2 3 3 5" xfId="31061" xr:uid="{33104FC0-387C-47FC-AE3D-5F24B249A347}"/>
    <cellStyle name="Separador de milhares 2 2 3 2 3 4" xfId="9196" xr:uid="{A1C2E37C-C820-401A-B1DD-96D4CB696B46}"/>
    <cellStyle name="Separador de milhares 2 2 3 2 3 4 2" xfId="25465" xr:uid="{81E384EA-AB46-44C1-9E53-C8582491A790}"/>
    <cellStyle name="Separador de milhares 2 2 3 2 3 5" xfId="14726" xr:uid="{23F6ECE7-B7F9-4038-BCC8-33F00B7CBA1B}"/>
    <cellStyle name="Separador de milhares 2 2 3 2 3 6" xfId="20624" xr:uid="{DB6C9D36-3552-4CDF-933A-7AEF4C993FCD}"/>
    <cellStyle name="Separador de milhares 2 2 3 2 3 7" xfId="29770" xr:uid="{51F5BF1D-EB5D-4C02-929C-AAB1BFFFDA29}"/>
    <cellStyle name="Separador de milhares 2 2 3 2 3 8" xfId="33669" xr:uid="{34A38EA4-D518-4FBD-901B-14103466EEA7}"/>
    <cellStyle name="Separador de milhares 2 2 3 2 3 9" xfId="34759" xr:uid="{A75E3984-241A-442E-A0F3-826D5C87161A}"/>
    <cellStyle name="Separador de milhares 2 2 3 2 4" xfId="4704" xr:uid="{9F9D26F3-DF58-4E96-96BD-3F3A60F5C942}"/>
    <cellStyle name="Separador de milhares 2 2 3 2 4 2" xfId="9953" xr:uid="{4A5AC97F-38A4-4A71-9AA1-DBBFEE3EF8D5}"/>
    <cellStyle name="Separador de milhares 2 2 3 2 4 2 2" xfId="26215" xr:uid="{FC3BAABC-0E0F-4278-9F81-32556BD326EA}"/>
    <cellStyle name="Separador de milhares 2 2 3 2 4 3" xfId="15476" xr:uid="{FD6341D8-90B1-4FAC-8CA4-499F4EF8680F}"/>
    <cellStyle name="Separador de milhares 2 2 3 2 4 4" xfId="21374" xr:uid="{AC603894-2ACA-4837-9725-750B63C1161D}"/>
    <cellStyle name="Separador de milhares 2 2 3 2 4 5" xfId="29497" xr:uid="{3AB9B6DD-1F16-4CD2-A2E3-4E9EEB0EAF91}"/>
    <cellStyle name="Separador de milhares 2 2 3 2 5" xfId="6710" xr:uid="{11EBEE2B-A29F-41C3-AB14-3C92842A95F4}"/>
    <cellStyle name="Separador de milhares 2 2 3 2 5 2" xfId="11565" xr:uid="{6B88FFE5-2F76-49B9-9252-AD32FC08A675}"/>
    <cellStyle name="Separador de milhares 2 2 3 2 5 2 2" xfId="27827" xr:uid="{FAA6DF37-27DB-4DA7-9832-00ED7D086402}"/>
    <cellStyle name="Separador de milhares 2 2 3 2 5 3" xfId="17160" xr:uid="{A9DA6746-00EA-4471-BA37-44271DD7FD38}"/>
    <cellStyle name="Separador de milhares 2 2 3 2 5 4" xfId="22986" xr:uid="{F18164E2-FE67-4C0A-9890-9F4D6A839553}"/>
    <cellStyle name="Separador de milhares 2 2 3 2 5 5" xfId="30407" xr:uid="{9E28CE26-E420-4F4A-8E63-0B06773E97F4}"/>
    <cellStyle name="Separador de milhares 2 2 3 2 6" xfId="8337" xr:uid="{7BDE04AE-231B-4F08-826C-65932DF8437C}"/>
    <cellStyle name="Separador de milhares 2 2 3 2 6 2" xfId="24606" xr:uid="{EA493F40-9E1A-46C2-A8A9-42C0921AFE3F}"/>
    <cellStyle name="Separador de milhares 2 2 3 2 7" xfId="13862" xr:uid="{D50894E7-908C-48D5-AAB8-C4FB5E06DC27}"/>
    <cellStyle name="Separador de milhares 2 2 3 2 8" xfId="19765" xr:uid="{E04D1CE5-9446-46EF-9DC4-03EEA4D165F8}"/>
    <cellStyle name="Separador de milhares 2 2 3 2 9" xfId="19302" xr:uid="{50EE6508-45EE-49C0-9EB3-DBB009AAFD49}"/>
    <cellStyle name="Separador de milhares 2 2 3 3" xfId="3328" xr:uid="{2D9E9202-FC61-47DF-A78D-DB2608FB65AA}"/>
    <cellStyle name="Separador de milhares 2 2 3 3 10" xfId="34760" xr:uid="{0DB0083C-E209-4ACA-82A7-903D0C9FAA7F}"/>
    <cellStyle name="Separador de milhares 2 2 3 3 11" xfId="36080" xr:uid="{E4BC407E-6992-4735-A35C-187A57C19179}"/>
    <cellStyle name="Separador de milhares 2 2 3 3 12" xfId="37492" xr:uid="{279FE387-245F-4516-BAD6-66DD13B920CA}"/>
    <cellStyle name="Separador de milhares 2 2 3 3 13" xfId="38897" xr:uid="{64B34E07-4A8E-4DEB-A37B-BCF48626271B}"/>
    <cellStyle name="Separador de milhares 2 2 3 3 14" xfId="40429" xr:uid="{C1965790-AD6A-4803-B775-062E61B4FC41}"/>
    <cellStyle name="Separador de milhares 2 2 3 3 15" xfId="41946" xr:uid="{504AD545-4B1A-4A6C-A777-6A5BDF8ACAC9}"/>
    <cellStyle name="Separador de milhares 2 2 3 3 16" xfId="43349" xr:uid="{B7D2AB8A-8A84-4825-92D2-8C4DE935A49A}"/>
    <cellStyle name="Separador de milhares 2 2 3 3 2" xfId="4191" xr:uid="{4AF5AB22-2398-4262-A73C-5B4152F48671}"/>
    <cellStyle name="Separador de milhares 2 2 3 3 2 10" xfId="36832" xr:uid="{065D71BC-C8AA-411A-8391-AFB692143CBC}"/>
    <cellStyle name="Separador de milhares 2 2 3 3 2 11" xfId="38244" xr:uid="{9605E303-3BE5-4567-8618-DA1AC2AE8D79}"/>
    <cellStyle name="Separador de milhares 2 2 3 3 2 12" xfId="39649" xr:uid="{D65872B1-FFDE-47F2-9EC8-B766C44AF865}"/>
    <cellStyle name="Separador de milhares 2 2 3 3 2 13" xfId="40430" xr:uid="{55C55A79-3A67-47BE-B03C-C6B866DA2795}"/>
    <cellStyle name="Separador de milhares 2 2 3 3 2 14" xfId="42698" xr:uid="{238F7485-BCEE-4784-B536-45ACFCA9DCD9}"/>
    <cellStyle name="Separador de milhares 2 2 3 3 2 15" xfId="44101" xr:uid="{E3DA9812-4995-40AE-A896-7D3AEAE4EB09}"/>
    <cellStyle name="Separador de milhares 2 2 3 3 2 2" xfId="5800" xr:uid="{19AD6DC9-4EFE-4739-A723-4F6019B1EB83}"/>
    <cellStyle name="Separador de milhares 2 2 3 3 2 2 2" xfId="11049" xr:uid="{C3D9D390-736B-4490-92FC-5A73728CFBA0}"/>
    <cellStyle name="Separador de milhares 2 2 3 3 2 2 2 2" xfId="27311" xr:uid="{3304DE83-F33E-47D2-8FFB-A09F07026DD7}"/>
    <cellStyle name="Separador de milhares 2 2 3 3 2 2 3" xfId="16572" xr:uid="{8EC49753-856C-4A52-9BE4-D3F3C767900F}"/>
    <cellStyle name="Separador de milhares 2 2 3 3 2 2 4" xfId="22470" xr:uid="{EAC657AC-909D-42BE-BCE2-0F124FB4D554}"/>
    <cellStyle name="Separador de milhares 2 2 3 3 2 2 5" xfId="13113" xr:uid="{9470836D-0AA0-4824-9BB2-EEC552F3591F}"/>
    <cellStyle name="Separador de milhares 2 2 3 3 2 3" xfId="7806" xr:uid="{4E8DE20C-98A3-4361-827B-72F25DE40502}"/>
    <cellStyle name="Separador de milhares 2 2 3 3 2 3 2" xfId="12661" xr:uid="{09E3F81F-C8C6-40FE-A8A5-1C143C5110A6}"/>
    <cellStyle name="Separador de milhares 2 2 3 3 2 3 2 2" xfId="28923" xr:uid="{141C9C47-15C0-41E3-A752-EF5C9CF2BE9E}"/>
    <cellStyle name="Separador de milhares 2 2 3 3 2 3 3" xfId="18256" xr:uid="{4E1AEAF2-A0E5-4E0B-8D9D-61D5B73A4385}"/>
    <cellStyle name="Separador de milhares 2 2 3 3 2 3 4" xfId="24082" xr:uid="{B478243E-4080-4981-ABE5-966E3483B3A9}"/>
    <cellStyle name="Separador de milhares 2 2 3 3 2 3 5" xfId="31145" xr:uid="{92C44F97-4A1C-4119-B349-3A457E86AB83}"/>
    <cellStyle name="Separador de milhares 2 2 3 3 2 4" xfId="9433" xr:uid="{7E0C6ACE-FEC6-4AEA-BDD0-7FD44B8398C6}"/>
    <cellStyle name="Separador de milhares 2 2 3 3 2 4 2" xfId="25702" xr:uid="{B1F4D18E-99BE-4EE3-8902-CBE1BA2A2974}"/>
    <cellStyle name="Separador de milhares 2 2 3 3 2 5" xfId="14963" xr:uid="{3C1B9C90-751C-464F-A397-CB3BC1EE7CD5}"/>
    <cellStyle name="Separador de milhares 2 2 3 3 2 6" xfId="20861" xr:uid="{25BD77A2-14E9-4A52-9924-6DDE141AA7DE}"/>
    <cellStyle name="Separador de milhares 2 2 3 3 2 7" xfId="30294" xr:uid="{DB900B17-B521-4371-9303-876CB7951467}"/>
    <cellStyle name="Separador de milhares 2 2 3 3 2 8" xfId="33906" xr:uid="{262B4BD9-21E3-40CD-9A88-323F68048458}"/>
    <cellStyle name="Separador de milhares 2 2 3 3 2 9" xfId="34761" xr:uid="{5ABE7996-877B-455E-9CA7-E3CCA5ABD7C9}"/>
    <cellStyle name="Separador de milhares 2 2 3 3 3" xfId="4944" xr:uid="{F39029D8-CA70-4BE1-9E62-3FD7361C8DDE}"/>
    <cellStyle name="Separador de milhares 2 2 3 3 3 2" xfId="10193" xr:uid="{015036CC-CD1A-436C-B200-BF0DB85FE8F4}"/>
    <cellStyle name="Separador de milhares 2 2 3 3 3 2 2" xfId="26455" xr:uid="{4AE5A4C5-62D5-4CA8-A52B-8A1D37E8BC4D}"/>
    <cellStyle name="Separador de milhares 2 2 3 3 3 3" xfId="15716" xr:uid="{5196C5CE-39CE-4507-9EFC-9DD66EE93FBE}"/>
    <cellStyle name="Separador de milhares 2 2 3 3 3 4" xfId="21614" xr:uid="{FF9391C7-7FCC-4698-BCA1-1CF51059304A}"/>
    <cellStyle name="Separador de milhares 2 2 3 3 3 5" xfId="16940" xr:uid="{698011CD-E752-451B-BE14-0026C37B5FD2}"/>
    <cellStyle name="Separador de milhares 2 2 3 3 4" xfId="6950" xr:uid="{1259DC0C-55BC-4BB4-A454-FE1B9276A9EC}"/>
    <cellStyle name="Separador de milhares 2 2 3 3 4 2" xfId="11805" xr:uid="{2C9CC7C9-1B4F-4130-ABDA-D0E08460980E}"/>
    <cellStyle name="Separador de milhares 2 2 3 3 4 2 2" xfId="28067" xr:uid="{D4E879EF-9F62-43EC-AF01-5BDE3AE0A3F8}"/>
    <cellStyle name="Separador de milhares 2 2 3 3 4 3" xfId="17400" xr:uid="{3BF3B3AA-6507-4420-85C6-B997AD2334D6}"/>
    <cellStyle name="Separador de milhares 2 2 3 3 4 4" xfId="23226" xr:uid="{E77E23DE-5770-4775-8EF0-D5457E260916}"/>
    <cellStyle name="Separador de milhares 2 2 3 3 4 5" xfId="29729" xr:uid="{17ADFDD9-88D2-4C53-91E4-0DA35FE885D2}"/>
    <cellStyle name="Separador de milhares 2 2 3 3 5" xfId="8577" xr:uid="{BC033D5C-2043-4B9C-9870-BF6BDD49C445}"/>
    <cellStyle name="Separador de milhares 2 2 3 3 5 2" xfId="24846" xr:uid="{7F2E6FCF-1802-4233-B55F-B225A646BDE3}"/>
    <cellStyle name="Separador de milhares 2 2 3 3 6" xfId="14105" xr:uid="{DEBDF2DB-5122-43F0-B3FB-E64008578369}"/>
    <cellStyle name="Separador de milhares 2 2 3 3 7" xfId="20005" xr:uid="{A5E28317-ACBC-49E7-B0B8-75C5D89FE0C4}"/>
    <cellStyle name="Separador de milhares 2 2 3 3 8" xfId="31638" xr:uid="{B60507AB-CD64-4408-B9F1-3CACBE2D5FB4}"/>
    <cellStyle name="Separador de milhares 2 2 3 3 9" xfId="33050" xr:uid="{AC3A00B6-BEBC-4FB0-A523-18133878555A}"/>
    <cellStyle name="Separador de milhares 2 2 3 4" xfId="3753" xr:uid="{DCF44518-7B85-4FB5-9B81-48D5CD048A70}"/>
    <cellStyle name="Separador de milhares 2 2 3 4 10" xfId="36465" xr:uid="{E65FFEE9-C16B-4ADF-803E-8657D02BDAA1}"/>
    <cellStyle name="Separador de milhares 2 2 3 4 11" xfId="37877" xr:uid="{264B0F91-9D27-494F-AA52-6C7C072C2F39}"/>
    <cellStyle name="Separador de milhares 2 2 3 4 12" xfId="39282" xr:uid="{6062FFB1-929F-4DAD-B59C-FAC0EF8367D0}"/>
    <cellStyle name="Separador de milhares 2 2 3 4 13" xfId="40431" xr:uid="{EB605CA2-51D0-4051-BF96-95964239D64A}"/>
    <cellStyle name="Separador de milhares 2 2 3 4 14" xfId="42331" xr:uid="{E5CBF0BE-E17D-4E82-A721-43C40DAFD71C}"/>
    <cellStyle name="Separador de milhares 2 2 3 4 15" xfId="43734" xr:uid="{E8436888-7C07-4284-99DF-D543EF0AA2F4}"/>
    <cellStyle name="Separador de milhares 2 2 3 4 2" xfId="5362" xr:uid="{C1154976-5037-41A2-8312-E0A3E06E4A1E}"/>
    <cellStyle name="Separador de milhares 2 2 3 4 2 2" xfId="10611" xr:uid="{3D4505FE-F9DD-4A60-A7C8-61FCAC51A9EA}"/>
    <cellStyle name="Separador de milhares 2 2 3 4 2 2 2" xfId="26873" xr:uid="{60FB572D-4158-4FD6-B0CB-EB0EC37A3322}"/>
    <cellStyle name="Separador de milhares 2 2 3 4 2 3" xfId="16134" xr:uid="{C2E92EB7-FF05-4355-8131-21B9C0931AAB}"/>
    <cellStyle name="Separador de milhares 2 2 3 4 2 4" xfId="22032" xr:uid="{E7DA371A-D58F-4012-A37A-3E7C72E9A47D}"/>
    <cellStyle name="Separador de milhares 2 2 3 4 2 5" xfId="29719" xr:uid="{7CD3BDA6-8C0E-4525-910E-BA7DDD46CDED}"/>
    <cellStyle name="Separador de milhares 2 2 3 4 3" xfId="7368" xr:uid="{E8BE674B-CF6E-4755-BDA5-1EE47D90F7A1}"/>
    <cellStyle name="Separador de milhares 2 2 3 4 3 2" xfId="12223" xr:uid="{66630673-24C6-459A-A586-7075BF33D76D}"/>
    <cellStyle name="Separador de milhares 2 2 3 4 3 2 2" xfId="28485" xr:uid="{91AD9D3E-5032-4F1F-A0A6-A90F8444F0EB}"/>
    <cellStyle name="Separador de milhares 2 2 3 4 3 3" xfId="17818" xr:uid="{C77A60C0-BF6A-4482-8261-934068EB03F0}"/>
    <cellStyle name="Separador de milhares 2 2 3 4 3 4" xfId="23644" xr:uid="{0A1F6615-885B-40D9-8124-5806BFF2DF10}"/>
    <cellStyle name="Separador de milhares 2 2 3 4 3 5" xfId="29337" xr:uid="{198316DE-4F11-458D-BFE4-A0F11AC78B52}"/>
    <cellStyle name="Separador de milhares 2 2 3 4 4" xfId="8995" xr:uid="{57C927A1-4434-4545-A152-5774016208E6}"/>
    <cellStyle name="Separador de milhares 2 2 3 4 4 2" xfId="25264" xr:uid="{16C340D3-BECE-440D-9ED0-99010C456861}"/>
    <cellStyle name="Separador de milhares 2 2 3 4 5" xfId="14525" xr:uid="{DEA4AFC8-C344-4422-9665-851D728A4431}"/>
    <cellStyle name="Separador de milhares 2 2 3 4 6" xfId="20423" xr:uid="{284DA62F-A764-412C-BE96-52145F72647E}"/>
    <cellStyle name="Separador de milhares 2 2 3 4 7" xfId="30348" xr:uid="{471AF108-D6B3-4989-8B7D-0480C882E843}"/>
    <cellStyle name="Separador de milhares 2 2 3 4 8" xfId="33468" xr:uid="{A5E6782A-B3A8-47C3-83E3-E8D65BB81520}"/>
    <cellStyle name="Separador de milhares 2 2 3 4 9" xfId="34762" xr:uid="{983EFFD8-1D7B-48A4-81D0-04E9E5EA1F74}"/>
    <cellStyle name="Separador de milhares 2 2 3 5" xfId="13653" xr:uid="{78D19C68-39EF-4F65-8AE3-69D65CE04AD8}"/>
    <cellStyle name="Separador de milhares 2 2 3 6" xfId="16920" xr:uid="{C0651145-01C5-4542-BFA3-5C0E294C4C14}"/>
    <cellStyle name="Separador de milhares 2 2 4" xfId="2810" xr:uid="{2580808A-0DF5-4734-AB0D-B029F8B1067F}"/>
    <cellStyle name="Separador de milhares 2 2 4 2" xfId="3064" xr:uid="{0BBB990D-9665-47AF-B780-EEEB85861A9F}"/>
    <cellStyle name="Separador de milhares 2 2 4 2 10" xfId="32811" xr:uid="{90EB0127-FDA4-419D-BE60-201014DD3949}"/>
    <cellStyle name="Separador de milhares 2 2 4 2 11" xfId="34763" xr:uid="{2914505D-EE7E-4FA3-8505-2BCC40FA8513}"/>
    <cellStyle name="Separador de milhares 2 2 4 2 12" xfId="35908" xr:uid="{687D6D96-F75D-4AC0-B2DF-F609CF8480F4}"/>
    <cellStyle name="Separador de milhares 2 2 4 2 13" xfId="37320" xr:uid="{2E0EEE92-94DC-4043-A513-35C9A20E9633}"/>
    <cellStyle name="Separador de milhares 2 2 4 2 14" xfId="38725" xr:uid="{43565725-052C-4E2D-9EDF-72ED77414872}"/>
    <cellStyle name="Separador de milhares 2 2 4 2 15" xfId="40432" xr:uid="{683EC03D-6937-4CA1-851B-C8CB8FB9BF92}"/>
    <cellStyle name="Separador de milhares 2 2 4 2 16" xfId="41774" xr:uid="{64D397E1-F7FD-4105-ABAC-5837D3042937}"/>
    <cellStyle name="Separador de milhares 2 2 4 2 17" xfId="43177" xr:uid="{523C206A-7782-4834-B8E8-B4C47EEBED96}"/>
    <cellStyle name="Separador de milhares 2 2 4 2 2" xfId="3529" xr:uid="{02D49D82-47DE-468E-9578-7D8E08465132}"/>
    <cellStyle name="Separador de milhares 2 2 4 2 2 10" xfId="34764" xr:uid="{29F30EFD-0741-43FF-96D5-5033574B7721}"/>
    <cellStyle name="Separador de milhares 2 2 4 2 2 11" xfId="36273" xr:uid="{0245E733-C3AD-4041-ADD8-428DC11EE0E2}"/>
    <cellStyle name="Separador de milhares 2 2 4 2 2 12" xfId="37685" xr:uid="{41353A05-B6C7-4B06-A90C-8032E8DC1788}"/>
    <cellStyle name="Separador de milhares 2 2 4 2 2 13" xfId="39090" xr:uid="{1B6C7504-383F-404E-8A93-FA0554596343}"/>
    <cellStyle name="Separador de milhares 2 2 4 2 2 14" xfId="40433" xr:uid="{86004B87-05D1-41C4-9314-E838ED53D0F8}"/>
    <cellStyle name="Separador de milhares 2 2 4 2 2 15" xfId="42139" xr:uid="{8B93CCEA-10C0-4B3F-8C12-5C6011DA5A49}"/>
    <cellStyle name="Separador de milhares 2 2 4 2 2 16" xfId="43542" xr:uid="{7AE618AE-D2F6-437D-8F0F-848186E2C627}"/>
    <cellStyle name="Separador de milhares 2 2 4 2 2 2" xfId="4390" xr:uid="{B87E62E3-93F4-41B8-9E44-8383F56AFFAC}"/>
    <cellStyle name="Separador de milhares 2 2 4 2 2 2 10" xfId="37025" xr:uid="{45685197-AB07-45BC-BE4B-65A893B510C7}"/>
    <cellStyle name="Separador de milhares 2 2 4 2 2 2 11" xfId="38437" xr:uid="{F2B1CAF3-DFD7-4E5E-8019-EAA7A7263996}"/>
    <cellStyle name="Separador de milhares 2 2 4 2 2 2 12" xfId="39842" xr:uid="{5F429AC8-1698-4266-A8E7-DEFAD1B4CF1E}"/>
    <cellStyle name="Separador de milhares 2 2 4 2 2 2 13" xfId="40434" xr:uid="{0EB29E39-847E-4424-8B12-783AB583ACD3}"/>
    <cellStyle name="Separador de milhares 2 2 4 2 2 2 14" xfId="42891" xr:uid="{82A2C155-FCA1-499B-8F0C-CABEE75DA729}"/>
    <cellStyle name="Separador de milhares 2 2 4 2 2 2 15" xfId="44294" xr:uid="{B2C568C6-0412-4A46-A6E6-3FDB92FD3357}"/>
    <cellStyle name="Separador de milhares 2 2 4 2 2 2 2" xfId="5999" xr:uid="{DBB59E52-FF07-476C-A9CD-737F27ECE910}"/>
    <cellStyle name="Separador de milhares 2 2 4 2 2 2 2 2" xfId="11248" xr:uid="{74013E43-DAB1-41CB-B62E-533703BD0056}"/>
    <cellStyle name="Separador de milhares 2 2 4 2 2 2 2 2 2" xfId="27510" xr:uid="{646F5E1C-8001-4AE7-87B7-ED05AABE7AF2}"/>
    <cellStyle name="Separador de milhares 2 2 4 2 2 2 2 3" xfId="16771" xr:uid="{5D284102-AFE4-4AEB-B977-55F2D5358AD9}"/>
    <cellStyle name="Separador de milhares 2 2 4 2 2 2 2 4" xfId="22669" xr:uid="{6E680A18-31D8-4758-AD64-F344E506701B}"/>
    <cellStyle name="Separador de milhares 2 2 4 2 2 2 2 5" xfId="32284" xr:uid="{73D376E3-FCF5-4451-9642-2BEEACDB9F83}"/>
    <cellStyle name="Separador de milhares 2 2 4 2 2 2 3" xfId="8005" xr:uid="{5193389E-DC1A-4C04-9A08-3434C41A7B8E}"/>
    <cellStyle name="Separador de milhares 2 2 4 2 2 2 3 2" xfId="12860" xr:uid="{50C7B160-D124-452A-AF31-0B9417AB93E5}"/>
    <cellStyle name="Separador de milhares 2 2 4 2 2 2 3 2 2" xfId="29122" xr:uid="{572FC70B-41F9-4082-AF78-8ECF1D4E9AE0}"/>
    <cellStyle name="Separador de milhares 2 2 4 2 2 2 3 3" xfId="18455" xr:uid="{D42415B2-E990-4CF0-9C8D-3E3008796267}"/>
    <cellStyle name="Separador de milhares 2 2 4 2 2 2 3 4" xfId="24281" xr:uid="{D4BEC13A-9822-4E59-883F-FD40A6D036D5}"/>
    <cellStyle name="Separador de milhares 2 2 4 2 2 2 3 5" xfId="31048" xr:uid="{DFFDDBCE-A0B5-4D2D-9CA1-D2CBCD19C7E4}"/>
    <cellStyle name="Separador de milhares 2 2 4 2 2 2 4" xfId="9632" xr:uid="{FFB8D426-A95C-406F-A0E6-042FC21B48E3}"/>
    <cellStyle name="Separador de milhares 2 2 4 2 2 2 4 2" xfId="25901" xr:uid="{3BD9CDE2-14C8-4CFE-AD16-27F2AFAAADB1}"/>
    <cellStyle name="Separador de milhares 2 2 4 2 2 2 5" xfId="15162" xr:uid="{E76805DC-A8E2-4D21-83B8-3595C908DBC8}"/>
    <cellStyle name="Separador de milhares 2 2 4 2 2 2 6" xfId="21060" xr:uid="{8FF93C40-DA0F-40D2-BCDF-683ECCF6135F}"/>
    <cellStyle name="Separador de milhares 2 2 4 2 2 2 7" xfId="30173" xr:uid="{7B4EA320-5315-44BC-8788-2C0FCE331A3A}"/>
    <cellStyle name="Separador de milhares 2 2 4 2 2 2 8" xfId="34105" xr:uid="{DD76D522-5826-42D2-A31C-AE173A6BA41B}"/>
    <cellStyle name="Separador de milhares 2 2 4 2 2 2 9" xfId="34765" xr:uid="{372C6B0A-B37E-4876-9D0D-5FCED2180FE6}"/>
    <cellStyle name="Separador de milhares 2 2 4 2 2 3" xfId="5144" xr:uid="{65EC4D79-21B3-47F8-B4E3-F8EACEB937B1}"/>
    <cellStyle name="Separador de milhares 2 2 4 2 2 3 2" xfId="10393" xr:uid="{92CF62B7-C7ED-4CA4-8F67-6861C38D8DDA}"/>
    <cellStyle name="Separador de milhares 2 2 4 2 2 3 2 2" xfId="26655" xr:uid="{D6380821-6D38-4F2F-8316-6D22E348E616}"/>
    <cellStyle name="Separador de milhares 2 2 4 2 2 3 3" xfId="15916" xr:uid="{46C2E92C-CFC8-49A4-A0DD-A6C1CE880A71}"/>
    <cellStyle name="Separador de milhares 2 2 4 2 2 3 4" xfId="21814" xr:uid="{55634AF6-5BCF-4569-AC7F-2EBFD78C1D6B}"/>
    <cellStyle name="Separador de milhares 2 2 4 2 2 3 5" xfId="31114" xr:uid="{A6A0CEBC-E155-4D84-97F1-E01DB339ABCA}"/>
    <cellStyle name="Separador de milhares 2 2 4 2 2 4" xfId="7150" xr:uid="{E95FBF03-D7F1-4B00-9A07-E16CD6BFCFB0}"/>
    <cellStyle name="Separador de milhares 2 2 4 2 2 4 2" xfId="12005" xr:uid="{93F7709A-F8FB-445F-9844-90584DD135AC}"/>
    <cellStyle name="Separador de milhares 2 2 4 2 2 4 2 2" xfId="28267" xr:uid="{D636324D-C1BE-4B77-B65D-8364EE03813D}"/>
    <cellStyle name="Separador de milhares 2 2 4 2 2 4 3" xfId="17600" xr:uid="{396FA3ED-10AD-4B71-BC76-6E63B29C7D8D}"/>
    <cellStyle name="Separador de milhares 2 2 4 2 2 4 4" xfId="23426" xr:uid="{D8D78B93-B498-41FD-A178-AC30C6B0B473}"/>
    <cellStyle name="Separador de milhares 2 2 4 2 2 4 5" xfId="32294" xr:uid="{94A0CB9D-3D52-4E21-B558-CCF7611F3A78}"/>
    <cellStyle name="Separador de milhares 2 2 4 2 2 5" xfId="8777" xr:uid="{BD666814-60C6-40E9-A71D-A892C225EBD1}"/>
    <cellStyle name="Separador de milhares 2 2 4 2 2 5 2" xfId="25046" xr:uid="{FB98C522-8C41-4611-8DA6-1059AD3AC3F4}"/>
    <cellStyle name="Separador de milhares 2 2 4 2 2 6" xfId="14305" xr:uid="{E6321E6E-CB38-42B2-9714-56855DA4AA0B}"/>
    <cellStyle name="Separador de milhares 2 2 4 2 2 7" xfId="20205" xr:uid="{964019A8-F69F-4550-846B-735D1F12C5B6}"/>
    <cellStyle name="Separador de milhares 2 2 4 2 2 8" xfId="29557" xr:uid="{2EFE7563-1211-4431-87A8-CE2AA12CA575}"/>
    <cellStyle name="Separador de milhares 2 2 4 2 2 9" xfId="33250" xr:uid="{6D743894-2F74-4168-90A7-97757E25BC2D}"/>
    <cellStyle name="Separador de milhares 2 2 4 2 3" xfId="3955" xr:uid="{0282F953-FBD7-468B-A3E6-CB62168B4851}"/>
    <cellStyle name="Separador de milhares 2 2 4 2 3 10" xfId="36658" xr:uid="{EEC60D30-F474-4644-AC12-7BC01226E01F}"/>
    <cellStyle name="Separador de milhares 2 2 4 2 3 11" xfId="38070" xr:uid="{21F714EF-8E04-45AA-B761-A034B7F7E8D6}"/>
    <cellStyle name="Separador de milhares 2 2 4 2 3 12" xfId="39475" xr:uid="{E264903F-74FE-43A7-BE1C-7AC6284DB970}"/>
    <cellStyle name="Separador de milhares 2 2 4 2 3 13" xfId="40435" xr:uid="{DBE22E0D-56DE-439B-88C6-EEA6109C67F6}"/>
    <cellStyle name="Separador de milhares 2 2 4 2 3 14" xfId="42524" xr:uid="{4F2C5E02-2BFF-4C59-9435-E54708F781A0}"/>
    <cellStyle name="Separador de milhares 2 2 4 2 3 15" xfId="43927" xr:uid="{B7A3651F-FA28-4AF1-9268-DC54F82571F2}"/>
    <cellStyle name="Separador de milhares 2 2 4 2 3 2" xfId="5564" xr:uid="{74AC592C-2371-4DEE-BCC4-036E2029463A}"/>
    <cellStyle name="Separador de milhares 2 2 4 2 3 2 2" xfId="10813" xr:uid="{758A7848-78B2-4DC8-B726-F2F6E32A0D17}"/>
    <cellStyle name="Separador de milhares 2 2 4 2 3 2 2 2" xfId="27075" xr:uid="{3B78DC46-DC91-4D6B-8884-8A78963D8F05}"/>
    <cellStyle name="Separador de milhares 2 2 4 2 3 2 3" xfId="16336" xr:uid="{9DF84319-724F-4D6E-A65D-E3DACD7439BD}"/>
    <cellStyle name="Separador de milhares 2 2 4 2 3 2 4" xfId="22234" xr:uid="{9CC9AD4C-57C4-4714-AD3F-FDE333C0E0B4}"/>
    <cellStyle name="Separador de milhares 2 2 4 2 3 2 5" xfId="30228" xr:uid="{0C247FB8-6FB7-4331-AC35-75B16F2131E0}"/>
    <cellStyle name="Separador de milhares 2 2 4 2 3 3" xfId="7570" xr:uid="{FFE681EB-76B8-4108-9C4F-138708272382}"/>
    <cellStyle name="Separador de milhares 2 2 4 2 3 3 2" xfId="12425" xr:uid="{0097508E-21DF-4DCD-86E9-20AECC40EE87}"/>
    <cellStyle name="Separador de milhares 2 2 4 2 3 3 2 2" xfId="28687" xr:uid="{B815A91A-29C5-4988-9294-E1021C76414F}"/>
    <cellStyle name="Separador de milhares 2 2 4 2 3 3 3" xfId="18020" xr:uid="{5D45B38D-133F-427E-B097-C75BCE3A2862}"/>
    <cellStyle name="Separador de milhares 2 2 4 2 3 3 4" xfId="23846" xr:uid="{6DB2FCC1-1836-4672-B879-F1BF2D5AC445}"/>
    <cellStyle name="Separador de milhares 2 2 4 2 3 3 5" xfId="32041" xr:uid="{437FC5C1-16B6-4FD7-96B4-61DC9ACD3C5B}"/>
    <cellStyle name="Separador de milhares 2 2 4 2 3 4" xfId="9197" xr:uid="{CFAA8AF1-398E-438A-AB4A-374ADC173B83}"/>
    <cellStyle name="Separador de milhares 2 2 4 2 3 4 2" xfId="25466" xr:uid="{8E247700-C497-4F09-9FDD-CE246FCDB967}"/>
    <cellStyle name="Separador de milhares 2 2 4 2 3 5" xfId="14727" xr:uid="{478BAFC8-F0E3-46D3-8A59-CA2210CFFEEA}"/>
    <cellStyle name="Separador de milhares 2 2 4 2 3 6" xfId="20625" xr:uid="{5DED7BA9-5C6B-42BD-B918-402855C45649}"/>
    <cellStyle name="Separador de milhares 2 2 4 2 3 7" xfId="19221" xr:uid="{C3B237F4-3E99-479A-AE1E-9BBB11C45ECE}"/>
    <cellStyle name="Separador de milhares 2 2 4 2 3 8" xfId="33670" xr:uid="{286A36B6-B8B5-40D3-8B02-2E9999142992}"/>
    <cellStyle name="Separador de milhares 2 2 4 2 3 9" xfId="34766" xr:uid="{00A8674B-7A9D-4941-9A5B-1337DBD0208D}"/>
    <cellStyle name="Separador de milhares 2 2 4 2 4" xfId="4705" xr:uid="{3D877F79-C6ED-4FBF-9CC1-2D368F68AA46}"/>
    <cellStyle name="Separador de milhares 2 2 4 2 4 2" xfId="9954" xr:uid="{928B2BB2-5F70-4D94-85CF-15CBB48C4C5C}"/>
    <cellStyle name="Separador de milhares 2 2 4 2 4 2 2" xfId="26216" xr:uid="{053246F4-9A81-4716-9163-A488A4F8DA6F}"/>
    <cellStyle name="Separador de milhares 2 2 4 2 4 3" xfId="15477" xr:uid="{8A90A952-F1CC-407C-A6E4-1FB5E5B66E04}"/>
    <cellStyle name="Separador de milhares 2 2 4 2 4 4" xfId="21375" xr:uid="{13AC0396-0F98-4EBE-BEF7-7CEEF042285C}"/>
    <cellStyle name="Separador de milhares 2 2 4 2 4 5" xfId="31644" xr:uid="{0752EF6F-D267-4763-8DDB-03436E7D7E6F}"/>
    <cellStyle name="Separador de milhares 2 2 4 2 5" xfId="6711" xr:uid="{9F2050FE-0AAE-4AF8-A5B9-A83AAC0EDF15}"/>
    <cellStyle name="Separador de milhares 2 2 4 2 5 2" xfId="11566" xr:uid="{635D6415-B1F5-4645-AFDE-A619FE7B8506}"/>
    <cellStyle name="Separador de milhares 2 2 4 2 5 2 2" xfId="27828" xr:uid="{3D513F14-8C7B-4D2D-A245-6BBCB7C2BF5C}"/>
    <cellStyle name="Separador de milhares 2 2 4 2 5 3" xfId="17161" xr:uid="{135F91A3-D976-4693-9701-CD024F9CA915}"/>
    <cellStyle name="Separador de milhares 2 2 4 2 5 4" xfId="22987" xr:uid="{8F72B3B4-A6C5-44F1-AEEF-55651400926B}"/>
    <cellStyle name="Separador de milhares 2 2 4 2 5 5" xfId="19345" xr:uid="{35ABB691-2906-4BF0-9109-61A87A3FB97E}"/>
    <cellStyle name="Separador de milhares 2 2 4 2 6" xfId="8338" xr:uid="{84705AAA-6B7E-4502-9210-AE0EB48942D4}"/>
    <cellStyle name="Separador de milhares 2 2 4 2 6 2" xfId="24607" xr:uid="{4B272752-6272-4C51-B30D-641BF3FD0434}"/>
    <cellStyle name="Separador de milhares 2 2 4 2 7" xfId="13863" xr:uid="{6ED30B9D-B4D8-4DE2-B1A5-7E8145344B38}"/>
    <cellStyle name="Separador de milhares 2 2 4 2 8" xfId="19766" xr:uid="{A9401800-5E66-4CE6-BAFE-504F34B426CD}"/>
    <cellStyle name="Separador de milhares 2 2 4 2 9" xfId="32561" xr:uid="{CB37F542-2B30-4C82-AB7D-B5DE08AEE7E7}"/>
    <cellStyle name="Separador de milhares 2 2 4 3" xfId="3329" xr:uid="{E54CFF7A-4469-4C4F-9900-82712CC30B95}"/>
    <cellStyle name="Separador de milhares 2 2 4 3 10" xfId="34767" xr:uid="{F9A6BCCF-5DA1-445E-AEF5-5DCD4E5310B5}"/>
    <cellStyle name="Separador de milhares 2 2 4 3 11" xfId="36097" xr:uid="{EE029B6F-0DA7-4037-9319-EE6B58767743}"/>
    <cellStyle name="Separador de milhares 2 2 4 3 12" xfId="37509" xr:uid="{78F70BDE-0959-486B-B94E-EDF713B7B3C1}"/>
    <cellStyle name="Separador de milhares 2 2 4 3 13" xfId="38914" xr:uid="{31D93960-0324-4A2E-9261-3300E310A3D3}"/>
    <cellStyle name="Separador de milhares 2 2 4 3 14" xfId="40436" xr:uid="{137EE17F-8401-4110-9D18-1DAA0E527795}"/>
    <cellStyle name="Separador de milhares 2 2 4 3 15" xfId="41963" xr:uid="{9C0C3214-6F40-4D62-8D14-C3FA45C161E0}"/>
    <cellStyle name="Separador de milhares 2 2 4 3 16" xfId="43366" xr:uid="{F3DD444D-4851-4FD3-B9AC-A91F8233FEE1}"/>
    <cellStyle name="Separador de milhares 2 2 4 3 2" xfId="4192" xr:uid="{296D139E-3FCE-4A4B-804A-7E5AC0D70364}"/>
    <cellStyle name="Separador de milhares 2 2 4 3 2 10" xfId="36849" xr:uid="{4BCCDC25-F373-4E99-936D-750BAA1F586D}"/>
    <cellStyle name="Separador de milhares 2 2 4 3 2 11" xfId="38261" xr:uid="{4213897D-48FB-43B1-8320-930F343792C4}"/>
    <cellStyle name="Separador de milhares 2 2 4 3 2 12" xfId="39666" xr:uid="{240B90B8-0DCB-4774-8983-B203CAEE5392}"/>
    <cellStyle name="Separador de milhares 2 2 4 3 2 13" xfId="40437" xr:uid="{73BAA1EE-DF04-477C-8035-CB653A39C742}"/>
    <cellStyle name="Separador de milhares 2 2 4 3 2 14" xfId="42715" xr:uid="{9ECD8B3A-F07D-4C7E-8B5C-76C870DF1FE1}"/>
    <cellStyle name="Separador de milhares 2 2 4 3 2 15" xfId="44118" xr:uid="{568BFA12-1514-4A2C-BEC9-138A6ED43E92}"/>
    <cellStyle name="Separador de milhares 2 2 4 3 2 2" xfId="5801" xr:uid="{89842D06-54F0-4670-889C-3009518FC9B3}"/>
    <cellStyle name="Separador de milhares 2 2 4 3 2 2 2" xfId="11050" xr:uid="{895BB9DD-4F64-4F6D-BBDC-1E46CAB3D757}"/>
    <cellStyle name="Separador de milhares 2 2 4 3 2 2 2 2" xfId="27312" xr:uid="{9EFE6464-99AA-417E-B6E2-CDD5B9B59CF0}"/>
    <cellStyle name="Separador de milhares 2 2 4 3 2 2 3" xfId="16573" xr:uid="{14B5DA6D-D201-4B7A-B263-FBB3724070CD}"/>
    <cellStyle name="Separador de milhares 2 2 4 3 2 2 4" xfId="22471" xr:uid="{414E2958-65C6-49B4-A766-701C16AD2194}"/>
    <cellStyle name="Separador de milhares 2 2 4 3 2 2 5" xfId="32029" xr:uid="{BA20823A-C9DB-4502-96D3-E9D72D7A664C}"/>
    <cellStyle name="Separador de milhares 2 2 4 3 2 3" xfId="7807" xr:uid="{225F30B0-0E32-46D6-93F0-BC88E1B9445B}"/>
    <cellStyle name="Separador de milhares 2 2 4 3 2 3 2" xfId="12662" xr:uid="{23307511-D824-4E84-A428-41BE0AD293CC}"/>
    <cellStyle name="Separador de milhares 2 2 4 3 2 3 2 2" xfId="28924" xr:uid="{CC8768E7-0E78-4BA5-AB61-191EF22E9428}"/>
    <cellStyle name="Separador de milhares 2 2 4 3 2 3 3" xfId="18257" xr:uid="{4077B079-D3B9-4EEF-B7C3-5157FEC0B03E}"/>
    <cellStyle name="Separador de milhares 2 2 4 3 2 3 4" xfId="24083" xr:uid="{D91C1D07-C847-4F97-980E-7910979AFD8C}"/>
    <cellStyle name="Separador de milhares 2 2 4 3 2 3 5" xfId="30459" xr:uid="{5D9518E6-2878-4B9B-9963-348FF0A8A56F}"/>
    <cellStyle name="Separador de milhares 2 2 4 3 2 4" xfId="9434" xr:uid="{AC76720B-1F46-4480-B9F4-275108DF9F43}"/>
    <cellStyle name="Separador de milhares 2 2 4 3 2 4 2" xfId="25703" xr:uid="{BCED4DCD-7270-4EA4-A684-481A35677654}"/>
    <cellStyle name="Separador de milhares 2 2 4 3 2 5" xfId="14964" xr:uid="{F18D67A7-3258-40C6-9E30-C750F244999F}"/>
    <cellStyle name="Separador de milhares 2 2 4 3 2 6" xfId="20862" xr:uid="{732DCD12-FE27-45ED-949F-FE1206156623}"/>
    <cellStyle name="Separador de milhares 2 2 4 3 2 7" xfId="32261" xr:uid="{3F6C1975-3E99-4128-85F3-59850D1CD15D}"/>
    <cellStyle name="Separador de milhares 2 2 4 3 2 8" xfId="33907" xr:uid="{09B044E5-2680-4627-B1FF-8F0AB534C07A}"/>
    <cellStyle name="Separador de milhares 2 2 4 3 2 9" xfId="34768" xr:uid="{F3D4D462-D848-457D-AE21-6B3B5385875C}"/>
    <cellStyle name="Separador de milhares 2 2 4 3 3" xfId="4945" xr:uid="{261D9DDB-26A9-4664-BE64-07F4C51606EA}"/>
    <cellStyle name="Separador de milhares 2 2 4 3 3 2" xfId="10194" xr:uid="{D336FC3E-B0D1-4C96-AE68-C6258F16D308}"/>
    <cellStyle name="Separador de milhares 2 2 4 3 3 2 2" xfId="26456" xr:uid="{BD9F8991-BFD7-47D5-A2C9-8394F34C28FE}"/>
    <cellStyle name="Separador de milhares 2 2 4 3 3 3" xfId="15717" xr:uid="{A12A828F-6404-4F4A-ADC1-F7F63752C37B}"/>
    <cellStyle name="Separador de milhares 2 2 4 3 3 4" xfId="21615" xr:uid="{AEDFEB6D-36C7-46A1-9092-9C480BAA9D34}"/>
    <cellStyle name="Separador de milhares 2 2 4 3 3 5" xfId="30692" xr:uid="{9949FCD2-36B8-4849-B227-539BDC6A9122}"/>
    <cellStyle name="Separador de milhares 2 2 4 3 4" xfId="6951" xr:uid="{88DB8762-1A3C-47CD-99B3-3F1A14E6B905}"/>
    <cellStyle name="Separador de milhares 2 2 4 3 4 2" xfId="11806" xr:uid="{B7B32E82-FA32-4FD6-BD38-2D7A920E4E29}"/>
    <cellStyle name="Separador de milhares 2 2 4 3 4 2 2" xfId="28068" xr:uid="{5FA93410-1A7C-4AEB-B59E-3C53507E4097}"/>
    <cellStyle name="Separador de milhares 2 2 4 3 4 3" xfId="17401" xr:uid="{4B8EDFDC-27EE-41F3-B464-87126C1771AA}"/>
    <cellStyle name="Separador de milhares 2 2 4 3 4 4" xfId="23227" xr:uid="{BCF0DFF3-EA91-45DE-9274-897065CBABFC}"/>
    <cellStyle name="Separador de milhares 2 2 4 3 4 5" xfId="13081" xr:uid="{9D20DEB6-6EFC-4245-BF7A-A4C9BFDF41EC}"/>
    <cellStyle name="Separador de milhares 2 2 4 3 5" xfId="8578" xr:uid="{3E9CC4CB-ECF6-428A-8417-AFA68083EDEA}"/>
    <cellStyle name="Separador de milhares 2 2 4 3 5 2" xfId="24847" xr:uid="{4E7BA3EF-7FC3-4B06-96F8-EEB06E17B936}"/>
    <cellStyle name="Separador de milhares 2 2 4 3 6" xfId="14106" xr:uid="{076AE4E0-5C0A-4C61-B4E1-7A868F7DCAE6}"/>
    <cellStyle name="Separador de milhares 2 2 4 3 7" xfId="20006" xr:uid="{CFED9850-FB91-4D5F-A243-9AC5156DF4A7}"/>
    <cellStyle name="Separador de milhares 2 2 4 3 8" xfId="29709" xr:uid="{67E31D13-62B8-4BA6-BBDA-18765A1A0ECD}"/>
    <cellStyle name="Separador de milhares 2 2 4 3 9" xfId="33051" xr:uid="{3800BC74-BA79-4BA7-8C1E-BEA83B24F286}"/>
    <cellStyle name="Separador de milhares 2 2 4 4" xfId="3754" xr:uid="{0D3DE423-798F-4E0C-AEA4-51C2F236C152}"/>
    <cellStyle name="Separador de milhares 2 2 4 4 10" xfId="36482" xr:uid="{D75ABAEE-90BF-48E5-AE55-CBA5B0D42FD8}"/>
    <cellStyle name="Separador de milhares 2 2 4 4 11" xfId="37894" xr:uid="{449D67C5-A7B9-4CAF-ACCB-E88CDEB4557B}"/>
    <cellStyle name="Separador de milhares 2 2 4 4 12" xfId="39299" xr:uid="{491116BB-8F45-4816-B967-032BB5EE97F8}"/>
    <cellStyle name="Separador de milhares 2 2 4 4 13" xfId="40438" xr:uid="{0CF5AE03-8E97-4114-8C1B-407F4B9D7FF4}"/>
    <cellStyle name="Separador de milhares 2 2 4 4 14" xfId="42348" xr:uid="{C306312C-D207-406F-B667-3C695F7848FB}"/>
    <cellStyle name="Separador de milhares 2 2 4 4 15" xfId="43751" xr:uid="{4310058D-89D9-4901-B640-D7D9DB9B961D}"/>
    <cellStyle name="Separador de milhares 2 2 4 4 2" xfId="5363" xr:uid="{85382CB8-F676-419E-B70A-955278B027F2}"/>
    <cellStyle name="Separador de milhares 2 2 4 4 2 2" xfId="10612" xr:uid="{A79A9C74-BF97-4D8B-892A-720BD56E3D89}"/>
    <cellStyle name="Separador de milhares 2 2 4 4 2 2 2" xfId="26874" xr:uid="{5770D72F-4AC6-46F8-82EC-5DAA9349D1C0}"/>
    <cellStyle name="Separador de milhares 2 2 4 4 2 3" xfId="16135" xr:uid="{7FBDE7CC-55F3-4CAC-8905-3A6E59622B00}"/>
    <cellStyle name="Separador de milhares 2 2 4 4 2 4" xfId="22033" xr:uid="{F8DEB9D7-7595-454B-8C3C-521D67F2CAF8}"/>
    <cellStyle name="Separador de milhares 2 2 4 4 2 5" xfId="31802" xr:uid="{21A567CB-ECC1-4BBB-A178-5B327CF1754F}"/>
    <cellStyle name="Separador de milhares 2 2 4 4 3" xfId="7369" xr:uid="{4EE4C2F0-44C7-4EB4-8CDB-3E919CEC56F3}"/>
    <cellStyle name="Separador de milhares 2 2 4 4 3 2" xfId="12224" xr:uid="{B79622C2-4BD6-497F-877E-B303E855CFC1}"/>
    <cellStyle name="Separador de milhares 2 2 4 4 3 2 2" xfId="28486" xr:uid="{4D579E92-7488-4D6C-BC69-E66F11F61BCD}"/>
    <cellStyle name="Separador de milhares 2 2 4 4 3 3" xfId="17819" xr:uid="{EA6B0A32-D934-4383-A491-BCC50F70EF24}"/>
    <cellStyle name="Separador de milhares 2 2 4 4 3 4" xfId="23645" xr:uid="{408E2788-03CA-43F0-ACBC-42CE87EAC379}"/>
    <cellStyle name="Separador de milhares 2 2 4 4 3 5" xfId="14079" xr:uid="{0034441E-A878-4963-B024-9B76084EACE2}"/>
    <cellStyle name="Separador de milhares 2 2 4 4 4" xfId="8996" xr:uid="{BB07FF65-6446-405D-AED3-FA9D81A5BE64}"/>
    <cellStyle name="Separador de milhares 2 2 4 4 4 2" xfId="25265" xr:uid="{0FC66E5D-8756-4FA0-8210-BECB090415DB}"/>
    <cellStyle name="Separador de milhares 2 2 4 4 5" xfId="14526" xr:uid="{527DCF5A-6B35-40F8-A821-26EF53A692DD}"/>
    <cellStyle name="Separador de milhares 2 2 4 4 6" xfId="20424" xr:uid="{1A4CB53E-0A99-40BE-8F8B-5A326FEA565B}"/>
    <cellStyle name="Separador de milhares 2 2 4 4 7" xfId="31658" xr:uid="{FE138F49-C8D8-47EA-9551-52245D5E7715}"/>
    <cellStyle name="Separador de milhares 2 2 4 4 8" xfId="33469" xr:uid="{67F8FA75-AA1A-4458-A846-A68F4E4448FA}"/>
    <cellStyle name="Separador de milhares 2 2 4 4 9" xfId="34769" xr:uid="{B9553F96-AD57-4970-827B-B03DD62E51C7}"/>
    <cellStyle name="Separador de milhares 2 2 4 5" xfId="13654" xr:uid="{F417F6F2-A3CB-4AC9-A7F1-26B65277433F}"/>
    <cellStyle name="Separador de milhares 2 2 4 6" xfId="30431" xr:uid="{3C6F7D59-13BA-427B-B811-412FDED68A5C}"/>
    <cellStyle name="Separador de milhares 2 2 5" xfId="2956" xr:uid="{5654E198-90CF-4C34-A2E0-5BBD2F9F36A7}"/>
    <cellStyle name="Separador de milhares 2 2 5 10" xfId="29887" xr:uid="{DA6C545B-7C4A-4B4C-AD56-6634E047FA46}"/>
    <cellStyle name="Separador de milhares 2 2 5 11" xfId="32716" xr:uid="{8FC59BB2-4EA7-47C5-8E95-416249F481F7}"/>
    <cellStyle name="Separador de milhares 2 2 5 12" xfId="34770" xr:uid="{72C53B13-3D06-42B1-BBF9-FA5FFD42B1D9}"/>
    <cellStyle name="Separador de milhares 2 2 5 13" xfId="35845" xr:uid="{C717D8E3-0ED2-483B-A2B7-D433F24C5A34}"/>
    <cellStyle name="Separador de milhares 2 2 5 14" xfId="37257" xr:uid="{54CB41F2-1A84-49EF-AAC8-A2CDF1D87ACE}"/>
    <cellStyle name="Separador de milhares 2 2 5 15" xfId="38662" xr:uid="{20BADB3C-F3FF-44CC-9084-C6D73AAB3DA4}"/>
    <cellStyle name="Separador de milhares 2 2 5 16" xfId="40439" xr:uid="{8E46F350-3DCD-487A-B9C3-7B9F7732FEEE}"/>
    <cellStyle name="Separador de milhares 2 2 5 17" xfId="41711" xr:uid="{6806C5E5-B2E7-456F-A00A-CDF780196DA2}"/>
    <cellStyle name="Separador de milhares 2 2 5 18" xfId="43114" xr:uid="{CF612D0D-4089-46AE-8A23-148AFCD8B247}"/>
    <cellStyle name="Separador de milhares 2 2 5 2" xfId="3167" xr:uid="{75630091-68DD-45E0-9846-1400546DA4EF}"/>
    <cellStyle name="Separador de milhares 2 2 5 2 10" xfId="32914" xr:uid="{15F92384-9A76-425F-8FCA-73B063E036BD}"/>
    <cellStyle name="Separador de milhares 2 2 5 2 11" xfId="34771" xr:uid="{1139D947-0E34-441A-8063-437D3C2D0D36}"/>
    <cellStyle name="Separador de milhares 2 2 5 2 12" xfId="36210" xr:uid="{9CF889CA-50E2-4493-B320-F28AE7926010}"/>
    <cellStyle name="Separador de milhares 2 2 5 2 13" xfId="37622" xr:uid="{DE8DD984-3BEE-4C8F-B997-2011A76D2638}"/>
    <cellStyle name="Separador de milhares 2 2 5 2 14" xfId="39027" xr:uid="{05025D85-759F-4A88-B56B-DBE3D5AA3FDA}"/>
    <cellStyle name="Separador de milhares 2 2 5 2 15" xfId="40440" xr:uid="{82C7A64F-39E5-412E-A6AC-747E148F10FF}"/>
    <cellStyle name="Separador de milhares 2 2 5 2 16" xfId="42076" xr:uid="{F377F10A-C9B0-41F0-B5A3-D057A9C6D076}"/>
    <cellStyle name="Separador de milhares 2 2 5 2 17" xfId="43479" xr:uid="{315F594C-18B7-4902-BD7F-D4F2A199BDC2}"/>
    <cellStyle name="Separador de milhares 2 2 5 2 2" xfId="3632" xr:uid="{8BC39307-E25C-4D6E-B71C-878AA2C41531}"/>
    <cellStyle name="Separador de milhares 2 2 5 2 2 10" xfId="34772" xr:uid="{645CE450-41C7-469D-8BEB-2359036FE1E9}"/>
    <cellStyle name="Separador de milhares 2 2 5 2 2 11" xfId="36962" xr:uid="{38C241F7-A250-4628-A599-A9D0078B0600}"/>
    <cellStyle name="Separador de milhares 2 2 5 2 2 12" xfId="38374" xr:uid="{660CB6A4-F4C7-4E89-8E2C-B960CD3410F5}"/>
    <cellStyle name="Separador de milhares 2 2 5 2 2 13" xfId="39779" xr:uid="{F719339A-A683-4479-8FE3-2DCEFCC13DB0}"/>
    <cellStyle name="Separador de milhares 2 2 5 2 2 14" xfId="40441" xr:uid="{17E80FC9-158E-43FB-BDF8-D849DDA02C45}"/>
    <cellStyle name="Separador de milhares 2 2 5 2 2 15" xfId="42828" xr:uid="{4840E1E3-2304-4290-80CB-D243A9719F5D}"/>
    <cellStyle name="Separador de milhares 2 2 5 2 2 16" xfId="44231" xr:uid="{95D90FD4-33C3-483C-8460-887A70592DDE}"/>
    <cellStyle name="Separador de milhares 2 2 5 2 2 2" xfId="4493" xr:uid="{D21C5722-C483-43E0-8C33-4461C27E506B}"/>
    <cellStyle name="Separador de milhares 2 2 5 2 2 2 2" xfId="6102" xr:uid="{5E097298-4006-4577-8781-F7510B2CD83E}"/>
    <cellStyle name="Separador de milhares 2 2 5 2 2 2 2 2" xfId="11351" xr:uid="{84C202A3-7D55-4091-BCAA-4421FFB7FE22}"/>
    <cellStyle name="Separador de milhares 2 2 5 2 2 2 2 2 2" xfId="27613" xr:uid="{FF5CA25D-90FD-4F13-983A-4DA9BAC27221}"/>
    <cellStyle name="Separador de milhares 2 2 5 2 2 2 2 3" xfId="16874" xr:uid="{15C97295-0A6D-4627-9F9A-FBC876ECF77E}"/>
    <cellStyle name="Separador de milhares 2 2 5 2 2 2 2 4" xfId="22772" xr:uid="{0AC0DA16-37B5-4E8A-8C89-7550358A2524}"/>
    <cellStyle name="Separador de milhares 2 2 5 2 2 2 2 5" xfId="30688" xr:uid="{51F7E82B-F29E-4E01-99B0-13028E0B6F23}"/>
    <cellStyle name="Separador de milhares 2 2 5 2 2 2 3" xfId="8108" xr:uid="{CAE29412-43D6-4741-8C14-377441B1AF0C}"/>
    <cellStyle name="Separador de milhares 2 2 5 2 2 2 3 2" xfId="12963" xr:uid="{3C51D474-64D4-4A7D-9274-BE63427FB928}"/>
    <cellStyle name="Separador de milhares 2 2 5 2 2 2 3 2 2" xfId="29225" xr:uid="{89BF7658-6ADC-4A00-929E-CC03D4119261}"/>
    <cellStyle name="Separador de milhares 2 2 5 2 2 2 3 3" xfId="18558" xr:uid="{5AFC273F-41E9-4D29-9DAE-F4758C3CC4F1}"/>
    <cellStyle name="Separador de milhares 2 2 5 2 2 2 3 4" xfId="24384" xr:uid="{4B40153B-1639-46A9-A9DB-ED10CD881626}"/>
    <cellStyle name="Separador de milhares 2 2 5 2 2 2 3 5" xfId="32556" xr:uid="{C41DE31F-C01A-4EF1-B844-9157BF9F1FAE}"/>
    <cellStyle name="Separador de milhares 2 2 5 2 2 2 4" xfId="9735" xr:uid="{4F2F4F30-CDAB-46DB-8966-5CA9478BEDC6}"/>
    <cellStyle name="Separador de milhares 2 2 5 2 2 2 4 2" xfId="26004" xr:uid="{623F9021-EB55-45B7-BBB4-6084DE4AB53B}"/>
    <cellStyle name="Separador de milhares 2 2 5 2 2 2 5" xfId="15265" xr:uid="{A522C5C3-268B-4954-A785-0630875E196D}"/>
    <cellStyle name="Separador de milhares 2 2 5 2 2 2 6" xfId="21163" xr:uid="{666516B3-7BE3-4A96-A413-84A817C65D8D}"/>
    <cellStyle name="Separador de milhares 2 2 5 2 2 2 7" xfId="18651" xr:uid="{69B3EE16-7E56-4F14-8D23-B7CC379CC3FB}"/>
    <cellStyle name="Separador de milhares 2 2 5 2 2 2 8" xfId="34208" xr:uid="{386EEE8A-7639-4AE4-825C-68AFD0500DA5}"/>
    <cellStyle name="Separador de milhares 2 2 5 2 2 3" xfId="5247" xr:uid="{2C6992AC-897E-4532-80DB-01732059C2D7}"/>
    <cellStyle name="Separador de milhares 2 2 5 2 2 3 2" xfId="10496" xr:uid="{39C341F7-CE44-46CB-A98F-54D9CF779829}"/>
    <cellStyle name="Separador de milhares 2 2 5 2 2 3 2 2" xfId="26758" xr:uid="{53F4966C-E610-4136-B4F8-489566F1D97C}"/>
    <cellStyle name="Separador de milhares 2 2 5 2 2 3 3" xfId="16019" xr:uid="{05582F1E-A409-432D-8972-408D10564166}"/>
    <cellStyle name="Separador de milhares 2 2 5 2 2 3 4" xfId="21917" xr:uid="{ABA92A63-E577-4418-8AC0-28D683C785F7}"/>
    <cellStyle name="Separador de milhares 2 2 5 2 2 3 5" xfId="32536" xr:uid="{8C3683D5-A896-4A8D-9786-8E29A7FF961F}"/>
    <cellStyle name="Separador de milhares 2 2 5 2 2 4" xfId="7253" xr:uid="{1B5C6790-64BE-4E9A-9647-B5DA8370E937}"/>
    <cellStyle name="Separador de milhares 2 2 5 2 2 4 2" xfId="12108" xr:uid="{6EF285E5-DE59-4389-AD21-A320FBCF9493}"/>
    <cellStyle name="Separador de milhares 2 2 5 2 2 4 2 2" xfId="28370" xr:uid="{416E57F8-81CF-4B73-A7D3-1BD732140711}"/>
    <cellStyle name="Separador de milhares 2 2 5 2 2 4 3" xfId="17703" xr:uid="{BD17F536-F5E9-44EF-8DC9-DD7C7E71858F}"/>
    <cellStyle name="Separador de milhares 2 2 5 2 2 4 4" xfId="23529" xr:uid="{9DE94730-35DF-4EFA-B8F7-D94492EBEDC5}"/>
    <cellStyle name="Separador de milhares 2 2 5 2 2 4 5" xfId="29874" xr:uid="{A1DD1CA0-1037-4793-897F-CE6E050D0757}"/>
    <cellStyle name="Separador de milhares 2 2 5 2 2 5" xfId="8880" xr:uid="{F5F75615-984F-4EEF-BCDC-B5928F57501C}"/>
    <cellStyle name="Separador de milhares 2 2 5 2 2 5 2" xfId="25149" xr:uid="{8ABE2551-9265-4471-9E6F-8FE6B38A79DF}"/>
    <cellStyle name="Separador de milhares 2 2 5 2 2 6" xfId="14408" xr:uid="{6406F626-CA32-4783-8782-69A5C31373DE}"/>
    <cellStyle name="Separador de milhares 2 2 5 2 2 7" xfId="20308" xr:uid="{6F5BE14E-515F-4D5D-8A4C-4C027D0EF3CE}"/>
    <cellStyle name="Separador de milhares 2 2 5 2 2 8" xfId="19162" xr:uid="{26165643-22B7-4DD8-9EFC-A032128336AC}"/>
    <cellStyle name="Separador de milhares 2 2 5 2 2 9" xfId="33353" xr:uid="{D05A0D09-7C16-45BE-86FE-022A890CB93D}"/>
    <cellStyle name="Separador de milhares 2 2 5 2 3" xfId="4058" xr:uid="{9398B61E-6E57-425F-918C-7AA371EFD14A}"/>
    <cellStyle name="Separador de milhares 2 2 5 2 3 2" xfId="5667" xr:uid="{F847F3C9-3BA7-4A9D-AFB9-AAEBFB2C0F32}"/>
    <cellStyle name="Separador de milhares 2 2 5 2 3 2 2" xfId="10916" xr:uid="{575A1231-C50D-478B-BED7-011EF703F2C4}"/>
    <cellStyle name="Separador de milhares 2 2 5 2 3 2 2 2" xfId="27178" xr:uid="{D0DDDBF2-F3C3-4CDF-8F42-471C97F48DEC}"/>
    <cellStyle name="Separador de milhares 2 2 5 2 3 2 3" xfId="16439" xr:uid="{E934C7F3-E860-47B8-B89F-6CF952459DA5}"/>
    <cellStyle name="Separador de milhares 2 2 5 2 3 2 4" xfId="22337" xr:uid="{19D7EAE2-4955-4156-AE20-F071D6E78E33}"/>
    <cellStyle name="Separador de milhares 2 2 5 2 3 2 5" xfId="13090" xr:uid="{1D367A4B-CBC8-4296-AC78-32C20D5C95A0}"/>
    <cellStyle name="Separador de milhares 2 2 5 2 3 3" xfId="7673" xr:uid="{8773C1C6-8272-40A7-92C4-4180A9A9AF93}"/>
    <cellStyle name="Separador de milhares 2 2 5 2 3 3 2" xfId="12528" xr:uid="{4EC1664E-B850-4354-8426-1FC7009F308E}"/>
    <cellStyle name="Separador de milhares 2 2 5 2 3 3 2 2" xfId="28790" xr:uid="{47B289C9-C975-47F1-AC88-8B194F7E825E}"/>
    <cellStyle name="Separador de milhares 2 2 5 2 3 3 3" xfId="18123" xr:uid="{E44122AD-C847-48A6-8289-266ACAFA07E7}"/>
    <cellStyle name="Separador de milhares 2 2 5 2 3 3 4" xfId="23949" xr:uid="{8DFDEEB2-9DCB-4260-B58F-0EC35581D8EE}"/>
    <cellStyle name="Separador de milhares 2 2 5 2 3 3 5" xfId="32492" xr:uid="{E27D8CE6-6E9D-42D2-80FA-3A0A3E1E51A8}"/>
    <cellStyle name="Separador de milhares 2 2 5 2 3 4" xfId="9300" xr:uid="{B0C1E727-40AE-41C4-BBA5-6BF75433A6F5}"/>
    <cellStyle name="Separador de milhares 2 2 5 2 3 4 2" xfId="25569" xr:uid="{72C1A7EA-8D8D-49CA-A2C1-730C0CE05C1D}"/>
    <cellStyle name="Separador de milhares 2 2 5 2 3 5" xfId="14830" xr:uid="{33A1925D-F2CE-4FC1-AAA7-C787CD1AF625}"/>
    <cellStyle name="Separador de milhares 2 2 5 2 3 6" xfId="20728" xr:uid="{E3E89FB1-16B0-47D0-B81D-99376EA58A9A}"/>
    <cellStyle name="Separador de milhares 2 2 5 2 3 7" xfId="19078" xr:uid="{143D5B15-533D-44C6-B5D1-1BA43BA90211}"/>
    <cellStyle name="Separador de milhares 2 2 5 2 3 8" xfId="33773" xr:uid="{E5325D4E-9A1B-48A8-AA3E-07ED1B37765A}"/>
    <cellStyle name="Separador de milhares 2 2 5 2 4" xfId="4808" xr:uid="{BFE998A2-15C3-4CEF-BBC8-50E36447D240}"/>
    <cellStyle name="Separador de milhares 2 2 5 2 4 2" xfId="10057" xr:uid="{FD6F2BE6-DBFB-42CA-B068-2633D95B9420}"/>
    <cellStyle name="Separador de milhares 2 2 5 2 4 2 2" xfId="26319" xr:uid="{978975A8-ABF5-4DD8-9D54-7072F83F86C3}"/>
    <cellStyle name="Separador de milhares 2 2 5 2 4 3" xfId="15580" xr:uid="{CE4E645B-61E8-4EBD-A592-A579721180D8}"/>
    <cellStyle name="Separador de milhares 2 2 5 2 4 4" xfId="21478" xr:uid="{EBB073F5-163B-40B4-9722-FE33C004C697}"/>
    <cellStyle name="Separador de milhares 2 2 5 2 4 5" xfId="29979" xr:uid="{34572359-3997-4AA3-9AC0-662B3F386BA8}"/>
    <cellStyle name="Separador de milhares 2 2 5 2 5" xfId="6814" xr:uid="{A12E2E87-A918-4404-B66E-D310D21057CD}"/>
    <cellStyle name="Separador de milhares 2 2 5 2 5 2" xfId="11669" xr:uid="{0F50D1AF-3960-4FB7-97FF-6C04AC801121}"/>
    <cellStyle name="Separador de milhares 2 2 5 2 5 2 2" xfId="27931" xr:uid="{C174EB99-CD33-4784-B16E-2CA92CDF331D}"/>
    <cellStyle name="Separador de milhares 2 2 5 2 5 3" xfId="17264" xr:uid="{30E33B34-8AD3-4916-8633-F90D3F5F7CA6}"/>
    <cellStyle name="Separador de milhares 2 2 5 2 5 4" xfId="23090" xr:uid="{220D102D-138C-4944-BAFB-21657CC09253}"/>
    <cellStyle name="Separador de milhares 2 2 5 2 5 5" xfId="30985" xr:uid="{FDBF7B5E-AE8A-40FF-8597-76CDFC5B33D1}"/>
    <cellStyle name="Separador de milhares 2 2 5 2 6" xfId="8441" xr:uid="{FB2BDED6-186D-489C-9DBD-5E11FA5ABBFC}"/>
    <cellStyle name="Separador de milhares 2 2 5 2 6 2" xfId="24710" xr:uid="{719998E1-8E80-4738-8408-C959AE7CD536}"/>
    <cellStyle name="Separador de milhares 2 2 5 2 7" xfId="13966" xr:uid="{3D6DD837-F185-4235-92F6-E6EEDBE3B6D0}"/>
    <cellStyle name="Separador de milhares 2 2 5 2 8" xfId="19869" xr:uid="{D33BF83F-7716-40C1-A9ED-2A646AF6A2D2}"/>
    <cellStyle name="Separador de milhares 2 2 5 2 9" xfId="13252" xr:uid="{1D9367FE-EB4E-4ACF-A349-04FAC2D3AAC7}"/>
    <cellStyle name="Separador de milhares 2 2 5 3" xfId="3434" xr:uid="{95EB71EE-4519-4A1A-95BD-BD4DF5539D95}"/>
    <cellStyle name="Separador de milhares 2 2 5 3 10" xfId="34773" xr:uid="{A1856E96-BE5C-4A22-88B2-1449C0813A51}"/>
    <cellStyle name="Separador de milhares 2 2 5 3 11" xfId="36595" xr:uid="{940D697B-47CA-4E51-AF17-CD6D28F18086}"/>
    <cellStyle name="Separador de milhares 2 2 5 3 12" xfId="38007" xr:uid="{2AF60CD4-41E5-426B-A4B0-3DAEB1A31194}"/>
    <cellStyle name="Separador de milhares 2 2 5 3 13" xfId="39412" xr:uid="{9082E5FD-E2F7-4959-A169-2E248146C665}"/>
    <cellStyle name="Separador de milhares 2 2 5 3 14" xfId="40442" xr:uid="{63CE0498-089E-423B-8CDC-2CF6181DA74F}"/>
    <cellStyle name="Separador de milhares 2 2 5 3 15" xfId="42461" xr:uid="{4250D7EE-043B-4340-B25A-998BF900CA7F}"/>
    <cellStyle name="Separador de milhares 2 2 5 3 16" xfId="43864" xr:uid="{C99B53A9-B2CA-4157-8D29-B9A8D32A47E0}"/>
    <cellStyle name="Separador de milhares 2 2 5 3 2" xfId="4295" xr:uid="{2CB1F079-004E-43A4-9C40-0554EC3A07CC}"/>
    <cellStyle name="Separador de milhares 2 2 5 3 2 2" xfId="5904" xr:uid="{644EBC95-4422-4D1F-B9DE-C1FD40985018}"/>
    <cellStyle name="Separador de milhares 2 2 5 3 2 2 2" xfId="11153" xr:uid="{47486AA1-E2EC-403B-AB2D-F2E88D70D6B2}"/>
    <cellStyle name="Separador de milhares 2 2 5 3 2 2 2 2" xfId="27415" xr:uid="{E38CA689-5BBF-4D41-8EBF-48F431B61A67}"/>
    <cellStyle name="Separador de milhares 2 2 5 3 2 2 3" xfId="16676" xr:uid="{C2710EC5-91B7-4623-9FA0-8515DBBFFA8B}"/>
    <cellStyle name="Separador de milhares 2 2 5 3 2 2 4" xfId="22574" xr:uid="{85594635-0308-45D5-89CE-AC0572F9ED54}"/>
    <cellStyle name="Separador de milhares 2 2 5 3 2 2 5" xfId="32381" xr:uid="{5CA4B37B-EAD1-4FA5-87ED-8624436623A7}"/>
    <cellStyle name="Separador de milhares 2 2 5 3 2 3" xfId="7910" xr:uid="{9D8FA2EB-5495-427B-B818-897CDC0AB2AF}"/>
    <cellStyle name="Separador de milhares 2 2 5 3 2 3 2" xfId="12765" xr:uid="{899123DB-92A4-4975-8EE8-F91596649A5F}"/>
    <cellStyle name="Separador de milhares 2 2 5 3 2 3 2 2" xfId="29027" xr:uid="{B65B1EE2-8958-4831-BA0C-A38B19569657}"/>
    <cellStyle name="Separador de milhares 2 2 5 3 2 3 3" xfId="18360" xr:uid="{ECA3D9D3-FD8A-4106-A00C-5067FDB2CFD4}"/>
    <cellStyle name="Separador de milhares 2 2 5 3 2 3 4" xfId="24186" xr:uid="{1B0318D7-6DA5-4BC4-B10B-1D3CAD24A94F}"/>
    <cellStyle name="Separador de milhares 2 2 5 3 2 3 5" xfId="29408" xr:uid="{A4135B62-76AF-49FB-8D50-1176C56B3308}"/>
    <cellStyle name="Separador de milhares 2 2 5 3 2 4" xfId="9537" xr:uid="{953ACAAC-E3AF-4657-A3A7-783EDD07F33A}"/>
    <cellStyle name="Separador de milhares 2 2 5 3 2 4 2" xfId="25806" xr:uid="{0454D914-66B6-4460-98F3-170050771E45}"/>
    <cellStyle name="Separador de milhares 2 2 5 3 2 5" xfId="15067" xr:uid="{9A4FECFF-A99A-4E19-901B-F1DCE433FE38}"/>
    <cellStyle name="Separador de milhares 2 2 5 3 2 6" xfId="20965" xr:uid="{978FB9EC-5A69-4937-B9CE-72862E6330DC}"/>
    <cellStyle name="Separador de milhares 2 2 5 3 2 7" xfId="31623" xr:uid="{F3BFD577-9944-429B-B71C-657FA0259968}"/>
    <cellStyle name="Separador de milhares 2 2 5 3 2 8" xfId="34010" xr:uid="{EC0CF882-D4E6-4AD9-A4E4-DAA9110DB14F}"/>
    <cellStyle name="Separador de milhares 2 2 5 3 3" xfId="5049" xr:uid="{155B1DE9-C616-40C1-85F6-D10C881864DF}"/>
    <cellStyle name="Separador de milhares 2 2 5 3 3 2" xfId="10298" xr:uid="{6B44CA12-DB6A-4E34-8B64-079C3E949D93}"/>
    <cellStyle name="Separador de milhares 2 2 5 3 3 2 2" xfId="26560" xr:uid="{9CD22DF6-0D7E-46DA-BA11-E0EE81C26ECB}"/>
    <cellStyle name="Separador de milhares 2 2 5 3 3 3" xfId="15821" xr:uid="{8B5F8883-9F14-4936-9D7B-84D1C93E9306}"/>
    <cellStyle name="Separador de milhares 2 2 5 3 3 4" xfId="21719" xr:uid="{2DC5B7A7-4BA3-407B-854F-BF54002AF86C}"/>
    <cellStyle name="Separador de milhares 2 2 5 3 3 5" xfId="30905" xr:uid="{3C7C3171-6D99-4CCD-A1B9-5A1BC020D88C}"/>
    <cellStyle name="Separador de milhares 2 2 5 3 4" xfId="7055" xr:uid="{312FEE84-51DD-4BCC-824C-1C2C221058E7}"/>
    <cellStyle name="Separador de milhares 2 2 5 3 4 2" xfId="11910" xr:uid="{255EEE7B-6D0D-4706-94ED-B109113465CD}"/>
    <cellStyle name="Separador de milhares 2 2 5 3 4 2 2" xfId="28172" xr:uid="{A620EA07-407D-4DD2-A7B6-33D85BE1AFB6}"/>
    <cellStyle name="Separador de milhares 2 2 5 3 4 3" xfId="17505" xr:uid="{E74E8A6E-3BBA-4888-AB10-0851C17D4A18}"/>
    <cellStyle name="Separador de milhares 2 2 5 3 4 4" xfId="23331" xr:uid="{F89CC7AF-2024-445D-A642-2D2A35C45365}"/>
    <cellStyle name="Separador de milhares 2 2 5 3 4 5" xfId="32385" xr:uid="{CB291982-7D21-4719-ABEA-BCF4DD5DBF3E}"/>
    <cellStyle name="Separador de milhares 2 2 5 3 5" xfId="8682" xr:uid="{C09D583A-7B1E-45C9-9F41-F3BF9A52E15E}"/>
    <cellStyle name="Separador de milhares 2 2 5 3 5 2" xfId="24951" xr:uid="{CE1A6B5A-FBC6-4E09-A123-1F638ECAF704}"/>
    <cellStyle name="Separador de milhares 2 2 5 3 6" xfId="14210" xr:uid="{69AA2D31-4F1C-4F99-92E1-DFFB09D9CF68}"/>
    <cellStyle name="Separador de milhares 2 2 5 3 7" xfId="20110" xr:uid="{DA25940D-DA77-4DB7-902B-AA1DE422B333}"/>
    <cellStyle name="Separador de milhares 2 2 5 3 8" xfId="31058" xr:uid="{6730CB7A-071D-4B15-8DDD-1C8B3325076A}"/>
    <cellStyle name="Separador de milhares 2 2 5 3 9" xfId="33155" xr:uid="{E637683E-067D-4E4B-ABEC-C4756959D5F8}"/>
    <cellStyle name="Separador de milhares 2 2 5 4" xfId="3860" xr:uid="{FF2A089B-4BA0-4D03-83EB-516FF95C4A91}"/>
    <cellStyle name="Separador de milhares 2 2 5 4 2" xfId="5469" xr:uid="{E016BE77-AC74-45D3-841D-276C71EA7CBC}"/>
    <cellStyle name="Separador de milhares 2 2 5 4 2 2" xfId="10718" xr:uid="{91CD082E-C5CF-46A0-B880-952F96F9E772}"/>
    <cellStyle name="Separador de milhares 2 2 5 4 2 2 2" xfId="26980" xr:uid="{511B65CC-9C28-4784-9922-D08297C10A5E}"/>
    <cellStyle name="Separador de milhares 2 2 5 4 2 3" xfId="16241" xr:uid="{A4B260D4-DF43-41EA-B903-282220BC58A5}"/>
    <cellStyle name="Separador de milhares 2 2 5 4 2 4" xfId="22139" xr:uid="{32D04126-5763-49A4-B2B4-1283D11D423C}"/>
    <cellStyle name="Separador de milhares 2 2 5 4 2 5" xfId="31499" xr:uid="{8B0830F6-8172-4ABA-AEC7-E31DB39B8FAF}"/>
    <cellStyle name="Separador de milhares 2 2 5 4 3" xfId="7475" xr:uid="{E924DD24-DC3A-4FF0-8F0A-DB8420932DE1}"/>
    <cellStyle name="Separador de milhares 2 2 5 4 3 2" xfId="12330" xr:uid="{EB38C916-BEDE-4345-8BB3-29DD9815209C}"/>
    <cellStyle name="Separador de milhares 2 2 5 4 3 2 2" xfId="28592" xr:uid="{7DE897D5-5AD3-45FF-826F-46F725D5BFA5}"/>
    <cellStyle name="Separador de milhares 2 2 5 4 3 3" xfId="17925" xr:uid="{1A279E86-6CBF-43F3-BB46-E97DC0CB07B8}"/>
    <cellStyle name="Separador de milhares 2 2 5 4 3 4" xfId="23751" xr:uid="{C3991551-47DC-4DDF-BA6E-8B80AE5844A3}"/>
    <cellStyle name="Separador de milhares 2 2 5 4 3 5" xfId="31428" xr:uid="{0C1ED737-A72F-424D-B7C6-13DA351E01E7}"/>
    <cellStyle name="Separador de milhares 2 2 5 4 4" xfId="9102" xr:uid="{CDE59963-DA57-42B6-8DDE-6326E06F1ECD}"/>
    <cellStyle name="Separador de milhares 2 2 5 4 4 2" xfId="25371" xr:uid="{51C72704-8F32-4D88-BA9F-B135518DC3AB}"/>
    <cellStyle name="Separador de milhares 2 2 5 4 5" xfId="14632" xr:uid="{22E69B9E-FBA0-4BC4-AE64-066712AC110F}"/>
    <cellStyle name="Separador de milhares 2 2 5 4 6" xfId="20530" xr:uid="{E9BD2E0A-4222-4E50-AC8F-04C943F7F690}"/>
    <cellStyle name="Separador de milhares 2 2 5 4 7" xfId="19575" xr:uid="{5C66268D-0AF2-4EE2-8706-9CB5C196B5FD}"/>
    <cellStyle name="Separador de milhares 2 2 5 4 8" xfId="33575" xr:uid="{3C9F0AF9-2A3E-400F-A3BC-F76E5AAF5DB5}"/>
    <cellStyle name="Separador de milhares 2 2 5 5" xfId="4611" xr:uid="{BE6DE9AD-8BF4-4B1E-ACCA-1AB089804096}"/>
    <cellStyle name="Separador de milhares 2 2 5 5 2" xfId="9860" xr:uid="{ADCB66F1-8AA4-4E6E-A469-1F8077A129D3}"/>
    <cellStyle name="Separador de milhares 2 2 5 5 2 2" xfId="26122" xr:uid="{1B705BA9-6229-4B44-B41E-0156BF43709F}"/>
    <cellStyle name="Separador de milhares 2 2 5 5 3" xfId="15383" xr:uid="{A168FD30-2A29-4B38-AF0D-38B62D06FDA3}"/>
    <cellStyle name="Separador de milhares 2 2 5 5 4" xfId="21281" xr:uid="{4F56B5B5-A9BF-4DC2-B5E9-6403EE48A0B6}"/>
    <cellStyle name="Separador de milhares 2 2 5 5 5" xfId="19068" xr:uid="{BE952279-E55E-4C0D-88A0-AB82746FD64E}"/>
    <cellStyle name="Separador de milhares 2 2 5 6" xfId="6617" xr:uid="{3F60DCCE-BF17-4C5B-B73F-13FA40A1E578}"/>
    <cellStyle name="Separador de milhares 2 2 5 6 2" xfId="11472" xr:uid="{7D0DDE53-0FEC-408E-AF31-9B10804E9029}"/>
    <cellStyle name="Separador de milhares 2 2 5 6 2 2" xfId="27734" xr:uid="{63FB0206-41EF-4855-90AB-4CC0B8AD3241}"/>
    <cellStyle name="Separador de milhares 2 2 5 6 3" xfId="17067" xr:uid="{BF0FAAD6-67CC-44AE-914E-F7FAB7D7E899}"/>
    <cellStyle name="Separador de milhares 2 2 5 6 4" xfId="22893" xr:uid="{744FFFC9-EC29-4CED-8371-CADDE8FAC18D}"/>
    <cellStyle name="Separador de milhares 2 2 5 6 5" xfId="13614" xr:uid="{86D07F21-1203-402A-B436-2581099635C3}"/>
    <cellStyle name="Separador de milhares 2 2 5 7" xfId="8244" xr:uid="{0377348B-F8C3-424C-A5C5-4259A792CB88}"/>
    <cellStyle name="Separador de milhares 2 2 5 7 2" xfId="24513" xr:uid="{C5211BA5-CB38-4DAA-A73E-8641EECBDE68}"/>
    <cellStyle name="Separador de milhares 2 2 5 8" xfId="13767" xr:uid="{A2175D4D-362C-4051-9C6C-5B58EA5C55C8}"/>
    <cellStyle name="Separador de milhares 2 2 5 9" xfId="19672" xr:uid="{CA0DC4AC-ECA4-462C-937B-6CB9BF7520BE}"/>
    <cellStyle name="Separador de milhares 2 2 6" xfId="3059" xr:uid="{407FBFD8-ADEC-429D-92B0-D73E6A400CAD}"/>
    <cellStyle name="Separador de milhares 2 2 6 10" xfId="32806" xr:uid="{FB1159D3-4220-4810-A1C1-6284741F2FD0}"/>
    <cellStyle name="Separador de milhares 2 2 6 11" xfId="34774" xr:uid="{93D0BD58-1559-4CAC-996C-24CB9CBBB536}"/>
    <cellStyle name="Separador de milhares 2 2 6 12" xfId="36034" xr:uid="{2537EF4D-9441-4D77-8F12-C43EF8EF6138}"/>
    <cellStyle name="Separador de milhares 2 2 6 13" xfId="37446" xr:uid="{517AA67E-0B0D-4FD0-8A01-B2A037C14A37}"/>
    <cellStyle name="Separador de milhares 2 2 6 14" xfId="38851" xr:uid="{CD22EA66-211F-46D5-ABE3-0FDA7187FCCD}"/>
    <cellStyle name="Separador de milhares 2 2 6 15" xfId="40443" xr:uid="{9D905759-325F-4862-A89B-B8791EC75B49}"/>
    <cellStyle name="Separador de milhares 2 2 6 16" xfId="41900" xr:uid="{1290464C-E4F3-4C98-8409-E2B67B9894DE}"/>
    <cellStyle name="Separador de milhares 2 2 6 17" xfId="43303" xr:uid="{601C4A28-A084-4DE1-B4ED-40577288B908}"/>
    <cellStyle name="Separador de milhares 2 2 6 2" xfId="3524" xr:uid="{17CE94D4-226E-4A0D-BFCE-889D058C67A5}"/>
    <cellStyle name="Separador de milhares 2 2 6 2 10" xfId="34775" xr:uid="{D6E46C71-E6AA-4D94-8641-C34AD59E4EAF}"/>
    <cellStyle name="Separador de milhares 2 2 6 2 11" xfId="36786" xr:uid="{FB95B0A0-517E-4C2C-987A-BDAB97806886}"/>
    <cellStyle name="Separador de milhares 2 2 6 2 12" xfId="38198" xr:uid="{193CD573-E9B7-44D2-AE93-5877205C5724}"/>
    <cellStyle name="Separador de milhares 2 2 6 2 13" xfId="39603" xr:uid="{8139DB25-4D75-4DAB-A753-5119B782D286}"/>
    <cellStyle name="Separador de milhares 2 2 6 2 14" xfId="40444" xr:uid="{D856ACBF-FD83-41C3-A528-9A581E7EE4CC}"/>
    <cellStyle name="Separador de milhares 2 2 6 2 15" xfId="42652" xr:uid="{5BF6F034-3400-421D-BA80-3088FBD36E3C}"/>
    <cellStyle name="Separador de milhares 2 2 6 2 16" xfId="44055" xr:uid="{C68E269F-758F-4A42-A91E-EFC69BF19C96}"/>
    <cellStyle name="Separador de milhares 2 2 6 2 2" xfId="4385" xr:uid="{348BBAFC-7FE9-4814-BD2A-D61899CDD18D}"/>
    <cellStyle name="Separador de milhares 2 2 6 2 2 2" xfId="5994" xr:uid="{54495171-71D5-4497-979C-0738C8A0C29E}"/>
    <cellStyle name="Separador de milhares 2 2 6 2 2 2 2" xfId="11243" xr:uid="{74FDF63C-AF2C-432E-8B66-C645045EC6EF}"/>
    <cellStyle name="Separador de milhares 2 2 6 2 2 2 2 2" xfId="27505" xr:uid="{6AF28166-BE2E-4F70-A976-AEFCC31E9F35}"/>
    <cellStyle name="Separador de milhares 2 2 6 2 2 2 3" xfId="16766" xr:uid="{C9B30C9B-33E0-4528-90BE-ED2A8E82BC7C}"/>
    <cellStyle name="Separador de milhares 2 2 6 2 2 2 4" xfId="22664" xr:uid="{9300A088-116E-4722-86D3-E5C5EDABEB70}"/>
    <cellStyle name="Separador de milhares 2 2 6 2 2 2 5" xfId="29995" xr:uid="{3B3FC424-2C9E-4217-964B-AAC79B025E34}"/>
    <cellStyle name="Separador de milhares 2 2 6 2 2 3" xfId="8000" xr:uid="{6699AE86-37A6-4BC2-ABA2-C493992D4CA1}"/>
    <cellStyle name="Separador de milhares 2 2 6 2 2 3 2" xfId="12855" xr:uid="{1BB3FD2E-08AF-4E83-B23A-C91A61922603}"/>
    <cellStyle name="Separador de milhares 2 2 6 2 2 3 2 2" xfId="29117" xr:uid="{7327A100-F109-494D-9A81-F7847FFB9DAF}"/>
    <cellStyle name="Separador de milhares 2 2 6 2 2 3 3" xfId="18450" xr:uid="{37C98448-0A3D-42CB-88E9-42997E0DC14B}"/>
    <cellStyle name="Separador de milhares 2 2 6 2 2 3 4" xfId="24276" xr:uid="{D4F5A239-1EA1-4585-80FE-E63F4182E231}"/>
    <cellStyle name="Separador de milhares 2 2 6 2 2 3 5" xfId="13567" xr:uid="{87338E53-EBDF-4826-8B05-5113485CBB51}"/>
    <cellStyle name="Separador de milhares 2 2 6 2 2 4" xfId="9627" xr:uid="{CCF89AB3-B946-4762-9D71-A1B7ABB335CF}"/>
    <cellStyle name="Separador de milhares 2 2 6 2 2 4 2" xfId="25896" xr:uid="{340E0FD3-FED7-4A55-BF58-F5013D813B2D}"/>
    <cellStyle name="Separador de milhares 2 2 6 2 2 5" xfId="15157" xr:uid="{15153714-989E-4224-8309-C824D47A3B93}"/>
    <cellStyle name="Separador de milhares 2 2 6 2 2 6" xfId="21055" xr:uid="{59B3B0FF-C78E-4639-A075-C9A9EC30A330}"/>
    <cellStyle name="Separador de milhares 2 2 6 2 2 7" xfId="13509" xr:uid="{AD5108B4-042A-45B8-9536-440D54975291}"/>
    <cellStyle name="Separador de milhares 2 2 6 2 2 8" xfId="34100" xr:uid="{95C75317-CDE5-47CF-A38E-2E04E38FE145}"/>
    <cellStyle name="Separador de milhares 2 2 6 2 3" xfId="5139" xr:uid="{8CD81C9D-BC44-4EC0-A9FD-D532C9BC3C5B}"/>
    <cellStyle name="Separador de milhares 2 2 6 2 3 2" xfId="10388" xr:uid="{F50F248B-B6A7-4196-9B82-68012115B183}"/>
    <cellStyle name="Separador de milhares 2 2 6 2 3 2 2" xfId="26650" xr:uid="{430D526C-B048-4C7D-BD48-1FACCC5E52FB}"/>
    <cellStyle name="Separador de milhares 2 2 6 2 3 3" xfId="15911" xr:uid="{152DEA58-E9C0-49F2-B8CA-F0B7D744EAE0}"/>
    <cellStyle name="Separador de milhares 2 2 6 2 3 4" xfId="21809" xr:uid="{2FCE1053-F928-4806-9A87-3AB6A389E077}"/>
    <cellStyle name="Separador de milhares 2 2 6 2 3 5" xfId="30798" xr:uid="{50E822AF-AA62-42D7-BB8B-A19DF26C4325}"/>
    <cellStyle name="Separador de milhares 2 2 6 2 4" xfId="7145" xr:uid="{9D91183F-9655-45C6-BFF4-4D9581BD0007}"/>
    <cellStyle name="Separador de milhares 2 2 6 2 4 2" xfId="12000" xr:uid="{708BEAE0-4B43-4D1F-95C0-EDDA11101B88}"/>
    <cellStyle name="Separador de milhares 2 2 6 2 4 2 2" xfId="28262" xr:uid="{E2F3B333-7148-41FB-AB4F-E5AE26662F6F}"/>
    <cellStyle name="Separador de milhares 2 2 6 2 4 3" xfId="17595" xr:uid="{0C44EA8B-8CBD-4E79-8E24-84C0FE11F8D2}"/>
    <cellStyle name="Separador de milhares 2 2 6 2 4 4" xfId="23421" xr:uid="{316EF16F-8F0A-410D-8D8E-E49ACF867290}"/>
    <cellStyle name="Separador de milhares 2 2 6 2 4 5" xfId="13700" xr:uid="{82F2385F-1F35-4782-8E42-B04A2B26419F}"/>
    <cellStyle name="Separador de milhares 2 2 6 2 5" xfId="8772" xr:uid="{B8F71358-88BC-4BFF-9CA2-6447542D9586}"/>
    <cellStyle name="Separador de milhares 2 2 6 2 5 2" xfId="25041" xr:uid="{2E2C714A-8DD0-4156-8389-07E12400BB9E}"/>
    <cellStyle name="Separador de milhares 2 2 6 2 6" xfId="14300" xr:uid="{291C9B0D-5FE9-4924-8DBC-1FD8A4E7C9CF}"/>
    <cellStyle name="Separador de milhares 2 2 6 2 7" xfId="20200" xr:uid="{0066C912-A9BE-4312-AA36-2FBEAF65D1C1}"/>
    <cellStyle name="Separador de milhares 2 2 6 2 8" xfId="19523" xr:uid="{1FF8A23A-D247-4DC1-8FED-3E403E7E9A14}"/>
    <cellStyle name="Separador de milhares 2 2 6 2 9" xfId="33245" xr:uid="{91256205-09DF-4C53-80EF-B4C569263FE7}"/>
    <cellStyle name="Separador de milhares 2 2 6 3" xfId="3950" xr:uid="{6BF76F53-606A-4D34-BC48-6D17BF884F39}"/>
    <cellStyle name="Separador de milhares 2 2 6 3 2" xfId="5559" xr:uid="{ADADEBEA-86B0-4B2F-B4F3-368EFB4466C5}"/>
    <cellStyle name="Separador de milhares 2 2 6 3 2 2" xfId="10808" xr:uid="{283B6013-D484-4ACC-8383-8334703D865C}"/>
    <cellStyle name="Separador de milhares 2 2 6 3 2 2 2" xfId="27070" xr:uid="{E5F056C4-83AC-43C6-A4B6-615ECBACD515}"/>
    <cellStyle name="Separador de milhares 2 2 6 3 2 3" xfId="16331" xr:uid="{A9C476CE-211C-40F0-B3A1-186FD541159E}"/>
    <cellStyle name="Separador de milhares 2 2 6 3 2 4" xfId="22229" xr:uid="{E441DF92-2D03-4F12-8E0F-3CF1F0C2F9A8}"/>
    <cellStyle name="Separador de milhares 2 2 6 3 2 5" xfId="31442" xr:uid="{121ECC31-B168-4FF8-96DC-0B599ACA34A7}"/>
    <cellStyle name="Separador de milhares 2 2 6 3 3" xfId="7565" xr:uid="{5CF1759E-77FA-4C4A-853B-5CDF2F52C158}"/>
    <cellStyle name="Separador de milhares 2 2 6 3 3 2" xfId="12420" xr:uid="{38379737-46FA-4337-89D6-F2DB04634EF1}"/>
    <cellStyle name="Separador de milhares 2 2 6 3 3 2 2" xfId="28682" xr:uid="{60FB9FE4-7F4D-4BCE-831A-CC5249EB81E5}"/>
    <cellStyle name="Separador de milhares 2 2 6 3 3 3" xfId="18015" xr:uid="{267DB82F-2479-4787-93BB-E9B1001F572C}"/>
    <cellStyle name="Separador de milhares 2 2 6 3 3 4" xfId="23841" xr:uid="{F8204E90-820C-4005-B8F0-A8A5A0817B25}"/>
    <cellStyle name="Separador de milhares 2 2 6 3 3 5" xfId="19480" xr:uid="{EF5D9130-2167-4522-8A46-C08AEEA9B8C8}"/>
    <cellStyle name="Separador de milhares 2 2 6 3 4" xfId="9192" xr:uid="{2BE9C975-812F-4A87-83B2-A565C720BDDF}"/>
    <cellStyle name="Separador de milhares 2 2 6 3 4 2" xfId="25461" xr:uid="{9AD80379-A52D-432C-B2A4-8CCBC87FF23E}"/>
    <cellStyle name="Separador de milhares 2 2 6 3 5" xfId="14722" xr:uid="{583F30F5-16C9-4690-9FAA-5B6FD89EF1D2}"/>
    <cellStyle name="Separador de milhares 2 2 6 3 6" xfId="20620" xr:uid="{8CC4CC4D-4FBB-418E-8A94-1CAF244408C1}"/>
    <cellStyle name="Separador de milhares 2 2 6 3 7" xfId="31475" xr:uid="{458CC43F-476D-4055-9787-02F0845679D1}"/>
    <cellStyle name="Separador de milhares 2 2 6 3 8" xfId="33665" xr:uid="{2E0671EC-E82F-4280-A207-1E74E44DFC3B}"/>
    <cellStyle name="Separador de milhares 2 2 6 4" xfId="4700" xr:uid="{D9468D85-E131-45A8-9595-4E623F016FAB}"/>
    <cellStyle name="Separador de milhares 2 2 6 4 2" xfId="9949" xr:uid="{8BE24038-E08F-4133-AE8E-E1DC582C1630}"/>
    <cellStyle name="Separador de milhares 2 2 6 4 2 2" xfId="26211" xr:uid="{6369E699-73E7-4EDD-900A-D54764ABEFC7}"/>
    <cellStyle name="Separador de milhares 2 2 6 4 3" xfId="15472" xr:uid="{903371D2-FC92-4929-9FD2-C62564BAF9B6}"/>
    <cellStyle name="Separador de milhares 2 2 6 4 4" xfId="21370" xr:uid="{F1AF8BEB-F901-4D9E-851B-4A0F973CCF98}"/>
    <cellStyle name="Separador de milhares 2 2 6 4 5" xfId="30729" xr:uid="{EFB7F090-3183-4FB6-A085-BEE1B723648B}"/>
    <cellStyle name="Separador de milhares 2 2 6 5" xfId="6706" xr:uid="{426564E9-766B-4BB6-9DFB-AF4B9B98CB71}"/>
    <cellStyle name="Separador de milhares 2 2 6 5 2" xfId="11561" xr:uid="{19DF7EB2-DA77-46F9-8BBE-6B1BC1BCDB50}"/>
    <cellStyle name="Separador de milhares 2 2 6 5 2 2" xfId="27823" xr:uid="{53E4F64F-C0EC-48C4-B7C3-CEA1B7A803A0}"/>
    <cellStyle name="Separador de milhares 2 2 6 5 3" xfId="17156" xr:uid="{7D8E3D9C-2BB4-40D5-9FC5-4EE7C92C9051}"/>
    <cellStyle name="Separador de milhares 2 2 6 5 4" xfId="22982" xr:uid="{7A738C8E-88FD-49B8-B737-39C1F14A764A}"/>
    <cellStyle name="Separador de milhares 2 2 6 5 5" xfId="13345" xr:uid="{F6889B89-4D6B-414D-B299-40A48AF9BAF6}"/>
    <cellStyle name="Separador de milhares 2 2 6 6" xfId="8333" xr:uid="{55B7ED24-0547-40B9-AA3D-D26616B245C1}"/>
    <cellStyle name="Separador de milhares 2 2 6 6 2" xfId="24602" xr:uid="{2928C4F8-6C23-4FEA-BA77-49D99E4C5CC4}"/>
    <cellStyle name="Separador de milhares 2 2 6 7" xfId="13858" xr:uid="{67864BD2-EDB6-41FA-BF0F-1C8E76781606}"/>
    <cellStyle name="Separador de milhares 2 2 6 8" xfId="19761" xr:uid="{D1DDBE0C-C936-4F4B-8A91-1C180D614FA1}"/>
    <cellStyle name="Separador de milhares 2 2 6 9" xfId="32206" xr:uid="{3802C5BA-57CC-4A5E-A7D7-4EED9E523E6E}"/>
    <cellStyle name="Separador de milhares 2 2 7" xfId="3324" xr:uid="{6819A305-65BF-4A01-B1D0-364FBF4A8E3D}"/>
    <cellStyle name="Separador de milhares 2 2 7 10" xfId="34776" xr:uid="{71B75892-B21A-4BE0-B56E-2F0A2ACD36BE}"/>
    <cellStyle name="Separador de milhares 2 2 7 11" xfId="36419" xr:uid="{3560B138-33E0-4C02-AD51-8E71A6080D4A}"/>
    <cellStyle name="Separador de milhares 2 2 7 12" xfId="37831" xr:uid="{CB252657-5B5D-434E-BF55-10809B84CC36}"/>
    <cellStyle name="Separador de milhares 2 2 7 13" xfId="39236" xr:uid="{49A08B0C-3D99-411D-8427-6168667CC59F}"/>
    <cellStyle name="Separador de milhares 2 2 7 14" xfId="40445" xr:uid="{F98EB216-CB7D-4148-8EDD-F03DB372EEC7}"/>
    <cellStyle name="Separador de milhares 2 2 7 15" xfId="42285" xr:uid="{13278B57-587D-4F9A-882D-6B3396AEE476}"/>
    <cellStyle name="Separador de milhares 2 2 7 16" xfId="43688" xr:uid="{933F13ED-6DE9-4617-AFEC-A0E7FB521A18}"/>
    <cellStyle name="Separador de milhares 2 2 7 2" xfId="4187" xr:uid="{79BA4E5F-C2EE-4A4C-9C3F-F8F40D7FE14A}"/>
    <cellStyle name="Separador de milhares 2 2 7 2 2" xfId="5796" xr:uid="{ED33ACA3-27AD-43E4-A5A5-27C4B3A85A7F}"/>
    <cellStyle name="Separador de milhares 2 2 7 2 2 2" xfId="11045" xr:uid="{F7FBB0C6-E4AE-41F5-8195-101C45EF2375}"/>
    <cellStyle name="Separador de milhares 2 2 7 2 2 2 2" xfId="27307" xr:uid="{7482D147-EEDE-43CB-B544-F3654A87460A}"/>
    <cellStyle name="Separador de milhares 2 2 7 2 2 3" xfId="16568" xr:uid="{9ED57932-729D-44CB-9C1B-04959D4AE9D5}"/>
    <cellStyle name="Separador de milhares 2 2 7 2 2 4" xfId="22466" xr:uid="{3893A2A5-BCD2-4276-9DF9-CF9A27885E1D}"/>
    <cellStyle name="Separador de milhares 2 2 7 2 2 5" xfId="29776" xr:uid="{3085DCE3-C65D-44B0-85AF-DD9BD1E33FBC}"/>
    <cellStyle name="Separador de milhares 2 2 7 2 3" xfId="7802" xr:uid="{D6EAB346-107C-4577-BFAB-E0DB7FFE0CF1}"/>
    <cellStyle name="Separador de milhares 2 2 7 2 3 2" xfId="12657" xr:uid="{4CD02299-68E0-42E2-9695-6A97EE90404C}"/>
    <cellStyle name="Separador de milhares 2 2 7 2 3 2 2" xfId="28919" xr:uid="{03224DB5-E621-40B2-B474-FF038C4CCCB1}"/>
    <cellStyle name="Separador de milhares 2 2 7 2 3 3" xfId="18252" xr:uid="{309A1253-3DA2-4E5C-B355-D83201BA4265}"/>
    <cellStyle name="Separador de milhares 2 2 7 2 3 4" xfId="24078" xr:uid="{EB182543-97C8-4EB4-879C-BFBE9F040961}"/>
    <cellStyle name="Separador de milhares 2 2 7 2 3 5" xfId="30050" xr:uid="{72588C54-A4EF-475C-9EBE-4BD8FED5BCE2}"/>
    <cellStyle name="Separador de milhares 2 2 7 2 4" xfId="9429" xr:uid="{DC3DC9BD-2562-4F3A-9AD6-35FD78705D26}"/>
    <cellStyle name="Separador de milhares 2 2 7 2 4 2" xfId="25698" xr:uid="{69DBFEC3-72C6-42FB-ACE5-CF567CC15387}"/>
    <cellStyle name="Separador de milhares 2 2 7 2 5" xfId="14959" xr:uid="{CA17084F-6689-496C-BD37-9FF576D33C96}"/>
    <cellStyle name="Separador de milhares 2 2 7 2 6" xfId="20857" xr:uid="{8F749392-451F-4D1D-8758-B794251C68C7}"/>
    <cellStyle name="Separador de milhares 2 2 7 2 7" xfId="31598" xr:uid="{86FD6B1B-5B57-402E-87F9-4233E12C84DC}"/>
    <cellStyle name="Separador de milhares 2 2 7 2 8" xfId="33902" xr:uid="{3C1496CB-0E53-4153-A7DD-8A53CEE63219}"/>
    <cellStyle name="Separador de milhares 2 2 7 3" xfId="4940" xr:uid="{B53C02B7-9B64-4C8F-A20B-A9C789799BED}"/>
    <cellStyle name="Separador de milhares 2 2 7 3 2" xfId="10189" xr:uid="{C0436358-3787-4226-971B-1229558A2E84}"/>
    <cellStyle name="Separador de milhares 2 2 7 3 2 2" xfId="26451" xr:uid="{11611169-DC2A-4A51-8CBF-91718EA114D9}"/>
    <cellStyle name="Separador de milhares 2 2 7 3 3" xfId="15712" xr:uid="{10256A89-BFAD-4977-98C0-8FA1D4DF0559}"/>
    <cellStyle name="Separador de milhares 2 2 7 3 4" xfId="21610" xr:uid="{7268EDFF-A236-4146-A08C-D4376C77C40A}"/>
    <cellStyle name="Separador de milhares 2 2 7 3 5" xfId="30347" xr:uid="{EEA5B0D6-C301-4214-9BE3-E833347CD416}"/>
    <cellStyle name="Separador de milhares 2 2 7 4" xfId="6946" xr:uid="{97403B8F-B3BC-4EE4-A05A-7CCE740C8DF5}"/>
    <cellStyle name="Separador de milhares 2 2 7 4 2" xfId="11801" xr:uid="{3EBEFA29-017A-4F28-B4FF-1B94504F8D7C}"/>
    <cellStyle name="Separador de milhares 2 2 7 4 2 2" xfId="28063" xr:uid="{C035471D-6742-4D91-BD31-978F440F617B}"/>
    <cellStyle name="Separador de milhares 2 2 7 4 3" xfId="17396" xr:uid="{69DAB090-D31D-41ED-9AA3-17348BF310A0}"/>
    <cellStyle name="Separador de milhares 2 2 7 4 4" xfId="23222" xr:uid="{FC4F698D-4CB2-4FDA-8342-9A9A0C00EC72}"/>
    <cellStyle name="Separador de milhares 2 2 7 4 5" xfId="32550" xr:uid="{3A468F27-AF72-4EE7-9B57-3DBF82DD92BD}"/>
    <cellStyle name="Separador de milhares 2 2 7 5" xfId="8573" xr:uid="{66EBD322-819E-4FCA-BC42-BF37E06F0422}"/>
    <cellStyle name="Separador de milhares 2 2 7 5 2" xfId="24842" xr:uid="{25D016E4-D1E5-4F9B-BE42-A69117051C01}"/>
    <cellStyle name="Separador de milhares 2 2 7 6" xfId="14101" xr:uid="{CBD4E122-7622-4289-94C5-E3DC8D96B101}"/>
    <cellStyle name="Separador de milhares 2 2 7 7" xfId="20001" xr:uid="{D0A578CD-6A0C-4A38-93A5-4C66263632FC}"/>
    <cellStyle name="Separador de milhares 2 2 7 8" xfId="32134" xr:uid="{037696E9-C5C3-46E5-82F2-479C3BF520CE}"/>
    <cellStyle name="Separador de milhares 2 2 7 9" xfId="33046" xr:uid="{94F1E6D2-5680-42B6-AD83-C659C07991A3}"/>
    <cellStyle name="Separador de milhares 2 2 8" xfId="3749" xr:uid="{49BA2799-06D9-408C-A021-74F4171791A1}"/>
    <cellStyle name="Separador de milhares 2 2 8 2" xfId="5358" xr:uid="{C8ADB821-97EB-41C2-A5E0-6CC2D4AFC33D}"/>
    <cellStyle name="Separador de milhares 2 2 8 2 2" xfId="10607" xr:uid="{070788C0-459B-4CA2-B646-D56CCA991137}"/>
    <cellStyle name="Separador de milhares 2 2 8 2 2 2" xfId="26869" xr:uid="{63CE3C4B-6C3D-4B38-A0D8-FD71D61F1F55}"/>
    <cellStyle name="Separador de milhares 2 2 8 2 3" xfId="16130" xr:uid="{A1274EE4-B352-45A7-A19F-9E9FBD3A8EE7}"/>
    <cellStyle name="Separador de milhares 2 2 8 2 4" xfId="22028" xr:uid="{A4133D7A-2805-4A5F-81D6-824706AE7691}"/>
    <cellStyle name="Separador de milhares 2 2 8 2 5" xfId="30639" xr:uid="{9635DF8D-E926-4FF3-B2CB-3D77994FED76}"/>
    <cellStyle name="Separador de milhares 2 2 8 3" xfId="7364" xr:uid="{92924B43-8BA2-499D-B05F-7284B33A8564}"/>
    <cellStyle name="Separador de milhares 2 2 8 3 2" xfId="12219" xr:uid="{2AE57A16-7CE6-493D-87DE-5A1B6CFBC0CA}"/>
    <cellStyle name="Separador de milhares 2 2 8 3 2 2" xfId="28481" xr:uid="{7FCEF64C-D38D-4E90-AC53-2B01696E70E0}"/>
    <cellStyle name="Separador de milhares 2 2 8 3 3" xfId="17814" xr:uid="{1C0F67E7-383E-4C75-A14F-C351EE86C190}"/>
    <cellStyle name="Separador de milhares 2 2 8 3 4" xfId="23640" xr:uid="{51AFD1D7-EF7D-45A3-B7CB-8A2874D36578}"/>
    <cellStyle name="Separador de milhares 2 2 8 3 5" xfId="19317" xr:uid="{F355D9D6-C46F-4F55-889C-A5EC31FDC4CB}"/>
    <cellStyle name="Separador de milhares 2 2 8 4" xfId="8991" xr:uid="{045F102C-B661-41DD-8FFB-6EA69FCEA039}"/>
    <cellStyle name="Separador de milhares 2 2 8 4 2" xfId="25260" xr:uid="{8B88DD9F-5871-4784-8B14-89E38561D899}"/>
    <cellStyle name="Separador de milhares 2 2 8 5" xfId="14521" xr:uid="{9B91F796-D0ED-44C1-8BE0-065B378F1373}"/>
    <cellStyle name="Separador de milhares 2 2 8 6" xfId="20419" xr:uid="{40AE20AA-9272-4182-B866-5CE59C0DA109}"/>
    <cellStyle name="Separador de milhares 2 2 8 7" xfId="30025" xr:uid="{8D880E60-F536-4959-81C7-D3914CD5AC25}"/>
    <cellStyle name="Separador de milhares 2 2 8 8" xfId="33464" xr:uid="{953154A5-F936-408E-A09A-07974064112D}"/>
    <cellStyle name="Separador de milhares 2 2 9" xfId="13649" xr:uid="{0C9F6E50-A0F4-49D3-AB95-E63AFB7C78B0}"/>
    <cellStyle name="Separador de milhares 2 3" xfId="2811" xr:uid="{9BE6C789-95FD-4A65-9308-30ED73DAAA3A}"/>
    <cellStyle name="Separador de milhares 2 3 2" xfId="2959" xr:uid="{7C88D1DE-EC54-45D2-91AA-EBC3C5F918A5}"/>
    <cellStyle name="Separador de milhares 2 3 2 10" xfId="13104" xr:uid="{D09FD43C-44A1-4930-8E43-27A26E819ABB}"/>
    <cellStyle name="Separador de milhares 2 3 2 11" xfId="32620" xr:uid="{7033B549-39AE-4F4C-8DED-CEB9AEBD4E91}"/>
    <cellStyle name="Separador de milhares 2 3 2 12" xfId="32719" xr:uid="{07D8FA5D-DE38-4E49-AA6B-494B5EBC3913}"/>
    <cellStyle name="Separador de milhares 2 3 2 13" xfId="34777" xr:uid="{8181877F-F8E7-4575-95B9-BA9C33FC20E6}"/>
    <cellStyle name="Separador de milhares 2 3 2 14" xfId="35872" xr:uid="{55BD9A70-6348-426D-A767-68C63689D26B}"/>
    <cellStyle name="Separador de milhares 2 3 2 15" xfId="37284" xr:uid="{10322942-3167-4111-8E75-696297A34F0D}"/>
    <cellStyle name="Separador de milhares 2 3 2 16" xfId="38689" xr:uid="{9F735EDA-C666-44A6-983B-5AA67C7D144F}"/>
    <cellStyle name="Separador de milhares 2 3 2 17" xfId="40446" xr:uid="{38741C42-3BBC-4D24-A844-85FBC86D79DC}"/>
    <cellStyle name="Separador de milhares 2 3 2 18" xfId="41738" xr:uid="{99E69338-98A1-4A46-83D5-2312464DCC37}"/>
    <cellStyle name="Separador de milhares 2 3 2 19" xfId="43141" xr:uid="{5706A3D9-0262-4474-BE54-0622A39E7CBB}"/>
    <cellStyle name="Separador de milhares 2 3 2 2" xfId="3170" xr:uid="{A54D60A8-6175-4592-B38F-A3E6BA1D70AA}"/>
    <cellStyle name="Separador de milhares 2 3 2 2 10" xfId="32917" xr:uid="{221F94A5-73F5-49F0-9EDA-E779127A1011}"/>
    <cellStyle name="Separador de milhares 2 3 2 2 11" xfId="34778" xr:uid="{53AA3785-4E4A-4A11-9F35-91DD5EA56056}"/>
    <cellStyle name="Separador de milhares 2 3 2 2 12" xfId="36237" xr:uid="{B09CB0E3-7E5B-4388-B6E4-3B9F915575BD}"/>
    <cellStyle name="Separador de milhares 2 3 2 2 13" xfId="37649" xr:uid="{1457ECBE-4A3F-4A26-ABAD-0652D36C4ABB}"/>
    <cellStyle name="Separador de milhares 2 3 2 2 14" xfId="39054" xr:uid="{91222A58-20CA-48B0-8FD2-F54458266953}"/>
    <cellStyle name="Separador de milhares 2 3 2 2 15" xfId="40447" xr:uid="{B086F0EC-AF84-409B-AACB-9FB24758F0C4}"/>
    <cellStyle name="Separador de milhares 2 3 2 2 16" xfId="42103" xr:uid="{2C288B5E-7658-4F27-8B28-07277E9BB1CC}"/>
    <cellStyle name="Separador de milhares 2 3 2 2 17" xfId="43506" xr:uid="{85F6E08E-1D32-4AF7-8A32-2B681794BC9A}"/>
    <cellStyle name="Separador de milhares 2 3 2 2 2" xfId="3635" xr:uid="{EB255DE9-2D18-4530-8583-F7994B64639B}"/>
    <cellStyle name="Separador de milhares 2 3 2 2 2 10" xfId="34779" xr:uid="{68CA9437-C5DB-499A-82BB-398158E54CFA}"/>
    <cellStyle name="Separador de milhares 2 3 2 2 2 11" xfId="36989" xr:uid="{307A1D21-0BBC-49DB-ADA7-A2F955362525}"/>
    <cellStyle name="Separador de milhares 2 3 2 2 2 12" xfId="38401" xr:uid="{A669AA83-A33C-4914-A211-7C0EA2843C36}"/>
    <cellStyle name="Separador de milhares 2 3 2 2 2 13" xfId="39806" xr:uid="{6E580EC7-CE37-41BA-A9A7-040016E0EAA3}"/>
    <cellStyle name="Separador de milhares 2 3 2 2 2 14" xfId="40448" xr:uid="{8E8D1A8A-B78F-4CCB-B009-2D6E37680F4A}"/>
    <cellStyle name="Separador de milhares 2 3 2 2 2 15" xfId="42855" xr:uid="{1E125663-8C22-445C-A926-C8E8C9C1EE69}"/>
    <cellStyle name="Separador de milhares 2 3 2 2 2 16" xfId="44258" xr:uid="{76BEC888-88CB-47FD-8DE5-3B35E9627B72}"/>
    <cellStyle name="Separador de milhares 2 3 2 2 2 2" xfId="4496" xr:uid="{B2842E63-D372-4EFF-9186-62002A521512}"/>
    <cellStyle name="Separador de milhares 2 3 2 2 2 2 2" xfId="6105" xr:uid="{37EF2E59-1DF2-491B-898D-0C3011C1B86E}"/>
    <cellStyle name="Separador de milhares 2 3 2 2 2 2 2 2" xfId="11354" xr:uid="{92602E5D-CF3F-4FA1-9421-F1A7A097691C}"/>
    <cellStyle name="Separador de milhares 2 3 2 2 2 2 2 2 2" xfId="27616" xr:uid="{1AE37B8D-22AB-4587-8727-63A1D4E22588}"/>
    <cellStyle name="Separador de milhares 2 3 2 2 2 2 2 3" xfId="16877" xr:uid="{F0EA1352-D29A-49A5-ACB1-553E10F619D3}"/>
    <cellStyle name="Separador de milhares 2 3 2 2 2 2 2 4" xfId="22775" xr:uid="{ACC74588-89A9-492F-AC64-E7A7B0FD094E}"/>
    <cellStyle name="Separador de milhares 2 3 2 2 2 2 2 5" xfId="31176" xr:uid="{D8ECDBE6-841C-4F35-ABF1-85DF2EC9204A}"/>
    <cellStyle name="Separador de milhares 2 3 2 2 2 2 3" xfId="8111" xr:uid="{E763DBAC-F08A-4516-A0A3-D73829ACEB1D}"/>
    <cellStyle name="Separador de milhares 2 3 2 2 2 2 3 2" xfId="12966" xr:uid="{1B54D0FD-C10D-414A-8CA3-1FB16480D2DC}"/>
    <cellStyle name="Separador de milhares 2 3 2 2 2 2 3 2 2" xfId="29228" xr:uid="{3D5791B9-D6A1-4864-84D8-3D3910D37664}"/>
    <cellStyle name="Separador de milhares 2 3 2 2 2 2 3 3" xfId="18561" xr:uid="{B1B3B57C-1371-438F-92B4-C3E465F83858}"/>
    <cellStyle name="Separador de milhares 2 3 2 2 2 2 3 4" xfId="24387" xr:uid="{FA54B50E-A911-4CD4-91F8-58644BF198DC}"/>
    <cellStyle name="Separador de milhares 2 3 2 2 2 2 3 5" xfId="32317" xr:uid="{27DB8436-5E61-44A6-A31A-5BA8FC449EB1}"/>
    <cellStyle name="Separador de milhares 2 3 2 2 2 2 4" xfId="9738" xr:uid="{F66469AC-7C12-465D-975B-B3DE06FB2C9F}"/>
    <cellStyle name="Separador de milhares 2 3 2 2 2 2 4 2" xfId="26007" xr:uid="{E692F30E-CDF7-48D7-90D2-A1392AF408BE}"/>
    <cellStyle name="Separador de milhares 2 3 2 2 2 2 5" xfId="15268" xr:uid="{C1E83CC6-BC92-414A-9CB0-D7005CB02695}"/>
    <cellStyle name="Separador de milhares 2 3 2 2 2 2 6" xfId="21166" xr:uid="{AD8E673C-0CB0-4533-BBCF-47E5CC4907C6}"/>
    <cellStyle name="Separador de milhares 2 3 2 2 2 2 7" xfId="30676" xr:uid="{2440F363-1542-4CDE-9D03-34E3E957E077}"/>
    <cellStyle name="Separador de milhares 2 3 2 2 2 2 8" xfId="34211" xr:uid="{1E1A1CEE-45A8-472D-91AA-4B08A40D1B05}"/>
    <cellStyle name="Separador de milhares 2 3 2 2 2 3" xfId="5250" xr:uid="{DA5EAD04-4CF0-43C6-A367-656B623B584C}"/>
    <cellStyle name="Separador de milhares 2 3 2 2 2 3 2" xfId="10499" xr:uid="{9929CA0E-6692-48F6-B036-39B9A4DCD753}"/>
    <cellStyle name="Separador de milhares 2 3 2 2 2 3 2 2" xfId="26761" xr:uid="{26A137C8-27E5-4794-B053-F7DB544409E0}"/>
    <cellStyle name="Separador de milhares 2 3 2 2 2 3 3" xfId="16022" xr:uid="{5D1A9D66-5BC4-4CD4-89B1-148FEF532D90}"/>
    <cellStyle name="Separador de milhares 2 3 2 2 2 3 4" xfId="21920" xr:uid="{28F99F04-D54D-4B96-9BC2-905CF112DD7E}"/>
    <cellStyle name="Separador de milhares 2 3 2 2 2 3 5" xfId="19219" xr:uid="{645AA541-1C45-4FE6-92D6-042E59D590BA}"/>
    <cellStyle name="Separador de milhares 2 3 2 2 2 4" xfId="7256" xr:uid="{1B2A7683-91D8-42D2-9A31-AE416137D5B2}"/>
    <cellStyle name="Separador de milhares 2 3 2 2 2 4 2" xfId="12111" xr:uid="{06C5321C-EC55-4DDC-ADCB-FA6BE6DB341B}"/>
    <cellStyle name="Separador de milhares 2 3 2 2 2 4 2 2" xfId="28373" xr:uid="{6FFC67A9-8801-4D7C-8E2B-C9E9B909D3A1}"/>
    <cellStyle name="Separador de milhares 2 3 2 2 2 4 3" xfId="17706" xr:uid="{1511999F-6678-41A0-AF8D-49E03D28E8C1}"/>
    <cellStyle name="Separador de milhares 2 3 2 2 2 4 4" xfId="23532" xr:uid="{89F33B7E-A729-4646-95F7-CA1A9130A578}"/>
    <cellStyle name="Separador de milhares 2 3 2 2 2 4 5" xfId="30647" xr:uid="{4D50F278-6C24-49B5-82AA-9AE275CF01BF}"/>
    <cellStyle name="Separador de milhares 2 3 2 2 2 5" xfId="8883" xr:uid="{CDFAE724-67B4-4D2D-A20D-CD5C2E8DD6FC}"/>
    <cellStyle name="Separador de milhares 2 3 2 2 2 5 2" xfId="25152" xr:uid="{9E8EF7A2-E29B-4C14-8F45-3279A0454924}"/>
    <cellStyle name="Separador de milhares 2 3 2 2 2 6" xfId="14411" xr:uid="{DC14293E-03AE-4E87-8632-0C258E7D697A}"/>
    <cellStyle name="Separador de milhares 2 3 2 2 2 7" xfId="20311" xr:uid="{3C4D1BF5-6F00-4740-B244-BADA8F453897}"/>
    <cellStyle name="Separador de milhares 2 3 2 2 2 8" xfId="30489" xr:uid="{87C65CD3-8F63-4DF2-8DAD-697A721EB3BF}"/>
    <cellStyle name="Separador de milhares 2 3 2 2 2 9" xfId="33356" xr:uid="{6DDD95D6-431C-49F2-8C3D-9200ADAED904}"/>
    <cellStyle name="Separador de milhares 2 3 2 2 3" xfId="4061" xr:uid="{326F371F-DCF5-4B01-91D0-BCF547E0D250}"/>
    <cellStyle name="Separador de milhares 2 3 2 2 3 2" xfId="5670" xr:uid="{EE88CAA3-80FC-4B38-987B-71E74EEDF8F1}"/>
    <cellStyle name="Separador de milhares 2 3 2 2 3 2 2" xfId="10919" xr:uid="{3A56F798-2BD1-41E6-B3F8-F59496E3E0C1}"/>
    <cellStyle name="Separador de milhares 2 3 2 2 3 2 2 2" xfId="27181" xr:uid="{AE16468A-51E2-427D-B80D-D289E63A0130}"/>
    <cellStyle name="Separador de milhares 2 3 2 2 3 2 3" xfId="16442" xr:uid="{342EBF55-80D8-407F-AF57-6CEF2E97EC5E}"/>
    <cellStyle name="Separador de milhares 2 3 2 2 3 2 4" xfId="22340" xr:uid="{B9DF72F8-32E5-451B-BFF7-6D6F905DA48B}"/>
    <cellStyle name="Separador de milhares 2 3 2 2 3 2 5" xfId="19511" xr:uid="{6815EFAD-F073-467E-AB9B-3E2693120E70}"/>
    <cellStyle name="Separador de milhares 2 3 2 2 3 3" xfId="7676" xr:uid="{FFB983D8-3B05-47C3-9CA5-C28D6D26A5C8}"/>
    <cellStyle name="Separador de milhares 2 3 2 2 3 3 2" xfId="12531" xr:uid="{C992436B-FA18-43AC-A9EC-614341A85858}"/>
    <cellStyle name="Separador de milhares 2 3 2 2 3 3 2 2" xfId="28793" xr:uid="{4B16DE51-0C9E-4AA5-AFA8-70D80ACA2A3B}"/>
    <cellStyle name="Separador de milhares 2 3 2 2 3 3 3" xfId="18126" xr:uid="{C6D40D02-6D72-4CB1-BAA4-57B8789E34E7}"/>
    <cellStyle name="Separador de milhares 2 3 2 2 3 3 4" xfId="23952" xr:uid="{6CE025E3-D955-4E15-9D9B-EFA936D1F593}"/>
    <cellStyle name="Separador de milhares 2 3 2 2 3 3 5" xfId="29581" xr:uid="{248E86F9-0981-4F1B-A30C-162C94949223}"/>
    <cellStyle name="Separador de milhares 2 3 2 2 3 4" xfId="9303" xr:uid="{C3D484CB-A896-4196-BC1C-055C5BE6F627}"/>
    <cellStyle name="Separador de milhares 2 3 2 2 3 4 2" xfId="25572" xr:uid="{C56356C2-8CDB-4910-BB63-8C8E9756B5E5}"/>
    <cellStyle name="Separador de milhares 2 3 2 2 3 5" xfId="14833" xr:uid="{5AAC5C3A-B2C8-4F5A-8B69-82F3A80254E8}"/>
    <cellStyle name="Separador de milhares 2 3 2 2 3 6" xfId="20731" xr:uid="{5AE27D80-5996-4E8A-B3CB-C00696430417}"/>
    <cellStyle name="Separador de milhares 2 3 2 2 3 7" xfId="18953" xr:uid="{70EF8EF6-38C8-42D7-AAB2-985C6FACEE2A}"/>
    <cellStyle name="Separador de milhares 2 3 2 2 3 8" xfId="33776" xr:uid="{94400D3D-0E7C-49AC-A23F-9F2E430F601E}"/>
    <cellStyle name="Separador de milhares 2 3 2 2 4" xfId="4811" xr:uid="{B07AB5CF-CCA0-40ED-9BF7-C0FCD300A6D5}"/>
    <cellStyle name="Separador de milhares 2 3 2 2 4 2" xfId="10060" xr:uid="{ED2C6DF6-29B5-40EC-8FAF-061137267661}"/>
    <cellStyle name="Separador de milhares 2 3 2 2 4 2 2" xfId="26322" xr:uid="{3955DDEB-D611-44FD-A5EF-D6E01E446060}"/>
    <cellStyle name="Separador de milhares 2 3 2 2 4 3" xfId="15583" xr:uid="{FAA72526-6DCD-482C-AE93-88C00E49EEE5}"/>
    <cellStyle name="Separador de milhares 2 3 2 2 4 4" xfId="21481" xr:uid="{EB91745F-A3D8-45C8-AEDD-BF9DF940E4DB}"/>
    <cellStyle name="Separador de milhares 2 3 2 2 4 5" xfId="29853" xr:uid="{6AC1AA3E-7C27-4FF9-9EDC-314871650320}"/>
    <cellStyle name="Separador de milhares 2 3 2 2 5" xfId="6817" xr:uid="{F2D65A1F-935C-4062-B28B-0624A5C5C649}"/>
    <cellStyle name="Separador de milhares 2 3 2 2 5 2" xfId="11672" xr:uid="{95D1A5EF-0DB1-4326-BDF0-ED782B5C10D6}"/>
    <cellStyle name="Separador de milhares 2 3 2 2 5 2 2" xfId="27934" xr:uid="{A7D464B2-DCCE-49B6-AE21-98B41FF1B564}"/>
    <cellStyle name="Separador de milhares 2 3 2 2 5 3" xfId="17267" xr:uid="{2DBB39AF-BC46-4200-985F-289088E3C7F1}"/>
    <cellStyle name="Separador de milhares 2 3 2 2 5 4" xfId="23093" xr:uid="{775BAD6B-2BA2-4486-8BFF-0D0B639C67F4}"/>
    <cellStyle name="Separador de milhares 2 3 2 2 5 5" xfId="19117" xr:uid="{0AEC917B-BBC9-4A11-A015-CFE64E545C11}"/>
    <cellStyle name="Separador de milhares 2 3 2 2 6" xfId="8444" xr:uid="{AD2EB17A-20BD-4B86-ADCE-EEE4467EDE85}"/>
    <cellStyle name="Separador de milhares 2 3 2 2 6 2" xfId="24713" xr:uid="{2030C936-0736-46B0-A0F1-044AE7F03496}"/>
    <cellStyle name="Separador de milhares 2 3 2 2 7" xfId="13969" xr:uid="{E97CA91E-2E0B-4BE6-8F34-FBA10E2CAF6A}"/>
    <cellStyle name="Separador de milhares 2 3 2 2 8" xfId="19872" xr:uid="{FE8EBD8F-3C8F-4979-96EE-574783739775}"/>
    <cellStyle name="Separador de milhares 2 3 2 2 9" xfId="19593" xr:uid="{1349D3B8-CA00-43A8-83DB-64EABE03AA6E}"/>
    <cellStyle name="Separador de milhares 2 3 2 3" xfId="3437" xr:uid="{894580E5-F0BB-443F-B0ED-6DC335884A19}"/>
    <cellStyle name="Separador de milhares 2 3 2 3 10" xfId="34780" xr:uid="{E30B3B2D-4B2B-4EBC-BAFC-958E109C6CF4}"/>
    <cellStyle name="Separador de milhares 2 3 2 3 11" xfId="36622" xr:uid="{A742D2B7-194C-41DE-A5F8-5E4CCD053788}"/>
    <cellStyle name="Separador de milhares 2 3 2 3 12" xfId="38034" xr:uid="{EE9C3FD6-45DE-48ED-B571-62E55074A728}"/>
    <cellStyle name="Separador de milhares 2 3 2 3 13" xfId="39439" xr:uid="{19C60015-59FA-4BAA-A910-B782661CF7B4}"/>
    <cellStyle name="Separador de milhares 2 3 2 3 14" xfId="40449" xr:uid="{6B8B8702-E2CE-40D6-A6D4-36A2C768DA0F}"/>
    <cellStyle name="Separador de milhares 2 3 2 3 15" xfId="42488" xr:uid="{AE5FFF28-8BD7-465A-B58D-AB42BBC69C9B}"/>
    <cellStyle name="Separador de milhares 2 3 2 3 16" xfId="43891" xr:uid="{20593D60-0C09-4D50-A256-FA0F2972EEA5}"/>
    <cellStyle name="Separador de milhares 2 3 2 3 2" xfId="4298" xr:uid="{7512F27F-82C1-45DE-B882-E56E05780DD6}"/>
    <cellStyle name="Separador de milhares 2 3 2 3 2 2" xfId="5907" xr:uid="{DC24A98C-D33B-49F9-BD93-EFA777919560}"/>
    <cellStyle name="Separador de milhares 2 3 2 3 2 2 2" xfId="11156" xr:uid="{72349625-CFCB-40D1-9276-84A0FBEB9ECD}"/>
    <cellStyle name="Separador de milhares 2 3 2 3 2 2 2 2" xfId="27418" xr:uid="{E30C5EAE-06BA-4A4D-BD57-88C66847D6D9}"/>
    <cellStyle name="Separador de milhares 2 3 2 3 2 2 3" xfId="16679" xr:uid="{366D07D7-8340-47C9-8DD2-DA225913C888}"/>
    <cellStyle name="Separador de milhares 2 3 2 3 2 2 4" xfId="22577" xr:uid="{8F3408E8-8D66-4752-BDF5-795556A8BEA9}"/>
    <cellStyle name="Separador de milhares 2 3 2 3 2 2 5" xfId="32295" xr:uid="{AAA6BDEA-83B7-46A5-87D1-88CB485E3A7E}"/>
    <cellStyle name="Separador de milhares 2 3 2 3 2 3" xfId="7913" xr:uid="{CC3950B1-7093-40D7-A929-DFDCCCA6E8EA}"/>
    <cellStyle name="Separador de milhares 2 3 2 3 2 3 2" xfId="12768" xr:uid="{8275B762-E733-4F6A-9D15-B2A47409D649}"/>
    <cellStyle name="Separador de milhares 2 3 2 3 2 3 2 2" xfId="29030" xr:uid="{6E2864D7-36DD-454A-9CCE-D152343C140F}"/>
    <cellStyle name="Separador de milhares 2 3 2 3 2 3 3" xfId="18363" xr:uid="{76379330-F5F4-430A-AB2C-1B575AE7DB63}"/>
    <cellStyle name="Separador de milhares 2 3 2 3 2 3 4" xfId="24189" xr:uid="{251A9C9F-1895-4F83-ABF6-53B6F075CA72}"/>
    <cellStyle name="Separador de milhares 2 3 2 3 2 3 5" xfId="19424" xr:uid="{7FAE547B-5E29-4C58-875F-DFF9BC6F93A0}"/>
    <cellStyle name="Separador de milhares 2 3 2 3 2 4" xfId="9540" xr:uid="{3DE18B5D-4413-42AB-8405-C21D14CA64BD}"/>
    <cellStyle name="Separador de milhares 2 3 2 3 2 4 2" xfId="25809" xr:uid="{6F9EBF18-EB05-4C2E-A0B6-73030D0F6697}"/>
    <cellStyle name="Separador de milhares 2 3 2 3 2 5" xfId="15070" xr:uid="{1218FA36-C460-4B83-8D6E-79F69D8D95D0}"/>
    <cellStyle name="Separador de milhares 2 3 2 3 2 6" xfId="20968" xr:uid="{8215ADAD-2957-4FCD-A624-8850C3706ECD}"/>
    <cellStyle name="Separador de milhares 2 3 2 3 2 7" xfId="18910" xr:uid="{19B46D97-6AFC-4BA7-B50C-1E5AFBB6D3BC}"/>
    <cellStyle name="Separador de milhares 2 3 2 3 2 8" xfId="34013" xr:uid="{F5A5545B-B1D0-4523-ABD9-0CF2222B854F}"/>
    <cellStyle name="Separador de milhares 2 3 2 3 3" xfId="5052" xr:uid="{D7664D8C-7F94-4046-9F65-3778FC6C6AFF}"/>
    <cellStyle name="Separador de milhares 2 3 2 3 3 2" xfId="10301" xr:uid="{39313B46-35F5-4EAE-8F40-EE2B7F6EA0FF}"/>
    <cellStyle name="Separador de milhares 2 3 2 3 3 2 2" xfId="26563" xr:uid="{0243EC56-8FC3-4BED-9A76-C51533B2BB51}"/>
    <cellStyle name="Separador de milhares 2 3 2 3 3 3" xfId="15824" xr:uid="{FA52BC0F-8958-4A2A-9EE5-15FD41723AE8}"/>
    <cellStyle name="Separador de milhares 2 3 2 3 3 4" xfId="21722" xr:uid="{676C361F-41C8-47B6-A990-AC6F1AC29FCB}"/>
    <cellStyle name="Separador de milhares 2 3 2 3 3 5" xfId="32303" xr:uid="{9CCCB563-B54A-4BCA-97CB-BB11A2D11297}"/>
    <cellStyle name="Separador de milhares 2 3 2 3 4" xfId="7058" xr:uid="{FA1A54A6-3C26-49E9-AEFE-DFF517C79856}"/>
    <cellStyle name="Separador de milhares 2 3 2 3 4 2" xfId="11913" xr:uid="{F86B0871-5D3E-44BF-8A25-A3EC2A4C2270}"/>
    <cellStyle name="Separador de milhares 2 3 2 3 4 2 2" xfId="28175" xr:uid="{FF387203-2BA1-403B-B469-3C77E20640A4}"/>
    <cellStyle name="Separador de milhares 2 3 2 3 4 3" xfId="17508" xr:uid="{425C034A-DFD0-4B54-8B33-A0E51F548C33}"/>
    <cellStyle name="Separador de milhares 2 3 2 3 4 4" xfId="23334" xr:uid="{ED716355-E16E-409E-B9E4-918F7A4936D6}"/>
    <cellStyle name="Separador de milhares 2 3 2 3 4 5" xfId="31883" xr:uid="{39196B84-8606-4786-96DB-324377D35EC4}"/>
    <cellStyle name="Separador de milhares 2 3 2 3 5" xfId="8685" xr:uid="{165F6509-7F5D-4D03-87B9-05CCE6DB59F0}"/>
    <cellStyle name="Separador de milhares 2 3 2 3 5 2" xfId="24954" xr:uid="{BA20E711-0A1A-403B-8F72-EC495CA1DC81}"/>
    <cellStyle name="Separador de milhares 2 3 2 3 6" xfId="14213" xr:uid="{5BC6E24B-8567-47E9-9A17-C40D1CE565D8}"/>
    <cellStyle name="Separador de milhares 2 3 2 3 7" xfId="20113" xr:uid="{1F4AC5DD-2B81-4A39-8EC7-1AFF52A8BFA7}"/>
    <cellStyle name="Separador de milhares 2 3 2 3 8" xfId="30404" xr:uid="{015B8103-7B2D-4DAE-A725-F558F15E8BF1}"/>
    <cellStyle name="Separador de milhares 2 3 2 3 9" xfId="33158" xr:uid="{22706A71-D59F-4813-A8A2-5B0E6B797F98}"/>
    <cellStyle name="Separador de milhares 2 3 2 4" xfId="3863" xr:uid="{3D2D0FF5-6B32-4665-B3AE-AFDD8AE14AA7}"/>
    <cellStyle name="Separador de milhares 2 3 2 4 2" xfId="5472" xr:uid="{1173AB3C-553F-4360-8E6F-F95EE61C51AB}"/>
    <cellStyle name="Separador de milhares 2 3 2 4 2 2" xfId="10721" xr:uid="{CD803997-27AD-4243-8650-FF2269E75776}"/>
    <cellStyle name="Separador de milhares 2 3 2 4 2 2 2" xfId="26983" xr:uid="{0A52F841-0271-4EC2-8E7E-B812DE3A87DF}"/>
    <cellStyle name="Separador de milhares 2 3 2 4 2 3" xfId="16244" xr:uid="{679160F8-6C5E-4FA4-A80C-5F2DF05ACFFD}"/>
    <cellStyle name="Separador de milhares 2 3 2 4 2 4" xfId="22142" xr:uid="{93CF69C9-5D3E-4549-B25C-920E774F578F}"/>
    <cellStyle name="Separador de milhares 2 3 2 4 2 5" xfId="32469" xr:uid="{376F59E6-1CAC-48FF-BDA5-8F58DABCC7B7}"/>
    <cellStyle name="Separador de milhares 2 3 2 4 3" xfId="7478" xr:uid="{03C2C50D-818E-4238-B759-4EADA30680B5}"/>
    <cellStyle name="Separador de milhares 2 3 2 4 3 2" xfId="12333" xr:uid="{B1CE5DBE-45FE-446E-903E-3E7B8FF6BF68}"/>
    <cellStyle name="Separador de milhares 2 3 2 4 3 2 2" xfId="28595" xr:uid="{1EC99545-F313-450B-979D-9BBECCE1E905}"/>
    <cellStyle name="Separador de milhares 2 3 2 4 3 3" xfId="17928" xr:uid="{001D3BD8-DF4F-4970-86DA-D31D3A92567C}"/>
    <cellStyle name="Separador de milhares 2 3 2 4 3 4" xfId="23754" xr:uid="{E0486A53-319C-4651-936C-8D374EDD1AE4}"/>
    <cellStyle name="Separador de milhares 2 3 2 4 3 5" xfId="30752" xr:uid="{DFAE9932-D6A1-406C-9667-6E525688F87F}"/>
    <cellStyle name="Separador de milhares 2 3 2 4 4" xfId="9105" xr:uid="{3A249AE0-6003-4C19-AD0E-12C6E92569DF}"/>
    <cellStyle name="Separador de milhares 2 3 2 4 4 2" xfId="25374" xr:uid="{3610FCBB-832E-47BE-A70E-6DCF5C65BE4D}"/>
    <cellStyle name="Separador de milhares 2 3 2 4 5" xfId="14635" xr:uid="{E22559A3-22EA-4CE9-A49F-C5BBA68CBCBC}"/>
    <cellStyle name="Separador de milhares 2 3 2 4 6" xfId="20533" xr:uid="{F244269A-7A47-4D02-ACCB-51266ABF5430}"/>
    <cellStyle name="Separador de milhares 2 3 2 4 7" xfId="32116" xr:uid="{7D515D38-8B08-4336-BAF3-435D9C084059}"/>
    <cellStyle name="Separador de milhares 2 3 2 4 8" xfId="33578" xr:uid="{7E6F9CB1-5F14-4079-8E97-1E48988A5032}"/>
    <cellStyle name="Separador de milhares 2 3 2 5" xfId="4614" xr:uid="{FEC2D979-BC8D-4486-ADF1-9C7A6BD33999}"/>
    <cellStyle name="Separador de milhares 2 3 2 5 2" xfId="9863" xr:uid="{7073508D-7C50-4735-A5F7-C543B82E7587}"/>
    <cellStyle name="Separador de milhares 2 3 2 5 2 2" xfId="26125" xr:uid="{CFC478AB-F3E7-4506-AB2B-651CD59AB541}"/>
    <cellStyle name="Separador de milhares 2 3 2 5 3" xfId="15386" xr:uid="{6B70D0B7-7B8E-48A3-A54D-51A793E41B64}"/>
    <cellStyle name="Separador de milhares 2 3 2 5 4" xfId="21284" xr:uid="{C1BF4809-F0A7-494A-856D-426E02159158}"/>
    <cellStyle name="Separador de milhares 2 3 2 5 5" xfId="31576" xr:uid="{24B1400D-6AF1-4D02-AA88-FD55CFAEC13E}"/>
    <cellStyle name="Separador de milhares 2 3 2 6" xfId="6620" xr:uid="{CF2BAC92-88B0-4B8D-A7BC-9226C235DF0E}"/>
    <cellStyle name="Separador de milhares 2 3 2 6 2" xfId="11475" xr:uid="{6BD05AC9-EB4D-443E-83D1-343795C55220}"/>
    <cellStyle name="Separador de milhares 2 3 2 6 2 2" xfId="27737" xr:uid="{E59A9C07-00D5-4E3A-9777-3832D4213109}"/>
    <cellStyle name="Separador de milhares 2 3 2 6 3" xfId="17070" xr:uid="{14F82790-1D6C-4B96-8CE5-6A5215C6004F}"/>
    <cellStyle name="Separador de milhares 2 3 2 6 4" xfId="22896" xr:uid="{945B0544-9BAB-4269-86D3-2AC9FE3D2D2F}"/>
    <cellStyle name="Separador de milhares 2 3 2 6 5" xfId="32286" xr:uid="{00397A3D-62C9-47BD-AA9C-40C3C1580284}"/>
    <cellStyle name="Separador de milhares 2 3 2 7" xfId="8247" xr:uid="{E01015F0-62B5-415F-8C66-081A159D3677}"/>
    <cellStyle name="Separador de milhares 2 3 2 7 2" xfId="24516" xr:uid="{14249B40-60C1-4950-9E09-FB95E2F40980}"/>
    <cellStyle name="Separador de milhares 2 3 2 8" xfId="13770" xr:uid="{1A615666-101F-47E9-8D53-268A3D058170}"/>
    <cellStyle name="Separador de milhares 2 3 2 9" xfId="19675" xr:uid="{65B163AD-C8AC-42CF-A335-99610535E337}"/>
    <cellStyle name="Separador de milhares 2 3 3" xfId="3065" xr:uid="{D86BE1CE-1FBF-4AEA-8634-2FAA469D725D}"/>
    <cellStyle name="Separador de milhares 2 3 3 10" xfId="32812" xr:uid="{94A92B28-5A38-40EF-9EC3-12060B21EDBE}"/>
    <cellStyle name="Separador de milhares 2 3 3 11" xfId="34781" xr:uid="{07AD692F-2973-4D52-91FF-DF7C0C65B7C5}"/>
    <cellStyle name="Separador de milhares 2 3 3 12" xfId="36061" xr:uid="{4572A1C1-1133-42EC-99F8-02FD4B30C352}"/>
    <cellStyle name="Separador de milhares 2 3 3 13" xfId="37473" xr:uid="{F3FE0E17-4A6D-44AF-868C-A583D9E230D4}"/>
    <cellStyle name="Separador de milhares 2 3 3 14" xfId="38878" xr:uid="{14D0CBC3-33DA-4D5F-A243-D903673A4FDA}"/>
    <cellStyle name="Separador de milhares 2 3 3 15" xfId="40450" xr:uid="{ED95455D-4861-4B4E-BC7A-7CA50DCA6E96}"/>
    <cellStyle name="Separador de milhares 2 3 3 16" xfId="41927" xr:uid="{D0391265-D1A7-48AC-A140-DB0E35ECAEF1}"/>
    <cellStyle name="Separador de milhares 2 3 3 17" xfId="43330" xr:uid="{83DB63C2-35FB-407C-93D7-A6578BD022C1}"/>
    <cellStyle name="Separador de milhares 2 3 3 2" xfId="3530" xr:uid="{EC351B35-537D-4909-B8B3-37300EEFFA96}"/>
    <cellStyle name="Separador de milhares 2 3 3 2 10" xfId="34782" xr:uid="{0B53EE7F-B001-4CC0-9017-9F2D251F70E3}"/>
    <cellStyle name="Separador de milhares 2 3 3 2 11" xfId="36813" xr:uid="{4BF39915-6EAA-452E-85E0-80E235BD8C95}"/>
    <cellStyle name="Separador de milhares 2 3 3 2 12" xfId="38225" xr:uid="{B6878F2E-3F9B-47F6-833A-54645EBA466E}"/>
    <cellStyle name="Separador de milhares 2 3 3 2 13" xfId="39630" xr:uid="{9F133586-486C-4789-BFD0-4CDC435156E5}"/>
    <cellStyle name="Separador de milhares 2 3 3 2 14" xfId="40451" xr:uid="{15249B0D-953D-458A-8520-EEF1EA89C97E}"/>
    <cellStyle name="Separador de milhares 2 3 3 2 15" xfId="42679" xr:uid="{C9EA5352-87C5-49F7-B233-7457654DB4B5}"/>
    <cellStyle name="Separador de milhares 2 3 3 2 16" xfId="44082" xr:uid="{CAA2FEBF-A8DE-4BAC-A7B4-00E1461E0400}"/>
    <cellStyle name="Separador de milhares 2 3 3 2 2" xfId="4391" xr:uid="{815ECDFD-DC71-428F-942F-07042A5C77BA}"/>
    <cellStyle name="Separador de milhares 2 3 3 2 2 2" xfId="6000" xr:uid="{A415E377-25FE-4FAB-938D-A459F34FEB89}"/>
    <cellStyle name="Separador de milhares 2 3 3 2 2 2 2" xfId="11249" xr:uid="{57FBE7A9-DFB7-42FA-949F-DB02E12BD796}"/>
    <cellStyle name="Separador de milhares 2 3 3 2 2 2 2 2" xfId="27511" xr:uid="{7D6DCE8E-7B61-4502-BB71-0C294258C270}"/>
    <cellStyle name="Separador de milhares 2 3 3 2 2 2 3" xfId="16772" xr:uid="{8F732903-B412-4A9B-812D-EE764D1671A2}"/>
    <cellStyle name="Separador de milhares 2 3 3 2 2 2 4" xfId="22670" xr:uid="{2F72467D-6C50-4F09-A1D0-1CEB22317E20}"/>
    <cellStyle name="Separador de milhares 2 3 3 2 2 2 5" xfId="19333" xr:uid="{4B8F18FB-F630-458E-9511-197EEEBB398E}"/>
    <cellStyle name="Separador de milhares 2 3 3 2 2 3" xfId="8006" xr:uid="{CAD93DF9-4DF0-4C42-9CC9-467D8BD34697}"/>
    <cellStyle name="Separador de milhares 2 3 3 2 2 3 2" xfId="12861" xr:uid="{3EF60E88-64A7-4370-98EA-6E5625E08DBF}"/>
    <cellStyle name="Separador de milhares 2 3 3 2 2 3 2 2" xfId="29123" xr:uid="{E6F5418E-DB86-4784-9F9A-077AE5DAF9E2}"/>
    <cellStyle name="Separador de milhares 2 3 3 2 2 3 3" xfId="18456" xr:uid="{4D175FFE-9822-422C-8855-FB1D13930CFD}"/>
    <cellStyle name="Separador de milhares 2 3 3 2 2 3 4" xfId="24282" xr:uid="{7F9D5FA6-8421-45AF-92A5-B5C02C3CA62F}"/>
    <cellStyle name="Separador de milhares 2 3 3 2 2 3 5" xfId="30444" xr:uid="{33C03ED9-C866-4860-AE9B-1C846F6B4DFE}"/>
    <cellStyle name="Separador de milhares 2 3 3 2 2 4" xfId="9633" xr:uid="{6FF83429-246E-4397-BA4B-47187429B95E}"/>
    <cellStyle name="Separador de milhares 2 3 3 2 2 4 2" xfId="25902" xr:uid="{8040AB95-6762-4BC2-AFB3-41B6D6A62A33}"/>
    <cellStyle name="Separador de milhares 2 3 3 2 2 5" xfId="15163" xr:uid="{83C91EBF-9586-4651-A4B3-327812EC1DD9}"/>
    <cellStyle name="Separador de milhares 2 3 3 2 2 6" xfId="21061" xr:uid="{4A83FDFA-42B5-427E-9E87-07E19488A70C}"/>
    <cellStyle name="Separador de milhares 2 3 3 2 2 7" xfId="32526" xr:uid="{23954317-5EC1-4234-AD0E-9A25851E0EDF}"/>
    <cellStyle name="Separador de milhares 2 3 3 2 2 8" xfId="34106" xr:uid="{2075FF2E-96C2-4974-ABF3-27F6DF7763E4}"/>
    <cellStyle name="Separador de milhares 2 3 3 2 3" xfId="5145" xr:uid="{84FA5ED5-2345-4D1B-B670-9F07A89177D3}"/>
    <cellStyle name="Separador de milhares 2 3 3 2 3 2" xfId="10394" xr:uid="{74AD92E5-F1AB-4B69-8D6D-6B77BF1853B9}"/>
    <cellStyle name="Separador de milhares 2 3 3 2 3 2 2" xfId="26656" xr:uid="{C4C0F0CC-960E-4A31-BB14-ED0B4943D360}"/>
    <cellStyle name="Separador de milhares 2 3 3 2 3 3" xfId="15917" xr:uid="{365F1C49-703A-4AB1-87CB-CBD50F027D9A}"/>
    <cellStyle name="Separador de milhares 2 3 3 2 3 4" xfId="21815" xr:uid="{1EF23438-C7E7-4A4C-8329-961CDAD1DD01}"/>
    <cellStyle name="Separador de milhares 2 3 3 2 3 5" xfId="31255" xr:uid="{F84CB551-DAB3-4C02-9632-B8361DB5D92B}"/>
    <cellStyle name="Separador de milhares 2 3 3 2 4" xfId="7151" xr:uid="{B6B4910D-F5E9-4623-A5FA-0499BA904FCB}"/>
    <cellStyle name="Separador de milhares 2 3 3 2 4 2" xfId="12006" xr:uid="{2C0066AA-C750-4BCF-817A-4755B7F8F7C4}"/>
    <cellStyle name="Separador de milhares 2 3 3 2 4 2 2" xfId="28268" xr:uid="{93DB0317-33F8-42A2-AE27-4EAADB5385A1}"/>
    <cellStyle name="Separador de milhares 2 3 3 2 4 3" xfId="17601" xr:uid="{C866C0EA-E414-4E89-B1C7-B547AEBF7D6F}"/>
    <cellStyle name="Separador de milhares 2 3 3 2 4 4" xfId="23427" xr:uid="{BCA1C1FD-8415-4D03-BD09-BAEAC39204AC}"/>
    <cellStyle name="Separador de milhares 2 3 3 2 4 5" xfId="29551" xr:uid="{CF8F3B4C-58DA-41AE-AC6E-4CFAB2A9A90C}"/>
    <cellStyle name="Separador de milhares 2 3 3 2 5" xfId="8778" xr:uid="{52A202C9-C08D-482D-B445-0AAFF643CC43}"/>
    <cellStyle name="Separador de milhares 2 3 3 2 5 2" xfId="25047" xr:uid="{142894AF-0EBC-4043-B6CC-5D6047DFDCE7}"/>
    <cellStyle name="Separador de milhares 2 3 3 2 6" xfId="14306" xr:uid="{AD8C2C72-2B9F-48FD-A246-B04BD9C7B3C5}"/>
    <cellStyle name="Separador de milhares 2 3 3 2 7" xfId="20206" xr:uid="{2E3FCB83-2DFA-4B44-AED0-51ACD01885ED}"/>
    <cellStyle name="Separador de milhares 2 3 3 2 8" xfId="13154" xr:uid="{9CCDFAD7-1196-48AC-986E-3ED3424B7D2A}"/>
    <cellStyle name="Separador de milhares 2 3 3 2 9" xfId="33251" xr:uid="{FB4CC391-F75E-4E43-8427-4F546F2AED72}"/>
    <cellStyle name="Separador de milhares 2 3 3 3" xfId="3956" xr:uid="{45870D6D-1BF7-4551-9A6D-9B8FFCA0C576}"/>
    <cellStyle name="Separador de milhares 2 3 3 3 2" xfId="5565" xr:uid="{DA519FE9-9F2E-4B9F-8A5D-4C3F39C7305C}"/>
    <cellStyle name="Separador de milhares 2 3 3 3 2 2" xfId="10814" xr:uid="{CC70AB32-9CDA-4045-92A2-3634FC3618E1}"/>
    <cellStyle name="Separador de milhares 2 3 3 3 2 2 2" xfId="27076" xr:uid="{B43416F0-7E8C-4F12-A973-BEF356C3C002}"/>
    <cellStyle name="Separador de milhares 2 3 3 3 2 3" xfId="16337" xr:uid="{AACFF3AC-A447-4190-81B4-DCB4A1EB0557}"/>
    <cellStyle name="Separador de milhares 2 3 3 3 2 4" xfId="22235" xr:uid="{B56E822B-7F29-41B6-95D1-63E86CB0C4A8}"/>
    <cellStyle name="Separador de milhares 2 3 3 3 2 5" xfId="31151" xr:uid="{CBBC2881-449B-4258-9926-3984CD45B217}"/>
    <cellStyle name="Separador de milhares 2 3 3 3 3" xfId="7571" xr:uid="{CE86C5EC-3710-4365-AE2B-DA1DFFFDEF65}"/>
    <cellStyle name="Separador de milhares 2 3 3 3 3 2" xfId="12426" xr:uid="{4B3A13F2-C4FD-4217-9519-5907614D55CF}"/>
    <cellStyle name="Separador de milhares 2 3 3 3 3 2 2" xfId="28688" xr:uid="{914B109C-F1EC-4792-8F6C-6EFE64D02A87}"/>
    <cellStyle name="Separador de milhares 2 3 3 3 3 3" xfId="18021" xr:uid="{65691F5F-DD0F-4B56-882D-DDBA5D4AA6C8}"/>
    <cellStyle name="Separador de milhares 2 3 3 3 3 4" xfId="23847" xr:uid="{A73F8673-DCB1-4464-BF96-F65E4BB777E5}"/>
    <cellStyle name="Separador de milhares 2 3 3 3 3 5" xfId="31646" xr:uid="{253B3591-6665-4DD9-8391-334CECBF1223}"/>
    <cellStyle name="Separador de milhares 2 3 3 3 4" xfId="9198" xr:uid="{55854AF7-A405-4F23-B705-270583F8C5A9}"/>
    <cellStyle name="Separador de milhares 2 3 3 3 4 2" xfId="25467" xr:uid="{87CF0C1B-0AEC-47F1-BB6F-B463C07016E8}"/>
    <cellStyle name="Separador de milhares 2 3 3 3 5" xfId="14728" xr:uid="{B7B394FE-84D0-4439-9333-477DE74B5441}"/>
    <cellStyle name="Separador de milhares 2 3 3 3 6" xfId="20626" xr:uid="{7CFB659E-B2CE-4476-AF03-61B7B4B40454}"/>
    <cellStyle name="Separador de milhares 2 3 3 3 7" xfId="13074" xr:uid="{805FF9D4-5DB7-44EB-AFC2-186530038917}"/>
    <cellStyle name="Separador de milhares 2 3 3 3 8" xfId="33671" xr:uid="{6BF266A5-BF54-41F1-A5A7-F824CB6031D1}"/>
    <cellStyle name="Separador de milhares 2 3 3 4" xfId="4706" xr:uid="{C9FC0353-3DE2-4EC3-9C6E-417C5B53A1C5}"/>
    <cellStyle name="Separador de milhares 2 3 3 4 2" xfId="9955" xr:uid="{9D956B5B-3590-41D8-A4D8-B274D99129EC}"/>
    <cellStyle name="Separador de milhares 2 3 3 4 2 2" xfId="26217" xr:uid="{BE15E9C6-3DE6-457F-B74F-1E99007BD569}"/>
    <cellStyle name="Separador de milhares 2 3 3 4 3" xfId="15478" xr:uid="{95517D35-7F44-4DD5-91AF-2B34E51AC75C}"/>
    <cellStyle name="Separador de milhares 2 3 3 4 4" xfId="21376" xr:uid="{B3748814-D534-43EF-8CE5-8C0BF08E2948}"/>
    <cellStyle name="Separador de milhares 2 3 3 4 5" xfId="19436" xr:uid="{64D015DF-691B-4A46-BC8D-47A47461C8C3}"/>
    <cellStyle name="Separador de milhares 2 3 3 5" xfId="6712" xr:uid="{3AFAF426-8ED0-4679-965A-89AD46B3E4D4}"/>
    <cellStyle name="Separador de milhares 2 3 3 5 2" xfId="11567" xr:uid="{D129395E-D891-4E37-9B54-C44F3DE8F976}"/>
    <cellStyle name="Separador de milhares 2 3 3 5 2 2" xfId="27829" xr:uid="{B316A695-8890-4EDA-8891-255427D618D3}"/>
    <cellStyle name="Separador de milhares 2 3 3 5 3" xfId="17162" xr:uid="{54351813-2D70-4238-8F06-1FDB96899280}"/>
    <cellStyle name="Separador de milhares 2 3 3 5 4" xfId="22988" xr:uid="{BE6E78A3-4B2D-4514-91C7-6AC6E057017C}"/>
    <cellStyle name="Separador de milhares 2 3 3 5 5" xfId="30803" xr:uid="{06AB8ED1-D6FA-43FE-BA57-EC64D5C7C2DE}"/>
    <cellStyle name="Separador de milhares 2 3 3 6" xfId="8339" xr:uid="{9EC272DC-DE61-4DA2-9519-468BE4A5BBD0}"/>
    <cellStyle name="Separador de milhares 2 3 3 6 2" xfId="24608" xr:uid="{DE05D948-9A34-4AA0-BE27-BDCDCAE9532C}"/>
    <cellStyle name="Separador de milhares 2 3 3 7" xfId="13864" xr:uid="{432B2077-5CF5-45BF-8AFB-73ACA6065607}"/>
    <cellStyle name="Separador de milhares 2 3 3 8" xfId="19767" xr:uid="{C09565F1-5911-4511-BB1D-DAF51E7BA8DE}"/>
    <cellStyle name="Separador de milhares 2 3 3 9" xfId="32226" xr:uid="{5D134379-37C1-4DA9-8EEE-099393B9B216}"/>
    <cellStyle name="Separador de milhares 2 3 4" xfId="3330" xr:uid="{C6479A2A-8699-4115-B85B-D69F5ACA7F79}"/>
    <cellStyle name="Separador de milhares 2 3 4 10" xfId="34783" xr:uid="{494B22D3-891E-47F2-97F8-A0336DAEA19C}"/>
    <cellStyle name="Separador de milhares 2 3 4 11" xfId="36446" xr:uid="{42042154-9A2E-40F9-BD93-1B04728F2C60}"/>
    <cellStyle name="Separador de milhares 2 3 4 12" xfId="37858" xr:uid="{C1DFAEB1-B3EE-4555-993F-E16A389D85B6}"/>
    <cellStyle name="Separador de milhares 2 3 4 13" xfId="39263" xr:uid="{00E7DC74-6175-4695-8D1A-42BFB7C62368}"/>
    <cellStyle name="Separador de milhares 2 3 4 14" xfId="40452" xr:uid="{AEBDED83-D9EE-40D0-A847-153A2FC2CA71}"/>
    <cellStyle name="Separador de milhares 2 3 4 15" xfId="42312" xr:uid="{F118A7E9-2607-4131-9F04-0A4A5F057E01}"/>
    <cellStyle name="Separador de milhares 2 3 4 16" xfId="43715" xr:uid="{BDEBA2F0-FB6D-45EB-AB63-2FC9ADBD1C45}"/>
    <cellStyle name="Separador de milhares 2 3 4 2" xfId="4193" xr:uid="{68178CDD-EB32-4DE6-9B38-49CEBF1746A9}"/>
    <cellStyle name="Separador de milhares 2 3 4 2 2" xfId="5802" xr:uid="{AD8FEF05-C632-4A97-9C8D-A3EAF35A84E1}"/>
    <cellStyle name="Separador de milhares 2 3 4 2 2 2" xfId="11051" xr:uid="{344E86BA-3A2E-48A1-891D-A2FEDEFD87F1}"/>
    <cellStyle name="Separador de milhares 2 3 4 2 2 2 2" xfId="27313" xr:uid="{AB29C4C4-1A50-4281-9CE9-9297702FFF2C}"/>
    <cellStyle name="Separador de milhares 2 3 4 2 2 3" xfId="16574" xr:uid="{4D09FC2B-2036-4FD1-ACCC-B5BACA7F8DCC}"/>
    <cellStyle name="Separador de milhares 2 3 4 2 2 4" xfId="22472" xr:uid="{B61ABAFC-065C-42B6-BDA4-942B9E91CB80}"/>
    <cellStyle name="Separador de milhares 2 3 4 2 2 5" xfId="32427" xr:uid="{9D077BA7-8686-40B2-9F7A-9CFEBEA7F9CF}"/>
    <cellStyle name="Separador de milhares 2 3 4 2 3" xfId="7808" xr:uid="{F054B030-8432-4584-8DD7-EB5F29E1BB0D}"/>
    <cellStyle name="Separador de milhares 2 3 4 2 3 2" xfId="12663" xr:uid="{8D528E04-9B63-463C-B7C6-860DB989D182}"/>
    <cellStyle name="Separador de milhares 2 3 4 2 3 2 2" xfId="28925" xr:uid="{6F66CCDE-CB4D-41A8-8935-52E810B02105}"/>
    <cellStyle name="Separador de milhares 2 3 4 2 3 3" xfId="18258" xr:uid="{2DFBB12B-E972-4458-B7F5-949B29B228C9}"/>
    <cellStyle name="Separador de milhares 2 3 4 2 3 4" xfId="24084" xr:uid="{7AF7413D-D287-4C74-9609-2297A2FA9852}"/>
    <cellStyle name="Separador de milhares 2 3 4 2 3 5" xfId="31087" xr:uid="{0F9F67FF-0867-4F8D-9912-C26D71ED6F9F}"/>
    <cellStyle name="Separador de milhares 2 3 4 2 4" xfId="9435" xr:uid="{301DD557-6378-471C-9C21-659DF1C98B9E}"/>
    <cellStyle name="Separador de milhares 2 3 4 2 4 2" xfId="25704" xr:uid="{8B228E3C-6201-4E05-B643-61610FB62291}"/>
    <cellStyle name="Separador de milhares 2 3 4 2 5" xfId="14965" xr:uid="{4ABF23A1-CFC3-4024-AD98-25AB2711D07C}"/>
    <cellStyle name="Separador de milhares 2 3 4 2 6" xfId="20863" xr:uid="{11A0A5C3-D54E-4BB4-8237-D78EB4ACC250}"/>
    <cellStyle name="Separador de milhares 2 3 4 2 7" xfId="30954" xr:uid="{358B8587-FE6F-476D-9A50-2F1F82696962}"/>
    <cellStyle name="Separador de milhares 2 3 4 2 8" xfId="33908" xr:uid="{14EBCBF3-5C0F-4EC5-9438-BF782DDAA07D}"/>
    <cellStyle name="Separador de milhares 2 3 4 3" xfId="4946" xr:uid="{9BBFAA99-E7CC-4849-8F2C-2FFF0091825C}"/>
    <cellStyle name="Separador de milhares 2 3 4 3 2" xfId="10195" xr:uid="{18E1C87F-6505-476E-BA65-7CC1BC4187D3}"/>
    <cellStyle name="Separador de milhares 2 3 4 3 2 2" xfId="26457" xr:uid="{2721FAD9-B5B4-41BD-BEE9-5E086DB14CA8}"/>
    <cellStyle name="Separador de milhares 2 3 4 3 3" xfId="15718" xr:uid="{49E60FE2-E9AE-4860-B2B0-BA5658A65834}"/>
    <cellStyle name="Separador de milhares 2 3 4 3 4" xfId="21616" xr:uid="{2E92D613-F7C3-46B6-9562-CBF616AAAF43}"/>
    <cellStyle name="Separador de milhares 2 3 4 3 5" xfId="32335" xr:uid="{1CB3C77C-7C12-457A-B450-5D5A1388635C}"/>
    <cellStyle name="Separador de milhares 2 3 4 4" xfId="6952" xr:uid="{424D951D-AEF8-4BFB-BE1D-77674606A4F1}"/>
    <cellStyle name="Separador de milhares 2 3 4 4 2" xfId="11807" xr:uid="{88FD75D7-DB64-44F4-B40C-0F459DD01A90}"/>
    <cellStyle name="Separador de milhares 2 3 4 4 2 2" xfId="28069" xr:uid="{B120297D-8471-467A-88C2-FCC1126DBB9C}"/>
    <cellStyle name="Separador de milhares 2 3 4 4 3" xfId="17402" xr:uid="{A023639F-A9AA-4C9F-9B02-336886FE53A7}"/>
    <cellStyle name="Separador de milhares 2 3 4 4 4" xfId="23228" xr:uid="{C35C65F9-7BC4-40E3-A774-8E9AD2BF2B2D}"/>
    <cellStyle name="Separador de milhares 2 3 4 4 5" xfId="31308" xr:uid="{C5EEAED2-4FD8-4260-AAA1-64E4CBA0496E}"/>
    <cellStyle name="Separador de milhares 2 3 4 5" xfId="8579" xr:uid="{D3FB7ADD-758C-486D-BB27-8B0E4AC73C11}"/>
    <cellStyle name="Separador de milhares 2 3 4 5 2" xfId="24848" xr:uid="{C476A0AC-9CA2-48AD-AAA1-40308E525EAD}"/>
    <cellStyle name="Separador de milhares 2 3 4 6" xfId="14107" xr:uid="{0C37204A-2AB1-4603-9ED2-662899AB3BC7}"/>
    <cellStyle name="Separador de milhares 2 3 4 7" xfId="20007" xr:uid="{19FF69CE-13F7-46FC-8B8A-C065345FE9CE}"/>
    <cellStyle name="Separador de milhares 2 3 4 8" xfId="29783" xr:uid="{B31C2716-439A-42FA-A4C8-4241F56F020E}"/>
    <cellStyle name="Separador de milhares 2 3 4 9" xfId="33052" xr:uid="{C793E8C5-6278-4F70-BB84-A76D50C507B9}"/>
    <cellStyle name="Separador de milhares 2 3 5" xfId="3755" xr:uid="{AEB2192C-05D2-46C9-A131-B8CCB80F3A82}"/>
    <cellStyle name="Separador de milhares 2 3 5 2" xfId="5364" xr:uid="{053E60DC-AF9D-478D-9EF4-28A7C085889C}"/>
    <cellStyle name="Separador de milhares 2 3 5 2 2" xfId="10613" xr:uid="{E51A6DAA-F754-4CE2-B35E-66115E6CFBB8}"/>
    <cellStyle name="Separador de milhares 2 3 5 2 2 2" xfId="26875" xr:uid="{259075D6-BAE9-467C-82C3-FC85F1E6FE77}"/>
    <cellStyle name="Separador de milhares 2 3 5 2 3" xfId="16136" xr:uid="{90560BAD-E50C-46E5-8F62-26854FF84817}"/>
    <cellStyle name="Separador de milhares 2 3 5 2 4" xfId="22034" xr:uid="{87DC5DD1-D796-4EC3-BF1A-3311C6F493A1}"/>
    <cellStyle name="Separador de milhares 2 3 5 2 5" xfId="13107" xr:uid="{228C6999-2B6E-4FEE-A3F1-8D8902DE4BCE}"/>
    <cellStyle name="Separador de milhares 2 3 5 3" xfId="7370" xr:uid="{7E78A024-26A6-4934-8966-225E0F26467B}"/>
    <cellStyle name="Separador de milhares 2 3 5 3 2" xfId="12225" xr:uid="{ECCDA663-B3C0-431D-A632-F2EC3FAD99FD}"/>
    <cellStyle name="Separador de milhares 2 3 5 3 2 2" xfId="28487" xr:uid="{3C477D6D-765F-46F5-B6E2-08F79666792B}"/>
    <cellStyle name="Separador de milhares 2 3 5 3 3" xfId="17820" xr:uid="{1BAEBCC0-A62C-4658-A4DE-97D0CB435D18}"/>
    <cellStyle name="Separador de milhares 2 3 5 3 4" xfId="23646" xr:uid="{F4EF0354-5E08-445C-8C86-ABAC0FB04CF1}"/>
    <cellStyle name="Separador de milhares 2 3 5 3 5" xfId="31979" xr:uid="{4897D482-CED1-472F-A8DB-54DF39B804FB}"/>
    <cellStyle name="Separador de milhares 2 3 5 4" xfId="8997" xr:uid="{2CD1FE68-A511-4D92-901D-885D167458E9}"/>
    <cellStyle name="Separador de milhares 2 3 5 4 2" xfId="25266" xr:uid="{C2A9D429-7826-4737-B687-76E8DC1E4637}"/>
    <cellStyle name="Separador de milhares 2 3 5 5" xfId="14527" xr:uid="{C018C407-C401-4E94-A5BD-6BFE9FE3B5DF}"/>
    <cellStyle name="Separador de milhares 2 3 5 6" xfId="20425" xr:uid="{9C108ED5-31DD-492F-8939-03B6DE7CD985}"/>
    <cellStyle name="Separador de milhares 2 3 5 7" xfId="31927" xr:uid="{0F03661F-FA24-4CE8-BFAB-817D82495ABC}"/>
    <cellStyle name="Separador de milhares 2 3 5 8" xfId="33470" xr:uid="{D947263E-F8F0-44A8-8927-ED752A77433D}"/>
    <cellStyle name="Separador de milhares 2 3 6" xfId="13655" xr:uid="{BD3D5822-931A-45D0-BF50-B2C54353185D}"/>
    <cellStyle name="Separador de milhares 2 3 7" xfId="30766" xr:uid="{177E2088-F929-4F1C-A13D-66987D1A2642}"/>
    <cellStyle name="Separador de milhares 2 4" xfId="2812" xr:uid="{03DBE2EF-B820-46C2-81D3-8F1D38B914A2}"/>
    <cellStyle name="Separador de milhares 2 4 2" xfId="3066" xr:uid="{AA5E6257-7536-450E-948B-99EA8B589DE6}"/>
    <cellStyle name="Separador de milhares 2 4 2 10" xfId="32813" xr:uid="{7FB5E308-9035-4583-8AD1-AAE5C53BEAFD}"/>
    <cellStyle name="Separador de milhares 2 4 2 11" xfId="34784" xr:uid="{4C0A2EF2-60F1-40F3-8434-1A143C8B25CA}"/>
    <cellStyle name="Separador de milhares 2 4 2 12" xfId="35890" xr:uid="{77874742-A278-4385-ABFF-C3EEAF8AB960}"/>
    <cellStyle name="Separador de milhares 2 4 2 13" xfId="37302" xr:uid="{6CB65A59-EC64-44EA-8FCE-9577AA5B64C3}"/>
    <cellStyle name="Separador de milhares 2 4 2 14" xfId="38707" xr:uid="{6D699596-8632-4C51-B5FA-6D94C321744C}"/>
    <cellStyle name="Separador de milhares 2 4 2 15" xfId="40453" xr:uid="{75EE2819-E00E-4E42-BD3C-FD0335FDB2D6}"/>
    <cellStyle name="Separador de milhares 2 4 2 16" xfId="41756" xr:uid="{7A5A78C9-7B09-425E-AD26-95C3F109D7B2}"/>
    <cellStyle name="Separador de milhares 2 4 2 17" xfId="43159" xr:uid="{393DEAFF-0139-42D6-85B7-D378F105CDE6}"/>
    <cellStyle name="Separador de milhares 2 4 2 2" xfId="3531" xr:uid="{57209083-2BFB-4764-804C-B5A36CA3296E}"/>
    <cellStyle name="Separador de milhares 2 4 2 2 10" xfId="34785" xr:uid="{9B98BE12-E242-4E9A-B8B2-B38422E32DFC}"/>
    <cellStyle name="Separador de milhares 2 4 2 2 11" xfId="36255" xr:uid="{44401A84-A84A-4BFC-A3F2-DE1D5E43F664}"/>
    <cellStyle name="Separador de milhares 2 4 2 2 12" xfId="37667" xr:uid="{EFFFD016-F4CA-4B73-9648-75E28E028377}"/>
    <cellStyle name="Separador de milhares 2 4 2 2 13" xfId="39072" xr:uid="{7C191F49-B8FD-493A-8013-5618B0CC57EA}"/>
    <cellStyle name="Separador de milhares 2 4 2 2 14" xfId="40454" xr:uid="{6FCA35B8-F0B5-45C7-9BAF-50559CD81AAC}"/>
    <cellStyle name="Separador de milhares 2 4 2 2 15" xfId="42121" xr:uid="{A0DDCC33-3324-41C1-830C-0051CC611238}"/>
    <cellStyle name="Separador de milhares 2 4 2 2 16" xfId="43524" xr:uid="{EEC07A3B-AA30-4B7C-91BE-18899C3A51E3}"/>
    <cellStyle name="Separador de milhares 2 4 2 2 2" xfId="4392" xr:uid="{6C318409-B363-456E-AF32-D243CF170223}"/>
    <cellStyle name="Separador de milhares 2 4 2 2 2 10" xfId="37007" xr:uid="{0EEC8A70-1B0D-4AC4-893A-1ED1A3301E87}"/>
    <cellStyle name="Separador de milhares 2 4 2 2 2 11" xfId="38419" xr:uid="{CFFA84AB-E767-4EE7-A4E4-C2A67B37A897}"/>
    <cellStyle name="Separador de milhares 2 4 2 2 2 12" xfId="39824" xr:uid="{49041BD5-33D4-4F3F-B7AD-21502FF5DD0C}"/>
    <cellStyle name="Separador de milhares 2 4 2 2 2 13" xfId="40455" xr:uid="{700BB980-A77A-4BFE-9C8B-1C353C656499}"/>
    <cellStyle name="Separador de milhares 2 4 2 2 2 14" xfId="42873" xr:uid="{78D5B2FA-37A0-4E02-8040-350F91248D56}"/>
    <cellStyle name="Separador de milhares 2 4 2 2 2 15" xfId="44276" xr:uid="{10489CDB-E1C6-42CE-898E-0BC9FBFEA2BB}"/>
    <cellStyle name="Separador de milhares 2 4 2 2 2 2" xfId="6001" xr:uid="{D2EFB9FA-4942-4934-A5BF-0044478865A8}"/>
    <cellStyle name="Separador de milhares 2 4 2 2 2 2 2" xfId="11250" xr:uid="{E10D67F5-E7D2-45A2-A1DA-91DECF9AE923}"/>
    <cellStyle name="Separador de milhares 2 4 2 2 2 2 2 2" xfId="27512" xr:uid="{17A7EEB4-B60F-4FCD-96EE-498089BED9AA}"/>
    <cellStyle name="Separador de milhares 2 4 2 2 2 2 3" xfId="16773" xr:uid="{CC9D9111-9973-4321-BA8B-20B0888C0F6C}"/>
    <cellStyle name="Separador de milhares 2 4 2 2 2 2 4" xfId="22671" xr:uid="{2C8A86D0-DEE8-433A-9B5B-CDD263F7D7AB}"/>
    <cellStyle name="Separador de milhares 2 4 2 2 2 2 5" xfId="31522" xr:uid="{ACC32306-1EF8-436E-B2B7-A616A7E7CA96}"/>
    <cellStyle name="Separador de milhares 2 4 2 2 2 3" xfId="8007" xr:uid="{65259474-F881-4EE6-9084-C74DE6218770}"/>
    <cellStyle name="Separador de milhares 2 4 2 2 2 3 2" xfId="12862" xr:uid="{1D2E55DA-DB49-4D0F-84F7-8587BFC89C16}"/>
    <cellStyle name="Separador de milhares 2 4 2 2 2 3 2 2" xfId="29124" xr:uid="{B7EFD6F4-AAFB-4FB7-B2E5-CEE3AF4A120F}"/>
    <cellStyle name="Separador de milhares 2 4 2 2 2 3 3" xfId="18457" xr:uid="{B94D9ADA-1961-4F57-9AD2-D54B0B351150}"/>
    <cellStyle name="Separador de milhares 2 4 2 2 2 3 4" xfId="24283" xr:uid="{5B309631-9CA1-4978-A312-15308A36D303}"/>
    <cellStyle name="Separador de milhares 2 4 2 2 2 3 5" xfId="29402" xr:uid="{5A4659AC-0430-468E-9A6B-872E8333E4B4}"/>
    <cellStyle name="Separador de milhares 2 4 2 2 2 4" xfId="9634" xr:uid="{319C081A-AE29-44CF-842B-39AF66BC2852}"/>
    <cellStyle name="Separador de milhares 2 4 2 2 2 4 2" xfId="25903" xr:uid="{6C02E2A7-4041-44CC-9145-1CA080B2ECA8}"/>
    <cellStyle name="Separador de milhares 2 4 2 2 2 5" xfId="15164" xr:uid="{9527970A-0D70-4A13-9630-779BD835E263}"/>
    <cellStyle name="Separador de milhares 2 4 2 2 2 6" xfId="21062" xr:uid="{0C7BFC09-4F41-44F1-8537-588064985CAE}"/>
    <cellStyle name="Separador de milhares 2 4 2 2 2 7" xfId="32183" xr:uid="{3C91E792-E310-4C8F-9840-6B68A9DA8ED6}"/>
    <cellStyle name="Separador de milhares 2 4 2 2 2 8" xfId="34107" xr:uid="{F9BC9847-D27D-48B3-A882-FDDFC66A135F}"/>
    <cellStyle name="Separador de milhares 2 4 2 2 2 9" xfId="34786" xr:uid="{04172FF8-B6D5-41C2-8B9B-7DB60DE6CF14}"/>
    <cellStyle name="Separador de milhares 2 4 2 2 3" xfId="5146" xr:uid="{202D30B8-95A1-4128-AEE1-0735B90CD48F}"/>
    <cellStyle name="Separador de milhares 2 4 2 2 3 2" xfId="10395" xr:uid="{281BA183-89C2-4C97-862C-471DBC16F78E}"/>
    <cellStyle name="Separador de milhares 2 4 2 2 3 2 2" xfId="26657" xr:uid="{C32D7133-1A33-4080-A2BC-152C71FEE13C}"/>
    <cellStyle name="Separador de milhares 2 4 2 2 3 3" xfId="15918" xr:uid="{1D8203B1-BDF9-48CB-BD94-48DE24A88969}"/>
    <cellStyle name="Separador de milhares 2 4 2 2 3 4" xfId="21816" xr:uid="{CC073611-95CF-4184-B843-5D450A8C91CA}"/>
    <cellStyle name="Separador de milhares 2 4 2 2 3 5" xfId="32256" xr:uid="{67297AE2-2A82-48CF-ADCC-74AFA45EE7CC}"/>
    <cellStyle name="Separador de milhares 2 4 2 2 4" xfId="7152" xr:uid="{AB4249B4-5DB2-45C3-B32E-BE0D3CDA76EA}"/>
    <cellStyle name="Separador de milhares 2 4 2 2 4 2" xfId="12007" xr:uid="{15B924BA-EB5A-4549-9D23-F33988B6CC06}"/>
    <cellStyle name="Separador de milhares 2 4 2 2 4 2 2" xfId="28269" xr:uid="{A4D1D7CF-DCA4-47A3-A501-D8FF5AF8F327}"/>
    <cellStyle name="Separador de milhares 2 4 2 2 4 3" xfId="17602" xr:uid="{5243FB9B-25C1-4762-B4A5-4A9CA6B652D7}"/>
    <cellStyle name="Separador de milhares 2 4 2 2 4 4" xfId="23428" xr:uid="{C999D433-31A4-4CDA-A7D7-6C9B9593244F}"/>
    <cellStyle name="Separador de milhares 2 4 2 2 4 5" xfId="29556" xr:uid="{C6DEFF77-DB7A-4409-9D06-A257674B345E}"/>
    <cellStyle name="Separador de milhares 2 4 2 2 5" xfId="8779" xr:uid="{E9EB73B2-1C59-4185-B904-0A26356AD12D}"/>
    <cellStyle name="Separador de milhares 2 4 2 2 5 2" xfId="25048" xr:uid="{F11EE923-6C19-43FF-9608-BDB71A9A9E7A}"/>
    <cellStyle name="Separador de milhares 2 4 2 2 6" xfId="14307" xr:uid="{482909DA-D81A-4DD2-8553-C48D0104494F}"/>
    <cellStyle name="Separador de milhares 2 4 2 2 7" xfId="20207" xr:uid="{8ACD1049-4A83-4ADF-8881-74BD0861CA46}"/>
    <cellStyle name="Separador de milhares 2 4 2 2 8" xfId="13478" xr:uid="{5BE944E8-3AA3-4B77-8338-56C170F7C7EB}"/>
    <cellStyle name="Separador de milhares 2 4 2 2 9" xfId="33252" xr:uid="{99B90148-1AF5-4CF9-B03D-0A31171FD60F}"/>
    <cellStyle name="Separador de milhares 2 4 2 3" xfId="3957" xr:uid="{FD32FC9A-C6A9-4CBF-AE91-A41F2AA76193}"/>
    <cellStyle name="Separador de milhares 2 4 2 3 10" xfId="36640" xr:uid="{700A858A-A7E1-49FB-9380-91E1840C25C1}"/>
    <cellStyle name="Separador de milhares 2 4 2 3 11" xfId="38052" xr:uid="{82FB332D-5C08-4D9D-8ACE-27B868846CB4}"/>
    <cellStyle name="Separador de milhares 2 4 2 3 12" xfId="39457" xr:uid="{C86AAAF7-C71F-42C9-B398-7E62029CB8CE}"/>
    <cellStyle name="Separador de milhares 2 4 2 3 13" xfId="40456" xr:uid="{84E68243-71DB-4FD5-B1C7-8E9F1FA4E153}"/>
    <cellStyle name="Separador de milhares 2 4 2 3 14" xfId="42506" xr:uid="{7AB96927-7768-4E43-BEE3-154A50363391}"/>
    <cellStyle name="Separador de milhares 2 4 2 3 15" xfId="43909" xr:uid="{DA4F12BF-04AF-44AE-9A85-55C1BA15A6DF}"/>
    <cellStyle name="Separador de milhares 2 4 2 3 2" xfId="5566" xr:uid="{6C62F8C0-0480-4A95-B5E7-533E57427525}"/>
    <cellStyle name="Separador de milhares 2 4 2 3 2 2" xfId="10815" xr:uid="{0EBD9720-C6E0-49B2-84A6-F9B9348DE47E}"/>
    <cellStyle name="Separador de milhares 2 4 2 3 2 2 2" xfId="27077" xr:uid="{9193B9C8-BB99-4CDC-BFB5-16CB3F506E5E}"/>
    <cellStyle name="Separador de milhares 2 4 2 3 2 3" xfId="16338" xr:uid="{E1245974-5245-4351-9C6F-D189D26962C6}"/>
    <cellStyle name="Separador de milhares 2 4 2 3 2 4" xfId="22236" xr:uid="{77C902D4-6958-4664-9654-3C69A3106EA4}"/>
    <cellStyle name="Separador de milhares 2 4 2 3 2 5" xfId="32570" xr:uid="{726DEAEA-48FC-4D58-82A1-04092AEACD5C}"/>
    <cellStyle name="Separador de milhares 2 4 2 3 3" xfId="7572" xr:uid="{79C796E3-2ED8-48D8-9528-05C62E4676A8}"/>
    <cellStyle name="Separador de milhares 2 4 2 3 3 2" xfId="12427" xr:uid="{413781AE-1FDC-457A-9EBF-431631F81CCF}"/>
    <cellStyle name="Separador de milhares 2 4 2 3 3 2 2" xfId="28689" xr:uid="{9A6DA05A-0BAB-496E-9994-F44A0756D262}"/>
    <cellStyle name="Separador de milhares 2 4 2 3 3 3" xfId="18022" xr:uid="{D09EA94B-ABC6-478F-9A10-15360829BD86}"/>
    <cellStyle name="Separador de milhares 2 4 2 3 3 4" xfId="23848" xr:uid="{ACD31659-D0FB-4C59-BD17-89E02CAA352A}"/>
    <cellStyle name="Separador de milhares 2 4 2 3 3 5" xfId="16942" xr:uid="{4BA6248C-0062-40B3-8DA5-268C862AD640}"/>
    <cellStyle name="Separador de milhares 2 4 2 3 4" xfId="9199" xr:uid="{6955E377-37E2-4CF9-83FA-434740F02350}"/>
    <cellStyle name="Separador de milhares 2 4 2 3 4 2" xfId="25468" xr:uid="{75AB0408-B824-4468-BBEE-080757694D83}"/>
    <cellStyle name="Separador de milhares 2 4 2 3 5" xfId="14729" xr:uid="{56B35125-9323-47B7-B2EC-B4755D399806}"/>
    <cellStyle name="Separador de milhares 2 4 2 3 6" xfId="20627" xr:uid="{56E29D79-67B6-473E-BC49-81F2F0FBAB21}"/>
    <cellStyle name="Separador de milhares 2 4 2 3 7" xfId="30460" xr:uid="{673A84EA-83F9-47D1-95F8-B4ECC7D3D291}"/>
    <cellStyle name="Separador de milhares 2 4 2 3 8" xfId="33672" xr:uid="{3A2EFBB8-0045-4093-B829-AB9575CAFB64}"/>
    <cellStyle name="Separador de milhares 2 4 2 3 9" xfId="34787" xr:uid="{CD98ED54-0C9E-4267-9C6A-52561B2654B5}"/>
    <cellStyle name="Separador de milhares 2 4 2 4" xfId="4707" xr:uid="{3B3A287D-06DA-4ED8-9806-A328E63383C8}"/>
    <cellStyle name="Separador de milhares 2 4 2 4 2" xfId="9956" xr:uid="{2209D45A-B949-4ABA-B182-228F923A9111}"/>
    <cellStyle name="Separador de milhares 2 4 2 4 2 2" xfId="26218" xr:uid="{AB8F60F3-3244-4392-A18D-1A52813EB2BA}"/>
    <cellStyle name="Separador de milhares 2 4 2 4 3" xfId="15479" xr:uid="{73C5C9FB-98AD-4C3C-A1C9-F7B39734C3BE}"/>
    <cellStyle name="Separador de milhares 2 4 2 4 4" xfId="21377" xr:uid="{0FAE4BCB-D98A-4544-A779-CD4EB4E7C771}"/>
    <cellStyle name="Separador de milhares 2 4 2 4 5" xfId="29893" xr:uid="{03AE2C99-3AC3-4639-AF9A-C724839EB4C0}"/>
    <cellStyle name="Separador de milhares 2 4 2 5" xfId="6713" xr:uid="{F718CE2F-EFAC-40B4-972E-235AD29BEF17}"/>
    <cellStyle name="Separador de milhares 2 4 2 5 2" xfId="11568" xr:uid="{A424D4AA-23A4-4783-B8AB-B853D54093D9}"/>
    <cellStyle name="Separador de milhares 2 4 2 5 2 2" xfId="27830" xr:uid="{A9F83A9B-3621-4EA8-9F5A-A7F1731CA0CC}"/>
    <cellStyle name="Separador de milhares 2 4 2 5 3" xfId="17163" xr:uid="{E6E6B683-C82B-4225-92A7-1D8C03B2ED3D}"/>
    <cellStyle name="Separador de milhares 2 4 2 5 4" xfId="22989" xr:uid="{05C756D8-2986-4AE7-8041-2CC0CAA1C1F9}"/>
    <cellStyle name="Separador de milhares 2 4 2 5 5" xfId="31387" xr:uid="{9F45F03D-3BAA-46B6-A5B3-94E7AF97A0BF}"/>
    <cellStyle name="Separador de milhares 2 4 2 6" xfId="8340" xr:uid="{9C1F7BE7-CC94-4478-B060-F99D2C6ADF44}"/>
    <cellStyle name="Separador de milhares 2 4 2 6 2" xfId="24609" xr:uid="{705560E5-B414-45E1-A5F0-847815F634B6}"/>
    <cellStyle name="Separador de milhares 2 4 2 7" xfId="13865" xr:uid="{C6742E29-1D41-418B-A569-FB7F98378913}"/>
    <cellStyle name="Separador de milhares 2 4 2 8" xfId="19768" xr:uid="{373A9ABF-19A0-41B7-BE54-02070E006166}"/>
    <cellStyle name="Separador de milhares 2 4 2 9" xfId="30646" xr:uid="{7425EF1D-F3CC-4A49-B971-8A5F4D102FD4}"/>
    <cellStyle name="Separador de milhares 2 4 3" xfId="3331" xr:uid="{0118AEBA-E879-46F1-BF2E-835440B6FBEB}"/>
    <cellStyle name="Separador de milhares 2 4 3 10" xfId="34788" xr:uid="{F5F1D213-C63D-46BA-A7DC-BA99BC93C87D}"/>
    <cellStyle name="Separador de milhares 2 4 3 11" xfId="36079" xr:uid="{89C54436-7DE0-46EC-978A-2C5D0A8FACAE}"/>
    <cellStyle name="Separador de milhares 2 4 3 12" xfId="37491" xr:uid="{4FB2561D-3011-48B4-8AED-6680CE2B7210}"/>
    <cellStyle name="Separador de milhares 2 4 3 13" xfId="38896" xr:uid="{1FEF4C6D-D666-4413-9D45-61420501D6E9}"/>
    <cellStyle name="Separador de milhares 2 4 3 14" xfId="40457" xr:uid="{0998BAF6-A355-4E30-9B3E-5132D1F0BB69}"/>
    <cellStyle name="Separador de milhares 2 4 3 15" xfId="41945" xr:uid="{25A9A784-499D-4ABC-9C45-5F079D247C94}"/>
    <cellStyle name="Separador de milhares 2 4 3 16" xfId="43348" xr:uid="{5C92C8D1-0DAD-40A1-AB9E-1711915AC0A5}"/>
    <cellStyle name="Separador de milhares 2 4 3 2" xfId="4194" xr:uid="{586A572F-4B7D-4E79-BCA3-452C8FEF5E24}"/>
    <cellStyle name="Separador de milhares 2 4 3 2 10" xfId="36831" xr:uid="{2F33685C-E8E4-4B56-A839-E7116BB581FC}"/>
    <cellStyle name="Separador de milhares 2 4 3 2 11" xfId="38243" xr:uid="{5F3147A4-F9B3-40BC-B646-F20ABCC0F016}"/>
    <cellStyle name="Separador de milhares 2 4 3 2 12" xfId="39648" xr:uid="{4D52ACC4-EE31-4A2F-8EB5-EAF16CF72919}"/>
    <cellStyle name="Separador de milhares 2 4 3 2 13" xfId="40458" xr:uid="{D3B2AECA-5DCB-45D7-8FA9-631B31B4844F}"/>
    <cellStyle name="Separador de milhares 2 4 3 2 14" xfId="42697" xr:uid="{6F3DDBB7-09DF-4B2D-9C07-E1FC1F78FAC2}"/>
    <cellStyle name="Separador de milhares 2 4 3 2 15" xfId="44100" xr:uid="{8C62E8AD-60A2-49EA-84FF-C214134FFBA7}"/>
    <cellStyle name="Separador de milhares 2 4 3 2 2" xfId="5803" xr:uid="{E40E78FF-D0E6-4F11-A49C-B37B6AF48F84}"/>
    <cellStyle name="Separador de milhares 2 4 3 2 2 2" xfId="11052" xr:uid="{47D5026A-4E0B-4CDF-A686-C38375053F4A}"/>
    <cellStyle name="Separador de milhares 2 4 3 2 2 2 2" xfId="27314" xr:uid="{8C44F810-BFB4-4FC5-B6C2-56543FB804FB}"/>
    <cellStyle name="Separador de milhares 2 4 3 2 2 3" xfId="16575" xr:uid="{C3AE9132-D966-47C6-BDA5-BA44E6759B7A}"/>
    <cellStyle name="Separador de milhares 2 4 3 2 2 4" xfId="22473" xr:uid="{5C1DB52C-C40E-4CB1-9B6B-60DFBDE326DB}"/>
    <cellStyle name="Separador de milhares 2 4 3 2 2 5" xfId="19232" xr:uid="{C2103E93-517D-47DE-8B7D-C3BEDA0575BB}"/>
    <cellStyle name="Separador de milhares 2 4 3 2 3" xfId="7809" xr:uid="{2D99270A-8C55-4964-9BDE-1835CF7FF48C}"/>
    <cellStyle name="Separador de milhares 2 4 3 2 3 2" xfId="12664" xr:uid="{C19C43B5-F493-4B03-B2E8-3146531351D1}"/>
    <cellStyle name="Separador de milhares 2 4 3 2 3 2 2" xfId="28926" xr:uid="{9FABDBBB-7F79-483A-9068-AB3CC77B63BB}"/>
    <cellStyle name="Separador de milhares 2 4 3 2 3 3" xfId="18259" xr:uid="{A2586318-2FD5-4764-AA25-5D9E0AF2E608}"/>
    <cellStyle name="Separador de milhares 2 4 3 2 3 4" xfId="24085" xr:uid="{192DBDBA-DAC6-49C5-ACBE-3CBD93D5636B}"/>
    <cellStyle name="Separador de milhares 2 4 3 2 3 5" xfId="29297" xr:uid="{1465040B-B0ED-4AD3-AC00-69F741FD5128}"/>
    <cellStyle name="Separador de milhares 2 4 3 2 4" xfId="9436" xr:uid="{78CB0DB0-B0B2-4919-8E60-A58DE28D12B4}"/>
    <cellStyle name="Separador de milhares 2 4 3 2 4 2" xfId="25705" xr:uid="{F040F0E8-38AC-4F57-A904-CF068493738E}"/>
    <cellStyle name="Separador de milhares 2 4 3 2 5" xfId="14966" xr:uid="{52C02E6D-450C-4D36-A25D-F94993624BAF}"/>
    <cellStyle name="Separador de milhares 2 4 3 2 6" xfId="20864" xr:uid="{5BAD5F07-C2D7-4333-A2EA-5A2BC50F9D3D}"/>
    <cellStyle name="Separador de milhares 2 4 3 2 7" xfId="19098" xr:uid="{8F9C84E1-202A-4B47-8427-DC6669844627}"/>
    <cellStyle name="Separador de milhares 2 4 3 2 8" xfId="33909" xr:uid="{CBF40670-E620-4D83-955E-2D205A3347F9}"/>
    <cellStyle name="Separador de milhares 2 4 3 2 9" xfId="34789" xr:uid="{53A59D4F-F688-46C4-B463-7C7F75CAFE1C}"/>
    <cellStyle name="Separador de milhares 2 4 3 3" xfId="4947" xr:uid="{E36635F2-3606-47C5-96CF-8AE57265B966}"/>
    <cellStyle name="Separador de milhares 2 4 3 3 2" xfId="10196" xr:uid="{6DA80B97-033F-415C-A86A-8BBE7F742BDC}"/>
    <cellStyle name="Separador de milhares 2 4 3 3 2 2" xfId="26458" xr:uid="{933C13E0-E8FE-4141-8D71-8F0289D70A90}"/>
    <cellStyle name="Separador de milhares 2 4 3 3 3" xfId="15719" xr:uid="{3BB3FC1C-094F-4FDB-8AF4-4532B61FA58B}"/>
    <cellStyle name="Separador de milhares 2 4 3 3 4" xfId="21617" xr:uid="{8BDC01C2-E133-4FAA-ABF4-9D4C5865CF71}"/>
    <cellStyle name="Separador de milhares 2 4 3 3 5" xfId="29513" xr:uid="{E3E153D9-C1B7-4EAA-A6A0-0FDCED9D42CC}"/>
    <cellStyle name="Separador de milhares 2 4 3 4" xfId="6953" xr:uid="{E00068AC-736F-45FF-AE2D-D71363F5BE2B}"/>
    <cellStyle name="Separador de milhares 2 4 3 4 2" xfId="11808" xr:uid="{C594AB84-16CF-4B25-ADE7-5DD98A99ABB9}"/>
    <cellStyle name="Separador de milhares 2 4 3 4 2 2" xfId="28070" xr:uid="{5C715998-227C-4ED0-B750-D45DA6C3EDE4}"/>
    <cellStyle name="Separador de milhares 2 4 3 4 3" xfId="17403" xr:uid="{6BA4D118-1FF2-48EC-9338-676EE9CA8035}"/>
    <cellStyle name="Separador de milhares 2 4 3 4 4" xfId="23229" xr:uid="{E658AF83-3BF5-43C9-96EC-1300F9F09B9F}"/>
    <cellStyle name="Separador de milhares 2 4 3 4 5" xfId="19023" xr:uid="{89CFB317-7104-40FC-BB57-BF04C526B62F}"/>
    <cellStyle name="Separador de milhares 2 4 3 5" xfId="8580" xr:uid="{8ADE6AD8-193C-4041-9F9F-4AAC4876C296}"/>
    <cellStyle name="Separador de milhares 2 4 3 5 2" xfId="24849" xr:uid="{941537BF-64EB-4294-8884-487214811683}"/>
    <cellStyle name="Separador de milhares 2 4 3 6" xfId="14108" xr:uid="{9EC5788E-9D0C-4150-B47C-EB86E395E259}"/>
    <cellStyle name="Separador de milhares 2 4 3 7" xfId="20008" xr:uid="{967978B2-6585-4DD8-8A61-59B24062736A}"/>
    <cellStyle name="Separador de milhares 2 4 3 8" xfId="19441" xr:uid="{9FA425B1-31D9-402A-989C-CAA459B7E716}"/>
    <cellStyle name="Separador de milhares 2 4 3 9" xfId="33053" xr:uid="{522DB610-9954-4ECB-8030-5711E160904F}"/>
    <cellStyle name="Separador de milhares 2 4 4" xfId="3756" xr:uid="{67D6DA0F-3856-4CC7-83C3-EED4FDDDEE57}"/>
    <cellStyle name="Separador de milhares 2 4 4 10" xfId="36464" xr:uid="{4C0EAA55-62FF-4709-8A5F-F0F64FBD44FB}"/>
    <cellStyle name="Separador de milhares 2 4 4 11" xfId="37876" xr:uid="{B8142C42-867C-4019-ABCB-E8E9C497B987}"/>
    <cellStyle name="Separador de milhares 2 4 4 12" xfId="39281" xr:uid="{8F2F15BD-3976-4B7F-96E9-F2EBB6B2A525}"/>
    <cellStyle name="Separador de milhares 2 4 4 13" xfId="40459" xr:uid="{1B5C93ED-C46E-4B19-A496-437B19203EE6}"/>
    <cellStyle name="Separador de milhares 2 4 4 14" xfId="42330" xr:uid="{2C492763-2665-4CB1-9015-B30ED566BA01}"/>
    <cellStyle name="Separador de milhares 2 4 4 15" xfId="43733" xr:uid="{72336593-2A94-49BA-836B-A1A78FBC087D}"/>
    <cellStyle name="Separador de milhares 2 4 4 2" xfId="5365" xr:uid="{9C4632F9-E121-4470-8B77-970BE382C57B}"/>
    <cellStyle name="Separador de milhares 2 4 4 2 2" xfId="10614" xr:uid="{175EB017-D149-492F-9CA4-B5C618A52B35}"/>
    <cellStyle name="Separador de milhares 2 4 4 2 2 2" xfId="26876" xr:uid="{8566A89F-C348-4985-AED1-1A192F18BCA6}"/>
    <cellStyle name="Separador de milhares 2 4 4 2 3" xfId="16137" xr:uid="{5C9B0EA4-F3E2-4C4F-92AF-98954BA2B227}"/>
    <cellStyle name="Separador de milhares 2 4 4 2 4" xfId="22035" xr:uid="{2C87E837-03A9-4FD2-9E0D-9062427C4855}"/>
    <cellStyle name="Separador de milhares 2 4 4 2 5" xfId="18854" xr:uid="{8656D121-DDB2-480F-8C55-B6C50B8DC3C2}"/>
    <cellStyle name="Separador de milhares 2 4 4 3" xfId="7371" xr:uid="{B58CDD25-4976-47D6-9653-9652890C06F4}"/>
    <cellStyle name="Separador de milhares 2 4 4 3 2" xfId="12226" xr:uid="{026BC6C7-BA58-474A-BD94-F15995B85285}"/>
    <cellStyle name="Separador de milhares 2 4 4 3 2 2" xfId="28488" xr:uid="{2FF3029C-9195-4045-BC7B-88B6AA526B4D}"/>
    <cellStyle name="Separador de milhares 2 4 4 3 3" xfId="17821" xr:uid="{6CE9E4D0-A6B6-4CB9-A5DE-141911F7A992}"/>
    <cellStyle name="Separador de milhares 2 4 4 3 4" xfId="23647" xr:uid="{408E3BE7-4FD3-4D0B-A36E-E6EAC84A7B55}"/>
    <cellStyle name="Separador de milhares 2 4 4 3 5" xfId="30979" xr:uid="{C0C46700-7748-49FE-924A-61F1913F8397}"/>
    <cellStyle name="Separador de milhares 2 4 4 4" xfId="8998" xr:uid="{DEB46318-8DC4-4453-A3F7-030859D17EF2}"/>
    <cellStyle name="Separador de milhares 2 4 4 4 2" xfId="25267" xr:uid="{964C2DA9-6245-47BA-A1B3-BA4410D8D51C}"/>
    <cellStyle name="Separador de milhares 2 4 4 5" xfId="14528" xr:uid="{27CEF6DE-98FB-4ADF-BE82-09221710162A}"/>
    <cellStyle name="Separador de milhares 2 4 4 6" xfId="20426" xr:uid="{28B8110A-F9E8-48E2-90FC-2A0208DE2388}"/>
    <cellStyle name="Separador de milhares 2 4 4 7" xfId="19041" xr:uid="{BD5BF3BD-940F-4634-8E7E-271511BF5BE8}"/>
    <cellStyle name="Separador de milhares 2 4 4 8" xfId="33471" xr:uid="{F3D28109-A6ED-421D-8213-12D805B5FF8E}"/>
    <cellStyle name="Separador de milhares 2 4 4 9" xfId="34790" xr:uid="{0608EF73-7127-4C61-A8DA-7740C2F879E7}"/>
    <cellStyle name="Separador de milhares 2 4 5" xfId="13656" xr:uid="{86783E35-812C-463A-9774-7B9E230B01B9}"/>
    <cellStyle name="Separador de milhares 2 4 6" xfId="30082" xr:uid="{A039BBE5-0A2A-4107-8BF0-FF7A20C3CD97}"/>
    <cellStyle name="Separador de milhares 2 5" xfId="2813" xr:uid="{3E4ECD45-0D78-4871-940D-02A85860E08C}"/>
    <cellStyle name="Separador de milhares 2 5 2" xfId="3067" xr:uid="{7CE498EE-4988-4E30-897D-CFA711BBD094}"/>
    <cellStyle name="Separador de milhares 2 5 2 10" xfId="32814" xr:uid="{D475A92E-5773-441E-B7A8-1AD3FBA57891}"/>
    <cellStyle name="Separador de milhares 2 5 2 11" xfId="34791" xr:uid="{C25F4AA4-B4CD-4B13-BE13-C676E6EF7DB9}"/>
    <cellStyle name="Separador de milhares 2 5 2 12" xfId="35905" xr:uid="{41D1B79A-8D86-4106-93F0-AEC008A32028}"/>
    <cellStyle name="Separador de milhares 2 5 2 13" xfId="37317" xr:uid="{7D875DD8-86A6-42C7-AB58-86D48F57FE45}"/>
    <cellStyle name="Separador de milhares 2 5 2 14" xfId="38722" xr:uid="{A59725B6-59A4-42C1-AD76-3546B9C92BFB}"/>
    <cellStyle name="Separador de milhares 2 5 2 15" xfId="40460" xr:uid="{88282FCD-96DE-406B-8F91-26A4E6BBD44F}"/>
    <cellStyle name="Separador de milhares 2 5 2 16" xfId="41771" xr:uid="{5BAEDB26-6B33-44AE-AC55-A2F6D4F05273}"/>
    <cellStyle name="Separador de milhares 2 5 2 17" xfId="43174" xr:uid="{F969781D-0A36-43F8-9BE1-1CDFA692622A}"/>
    <cellStyle name="Separador de milhares 2 5 2 2" xfId="3532" xr:uid="{914E5300-923A-4B49-ACDA-B75B51D5ED89}"/>
    <cellStyle name="Separador de milhares 2 5 2 2 10" xfId="34792" xr:uid="{18BA0FC9-E23C-4730-9BDC-1145F26E23BD}"/>
    <cellStyle name="Separador de milhares 2 5 2 2 11" xfId="36270" xr:uid="{B7DBD3C7-C610-4C1C-A3A5-65FE40102F5E}"/>
    <cellStyle name="Separador de milhares 2 5 2 2 12" xfId="37682" xr:uid="{E1C5BBD6-504D-4A13-96D8-104B2409B86D}"/>
    <cellStyle name="Separador de milhares 2 5 2 2 13" xfId="39087" xr:uid="{6486AB3A-6A00-4D09-9A60-73546C279E97}"/>
    <cellStyle name="Separador de milhares 2 5 2 2 14" xfId="40461" xr:uid="{7FF9A99F-A742-454C-93DF-352EA63F1E6A}"/>
    <cellStyle name="Separador de milhares 2 5 2 2 15" xfId="42136" xr:uid="{DF9856D6-5107-4283-A372-4D7ECB5243FB}"/>
    <cellStyle name="Separador de milhares 2 5 2 2 16" xfId="43539" xr:uid="{05781635-EDE6-46AB-8645-B456679C2B96}"/>
    <cellStyle name="Separador de milhares 2 5 2 2 2" xfId="4393" xr:uid="{60A1D257-27E7-4E42-A17E-F9528AFA4C13}"/>
    <cellStyle name="Separador de milhares 2 5 2 2 2 10" xfId="37022" xr:uid="{C516742F-608A-4E6A-92FB-DE5A8DF2FA1D}"/>
    <cellStyle name="Separador de milhares 2 5 2 2 2 11" xfId="38434" xr:uid="{51B2C3F5-506B-4F98-BFB3-E574CE27E19F}"/>
    <cellStyle name="Separador de milhares 2 5 2 2 2 12" xfId="39839" xr:uid="{06E76750-D270-4B59-B293-52E3576FBFBD}"/>
    <cellStyle name="Separador de milhares 2 5 2 2 2 13" xfId="40462" xr:uid="{F22B61BF-1075-4AEC-BC7C-EF9152D22E8A}"/>
    <cellStyle name="Separador de milhares 2 5 2 2 2 14" xfId="42888" xr:uid="{F6922C85-D7AB-4906-8056-C9881559913E}"/>
    <cellStyle name="Separador de milhares 2 5 2 2 2 15" xfId="44291" xr:uid="{9F419770-9E85-4A1F-BD72-6006C4C78A4A}"/>
    <cellStyle name="Separador de milhares 2 5 2 2 2 2" xfId="6002" xr:uid="{6411D7F2-9860-40F2-8205-057375652754}"/>
    <cellStyle name="Separador de milhares 2 5 2 2 2 2 2" xfId="11251" xr:uid="{A10E017A-7325-41ED-8FAD-4C49F42A948A}"/>
    <cellStyle name="Separador de milhares 2 5 2 2 2 2 2 2" xfId="27513" xr:uid="{41822256-FFE1-40C7-8A12-585810DA15F1}"/>
    <cellStyle name="Separador de milhares 2 5 2 2 2 2 3" xfId="16774" xr:uid="{58AC83FF-95A8-4341-B0F1-68B7D40EEDC6}"/>
    <cellStyle name="Separador de milhares 2 5 2 2 2 2 4" xfId="22672" xr:uid="{8B6D2439-54A3-4C25-839A-017512130ADD}"/>
    <cellStyle name="Separador de milhares 2 5 2 2 2 2 5" xfId="19353" xr:uid="{11535570-A536-44F9-9EF4-F8372DB2999C}"/>
    <cellStyle name="Separador de milhares 2 5 2 2 2 3" xfId="8008" xr:uid="{0A61AEE0-D317-48BB-BD77-46052771DF69}"/>
    <cellStyle name="Separador de milhares 2 5 2 2 2 3 2" xfId="12863" xr:uid="{423B769B-6DAD-42C3-B33B-29C9CA8DA284}"/>
    <cellStyle name="Separador de milhares 2 5 2 2 2 3 2 2" xfId="29125" xr:uid="{BFABC973-9FEB-4E6E-8011-A8302EFA1497}"/>
    <cellStyle name="Separador de milhares 2 5 2 2 2 3 3" xfId="18458" xr:uid="{974BBFF8-B47E-4F52-B371-D0DAE3459EB3}"/>
    <cellStyle name="Separador de milhares 2 5 2 2 2 3 4" xfId="24284" xr:uid="{92E2A1F2-9E3E-4C47-8465-4698A25091EF}"/>
    <cellStyle name="Separador de milhares 2 5 2 2 2 3 5" xfId="13020" xr:uid="{4325FFAA-FA56-4C31-BD96-1E99956BCB6F}"/>
    <cellStyle name="Separador de milhares 2 5 2 2 2 4" xfId="9635" xr:uid="{8EF297D9-5DD6-4638-B228-1CE65AA16D4C}"/>
    <cellStyle name="Separador de milhares 2 5 2 2 2 4 2" xfId="25904" xr:uid="{338FE654-1BF1-417E-B40B-F5426D4A4EC3}"/>
    <cellStyle name="Separador de milhares 2 5 2 2 2 5" xfId="15165" xr:uid="{9000E128-83C2-4356-B768-EF5D2283EB83}"/>
    <cellStyle name="Separador de milhares 2 5 2 2 2 6" xfId="21063" xr:uid="{1C17EBE8-30F0-4C24-A7E3-2AA45127B319}"/>
    <cellStyle name="Separador de milhares 2 5 2 2 2 7" xfId="19531" xr:uid="{B351974A-114F-483B-B38E-4D872D68CFD0}"/>
    <cellStyle name="Separador de milhares 2 5 2 2 2 8" xfId="34108" xr:uid="{D7251C8B-19CB-41CC-A2A8-A44501C97C94}"/>
    <cellStyle name="Separador de milhares 2 5 2 2 2 9" xfId="34793" xr:uid="{80F0A813-47B3-4AC8-8303-CD8BE1A4C065}"/>
    <cellStyle name="Separador de milhares 2 5 2 2 3" xfId="5147" xr:uid="{67E4FF70-1A04-4A5D-897D-B29A7830958E}"/>
    <cellStyle name="Separador de milhares 2 5 2 2 3 2" xfId="10396" xr:uid="{1A80558B-61A4-4E16-A784-13FF6F2524DA}"/>
    <cellStyle name="Separador de milhares 2 5 2 2 3 2 2" xfId="26658" xr:uid="{604EEC9F-F6EB-419E-A303-F9BC3D75C3B2}"/>
    <cellStyle name="Separador de milhares 2 5 2 2 3 3" xfId="15919" xr:uid="{ED28E3B1-C899-4C6C-8D11-A8869FCD3972}"/>
    <cellStyle name="Separador de milhares 2 5 2 2 3 4" xfId="21817" xr:uid="{0A411954-7860-4CC0-9E3D-40C6DF8F2AA3}"/>
    <cellStyle name="Separador de milhares 2 5 2 2 3 5" xfId="19408" xr:uid="{1165526F-F927-4F74-BD5B-60A56F7B043A}"/>
    <cellStyle name="Separador de milhares 2 5 2 2 4" xfId="7153" xr:uid="{395ED6B0-C625-4F5F-9C96-581752C34DC2}"/>
    <cellStyle name="Separador de milhares 2 5 2 2 4 2" xfId="12008" xr:uid="{00AE79DF-1C4A-4DD5-BE8B-FD98DBD1B35A}"/>
    <cellStyle name="Separador de milhares 2 5 2 2 4 2 2" xfId="28270" xr:uid="{E5881E91-0197-4B56-B8DB-5772D63859CC}"/>
    <cellStyle name="Separador de milhares 2 5 2 2 4 3" xfId="17603" xr:uid="{426168A3-C9E7-426F-85B5-269ADE04FA34}"/>
    <cellStyle name="Separador de milhares 2 5 2 2 4 4" xfId="23429" xr:uid="{5CC5A2A5-536C-41BC-B4A1-74063EF0DC14}"/>
    <cellStyle name="Separador de milhares 2 5 2 2 4 5" xfId="13535" xr:uid="{ADAE9371-1F79-42F3-9E4D-5F0F24ABA45A}"/>
    <cellStyle name="Separador de milhares 2 5 2 2 5" xfId="8780" xr:uid="{9E7036C9-3A7F-4651-8DBF-EF7D52E9DBDA}"/>
    <cellStyle name="Separador de milhares 2 5 2 2 5 2" xfId="25049" xr:uid="{371862C6-FA81-4286-AA00-241F831F0FEF}"/>
    <cellStyle name="Separador de milhares 2 5 2 2 6" xfId="14308" xr:uid="{99C6B502-50AC-4E59-AE59-E1FA1E93A7CA}"/>
    <cellStyle name="Separador de milhares 2 5 2 2 7" xfId="20208" xr:uid="{4BE7C400-AF41-4CDD-A32B-639B83A43B3E}"/>
    <cellStyle name="Separador de milhares 2 5 2 2 8" xfId="32361" xr:uid="{5565DB5D-5040-4FB8-9205-433EFE8519D2}"/>
    <cellStyle name="Separador de milhares 2 5 2 2 9" xfId="33253" xr:uid="{D0458D2E-8620-4BF9-B17E-7D25C991D320}"/>
    <cellStyle name="Separador de milhares 2 5 2 3" xfId="3958" xr:uid="{397F2B5B-3588-435D-BC08-3C497536FC0F}"/>
    <cellStyle name="Separador de milhares 2 5 2 3 10" xfId="36655" xr:uid="{F5F5612B-0E26-4611-9464-C1523B891B6D}"/>
    <cellStyle name="Separador de milhares 2 5 2 3 11" xfId="38067" xr:uid="{23B62EEC-DE84-4E62-BEA1-FF3BDB2FC47A}"/>
    <cellStyle name="Separador de milhares 2 5 2 3 12" xfId="39472" xr:uid="{E2CF14FA-FD7A-44E6-81E7-49E76B2060D0}"/>
    <cellStyle name="Separador de milhares 2 5 2 3 13" xfId="40463" xr:uid="{2920D6FB-48D4-4996-8169-61F9568747BB}"/>
    <cellStyle name="Separador de milhares 2 5 2 3 14" xfId="42521" xr:uid="{40E19042-2CDA-4869-BC40-D1285866485D}"/>
    <cellStyle name="Separador de milhares 2 5 2 3 15" xfId="43924" xr:uid="{DAD104B5-7DA7-4070-99FC-61D735339EF8}"/>
    <cellStyle name="Separador de milhares 2 5 2 3 2" xfId="5567" xr:uid="{B9E24C46-9287-480C-9224-4E630E54A516}"/>
    <cellStyle name="Separador de milhares 2 5 2 3 2 2" xfId="10816" xr:uid="{117DF498-F4B8-4832-B383-4B13662628DA}"/>
    <cellStyle name="Separador de milhares 2 5 2 3 2 2 2" xfId="27078" xr:uid="{06065C64-B453-4CB8-AF62-A814BBFF3A84}"/>
    <cellStyle name="Separador de milhares 2 5 2 3 2 3" xfId="16339" xr:uid="{964FABBF-23DE-4B39-86DA-AE0ABBACFF40}"/>
    <cellStyle name="Separador de milhares 2 5 2 3 2 4" xfId="22237" xr:uid="{D2E91527-27C0-467E-9054-CEEC0FEF692B}"/>
    <cellStyle name="Separador de milhares 2 5 2 3 2 5" xfId="30881" xr:uid="{541DC713-F567-493A-B8D1-F46090E00AE9}"/>
    <cellStyle name="Separador de milhares 2 5 2 3 3" xfId="7573" xr:uid="{012ACA98-1FA1-442F-99BC-987ED89F13E2}"/>
    <cellStyle name="Separador de milhares 2 5 2 3 3 2" xfId="12428" xr:uid="{683CA6E2-9169-42A2-B9AE-528CB5DF88CF}"/>
    <cellStyle name="Separador de milhares 2 5 2 3 3 2 2" xfId="28690" xr:uid="{33954402-A0DB-4065-BEBF-17548C9B81C0}"/>
    <cellStyle name="Separador de milhares 2 5 2 3 3 3" xfId="18023" xr:uid="{E3EDD7BD-E205-42CE-AEA0-C7DD48E5E9F4}"/>
    <cellStyle name="Separador de milhares 2 5 2 3 3 4" xfId="23849" xr:uid="{638245D1-C7B3-4497-A0D7-D701F0D92F6E}"/>
    <cellStyle name="Separador de milhares 2 5 2 3 3 5" xfId="30049" xr:uid="{6A87D528-629E-4497-8B35-0EFCA92303E8}"/>
    <cellStyle name="Separador de milhares 2 5 2 3 4" xfId="9200" xr:uid="{3BEAAB50-69A9-46CC-828F-9A3BCFF54B86}"/>
    <cellStyle name="Separador de milhares 2 5 2 3 4 2" xfId="25469" xr:uid="{23B559DF-E272-44F6-AC7A-EB1D9EA95081}"/>
    <cellStyle name="Separador de milhares 2 5 2 3 5" xfId="14730" xr:uid="{018127FE-326C-4BC0-ABF6-9C1C867FBCCC}"/>
    <cellStyle name="Separador de milhares 2 5 2 3 6" xfId="20628" xr:uid="{DC3C4336-4592-47C6-892E-E312C00E62FE}"/>
    <cellStyle name="Separador de milhares 2 5 2 3 7" xfId="19387" xr:uid="{0CA1781D-0011-419B-80DC-1E3559F92C77}"/>
    <cellStyle name="Separador de milhares 2 5 2 3 8" xfId="33673" xr:uid="{C7E211AC-901E-4700-80B4-632321DEF59A}"/>
    <cellStyle name="Separador de milhares 2 5 2 3 9" xfId="34794" xr:uid="{0C96C883-B22C-4FFD-8919-906FFB416FA4}"/>
    <cellStyle name="Separador de milhares 2 5 2 4" xfId="4708" xr:uid="{BB3643B9-4F07-4E9A-AA6D-DCA80CD43630}"/>
    <cellStyle name="Separador de milhares 2 5 2 4 2" xfId="9957" xr:uid="{A12354FE-28CA-4732-AED9-E29725FEBDA1}"/>
    <cellStyle name="Separador de milhares 2 5 2 4 2 2" xfId="26219" xr:uid="{2718328A-3C5D-404B-AEE0-0C46554A99B8}"/>
    <cellStyle name="Separador de milhares 2 5 2 4 3" xfId="15480" xr:uid="{8898BB8C-91E7-4491-A00A-881A3F09EA7B}"/>
    <cellStyle name="Separador de milhares 2 5 2 4 4" xfId="21378" xr:uid="{68A836D7-92E9-479F-921B-808D1E2A4AD7}"/>
    <cellStyle name="Separador de milhares 2 5 2 4 5" xfId="30145" xr:uid="{82E5C26F-1E6A-4561-847B-CF41F86C9219}"/>
    <cellStyle name="Separador de milhares 2 5 2 5" xfId="6714" xr:uid="{1716CFFD-FEB2-4DEF-A55C-FA6DFFC9D41E}"/>
    <cellStyle name="Separador de milhares 2 5 2 5 2" xfId="11569" xr:uid="{EF8EA1A0-1B18-4A7B-A98B-CFE32C84B015}"/>
    <cellStyle name="Separador de milhares 2 5 2 5 2 2" xfId="27831" xr:uid="{024E2AD7-04C7-49B0-9005-6BD9CC7D5FB7}"/>
    <cellStyle name="Separador de milhares 2 5 2 5 3" xfId="17164" xr:uid="{0B2C2480-DA81-49AF-B482-09BB443D1039}"/>
    <cellStyle name="Separador de milhares 2 5 2 5 4" xfId="22990" xr:uid="{CB8E6571-937C-46A3-8AD5-5F8861BE84E5}"/>
    <cellStyle name="Separador de milhares 2 5 2 5 5" xfId="31069" xr:uid="{5E6F9C29-4A46-451D-9EE5-8CE956BE2409}"/>
    <cellStyle name="Separador de milhares 2 5 2 6" xfId="8341" xr:uid="{D39D1F14-3A54-49C1-9DBE-BE3269A023B3}"/>
    <cellStyle name="Separador de milhares 2 5 2 6 2" xfId="24610" xr:uid="{58D71CE6-9764-474C-A9B1-3DC9C9AD7B2F}"/>
    <cellStyle name="Separador de milhares 2 5 2 7" xfId="13866" xr:uid="{A5409044-52CB-4748-829F-0602B7572E52}"/>
    <cellStyle name="Separador de milhares 2 5 2 8" xfId="19769" xr:uid="{F0503D20-83A8-4898-A0AA-9512D5E63432}"/>
    <cellStyle name="Separador de milhares 2 5 2 9" xfId="13359" xr:uid="{E36EE75D-03FE-487A-82C2-DCE8A482A964}"/>
    <cellStyle name="Separador de milhares 2 5 3" xfId="3332" xr:uid="{055AA359-3264-4F55-968B-E74A3BCEA293}"/>
    <cellStyle name="Separador de milhares 2 5 3 10" xfId="34795" xr:uid="{46F2A6DF-3A8C-4E30-8BEC-0937CF313A61}"/>
    <cellStyle name="Separador de milhares 2 5 3 11" xfId="36094" xr:uid="{1E42CA98-5C99-43DA-AAA5-2DBFDA283ED6}"/>
    <cellStyle name="Separador de milhares 2 5 3 12" xfId="37506" xr:uid="{B6B38612-54A5-40EF-A05F-FABEE35FCA6C}"/>
    <cellStyle name="Separador de milhares 2 5 3 13" xfId="38911" xr:uid="{A53CDF1A-C1E7-4386-B370-2C8178777637}"/>
    <cellStyle name="Separador de milhares 2 5 3 14" xfId="40464" xr:uid="{EF5E55BD-F2F5-4641-B81E-BFE5879D3A75}"/>
    <cellStyle name="Separador de milhares 2 5 3 15" xfId="41960" xr:uid="{44BDFB13-7CAA-4E2D-B5A4-D0D9B2E018E9}"/>
    <cellStyle name="Separador de milhares 2 5 3 16" xfId="43363" xr:uid="{2EC749BE-5D74-4509-B2B7-316CAC81D60E}"/>
    <cellStyle name="Separador de milhares 2 5 3 2" xfId="4195" xr:uid="{D8715555-05B7-40B1-8880-1EC68484BE57}"/>
    <cellStyle name="Separador de milhares 2 5 3 2 10" xfId="36846" xr:uid="{2347A634-6676-4EAA-A871-A84B332CB46E}"/>
    <cellStyle name="Separador de milhares 2 5 3 2 11" xfId="38258" xr:uid="{A155C654-4F60-4109-B4F2-D059A822624D}"/>
    <cellStyle name="Separador de milhares 2 5 3 2 12" xfId="39663" xr:uid="{292DA480-2032-4A13-998C-F8A0BDE88579}"/>
    <cellStyle name="Separador de milhares 2 5 3 2 13" xfId="40465" xr:uid="{AC8F4DC4-073F-4E57-B6B7-BF6FA162047C}"/>
    <cellStyle name="Separador de milhares 2 5 3 2 14" xfId="42712" xr:uid="{A4715A3B-EBF5-406E-B866-4903F681E823}"/>
    <cellStyle name="Separador de milhares 2 5 3 2 15" xfId="44115" xr:uid="{D91B46D8-5DC0-4CE0-BCE9-4E6E5A290BBC}"/>
    <cellStyle name="Separador de milhares 2 5 3 2 2" xfId="5804" xr:uid="{4D4827F9-A3EE-482B-9B90-2A0CC4518890}"/>
    <cellStyle name="Separador de milhares 2 5 3 2 2 2" xfId="11053" xr:uid="{6F6D9E73-AA9F-4225-8302-D3B96D9C832A}"/>
    <cellStyle name="Separador de milhares 2 5 3 2 2 2 2" xfId="27315" xr:uid="{A816B11E-0A9F-408A-902C-B1E199B978FD}"/>
    <cellStyle name="Separador de milhares 2 5 3 2 2 3" xfId="16576" xr:uid="{062B77A3-1B68-4AF5-8C91-A1D574CC012F}"/>
    <cellStyle name="Separador de milhares 2 5 3 2 2 4" xfId="22474" xr:uid="{DC27DA0D-56AF-4B19-B315-BBADEC105698}"/>
    <cellStyle name="Separador de milhares 2 5 3 2 2 5" xfId="31837" xr:uid="{6F9E3492-8BBF-422B-BAE1-899D5857D4AA}"/>
    <cellStyle name="Separador de milhares 2 5 3 2 3" xfId="7810" xr:uid="{6D45F4F3-28C8-44BC-ADF5-065520DBB368}"/>
    <cellStyle name="Separador de milhares 2 5 3 2 3 2" xfId="12665" xr:uid="{3B108306-B434-4EEC-ABBB-A73ACA121E6E}"/>
    <cellStyle name="Separador de milhares 2 5 3 2 3 2 2" xfId="28927" xr:uid="{91BA179B-A6BE-4565-AB90-1E44752D5AD1}"/>
    <cellStyle name="Separador de milhares 2 5 3 2 3 3" xfId="18260" xr:uid="{704AE7AE-3542-4301-B2E6-DCA0D8413423}"/>
    <cellStyle name="Separador de milhares 2 5 3 2 3 4" xfId="24086" xr:uid="{C3F6AA45-BE7C-4CEA-9DEB-78B6968E4AFB}"/>
    <cellStyle name="Separador de milhares 2 5 3 2 3 5" xfId="30695" xr:uid="{4A230826-E186-4AA4-ADA3-C981AA02BDAB}"/>
    <cellStyle name="Separador de milhares 2 5 3 2 4" xfId="9437" xr:uid="{8C2952E8-9F02-4F21-83BE-5B8B5833F7C5}"/>
    <cellStyle name="Separador de milhares 2 5 3 2 4 2" xfId="25706" xr:uid="{ABF02456-EB96-4B47-85A8-19F7E3B2E65A}"/>
    <cellStyle name="Separador de milhares 2 5 3 2 5" xfId="14967" xr:uid="{D27861B0-4D60-4381-AFFD-9196B01A8979}"/>
    <cellStyle name="Separador de milhares 2 5 3 2 6" xfId="20865" xr:uid="{69C9468E-9AD9-4EE1-8545-0201D984199E}"/>
    <cellStyle name="Separador de milhares 2 5 3 2 7" xfId="19552" xr:uid="{5D0D9F14-79E7-41BB-A24F-3D17B2CB5916}"/>
    <cellStyle name="Separador de milhares 2 5 3 2 8" xfId="33910" xr:uid="{549FF438-387F-4D12-BE1D-1CB0DEC20D16}"/>
    <cellStyle name="Separador de milhares 2 5 3 2 9" xfId="34796" xr:uid="{F227C4D6-1082-4223-810E-37DF5369B4C5}"/>
    <cellStyle name="Separador de milhares 2 5 3 3" xfId="4948" xr:uid="{5250284B-EBEB-4DAC-ABAD-593227050E36}"/>
    <cellStyle name="Separador de milhares 2 5 3 3 2" xfId="10197" xr:uid="{1A2D1595-F565-4859-AAA1-833C35BDFA83}"/>
    <cellStyle name="Separador de milhares 2 5 3 3 2 2" xfId="26459" xr:uid="{B7D3DAFC-256B-4709-A04D-B7C65B0D4196}"/>
    <cellStyle name="Separador de milhares 2 5 3 3 3" xfId="15720" xr:uid="{275547A6-8D0D-4C6C-8C7D-E6F044483A3F}"/>
    <cellStyle name="Separador de milhares 2 5 3 3 4" xfId="21618" xr:uid="{D8148DB6-B7D3-45AD-ADD7-BD64ED0EB436}"/>
    <cellStyle name="Separador de milhares 2 5 3 3 5" xfId="32022" xr:uid="{66B3177B-55E9-4A15-A8C1-D60DAFDF98DA}"/>
    <cellStyle name="Separador de milhares 2 5 3 4" xfId="6954" xr:uid="{85D420F8-5F4B-4614-9826-82B50B844AAC}"/>
    <cellStyle name="Separador de milhares 2 5 3 4 2" xfId="11809" xr:uid="{593F13B5-B020-4D07-B512-5BD487270F39}"/>
    <cellStyle name="Separador de milhares 2 5 3 4 2 2" xfId="28071" xr:uid="{836D120C-F4C0-41D5-915E-F9B8A3551C06}"/>
    <cellStyle name="Separador de milhares 2 5 3 4 3" xfId="17404" xr:uid="{8C6164F2-8FC3-45B2-A317-65E69CE184B6}"/>
    <cellStyle name="Separador de milhares 2 5 3 4 4" xfId="23230" xr:uid="{C966B529-BD85-4F3C-99A5-A872827A02BB}"/>
    <cellStyle name="Separador de milhares 2 5 3 4 5" xfId="19173" xr:uid="{E6A295E4-5158-44F1-9C03-348E44715EFF}"/>
    <cellStyle name="Separador de milhares 2 5 3 5" xfId="8581" xr:uid="{C5ED3B56-48A8-4417-8861-49BC34869E05}"/>
    <cellStyle name="Separador de milhares 2 5 3 5 2" xfId="24850" xr:uid="{93B6C1B9-0DB3-4FBE-A650-8086429F143A}"/>
    <cellStyle name="Separador de milhares 2 5 3 6" xfId="14109" xr:uid="{61F3ABD4-7EF5-440D-9A2E-5B907A96E210}"/>
    <cellStyle name="Separador de milhares 2 5 3 7" xfId="20009" xr:uid="{0B087C88-BD09-4E9A-82E0-5D4A76BDFBFA}"/>
    <cellStyle name="Separador de milhares 2 5 3 8" xfId="13388" xr:uid="{0E4E07A3-B438-48B9-8A22-DF97B96D0AC7}"/>
    <cellStyle name="Separador de milhares 2 5 3 9" xfId="33054" xr:uid="{F42F6827-C708-4BEA-B837-E5E5BFAEA26D}"/>
    <cellStyle name="Separador de milhares 2 5 4" xfId="3757" xr:uid="{520FABC2-01F2-4387-AC01-07FB1C715DAC}"/>
    <cellStyle name="Separador de milhares 2 5 4 10" xfId="36479" xr:uid="{D67A15E8-1E43-4626-8D14-2F0FD447BE3D}"/>
    <cellStyle name="Separador de milhares 2 5 4 11" xfId="37891" xr:uid="{00532B59-819B-4844-8EC5-4BD819B7ECD7}"/>
    <cellStyle name="Separador de milhares 2 5 4 12" xfId="39296" xr:uid="{A1180AE8-7452-478B-B604-670F546CF7EF}"/>
    <cellStyle name="Separador de milhares 2 5 4 13" xfId="40466" xr:uid="{BBB1779B-A646-45B0-9D10-9538554A1517}"/>
    <cellStyle name="Separador de milhares 2 5 4 14" xfId="42345" xr:uid="{173525A7-0F22-4008-9166-997E61FB360D}"/>
    <cellStyle name="Separador de milhares 2 5 4 15" xfId="43748" xr:uid="{7F166402-32C5-49A1-8660-8F8D1095E863}"/>
    <cellStyle name="Separador de milhares 2 5 4 2" xfId="5366" xr:uid="{8D3F1C27-B8F7-4BE8-A21A-86BDD397DF47}"/>
    <cellStyle name="Separador de milhares 2 5 4 2 2" xfId="10615" xr:uid="{7B3FAA7A-4F0A-4CA5-B08D-83D68F9D8763}"/>
    <cellStyle name="Separador de milhares 2 5 4 2 2 2" xfId="26877" xr:uid="{B69EE75D-E3F8-4BD4-B4AB-B1F861C4AE11}"/>
    <cellStyle name="Separador de milhares 2 5 4 2 3" xfId="16138" xr:uid="{581932AB-5000-4945-A287-D49DB7274A1D}"/>
    <cellStyle name="Separador de milhares 2 5 4 2 4" xfId="22036" xr:uid="{7E7F6659-BBA3-4F3C-B762-C4A693318DB9}"/>
    <cellStyle name="Separador de milhares 2 5 4 2 5" xfId="31365" xr:uid="{68679DA7-056C-4E5E-838E-862DCCA05FA0}"/>
    <cellStyle name="Separador de milhares 2 5 4 3" xfId="7372" xr:uid="{DAF64EEF-79CC-486C-B267-94EE9DEB16B9}"/>
    <cellStyle name="Separador de milhares 2 5 4 3 2" xfId="12227" xr:uid="{AC1164B3-92A0-4963-B72C-DC93FF6AC872}"/>
    <cellStyle name="Separador de milhares 2 5 4 3 2 2" xfId="28489" xr:uid="{30F42EFC-C9FB-4E8A-AC3D-BFFC544E6076}"/>
    <cellStyle name="Separador de milhares 2 5 4 3 3" xfId="17822" xr:uid="{08515743-057C-47A5-8682-3EE0CE46703B}"/>
    <cellStyle name="Separador de milhares 2 5 4 3 4" xfId="23648" xr:uid="{0BD9A0DC-8255-4887-924A-633C8A9BF258}"/>
    <cellStyle name="Separador de milhares 2 5 4 3 5" xfId="29800" xr:uid="{1A54737A-BF3D-4844-8C9A-1340DF6E285D}"/>
    <cellStyle name="Separador de milhares 2 5 4 4" xfId="8999" xr:uid="{F28A5EC4-8383-488D-8768-56515F4457EB}"/>
    <cellStyle name="Separador de milhares 2 5 4 4 2" xfId="25268" xr:uid="{45A688D7-0D19-4067-8DCA-B979A460059E}"/>
    <cellStyle name="Separador de milhares 2 5 4 5" xfId="14529" xr:uid="{DB7DAE3E-E302-46F4-A936-C4E059B94659}"/>
    <cellStyle name="Separador de milhares 2 5 4 6" xfId="20427" xr:uid="{C1913E88-51CF-4ED9-9D97-1514366DC43E}"/>
    <cellStyle name="Separador de milhares 2 5 4 7" xfId="31165" xr:uid="{EECB12FE-D497-4DD0-8A74-064F77BE8415}"/>
    <cellStyle name="Separador de milhares 2 5 4 8" xfId="33472" xr:uid="{7C030AC6-CB44-4869-ADDA-C075949C3A5C}"/>
    <cellStyle name="Separador de milhares 2 5 4 9" xfId="34797" xr:uid="{26A6D53D-766E-4A6B-A365-B53BA6337F65}"/>
    <cellStyle name="Separador de milhares 2 5 5" xfId="13657" xr:uid="{D658089B-E247-4D6C-9C67-667DCBEE9063}"/>
    <cellStyle name="Separador de milhares 2 5 6" xfId="19451" xr:uid="{EC2FDBDD-E1E6-40DF-B0F1-E62F29784E1B}"/>
    <cellStyle name="Separador de milhares 2 6" xfId="2814" xr:uid="{A33865F5-9AA1-43B3-BF78-078EE0AD552C}"/>
    <cellStyle name="Separador de milhares 2 6 2" xfId="3068" xr:uid="{7E3D6412-6FF1-469D-818E-9F4B9B71A89D}"/>
    <cellStyle name="Separador de milhares 2 6 2 10" xfId="32815" xr:uid="{35CBAF71-B1D8-4328-A5B4-52F468B92E63}"/>
    <cellStyle name="Separador de milhares 2 6 2 11" xfId="34798" xr:uid="{72F55F24-FB63-4CD7-A11B-A731A7B5ABF3}"/>
    <cellStyle name="Separador de milhares 2 6 2 12" xfId="35907" xr:uid="{93D202CB-C12E-40E1-AD6F-6D69982D62A8}"/>
    <cellStyle name="Separador de milhares 2 6 2 13" xfId="37319" xr:uid="{05D1B4B9-6EB4-4F37-90DF-4822116BE1F5}"/>
    <cellStyle name="Separador de milhares 2 6 2 14" xfId="38724" xr:uid="{57447561-4E6F-43AF-B238-0370F7EC9CDF}"/>
    <cellStyle name="Separador de milhares 2 6 2 15" xfId="40467" xr:uid="{B4A906E8-EE68-4942-B143-9D39E57FFD4A}"/>
    <cellStyle name="Separador de milhares 2 6 2 16" xfId="41773" xr:uid="{269DCBB0-7B02-436E-8EA0-45E863CFD959}"/>
    <cellStyle name="Separador de milhares 2 6 2 17" xfId="43176" xr:uid="{FE08614A-A85F-47B9-A9C0-AF9FEFA4F1E0}"/>
    <cellStyle name="Separador de milhares 2 6 2 2" xfId="3533" xr:uid="{5BB20E6E-538D-4681-AF25-C701A2E9DC0E}"/>
    <cellStyle name="Separador de milhares 2 6 2 2 10" xfId="34799" xr:uid="{D8F765D1-56A1-4E63-B699-5958DCF771C6}"/>
    <cellStyle name="Separador de milhares 2 6 2 2 11" xfId="36272" xr:uid="{2437BC33-A331-455D-848F-3CBC8A4293E9}"/>
    <cellStyle name="Separador de milhares 2 6 2 2 12" xfId="37684" xr:uid="{C743FA1D-B6D4-4C92-823F-6B46F797BAE4}"/>
    <cellStyle name="Separador de milhares 2 6 2 2 13" xfId="39089" xr:uid="{C21306F9-1665-4436-B26F-5AC776F4688D}"/>
    <cellStyle name="Separador de milhares 2 6 2 2 14" xfId="40468" xr:uid="{F9E8E58E-CD14-4EFA-A188-D5555C19ECEE}"/>
    <cellStyle name="Separador de milhares 2 6 2 2 15" xfId="42138" xr:uid="{ACEFB5CD-E0F7-4491-8F03-01B92412642E}"/>
    <cellStyle name="Separador de milhares 2 6 2 2 16" xfId="43541" xr:uid="{894396F6-2921-4C33-84B4-9FDBD1F32A5B}"/>
    <cellStyle name="Separador de milhares 2 6 2 2 2" xfId="4394" xr:uid="{80541780-A320-4BDB-A960-D377020A599B}"/>
    <cellStyle name="Separador de milhares 2 6 2 2 2 10" xfId="37024" xr:uid="{E35CD726-B689-4065-AA54-49ACBE2FCE2C}"/>
    <cellStyle name="Separador de milhares 2 6 2 2 2 11" xfId="38436" xr:uid="{3B8885D2-871D-4A50-92F9-175D205EAAFE}"/>
    <cellStyle name="Separador de milhares 2 6 2 2 2 12" xfId="39841" xr:uid="{06994446-6E23-420E-9AD3-412B8CCEAF0A}"/>
    <cellStyle name="Separador de milhares 2 6 2 2 2 13" xfId="40469" xr:uid="{7A1D240F-1BD3-479F-96AC-1C862BB342B4}"/>
    <cellStyle name="Separador de milhares 2 6 2 2 2 14" xfId="42890" xr:uid="{AD675B61-8A5F-4492-848D-867D27C0FAD2}"/>
    <cellStyle name="Separador de milhares 2 6 2 2 2 15" xfId="44293" xr:uid="{6A085006-D564-4B5F-B8D3-735F81625141}"/>
    <cellStyle name="Separador de milhares 2 6 2 2 2 2" xfId="6003" xr:uid="{4666AD82-03DA-4A78-AF68-A53BB891A179}"/>
    <cellStyle name="Separador de milhares 2 6 2 2 2 2 2" xfId="11252" xr:uid="{173093D1-D4F3-4AD3-A39E-00EB396E91DB}"/>
    <cellStyle name="Separador de milhares 2 6 2 2 2 2 2 2" xfId="27514" xr:uid="{FC42C475-1B98-4B96-99E2-226B81CF30A8}"/>
    <cellStyle name="Separador de milhares 2 6 2 2 2 2 3" xfId="16775" xr:uid="{82EC199C-194F-4D17-836E-E2864E3E3E16}"/>
    <cellStyle name="Separador de milhares 2 6 2 2 2 2 4" xfId="22673" xr:uid="{0495EFEE-EBAB-481B-825C-554577C0AF7F}"/>
    <cellStyle name="Separador de milhares 2 6 2 2 2 2 5" xfId="19005" xr:uid="{F0056C93-8BFE-41B4-BB46-F86083AC94C4}"/>
    <cellStyle name="Separador de milhares 2 6 2 2 2 3" xfId="8009" xr:uid="{B3C5CD69-978F-4E43-8CDA-CDD65F288A13}"/>
    <cellStyle name="Separador de milhares 2 6 2 2 2 3 2" xfId="12864" xr:uid="{8F9F11FE-E964-4B4F-8251-B3C5862E2222}"/>
    <cellStyle name="Separador de milhares 2 6 2 2 2 3 2 2" xfId="29126" xr:uid="{BAE9599F-C18B-4C15-A491-C0FE0793894B}"/>
    <cellStyle name="Separador de milhares 2 6 2 2 2 3 3" xfId="18459" xr:uid="{871A929D-BCED-42C1-A36D-FAE5E103A6A9}"/>
    <cellStyle name="Separador de milhares 2 6 2 2 2 3 4" xfId="24285" xr:uid="{61F2D5C2-A5EE-4453-9FE8-2969AB3A3275}"/>
    <cellStyle name="Separador de milhares 2 6 2 2 2 3 5" xfId="31633" xr:uid="{C5F91B05-9A61-42F0-835A-15B28D726D29}"/>
    <cellStyle name="Separador de milhares 2 6 2 2 2 4" xfId="9636" xr:uid="{469BD07A-DB24-447F-840B-1658478F53BC}"/>
    <cellStyle name="Separador de milhares 2 6 2 2 2 4 2" xfId="25905" xr:uid="{A95EBE3E-6DB0-482C-A6E9-28B2FC65B761}"/>
    <cellStyle name="Separador de milhares 2 6 2 2 2 5" xfId="15166" xr:uid="{A77623A4-1129-454A-BFA2-C0319F88660C}"/>
    <cellStyle name="Separador de milhares 2 6 2 2 2 6" xfId="21064" xr:uid="{A761A8CD-E887-430C-A342-794BE3D407E1}"/>
    <cellStyle name="Separador de milhares 2 6 2 2 2 7" xfId="29837" xr:uid="{411BD038-BA98-4321-8353-016E413535AA}"/>
    <cellStyle name="Separador de milhares 2 6 2 2 2 8" xfId="34109" xr:uid="{4383D5E4-64CF-4793-BC84-CE9E936D0065}"/>
    <cellStyle name="Separador de milhares 2 6 2 2 2 9" xfId="34800" xr:uid="{137BDC40-E404-4AAA-93C0-6749C22009C8}"/>
    <cellStyle name="Separador de milhares 2 6 2 2 3" xfId="5148" xr:uid="{72372713-2A8E-4736-8510-097DAA9EA7FE}"/>
    <cellStyle name="Separador de milhares 2 6 2 2 3 2" xfId="10397" xr:uid="{B285555A-CC32-4691-B07E-5C6675D25D25}"/>
    <cellStyle name="Separador de milhares 2 6 2 2 3 2 2" xfId="26659" xr:uid="{677FAC37-7AC8-4BCC-AEFF-CFB9AF7C17FC}"/>
    <cellStyle name="Separador de milhares 2 6 2 2 3 3" xfId="15920" xr:uid="{96ADDCC2-5343-4C57-AE80-8507846ED2D8}"/>
    <cellStyle name="Separador de milhares 2 6 2 2 3 4" xfId="21818" xr:uid="{B897B495-CFB4-42F5-9A5D-9E4E6395C357}"/>
    <cellStyle name="Separador de milhares 2 6 2 2 3 5" xfId="31757" xr:uid="{D44E4030-E573-4866-AAE2-56FDA0269879}"/>
    <cellStyle name="Separador de milhares 2 6 2 2 4" xfId="7154" xr:uid="{113E245F-2E31-4ACF-A952-7560F67B1C97}"/>
    <cellStyle name="Separador de milhares 2 6 2 2 4 2" xfId="12009" xr:uid="{372631E8-5D4E-437E-B352-58406ED864D4}"/>
    <cellStyle name="Separador de milhares 2 6 2 2 4 2 2" xfId="28271" xr:uid="{92A6B651-C932-46A2-A436-1BA19869653E}"/>
    <cellStyle name="Separador de milhares 2 6 2 2 4 3" xfId="17604" xr:uid="{15221B8C-3121-4520-ADD5-1B2D33A82CB9}"/>
    <cellStyle name="Separador de milhares 2 6 2 2 4 4" xfId="23430" xr:uid="{A7E31184-7221-4FC9-97EC-562635648C7E}"/>
    <cellStyle name="Separador de milhares 2 6 2 2 4 5" xfId="31217" xr:uid="{656BA31B-59E6-4616-974C-E9BE136DFECF}"/>
    <cellStyle name="Separador de milhares 2 6 2 2 5" xfId="8781" xr:uid="{F0EC89FB-985E-4F64-A056-7EC079AE578D}"/>
    <cellStyle name="Separador de milhares 2 6 2 2 5 2" xfId="25050" xr:uid="{B07437E3-3A67-4BE1-99E1-1BEE5D025A6C}"/>
    <cellStyle name="Separador de milhares 2 6 2 2 6" xfId="14309" xr:uid="{2E4833AE-F3B7-4DD0-B249-4222D3C3EDFA}"/>
    <cellStyle name="Separador de milhares 2 6 2 2 7" xfId="20209" xr:uid="{9891F511-5D61-4082-9226-943E34DB2589}"/>
    <cellStyle name="Separador de milhares 2 6 2 2 8" xfId="30564" xr:uid="{D25D1FA6-D435-4D33-92DB-ED8136AFDEAD}"/>
    <cellStyle name="Separador de milhares 2 6 2 2 9" xfId="33254" xr:uid="{6F308358-9D72-48E4-AC9E-64B3B5D11645}"/>
    <cellStyle name="Separador de milhares 2 6 2 3" xfId="3959" xr:uid="{59CA5B97-40DB-48E3-B985-51ED84F36BC5}"/>
    <cellStyle name="Separador de milhares 2 6 2 3 10" xfId="36657" xr:uid="{86F454CD-3FAD-462E-90B1-148EE8368AB8}"/>
    <cellStyle name="Separador de milhares 2 6 2 3 11" xfId="38069" xr:uid="{D721CFCE-0FDC-49D7-8456-51771A69E0F1}"/>
    <cellStyle name="Separador de milhares 2 6 2 3 12" xfId="39474" xr:uid="{CB870361-C6C6-424B-9CFA-14CE05C6818A}"/>
    <cellStyle name="Separador de milhares 2 6 2 3 13" xfId="40470" xr:uid="{E4F8DF8B-1D71-4254-B5D4-64AD63D8595B}"/>
    <cellStyle name="Separador de milhares 2 6 2 3 14" xfId="42523" xr:uid="{FB3A1A2C-CC8D-46B3-B774-A855BA6C10FC}"/>
    <cellStyle name="Separador de milhares 2 6 2 3 15" xfId="43926" xr:uid="{5E54B519-16FC-4BA9-B1A7-A2EC110BEA5C}"/>
    <cellStyle name="Separador de milhares 2 6 2 3 2" xfId="5568" xr:uid="{5AC70962-393F-42C2-9AFB-79BBF937165F}"/>
    <cellStyle name="Separador de milhares 2 6 2 3 2 2" xfId="10817" xr:uid="{62B0563D-E118-4000-AB35-79D85D09735A}"/>
    <cellStyle name="Separador de milhares 2 6 2 3 2 2 2" xfId="27079" xr:uid="{9B5BE743-E951-4BC7-9E2C-9A9309C32224}"/>
    <cellStyle name="Separador de milhares 2 6 2 3 2 3" xfId="16340" xr:uid="{D8474F75-BC25-480B-B291-1F582922713C}"/>
    <cellStyle name="Separador de milhares 2 6 2 3 2 4" xfId="22238" xr:uid="{88EDE004-5D7B-4FA5-98CA-6B3F1D664DB5}"/>
    <cellStyle name="Separador de milhares 2 6 2 3 2 5" xfId="32384" xr:uid="{9B71F3A8-38B5-4850-8CD1-C1B67D36DC55}"/>
    <cellStyle name="Separador de milhares 2 6 2 3 3" xfId="7574" xr:uid="{BE6A1D84-246A-456A-A4B0-D5B0317C0C0E}"/>
    <cellStyle name="Separador de milhares 2 6 2 3 3 2" xfId="12429" xr:uid="{D5ED2879-54C5-43A9-9649-5AEA01CF17EA}"/>
    <cellStyle name="Separador de milhares 2 6 2 3 3 2 2" xfId="28691" xr:uid="{15165EE9-9B13-4011-9E4F-8D32065CF7FE}"/>
    <cellStyle name="Separador de milhares 2 6 2 3 3 3" xfId="18024" xr:uid="{982ED6D4-11B6-4203-9B30-046B7185BDDA}"/>
    <cellStyle name="Separador de milhares 2 6 2 3 3 4" xfId="23850" xr:uid="{FB43FAB4-68D2-4E6A-BCFC-4BCBD2F6CAB9}"/>
    <cellStyle name="Separador de milhares 2 6 2 3 3 5" xfId="30728" xr:uid="{1C01BEA6-A5CF-4B17-9580-A42F37434937}"/>
    <cellStyle name="Separador de milhares 2 6 2 3 4" xfId="9201" xr:uid="{492A8B72-506A-4E3A-A3C2-2A0A73531456}"/>
    <cellStyle name="Separador de milhares 2 6 2 3 4 2" xfId="25470" xr:uid="{1DDD856A-FE8C-46F7-8473-91240C7F7809}"/>
    <cellStyle name="Separador de milhares 2 6 2 3 5" xfId="14731" xr:uid="{7C3B0A5F-4147-4988-81C9-9E7A15D743DF}"/>
    <cellStyle name="Separador de milhares 2 6 2 3 6" xfId="20629" xr:uid="{3BA2F98C-C9A3-4D0B-A505-BF60AF120BF0}"/>
    <cellStyle name="Separador de milhares 2 6 2 3 7" xfId="32397" xr:uid="{CB68F298-77D8-4DEE-B419-FCC64015B8CA}"/>
    <cellStyle name="Separador de milhares 2 6 2 3 8" xfId="33674" xr:uid="{B58F5510-9DDE-467C-81B4-4977B239F3A4}"/>
    <cellStyle name="Separador de milhares 2 6 2 3 9" xfId="34801" xr:uid="{95221844-FC39-4E10-9443-36B5961A4B75}"/>
    <cellStyle name="Separador de milhares 2 6 2 4" xfId="4709" xr:uid="{017D8B6D-C9D8-4AF3-A572-179F15F6A081}"/>
    <cellStyle name="Separador de milhares 2 6 2 4 2" xfId="9958" xr:uid="{751CD0F0-E3DA-48D0-BC8C-C907C9D81A77}"/>
    <cellStyle name="Separador de milhares 2 6 2 4 2 2" xfId="26220" xr:uid="{772BD42E-5127-491E-88EC-7E6C33DD2813}"/>
    <cellStyle name="Separador de milhares 2 6 2 4 3" xfId="15481" xr:uid="{68408E0C-6614-4049-A0FA-B3F44E77DFA2}"/>
    <cellStyle name="Separador de milhares 2 6 2 4 4" xfId="21379" xr:uid="{EC18CF9A-1762-41E3-B7E2-0EE2A14FB9E0}"/>
    <cellStyle name="Separador de milhares 2 6 2 4 5" xfId="30265" xr:uid="{D9A2F876-3163-4405-A7B8-8D74CD54D35C}"/>
    <cellStyle name="Separador de milhares 2 6 2 5" xfId="6715" xr:uid="{5428E1A9-0DF9-4853-B75C-92FA19D447A1}"/>
    <cellStyle name="Separador de milhares 2 6 2 5 2" xfId="11570" xr:uid="{969FC18F-25B7-4F5E-BE74-3514496BB261}"/>
    <cellStyle name="Separador de milhares 2 6 2 5 2 2" xfId="27832" xr:uid="{8E19A3D7-F2C8-469B-B4BC-2C4F192B90BE}"/>
    <cellStyle name="Separador de milhares 2 6 2 5 3" xfId="17165" xr:uid="{0DDE1F7F-F11F-476B-A0D0-0F8527558076}"/>
    <cellStyle name="Separador de milhares 2 6 2 5 4" xfId="22991" xr:uid="{5D3DD7E6-AD9E-4532-BAD5-339F8A9A6291}"/>
    <cellStyle name="Separador de milhares 2 6 2 5 5" xfId="18630" xr:uid="{7FC8E0C3-D118-469C-9DEE-9DD351A793F5}"/>
    <cellStyle name="Separador de milhares 2 6 2 6" xfId="8342" xr:uid="{36405B25-184A-4722-B353-E3EAB6388D20}"/>
    <cellStyle name="Separador de milhares 2 6 2 6 2" xfId="24611" xr:uid="{CB2D493E-FAB7-4958-B414-10B9BF091C59}"/>
    <cellStyle name="Separador de milhares 2 6 2 7" xfId="13867" xr:uid="{DE061E5B-8D7B-4DB8-A656-3A5BD57F0401}"/>
    <cellStyle name="Separador de milhares 2 6 2 8" xfId="19770" xr:uid="{64CFDAF8-95FB-468E-850F-B129E8E3F96F}"/>
    <cellStyle name="Separador de milhares 2 6 2 9" xfId="19397" xr:uid="{6941C182-3CEE-4029-A8F3-86771FDFB833}"/>
    <cellStyle name="Separador de milhares 2 6 3" xfId="3333" xr:uid="{A7A703F2-262A-4BFB-A876-4CD4F5061942}"/>
    <cellStyle name="Separador de milhares 2 6 3 10" xfId="34802" xr:uid="{31365819-9619-4A5E-B361-DA1A74AC77AB}"/>
    <cellStyle name="Separador de milhares 2 6 3 11" xfId="36096" xr:uid="{BAE081F2-DE89-416C-BD40-F331674D69DC}"/>
    <cellStyle name="Separador de milhares 2 6 3 12" xfId="37508" xr:uid="{39CFCC6C-0047-41D7-95C0-964DDA16F4AB}"/>
    <cellStyle name="Separador de milhares 2 6 3 13" xfId="38913" xr:uid="{D2ACC707-0174-41BF-9EF0-5B440D90AEEC}"/>
    <cellStyle name="Separador de milhares 2 6 3 14" xfId="40471" xr:uid="{2CC3238F-98C5-4CA8-B94E-164265B8DB82}"/>
    <cellStyle name="Separador de milhares 2 6 3 15" xfId="41962" xr:uid="{1A24CC3F-F72E-4A59-9C7E-551FC7325231}"/>
    <cellStyle name="Separador de milhares 2 6 3 16" xfId="43365" xr:uid="{953989A8-F20D-46D6-BE5B-9A8199E53DDC}"/>
    <cellStyle name="Separador de milhares 2 6 3 2" xfId="4196" xr:uid="{E0938DC8-07DA-4EE1-8AF4-D1970BC73289}"/>
    <cellStyle name="Separador de milhares 2 6 3 2 10" xfId="36848" xr:uid="{004B64D8-DACB-4E97-8ABC-26D91FD40B3F}"/>
    <cellStyle name="Separador de milhares 2 6 3 2 11" xfId="38260" xr:uid="{DA1D8877-7C3B-417D-95EF-80D844261110}"/>
    <cellStyle name="Separador de milhares 2 6 3 2 12" xfId="39665" xr:uid="{B9EDB197-3954-453B-ABE2-AD70D0D3BFB5}"/>
    <cellStyle name="Separador de milhares 2 6 3 2 13" xfId="40472" xr:uid="{3549695E-E9DC-495F-9B5A-0AE18E5B69A0}"/>
    <cellStyle name="Separador de milhares 2 6 3 2 14" xfId="42714" xr:uid="{EC82EE90-64DC-4886-801B-91965991DFDC}"/>
    <cellStyle name="Separador de milhares 2 6 3 2 15" xfId="44117" xr:uid="{C7187FAA-2D1D-4C29-978A-8C83EB5AD738}"/>
    <cellStyle name="Separador de milhares 2 6 3 2 2" xfId="5805" xr:uid="{EA1E648A-9B03-435D-BC01-A18210E165B7}"/>
    <cellStyle name="Separador de milhares 2 6 3 2 2 2" xfId="11054" xr:uid="{41BDDE81-7C7E-4311-820D-EA98C24F0F49}"/>
    <cellStyle name="Separador de milhares 2 6 3 2 2 2 2" xfId="27316" xr:uid="{8D3D4571-F1B9-4E8A-ADC5-7094C937C654}"/>
    <cellStyle name="Separador de milhares 2 6 3 2 2 3" xfId="16577" xr:uid="{76CB3565-858B-43E3-9EAB-AA86810BE0A7}"/>
    <cellStyle name="Separador de milhares 2 6 3 2 2 4" xfId="22475" xr:uid="{3DE5F652-6C6D-4608-BC85-641BA3849330}"/>
    <cellStyle name="Separador de milhares 2 6 3 2 2 5" xfId="19484" xr:uid="{847DDB8E-C67D-4EFF-86E6-8FF056BA1EFD}"/>
    <cellStyle name="Separador de milhares 2 6 3 2 3" xfId="7811" xr:uid="{173962D9-CC58-4708-8138-5F914ABF7C86}"/>
    <cellStyle name="Separador de milhares 2 6 3 2 3 2" xfId="12666" xr:uid="{5BE5EEA4-EA94-4597-A1E0-4CA5772A6750}"/>
    <cellStyle name="Separador de milhares 2 6 3 2 3 2 2" xfId="28928" xr:uid="{58393AA9-29E5-4D65-9314-B60E9CD2D609}"/>
    <cellStyle name="Separador de milhares 2 6 3 2 3 3" xfId="18261" xr:uid="{47AD2029-EA8F-478B-85BC-56B3D0F7849F}"/>
    <cellStyle name="Separador de milhares 2 6 3 2 3 4" xfId="24087" xr:uid="{0B3429D7-25B6-4723-944C-3924F504210E}"/>
    <cellStyle name="Separador de milhares 2 6 3 2 3 5" xfId="29515" xr:uid="{8F46C521-EA46-4E22-B82A-E59701FA6B63}"/>
    <cellStyle name="Separador de milhares 2 6 3 2 4" xfId="9438" xr:uid="{A9613460-600D-4C8F-915D-2A493EF5EAA8}"/>
    <cellStyle name="Separador de milhares 2 6 3 2 4 2" xfId="25707" xr:uid="{9772AEDA-06E0-4BDB-AEFB-05F7A71FB402}"/>
    <cellStyle name="Separador de milhares 2 6 3 2 5" xfId="14968" xr:uid="{B4E4AF70-C9FC-4B9E-A114-4D6F59B860F8}"/>
    <cellStyle name="Separador de milhares 2 6 3 2 6" xfId="20866" xr:uid="{0F97D531-7A15-4B72-8712-E206BAE603E6}"/>
    <cellStyle name="Separador de milhares 2 6 3 2 7" xfId="29932" xr:uid="{6CB197A3-1602-4730-8C61-9E523AE49095}"/>
    <cellStyle name="Separador de milhares 2 6 3 2 8" xfId="33911" xr:uid="{F8F387D5-5D6F-40BE-9331-E41AA143D358}"/>
    <cellStyle name="Separador de milhares 2 6 3 2 9" xfId="34803" xr:uid="{B90A5040-C840-44F2-9867-9E6147D88C3B}"/>
    <cellStyle name="Separador de milhares 2 6 3 3" xfId="4949" xr:uid="{F57272CD-3817-4A57-A636-C9720150A707}"/>
    <cellStyle name="Separador de milhares 2 6 3 3 2" xfId="10198" xr:uid="{476012EA-6A03-4E53-9F66-CF6E875E6209}"/>
    <cellStyle name="Separador de milhares 2 6 3 3 2 2" xfId="26460" xr:uid="{DF9C84CC-8598-41FF-A652-F30619BD7415}"/>
    <cellStyle name="Separador de milhares 2 6 3 3 3" xfId="15721" xr:uid="{5D736190-D625-40A4-93DD-26265FCB7183}"/>
    <cellStyle name="Separador de milhares 2 6 3 3 4" xfId="21619" xr:uid="{ABCF6865-4A44-4EDF-A2BA-75195BD40A9F}"/>
    <cellStyle name="Separador de milhares 2 6 3 3 5" xfId="29843" xr:uid="{B917E8FF-31F3-47B5-B28D-31582AA30566}"/>
    <cellStyle name="Separador de milhares 2 6 3 4" xfId="6955" xr:uid="{4AFF31DC-E56A-41E2-974C-1C876C5F5213}"/>
    <cellStyle name="Separador de milhares 2 6 3 4 2" xfId="11810" xr:uid="{6D05C22E-1C80-4D0D-8D2E-28973FFAD04E}"/>
    <cellStyle name="Separador de milhares 2 6 3 4 2 2" xfId="28072" xr:uid="{A3194FB8-83AA-47DF-9251-60E690356A87}"/>
    <cellStyle name="Separador de milhares 2 6 3 4 3" xfId="17405" xr:uid="{BBF41D2C-3F74-4A4E-AC21-4EE89DE77471}"/>
    <cellStyle name="Separador de milhares 2 6 3 4 4" xfId="23231" xr:uid="{8D257A1E-E569-4EA4-B44B-ADD57F73B29D}"/>
    <cellStyle name="Separador de milhares 2 6 3 4 5" xfId="13362" xr:uid="{3906A4DB-2A66-4333-A43A-E11CFBF164A0}"/>
    <cellStyle name="Separador de milhares 2 6 3 5" xfId="8582" xr:uid="{F255322C-44F0-42B5-80E9-2CDA3AB763B1}"/>
    <cellStyle name="Separador de milhares 2 6 3 5 2" xfId="24851" xr:uid="{FC7AF2D8-FC85-4487-AABC-CA918AA69BB2}"/>
    <cellStyle name="Separador de milhares 2 6 3 6" xfId="14110" xr:uid="{B4EB3B70-27A2-4D5A-82D2-010E462C5E93}"/>
    <cellStyle name="Separador de milhares 2 6 3 7" xfId="20010" xr:uid="{66D741D3-0A5A-4651-B26E-3CDC15B74AAA}"/>
    <cellStyle name="Separador de milhares 2 6 3 8" xfId="19348" xr:uid="{E81184D8-1007-4FCE-A3AF-ED4FAC356D2F}"/>
    <cellStyle name="Separador de milhares 2 6 3 9" xfId="33055" xr:uid="{57A0288F-520B-4B08-832D-7DB19E8D617C}"/>
    <cellStyle name="Separador de milhares 2 6 4" xfId="3758" xr:uid="{EBF453B4-8780-4E9B-B456-92ADACCEEB46}"/>
    <cellStyle name="Separador de milhares 2 6 4 10" xfId="36481" xr:uid="{B8670EE0-95E8-4220-BCBC-EE2F0CCB3281}"/>
    <cellStyle name="Separador de milhares 2 6 4 11" xfId="37893" xr:uid="{E2A50471-D3DA-42AF-B4C3-1D4B7588C554}"/>
    <cellStyle name="Separador de milhares 2 6 4 12" xfId="39298" xr:uid="{3FD3BC84-D732-4A47-9217-C26E05972736}"/>
    <cellStyle name="Separador de milhares 2 6 4 13" xfId="40473" xr:uid="{C049CDE1-7B9D-4553-A26A-C2DA575C4456}"/>
    <cellStyle name="Separador de milhares 2 6 4 14" xfId="42347" xr:uid="{C5D962D9-B547-4B02-BFE3-F5A0AE7B2863}"/>
    <cellStyle name="Separador de milhares 2 6 4 15" xfId="43750" xr:uid="{E7F294E2-693F-4C08-A9AE-AA4159F4CFD7}"/>
    <cellStyle name="Separador de milhares 2 6 4 2" xfId="5367" xr:uid="{F92082D2-3FB8-4E05-978B-C3A7F78C41F6}"/>
    <cellStyle name="Separador de milhares 2 6 4 2 2" xfId="10616" xr:uid="{5061386F-75D9-4D91-BC4A-8F308375BA02}"/>
    <cellStyle name="Separador de milhares 2 6 4 2 2 2" xfId="26878" xr:uid="{33647FC2-FF36-48F6-908B-2746312F5A17}"/>
    <cellStyle name="Separador de milhares 2 6 4 2 3" xfId="16139" xr:uid="{5C5B2D63-CCE7-49CB-98C8-AA49BAC53222}"/>
    <cellStyle name="Separador de milhares 2 6 4 2 4" xfId="22037" xr:uid="{36E2658A-40BA-4BF7-ACD0-AA70011B8973}"/>
    <cellStyle name="Separador de milhares 2 6 4 2 5" xfId="32227" xr:uid="{DD6472C9-667F-46B5-8931-E3CAA6FC44B0}"/>
    <cellStyle name="Separador de milhares 2 6 4 3" xfId="7373" xr:uid="{3A26CF7B-ED41-480B-87D4-8F7E9B3D86A3}"/>
    <cellStyle name="Separador de milhares 2 6 4 3 2" xfId="12228" xr:uid="{2B771CD4-00C8-4A09-BBE1-BC57A97A0CEB}"/>
    <cellStyle name="Separador de milhares 2 6 4 3 2 2" xfId="28490" xr:uid="{4E95C736-48CD-41DA-AD9D-7B9DA5F7D201}"/>
    <cellStyle name="Separador de milhares 2 6 4 3 3" xfId="17823" xr:uid="{A65E1053-6B1F-4D68-9057-8819EAF3939A}"/>
    <cellStyle name="Separador de milhares 2 6 4 3 4" xfId="23649" xr:uid="{61C95657-330D-4FC5-9064-317D0931F677}"/>
    <cellStyle name="Separador de milhares 2 6 4 3 5" xfId="31983" xr:uid="{6DAC6E47-2AA9-4B4A-BFB0-40F96FA5CC29}"/>
    <cellStyle name="Separador de milhares 2 6 4 4" xfId="9000" xr:uid="{61DE4121-1E36-489E-8F1F-FEC4821E06E3}"/>
    <cellStyle name="Separador de milhares 2 6 4 4 2" xfId="25269" xr:uid="{8774B537-8720-45FF-AE6C-4CA033AC2346}"/>
    <cellStyle name="Separador de milhares 2 6 4 5" xfId="14530" xr:uid="{2F8E0501-A4B9-4DBF-A936-42C21C33A749}"/>
    <cellStyle name="Separador de milhares 2 6 4 6" xfId="20428" xr:uid="{81AE913C-6A9B-482E-9374-14AB0EB703D4}"/>
    <cellStyle name="Separador de milhares 2 6 4 7" xfId="16963" xr:uid="{46E646F3-4F15-4BE4-8317-CC8036D05E29}"/>
    <cellStyle name="Separador de milhares 2 6 4 8" xfId="33473" xr:uid="{27EFEC92-F84C-4598-B547-1201C0AA709C}"/>
    <cellStyle name="Separador de milhares 2 6 4 9" xfId="34804" xr:uid="{C23D6A74-5F31-406F-98E2-DDFDFF0112CF}"/>
    <cellStyle name="Separador de milhares 2 6 5" xfId="13658" xr:uid="{705EB7F1-5483-4506-B0EA-1CB5A000FA20}"/>
    <cellStyle name="Separador de milhares 2 6 6" xfId="19013" xr:uid="{DB77E4BB-4B3A-4EFE-B0D0-562115601E1C}"/>
    <cellStyle name="Separador de milhares 2 7" xfId="2981" xr:uid="{35B6AEF9-53DF-4A44-B703-A8B8732C9A62}"/>
    <cellStyle name="Separador de milhares 2 7 10" xfId="19687" xr:uid="{D1D09220-173C-45D1-9489-68DDD7B364FB}"/>
    <cellStyle name="Separador de milhares 2 7 11" xfId="29978" xr:uid="{C40C11DD-1C41-4839-B743-4E3462102AE0}"/>
    <cellStyle name="Separador de milhares 2 7 12" xfId="32731" xr:uid="{28B3B44A-8E5B-4FF1-B43B-7B31D1519E53}"/>
    <cellStyle name="Separador de milhares 2 7 13" xfId="34805" xr:uid="{525C2333-05FB-4F73-81D2-3196CCEEA2CE}"/>
    <cellStyle name="Separador de milhares 2 7 14" xfId="35844" xr:uid="{C014614F-DB14-4C39-B138-1F5A05C19A0C}"/>
    <cellStyle name="Separador de milhares 2 7 15" xfId="37256" xr:uid="{D7ACFB75-5436-4A11-A9C9-61AB58D04336}"/>
    <cellStyle name="Separador de milhares 2 7 16" xfId="38661" xr:uid="{13D6601B-759E-4125-BEE4-83CB28C00AAE}"/>
    <cellStyle name="Separador de milhares 2 7 17" xfId="40474" xr:uid="{38B345B8-E589-443B-84C7-7A6D21CE26A3}"/>
    <cellStyle name="Separador de milhares 2 7 18" xfId="41710" xr:uid="{A79D557C-242C-40F4-AEB1-394F6B5E7F3C}"/>
    <cellStyle name="Separador de milhares 2 7 19" xfId="43113" xr:uid="{18B20A76-CE3E-4575-B198-650CB10EC3B9}"/>
    <cellStyle name="Separador de milhares 2 7 2" xfId="3182" xr:uid="{8ED08CF4-421B-417E-9CDF-86334450C0F9}"/>
    <cellStyle name="Separador de milhares 2 7 2 10" xfId="19209" xr:uid="{73496579-6F43-4862-819B-3ABE5E7F8507}"/>
    <cellStyle name="Separador de milhares 2 7 2 11" xfId="32929" xr:uid="{6F16005C-7195-460D-A018-64C1F53BEDB6}"/>
    <cellStyle name="Separador de milhares 2 7 2 12" xfId="34806" xr:uid="{3A19DF38-3AF6-462A-B8B6-4F8270AC6EED}"/>
    <cellStyle name="Separador de milhares 2 7 2 13" xfId="36209" xr:uid="{FE8FAF4B-6E98-4A1D-B0C8-B098F3B119E9}"/>
    <cellStyle name="Separador de milhares 2 7 2 14" xfId="37621" xr:uid="{B981EA49-6F9E-44F8-89E2-DB6416ABE654}"/>
    <cellStyle name="Separador de milhares 2 7 2 15" xfId="39026" xr:uid="{58958E27-E15F-4AFF-A75C-9308417D932D}"/>
    <cellStyle name="Separador de milhares 2 7 2 16" xfId="40475" xr:uid="{9F77663C-C7E6-42DA-831C-ED8770C62361}"/>
    <cellStyle name="Separador de milhares 2 7 2 17" xfId="42075" xr:uid="{BFC05D28-8E9A-4691-8B65-465B53CD9003}"/>
    <cellStyle name="Separador de milhares 2 7 2 18" xfId="43478" xr:uid="{F2C1107A-CB30-4161-9568-F3B944B4906F}"/>
    <cellStyle name="Separador de milhares 2 7 2 2" xfId="3647" xr:uid="{143BA63A-BBF6-4D9B-89A1-6F57644F9D0F}"/>
    <cellStyle name="Separador de milhares 2 7 2 2 10" xfId="34807" xr:uid="{0DCD209F-2F69-4051-90D4-FD1234CA663E}"/>
    <cellStyle name="Separador de milhares 2 7 2 2 11" xfId="36961" xr:uid="{62ECBBED-5D6D-49AD-93CD-EC7A20CDDCDD}"/>
    <cellStyle name="Separador de milhares 2 7 2 2 12" xfId="38373" xr:uid="{D8FD4659-AE05-4591-B350-3C3B0C583952}"/>
    <cellStyle name="Separador de milhares 2 7 2 2 13" xfId="39778" xr:uid="{3AE12DBD-C619-4DDB-8466-459932D657A8}"/>
    <cellStyle name="Separador de milhares 2 7 2 2 14" xfId="40476" xr:uid="{288BD3E5-1E66-47FD-B5DD-A67BE3545257}"/>
    <cellStyle name="Separador de milhares 2 7 2 2 15" xfId="42827" xr:uid="{93AF6506-F172-488E-95E1-5D8FE9220C07}"/>
    <cellStyle name="Separador de milhares 2 7 2 2 16" xfId="44230" xr:uid="{4FFFF494-BCA7-48D8-AC09-4CFC371AD1B5}"/>
    <cellStyle name="Separador de milhares 2 7 2 2 2" xfId="4508" xr:uid="{D329A2FB-8D7C-4722-B996-2B157150BB5C}"/>
    <cellStyle name="Separador de milhares 2 7 2 2 2 2" xfId="6117" xr:uid="{5D960050-1223-46AA-A914-C5183527E830}"/>
    <cellStyle name="Separador de milhares 2 7 2 2 2 2 2" xfId="11366" xr:uid="{90B848FB-7FC2-48C7-B824-8D7A4ADCD0FA}"/>
    <cellStyle name="Separador de milhares 2 7 2 2 2 2 2 2" xfId="27628" xr:uid="{114F72EE-D98E-4E3E-841A-CC879A69F1C0}"/>
    <cellStyle name="Separador de milhares 2 7 2 2 2 2 3" xfId="16889" xr:uid="{695C0FA9-19C5-4E86-B6CD-C357A462590A}"/>
    <cellStyle name="Separador de milhares 2 7 2 2 2 2 4" xfId="22787" xr:uid="{540B07D5-08E8-4140-8DC0-D94A3F7FD6CE}"/>
    <cellStyle name="Separador de milhares 2 7 2 2 2 2 5" xfId="13450" xr:uid="{EE1D69A5-C100-4B0C-AB69-46139F84D831}"/>
    <cellStyle name="Separador de milhares 2 7 2 2 2 3" xfId="8123" xr:uid="{F8DC8725-2E8A-418B-98CF-925C9D456BC0}"/>
    <cellStyle name="Separador de milhares 2 7 2 2 2 3 2" xfId="12978" xr:uid="{41EE12C8-7E77-4EB1-A9E7-86B04390F729}"/>
    <cellStyle name="Separador de milhares 2 7 2 2 2 3 2 2" xfId="29240" xr:uid="{A60D7445-5A3D-4EF7-B63D-EC88935D5032}"/>
    <cellStyle name="Separador de milhares 2 7 2 2 2 3 3" xfId="18573" xr:uid="{7091CFD4-22C8-42BA-BAEE-2EC9EB881098}"/>
    <cellStyle name="Separador de milhares 2 7 2 2 2 3 4" xfId="24399" xr:uid="{BB4ABFA0-7C5E-45CA-926C-000186CE6BF7}"/>
    <cellStyle name="Separador de milhares 2 7 2 2 2 3 5" xfId="31912" xr:uid="{C0252A23-D6C2-45F2-BDB3-E26FB99C2707}"/>
    <cellStyle name="Separador de milhares 2 7 2 2 2 4" xfId="9750" xr:uid="{C2033F01-EFFA-44BD-877E-B926DD7D8A0E}"/>
    <cellStyle name="Separador de milhares 2 7 2 2 2 4 2" xfId="26019" xr:uid="{E79A7AF1-AB83-4AA0-8F70-BAE393B15DAB}"/>
    <cellStyle name="Separador de milhares 2 7 2 2 2 5" xfId="15280" xr:uid="{DEA2054C-3772-4AD9-A19F-53B171B47118}"/>
    <cellStyle name="Separador de milhares 2 7 2 2 2 6" xfId="21178" xr:uid="{80C4539C-C33B-4B63-BF27-95D3DF77EDB6}"/>
    <cellStyle name="Separador de milhares 2 7 2 2 2 7" xfId="18829" xr:uid="{69D9E702-8DDF-488C-995F-69C6A0E68179}"/>
    <cellStyle name="Separador de milhares 2 7 2 2 2 8" xfId="34223" xr:uid="{FDDB3199-1778-433E-B81F-7569080C33F3}"/>
    <cellStyle name="Separador de milhares 2 7 2 2 3" xfId="5262" xr:uid="{679BF93A-85E2-4D89-B2AD-8731F455527A}"/>
    <cellStyle name="Separador de milhares 2 7 2 2 3 2" xfId="10511" xr:uid="{B826E833-0130-4C23-9153-332D96509AA5}"/>
    <cellStyle name="Separador de milhares 2 7 2 2 3 2 2" xfId="26773" xr:uid="{C105E634-7362-4BB4-8CEB-43BE445A74FA}"/>
    <cellStyle name="Separador de milhares 2 7 2 2 3 3" xfId="16034" xr:uid="{6A5F326E-A50F-4BBC-B757-93705565357B}"/>
    <cellStyle name="Separador de milhares 2 7 2 2 3 4" xfId="21932" xr:uid="{A16FD962-17F6-4923-A9AF-3777F8EBF2C6}"/>
    <cellStyle name="Separador de milhares 2 7 2 2 3 5" xfId="13374" xr:uid="{7EC23943-A7D4-441E-A46C-FE70517BE6DF}"/>
    <cellStyle name="Separador de milhares 2 7 2 2 4" xfId="7268" xr:uid="{D1FB0645-8B49-4EEB-B71C-B4254E832543}"/>
    <cellStyle name="Separador de milhares 2 7 2 2 4 2" xfId="12123" xr:uid="{CA570940-68E5-456F-B7DE-A46289CEDAF9}"/>
    <cellStyle name="Separador de milhares 2 7 2 2 4 2 2" xfId="28385" xr:uid="{D80C8931-FC26-4A13-8E8C-EDCDB7F807A8}"/>
    <cellStyle name="Separador de milhares 2 7 2 2 4 3" xfId="17718" xr:uid="{6E7BE801-75AA-4B03-BCA2-62D65E520408}"/>
    <cellStyle name="Separador de milhares 2 7 2 2 4 4" xfId="23544" xr:uid="{C51DB164-8FC6-4CC6-B4E6-5972A497B948}"/>
    <cellStyle name="Separador de milhares 2 7 2 2 4 5" xfId="31386" xr:uid="{65800BC3-EB12-4F46-A80D-B98ADECF467F}"/>
    <cellStyle name="Separador de milhares 2 7 2 2 5" xfId="8895" xr:uid="{C2E60808-1182-41FB-95E9-E2EF64431865}"/>
    <cellStyle name="Separador de milhares 2 7 2 2 5 2" xfId="25164" xr:uid="{DA8B2831-ED62-498C-A3B7-FC8722A9A40E}"/>
    <cellStyle name="Separador de milhares 2 7 2 2 6" xfId="14423" xr:uid="{53D9D80B-F198-4146-9732-36179CB780BB}"/>
    <cellStyle name="Separador de milhares 2 7 2 2 7" xfId="20323" xr:uid="{056FB7B6-863C-4F03-AE9A-71EE8C2A6A00}"/>
    <cellStyle name="Separador de milhares 2 7 2 2 8" xfId="32102" xr:uid="{464E8F10-C406-416F-B58A-A9C4A3D0B162}"/>
    <cellStyle name="Separador de milhares 2 7 2 2 9" xfId="33368" xr:uid="{82EB09BF-38F4-4051-BDD1-A3D3AE9E3F1E}"/>
    <cellStyle name="Separador de milhares 2 7 2 3" xfId="3314" xr:uid="{F6B58513-4ADC-4E67-91DD-DA811CFCA77C}"/>
    <cellStyle name="Separador de milhares 2 7 2 3 2" xfId="4091" xr:uid="{03399391-1001-4A44-8D7A-6849CA129378}"/>
    <cellStyle name="Separador de milhares 2 7 2 3 2 2" xfId="5700" xr:uid="{38D2AA0F-DE27-44E4-A80A-8A2A6C1A7D99}"/>
    <cellStyle name="Separador de milhares 2 7 2 3 2 2 2" xfId="10949" xr:uid="{11D0B8F5-1BAB-454B-93BA-942CAB4E6E0B}"/>
    <cellStyle name="Separador de milhares 2 7 2 3 2 2 2 2" xfId="27211" xr:uid="{E84692F7-F007-4D3B-A03C-F39B2A6C2B38}"/>
    <cellStyle name="Separador de milhares 2 7 2 3 2 2 3" xfId="16472" xr:uid="{91CA4B09-D2AA-40D3-91AF-405904927E65}"/>
    <cellStyle name="Separador de milhares 2 7 2 3 2 2 4" xfId="22370" xr:uid="{CBF7B656-4BD0-40DB-9262-01F36B42D340}"/>
    <cellStyle name="Separador de milhares 2 7 2 3 2 2 5" xfId="32264" xr:uid="{8092958D-B178-4760-8745-52F8416A5888}"/>
    <cellStyle name="Separador de milhares 2 7 2 3 2 3" xfId="7706" xr:uid="{230DA0E3-6DBB-4ED0-924F-8137D238A6DD}"/>
    <cellStyle name="Separador de milhares 2 7 2 3 2 3 2" xfId="12561" xr:uid="{E22F7089-17E9-462A-AA70-F2FC24D621F9}"/>
    <cellStyle name="Separador de milhares 2 7 2 3 2 3 2 2" xfId="28823" xr:uid="{7F27DCFE-F058-40D9-A8DB-26735E82588C}"/>
    <cellStyle name="Separador de milhares 2 7 2 3 2 3 3" xfId="18156" xr:uid="{F967118B-2981-4338-9B35-2EC84710CB5B}"/>
    <cellStyle name="Separador de milhares 2 7 2 3 2 3 4" xfId="23982" xr:uid="{5438BB10-897F-4982-A071-CC88A5119238}"/>
    <cellStyle name="Separador de milhares 2 7 2 3 2 3 5" xfId="30499" xr:uid="{66A3A752-B79D-49AB-B202-609058ADB19B}"/>
    <cellStyle name="Separador de milhares 2 7 2 3 2 4" xfId="9333" xr:uid="{497B4EE6-C50F-46F7-8210-E1A870B9B5EB}"/>
    <cellStyle name="Separador de milhares 2 7 2 3 2 4 2" xfId="25602" xr:uid="{F6B9E18A-82A7-4F44-BE26-D455CBE2DD61}"/>
    <cellStyle name="Separador de milhares 2 7 2 3 2 5" xfId="14863" xr:uid="{A2E6E32A-75E0-4C11-80C5-6B57A89CC793}"/>
    <cellStyle name="Separador de milhares 2 7 2 3 2 6" xfId="20761" xr:uid="{16D3D4A2-AFA6-4E5A-B1DE-16A53A311E08}"/>
    <cellStyle name="Separador de milhares 2 7 2 3 2 7" xfId="13255" xr:uid="{E7E287F3-79F5-4312-B082-80AE5D9AAB12}"/>
    <cellStyle name="Separador de milhares 2 7 2 3 2 8" xfId="33806" xr:uid="{88827DAD-68CB-498F-A211-EDAF91E40C55}"/>
    <cellStyle name="Separador de milhares 2 7 2 3 3" xfId="4930" xr:uid="{5E525A03-5AC9-43BC-B38B-1F0B07DD3E19}"/>
    <cellStyle name="Separador de milhares 2 7 2 3 3 2" xfId="10179" xr:uid="{2C894558-0084-40AD-BD58-AE384B5E9B6E}"/>
    <cellStyle name="Separador de milhares 2 7 2 3 3 2 2" xfId="26441" xr:uid="{9C8709BF-FECD-4BE9-8323-0C65AAF0F965}"/>
    <cellStyle name="Separador de milhares 2 7 2 3 3 3" xfId="15702" xr:uid="{7D0E0AC0-E172-4488-A075-1C9AB2525095}"/>
    <cellStyle name="Separador de milhares 2 7 2 3 3 4" xfId="21600" xr:uid="{E2AE4CB0-886E-495B-A06B-7535941D0D99}"/>
    <cellStyle name="Separador de milhares 2 7 2 3 3 5" xfId="30543" xr:uid="{85057670-DEEB-497D-8B37-8C0B414F21A3}"/>
    <cellStyle name="Separador de milhares 2 7 2 3 4" xfId="6936" xr:uid="{68EC8F3C-96B8-4043-89F2-DDB677E94EFE}"/>
    <cellStyle name="Separador de milhares 2 7 2 3 4 2" xfId="11791" xr:uid="{A146D40E-01E6-4E58-B108-2DBCD2DADBED}"/>
    <cellStyle name="Separador de milhares 2 7 2 3 4 2 2" xfId="28053" xr:uid="{783466E6-1DBC-48CB-8ACE-124C0F6E2C77}"/>
    <cellStyle name="Separador de milhares 2 7 2 3 4 3" xfId="17386" xr:uid="{21F6B2E6-A0CE-463E-96D2-259E5D096BA7}"/>
    <cellStyle name="Separador de milhares 2 7 2 3 4 4" xfId="23212" xr:uid="{1A6355E4-1567-4E6C-84FC-AF3419B90C7A}"/>
    <cellStyle name="Separador de milhares 2 7 2 3 4 5" xfId="31586" xr:uid="{699D89E9-816A-4A87-A366-FF6433950694}"/>
    <cellStyle name="Separador de milhares 2 7 2 3 5" xfId="8563" xr:uid="{102C8C29-6AE1-48E4-A932-387254FD9E95}"/>
    <cellStyle name="Separador de milhares 2 7 2 3 5 2" xfId="24832" xr:uid="{C5ACE112-6AEF-4D23-956F-9B2E99EAC4A9}"/>
    <cellStyle name="Separador de milhares 2 7 2 3 6" xfId="14091" xr:uid="{6E859A84-8960-4010-92A9-ECF8C67966B6}"/>
    <cellStyle name="Separador de milhares 2 7 2 3 7" xfId="19991" xr:uid="{4F282E23-3129-4449-9C19-49D0371780A1}"/>
    <cellStyle name="Separador de milhares 2 7 2 3 8" xfId="13529" xr:uid="{199276A5-1FB3-4DB6-923B-EF2BBA40876E}"/>
    <cellStyle name="Separador de milhares 2 7 2 3 9" xfId="33036" xr:uid="{870F04BF-B04B-4B19-8C37-2FC29E150E77}"/>
    <cellStyle name="Separador de milhares 2 7 2 4" xfId="4073" xr:uid="{AC2B0F79-8EAA-4224-ABC8-524C74711F73}"/>
    <cellStyle name="Separador de milhares 2 7 2 4 2" xfId="5682" xr:uid="{B4E2C0C6-B9C7-47DD-9BD9-993A328020FE}"/>
    <cellStyle name="Separador de milhares 2 7 2 4 2 2" xfId="10931" xr:uid="{09DE3F26-87E2-4588-88B1-3803EF27D566}"/>
    <cellStyle name="Separador de milhares 2 7 2 4 2 2 2" xfId="27193" xr:uid="{1279F5A0-443F-4FAF-9A27-70F07C9AABF7}"/>
    <cellStyle name="Separador de milhares 2 7 2 4 2 3" xfId="16454" xr:uid="{FA69807A-ACB3-48E0-A297-80EE8C4C2786}"/>
    <cellStyle name="Separador de milhares 2 7 2 4 2 4" xfId="22352" xr:uid="{46C3A925-82D0-41BE-AA4F-E164AC41E0D2}"/>
    <cellStyle name="Separador de milhares 2 7 2 4 2 5" xfId="31095" xr:uid="{B486CE24-D3A3-4579-85EB-1B2640B2B0E5}"/>
    <cellStyle name="Separador de milhares 2 7 2 4 3" xfId="7688" xr:uid="{7FBA82AE-E537-4D7B-94B1-4BC35EB5B1CD}"/>
    <cellStyle name="Separador de milhares 2 7 2 4 3 2" xfId="12543" xr:uid="{71EF3070-D911-490F-A9EA-93620CC24803}"/>
    <cellStyle name="Separador de milhares 2 7 2 4 3 2 2" xfId="28805" xr:uid="{D3C8422C-A4D5-486B-91A2-F63F3675CBA3}"/>
    <cellStyle name="Separador de milhares 2 7 2 4 3 3" xfId="18138" xr:uid="{3E655444-0C7B-4679-B732-7CE6DAF00CAB}"/>
    <cellStyle name="Separador de milhares 2 7 2 4 3 4" xfId="23964" xr:uid="{C9994A5A-CAF5-4B70-93E5-6B51B6F8AAF2}"/>
    <cellStyle name="Separador de milhares 2 7 2 4 3 5" xfId="32054" xr:uid="{59737AE5-49F7-459C-8EE1-680668F8A16C}"/>
    <cellStyle name="Separador de milhares 2 7 2 4 4" xfId="9315" xr:uid="{783B6111-A0EB-4113-AEBD-ACFA23BF7243}"/>
    <cellStyle name="Separador de milhares 2 7 2 4 4 2" xfId="25584" xr:uid="{7CA9BF5D-FB9C-47F2-BE0D-2079FADA89B6}"/>
    <cellStyle name="Separador de milhares 2 7 2 4 5" xfId="14845" xr:uid="{36268D64-6AAD-4EB5-BD36-0D794123B5B9}"/>
    <cellStyle name="Separador de milhares 2 7 2 4 6" xfId="20743" xr:uid="{0B25D516-6A8B-4B99-8168-C7155AED2445}"/>
    <cellStyle name="Separador de milhares 2 7 2 4 7" xfId="13582" xr:uid="{AD2AC38B-79A6-4D8D-B53E-02B1A7AA713F}"/>
    <cellStyle name="Separador de milhares 2 7 2 4 8" xfId="33788" xr:uid="{392E082A-490E-4877-A087-BDC8DD79F5F3}"/>
    <cellStyle name="Separador de milhares 2 7 2 5" xfId="4823" xr:uid="{2FFB27FD-13FE-4BEB-91E3-B7B936A66466}"/>
    <cellStyle name="Separador de milhares 2 7 2 5 2" xfId="10072" xr:uid="{0B9C5716-D347-4A4A-AB9E-D0B100090784}"/>
    <cellStyle name="Separador de milhares 2 7 2 5 2 2" xfId="26334" xr:uid="{B9B27D9A-977F-4C7E-99FF-42AC44294F1B}"/>
    <cellStyle name="Separador de milhares 2 7 2 5 3" xfId="15595" xr:uid="{8ABFA6AC-C32E-4F28-97AF-6A0E7CB99F7D}"/>
    <cellStyle name="Separador de milhares 2 7 2 5 4" xfId="21493" xr:uid="{4CFE3303-AD1C-4C17-BED9-F2D4A20F1300}"/>
    <cellStyle name="Separador de milhares 2 7 2 5 5" xfId="29716" xr:uid="{D91E13C7-22CA-4FFE-9C47-B49AD33F6C00}"/>
    <cellStyle name="Separador de milhares 2 7 2 6" xfId="6829" xr:uid="{4A9A6000-2C5A-4683-8338-27EE2F95DEBE}"/>
    <cellStyle name="Separador de milhares 2 7 2 6 2" xfId="11684" xr:uid="{0343C43E-1143-4B93-B49D-95F705F11EEB}"/>
    <cellStyle name="Separador de milhares 2 7 2 6 2 2" xfId="27946" xr:uid="{4D938490-5FCA-4571-A2ED-A984AEC8C2EC}"/>
    <cellStyle name="Separador de milhares 2 7 2 6 3" xfId="17279" xr:uid="{C1FA7B0F-A5DB-43AC-9B3D-01A0A489B160}"/>
    <cellStyle name="Separador de milhares 2 7 2 6 4" xfId="23105" xr:uid="{699FB856-7ABD-4AE7-A706-8A5199D202D4}"/>
    <cellStyle name="Separador de milhares 2 7 2 6 5" xfId="29491" xr:uid="{FE313BF4-99C6-4979-A61C-828A26138DA0}"/>
    <cellStyle name="Separador de milhares 2 7 2 7" xfId="8456" xr:uid="{E13BB0B6-995A-4CE2-B2AE-4B82772BA02D}"/>
    <cellStyle name="Separador de milhares 2 7 2 7 2" xfId="24725" xr:uid="{DD065FB7-F390-45A7-8082-D522908EE486}"/>
    <cellStyle name="Separador de milhares 2 7 2 8" xfId="13981" xr:uid="{F8757361-04C0-421C-BDDC-5C6CDFEA0CA4}"/>
    <cellStyle name="Separador de milhares 2 7 2 9" xfId="19884" xr:uid="{70B9D3C7-F3E2-4A1A-A5EC-69BBDB44C92D}"/>
    <cellStyle name="Separador de milhares 2 7 3" xfId="3449" xr:uid="{2AF205C3-B7A5-422E-8314-8E6124DFC7CA}"/>
    <cellStyle name="Separador de milhares 2 7 3 10" xfId="34808" xr:uid="{92564CF4-F382-4D55-A082-054F4139B144}"/>
    <cellStyle name="Separador de milhares 2 7 3 11" xfId="36594" xr:uid="{6745035E-8289-49A4-A1E2-20C389C04578}"/>
    <cellStyle name="Separador de milhares 2 7 3 12" xfId="38006" xr:uid="{58855553-0A0E-402E-93F6-ADD92D48761E}"/>
    <cellStyle name="Separador de milhares 2 7 3 13" xfId="39411" xr:uid="{89C6B02B-26FC-4F80-A470-B8AE5727E389}"/>
    <cellStyle name="Separador de milhares 2 7 3 14" xfId="40477" xr:uid="{C8106F93-69A5-4DF8-813C-9ADED9D90ED7}"/>
    <cellStyle name="Separador de milhares 2 7 3 15" xfId="42460" xr:uid="{C551ADF8-79F9-413A-8F69-0F3F0455B2A9}"/>
    <cellStyle name="Separador de milhares 2 7 3 16" xfId="43863" xr:uid="{579AE036-6AAD-4622-B22A-C64A58B10486}"/>
    <cellStyle name="Separador de milhares 2 7 3 2" xfId="4310" xr:uid="{215F17E7-6271-4C36-8563-057BD28BE0EB}"/>
    <cellStyle name="Separador de milhares 2 7 3 2 2" xfId="5919" xr:uid="{DBB3CC6A-689F-42EB-8D10-4C7B584C3F18}"/>
    <cellStyle name="Separador de milhares 2 7 3 2 2 2" xfId="11168" xr:uid="{DEFBFF05-8A5E-449C-B7CE-8B4DEAEF8B13}"/>
    <cellStyle name="Separador de milhares 2 7 3 2 2 2 2" xfId="27430" xr:uid="{AC50E892-390D-4875-BDD6-A6D513FA70D6}"/>
    <cellStyle name="Separador de milhares 2 7 3 2 2 3" xfId="16691" xr:uid="{B46ADF36-1968-4B95-928D-3F183EB1EE47}"/>
    <cellStyle name="Separador de milhares 2 7 3 2 2 4" xfId="22589" xr:uid="{9061F8E7-B2C5-4D95-96A0-20EDA9299A79}"/>
    <cellStyle name="Separador de milhares 2 7 3 2 2 5" xfId="18663" xr:uid="{6B285AD6-4928-4DFD-BD74-22CFFA7B2BA9}"/>
    <cellStyle name="Separador de milhares 2 7 3 2 3" xfId="7925" xr:uid="{F521C372-37D9-4C1B-BD9A-3DBE127D6E5D}"/>
    <cellStyle name="Separador de milhares 2 7 3 2 3 2" xfId="12780" xr:uid="{4E7F0DE6-36DC-4E71-A51B-AE1DFC09F31B}"/>
    <cellStyle name="Separador de milhares 2 7 3 2 3 2 2" xfId="29042" xr:uid="{AC539317-BDFE-4410-A1A9-EF27BBF370A6}"/>
    <cellStyle name="Separador de milhares 2 7 3 2 3 3" xfId="18375" xr:uid="{CC9B4248-9BD6-48E9-B498-FA618B3D721D}"/>
    <cellStyle name="Separador de milhares 2 7 3 2 3 4" xfId="24201" xr:uid="{A9A134FA-D84B-4D7E-B2DC-D41CFC48DD77}"/>
    <cellStyle name="Separador de milhares 2 7 3 2 3 5" xfId="19274" xr:uid="{A9B3A1FA-FE4B-49FF-8BF8-BE97F82A6F55}"/>
    <cellStyle name="Separador de milhares 2 7 3 2 4" xfId="9552" xr:uid="{470A3811-F4A6-4017-916C-19B860FEA944}"/>
    <cellStyle name="Separador de milhares 2 7 3 2 4 2" xfId="25821" xr:uid="{0E58E3A3-F1B1-4509-86D6-8AE7E0A6AA3C}"/>
    <cellStyle name="Separador de milhares 2 7 3 2 5" xfId="15082" xr:uid="{BF73FA0A-74B7-4650-B51C-3E5650B3842C}"/>
    <cellStyle name="Separador de milhares 2 7 3 2 6" xfId="20980" xr:uid="{2F8D732F-613A-4C9D-9AEB-75BDFB76A86E}"/>
    <cellStyle name="Separador de milhares 2 7 3 2 7" xfId="19385" xr:uid="{AAA9EDC4-1EBC-45A1-9E44-4273F9C15901}"/>
    <cellStyle name="Separador de milhares 2 7 3 2 8" xfId="34025" xr:uid="{EE44DBB1-0FF2-42C8-9E04-B2B970B07D70}"/>
    <cellStyle name="Separador de milhares 2 7 3 3" xfId="5064" xr:uid="{696150DE-00E1-483B-BBDF-E39F2B0DE7FE}"/>
    <cellStyle name="Separador de milhares 2 7 3 3 2" xfId="10313" xr:uid="{F7FC0995-7174-4D4D-9D8F-C84600A8A2B3}"/>
    <cellStyle name="Separador de milhares 2 7 3 3 2 2" xfId="26575" xr:uid="{1C152672-1E68-4456-961C-E2BE5089C4F3}"/>
    <cellStyle name="Separador de milhares 2 7 3 3 3" xfId="15836" xr:uid="{3C41C502-3DD5-45BD-8B1F-FB2B76B08057}"/>
    <cellStyle name="Separador de milhares 2 7 3 3 4" xfId="21734" xr:uid="{3B5C7B26-FCC7-49A1-BB5B-C9346C385453}"/>
    <cellStyle name="Separador de milhares 2 7 3 3 5" xfId="32354" xr:uid="{2E8B6742-81B2-4393-B292-65A204E8E4C4}"/>
    <cellStyle name="Separador de milhares 2 7 3 4" xfId="7070" xr:uid="{A9B1E9DB-CA3D-420D-B66E-3C8DA07272CE}"/>
    <cellStyle name="Separador de milhares 2 7 3 4 2" xfId="11925" xr:uid="{C3BA2877-D7E6-4761-8D38-1B1D51767580}"/>
    <cellStyle name="Separador de milhares 2 7 3 4 2 2" xfId="28187" xr:uid="{63984732-4552-48E3-B656-EECD4CF56CE6}"/>
    <cellStyle name="Separador de milhares 2 7 3 4 3" xfId="17520" xr:uid="{C4E3623F-05E5-49AF-AE0E-6738BC23BD94}"/>
    <cellStyle name="Separador de milhares 2 7 3 4 4" xfId="23346" xr:uid="{A7B33843-CAD0-4AD9-8314-9E6205CADF06}"/>
    <cellStyle name="Separador de milhares 2 7 3 4 5" xfId="18902" xr:uid="{FD81BD83-FE83-4ED5-BA0F-00063585BE64}"/>
    <cellStyle name="Separador de milhares 2 7 3 5" xfId="8697" xr:uid="{3EF74D81-F61D-41C3-B1C6-1186CF606FEC}"/>
    <cellStyle name="Separador de milhares 2 7 3 5 2" xfId="24966" xr:uid="{57020E64-0D42-4304-A3F0-EBCB8417770B}"/>
    <cellStyle name="Separador de milhares 2 7 3 6" xfId="14225" xr:uid="{8E873542-C9E6-4671-B5C1-3A62C1A4875F}"/>
    <cellStyle name="Separador de milhares 2 7 3 7" xfId="20125" xr:uid="{040A14F2-5DED-4D77-ABBD-7927542CF403}"/>
    <cellStyle name="Separador de milhares 2 7 3 8" xfId="29675" xr:uid="{60AD82E1-ACE9-4607-8D0F-0C6F4F6A794A}"/>
    <cellStyle name="Separador de milhares 2 7 3 9" xfId="33170" xr:uid="{D7FBFB4F-967C-465A-910D-90E557D1144E}"/>
    <cellStyle name="Separador de milhares 2 7 4" xfId="3275" xr:uid="{169915DF-4D22-40F7-9998-11F45C56782B}"/>
    <cellStyle name="Separador de milhares 2 7 4 2" xfId="4114" xr:uid="{F384E9DE-F188-4A6D-8A04-E2016C93B8DC}"/>
    <cellStyle name="Separador de milhares 2 7 4 2 2" xfId="5723" xr:uid="{A772B097-3A1A-4477-A96D-DB669492B40E}"/>
    <cellStyle name="Separador de milhares 2 7 4 2 2 2" xfId="10972" xr:uid="{6C2F8461-E889-4286-8A0E-D6878C90E287}"/>
    <cellStyle name="Separador de milhares 2 7 4 2 2 2 2" xfId="27234" xr:uid="{D6AD5B6E-A7D6-4D23-8E63-BF00B948F9D7}"/>
    <cellStyle name="Separador de milhares 2 7 4 2 2 3" xfId="16495" xr:uid="{73AC427D-8F80-4202-ACF6-F116D49D0A1A}"/>
    <cellStyle name="Separador de milhares 2 7 4 2 2 4" xfId="22393" xr:uid="{486C25BB-41C6-4955-ACF3-244B711DC3B7}"/>
    <cellStyle name="Separador de milhares 2 7 4 2 2 5" xfId="29673" xr:uid="{DD6957E0-CB99-4AB8-ABDB-4AFDA06F8502}"/>
    <cellStyle name="Separador de milhares 2 7 4 2 3" xfId="7729" xr:uid="{29DD35A5-F4D7-48FE-96E9-40B66B2A6E98}"/>
    <cellStyle name="Separador de milhares 2 7 4 2 3 2" xfId="12584" xr:uid="{599922D7-B995-4D0F-BB58-F1CD2917E815}"/>
    <cellStyle name="Separador de milhares 2 7 4 2 3 2 2" xfId="28846" xr:uid="{814481CD-F163-4559-99A2-8D65CD96CDD4}"/>
    <cellStyle name="Separador de milhares 2 7 4 2 3 3" xfId="18179" xr:uid="{6F0437C0-E83F-4C7D-9947-19A49B1226A9}"/>
    <cellStyle name="Separador de milhares 2 7 4 2 3 4" xfId="24005" xr:uid="{DCE2F1F0-133E-4FFB-A850-F4C14C7060B4}"/>
    <cellStyle name="Separador de milhares 2 7 4 2 3 5" xfId="29888" xr:uid="{4838709B-0E8E-4063-A925-384B8D1A4C2E}"/>
    <cellStyle name="Separador de milhares 2 7 4 2 4" xfId="9356" xr:uid="{246CFE1A-3416-4E44-8F54-35DE23C9699F}"/>
    <cellStyle name="Separador de milhares 2 7 4 2 4 2" xfId="25625" xr:uid="{BA64EEFD-EEDB-4FB2-AAA4-BF2B5465F5D6}"/>
    <cellStyle name="Separador de milhares 2 7 4 2 5" xfId="14886" xr:uid="{16996346-462A-46E2-9D48-33327272D47B}"/>
    <cellStyle name="Separador de milhares 2 7 4 2 6" xfId="20784" xr:uid="{54339287-00C0-4ABC-8373-742BF1FD4F5D}"/>
    <cellStyle name="Separador de milhares 2 7 4 2 7" xfId="31057" xr:uid="{5F655F64-0C71-4BC3-A7E1-555782831DAB}"/>
    <cellStyle name="Separador de milhares 2 7 4 2 8" xfId="33829" xr:uid="{1E9F1291-D4EA-4AEE-A1EB-F43362FF6C2E}"/>
    <cellStyle name="Separador de milhares 2 7 4 3" xfId="4902" xr:uid="{A0FD80AD-787E-4837-A44A-40D01B4C9819}"/>
    <cellStyle name="Separador de milhares 2 7 4 3 2" xfId="10151" xr:uid="{74FF2EE1-AF3D-48F2-AC04-5ADC83C08B53}"/>
    <cellStyle name="Separador de milhares 2 7 4 3 2 2" xfId="26413" xr:uid="{3655AD8B-D2B2-4601-84A2-E8855E6B7911}"/>
    <cellStyle name="Separador de milhares 2 7 4 3 3" xfId="15674" xr:uid="{D8632074-43FA-4064-9DDC-BA820B2B2DC8}"/>
    <cellStyle name="Separador de milhares 2 7 4 3 4" xfId="21572" xr:uid="{F4C8481E-195B-4170-82AA-CD54039803FD}"/>
    <cellStyle name="Separador de milhares 2 7 4 3 5" xfId="31401" xr:uid="{1993875F-528D-4C80-B851-64570C90D40E}"/>
    <cellStyle name="Separador de milhares 2 7 4 4" xfId="6908" xr:uid="{F80C7C6B-12D8-497F-8AE9-A8B44582CE3D}"/>
    <cellStyle name="Separador de milhares 2 7 4 4 2" xfId="11763" xr:uid="{8B474133-3EE8-43DD-92E4-47FF1DF55E0C}"/>
    <cellStyle name="Separador de milhares 2 7 4 4 2 2" xfId="28025" xr:uid="{50E7E4A0-775F-4D41-A1EA-9E90B240DF67}"/>
    <cellStyle name="Separador de milhares 2 7 4 4 3" xfId="17358" xr:uid="{C7D9805B-8912-4BE1-B248-AC3290B8435D}"/>
    <cellStyle name="Separador de milhares 2 7 4 4 4" xfId="23184" xr:uid="{4A07DFBA-087F-42A1-92E6-D5A9B5DFA280}"/>
    <cellStyle name="Separador de milhares 2 7 4 4 5" xfId="32026" xr:uid="{D0E3E71A-87CC-4352-9B32-9306D8A0B98A}"/>
    <cellStyle name="Separador de milhares 2 7 4 5" xfId="8535" xr:uid="{443F05D4-0EEE-4F76-A286-C087899A9781}"/>
    <cellStyle name="Separador de milhares 2 7 4 5 2" xfId="24804" xr:uid="{545E09E4-4F9C-4260-AF48-2927583FEBA8}"/>
    <cellStyle name="Separador de milhares 2 7 4 6" xfId="14061" xr:uid="{456A5A9B-857D-4C22-86C8-E6A5EC098B5F}"/>
    <cellStyle name="Separador de milhares 2 7 4 7" xfId="19963" xr:uid="{6B2659C3-6047-4FB8-B7DF-9C35287A24ED}"/>
    <cellStyle name="Separador de milhares 2 7 4 8" xfId="30317" xr:uid="{712AB73A-7CAD-427F-9AD8-F850382F73AB}"/>
    <cellStyle name="Separador de milhares 2 7 4 9" xfId="33008" xr:uid="{788BA989-85A5-47DA-B629-A4EA4EC64470}"/>
    <cellStyle name="Separador de milhares 2 7 5" xfId="3875" xr:uid="{2C3E9E4C-A2B0-4016-99C1-295F4AF2DDC4}"/>
    <cellStyle name="Separador de milhares 2 7 5 2" xfId="5484" xr:uid="{67A94B07-D208-43FF-8E46-FA27D4B05043}"/>
    <cellStyle name="Separador de milhares 2 7 5 2 2" xfId="10733" xr:uid="{A6070500-C42D-4508-A93E-1EF8676639EB}"/>
    <cellStyle name="Separador de milhares 2 7 5 2 2 2" xfId="26995" xr:uid="{3003FA8A-D4F3-46AA-8D22-D9509CCA9564}"/>
    <cellStyle name="Separador de milhares 2 7 5 2 3" xfId="16256" xr:uid="{80E00AC2-3E13-4295-8C2C-756FA946D6B0}"/>
    <cellStyle name="Separador de milhares 2 7 5 2 4" xfId="22154" xr:uid="{5B616E45-9FEA-455F-A986-8C31CB5D4AB0}"/>
    <cellStyle name="Separador de milhares 2 7 5 2 5" xfId="32240" xr:uid="{9A13EF05-9D33-4C33-B455-0E63EB935AC2}"/>
    <cellStyle name="Separador de milhares 2 7 5 3" xfId="7490" xr:uid="{C63F19AF-DC25-42CB-AE85-06AA2FC58D06}"/>
    <cellStyle name="Separador de milhares 2 7 5 3 2" xfId="12345" xr:uid="{895CDCCB-D59A-4C24-B294-94E6EAF67AEA}"/>
    <cellStyle name="Separador de milhares 2 7 5 3 2 2" xfId="28607" xr:uid="{5D475863-33BF-4693-B912-8CD24DA79868}"/>
    <cellStyle name="Separador de milhares 2 7 5 3 3" xfId="17940" xr:uid="{C24B19F7-C300-4BA3-AD89-1F55AD448527}"/>
    <cellStyle name="Separador de milhares 2 7 5 3 4" xfId="23766" xr:uid="{31CD7DD0-CFB0-4310-BECF-9FB77A633743}"/>
    <cellStyle name="Separador de milhares 2 7 5 3 5" xfId="30677" xr:uid="{AF845EF3-C9AB-464C-AC64-A34480FD418F}"/>
    <cellStyle name="Separador de milhares 2 7 5 4" xfId="9117" xr:uid="{05C8B62C-FF1F-4DEF-8F27-7E4944268CAD}"/>
    <cellStyle name="Separador de milhares 2 7 5 4 2" xfId="25386" xr:uid="{FB8ACFC1-416A-4910-A14B-9760919D2F8D}"/>
    <cellStyle name="Separador de milhares 2 7 5 5" xfId="14647" xr:uid="{852A4C88-59AA-4720-BCA3-E9BA54A79A87}"/>
    <cellStyle name="Separador de milhares 2 7 5 6" xfId="20545" xr:uid="{14AB54C8-74A7-4B5C-80C2-AB2CA0E05ED0}"/>
    <cellStyle name="Separador de milhares 2 7 5 7" xfId="30015" xr:uid="{B1993AC0-E3DC-49BE-B071-EBD4687F4781}"/>
    <cellStyle name="Separador de milhares 2 7 5 8" xfId="33590" xr:uid="{817295BE-AB22-4E03-9C04-D79A9599D11F}"/>
    <cellStyle name="Separador de milhares 2 7 6" xfId="4626" xr:uid="{65410477-8443-424D-B5CE-BB64B6A75AF3}"/>
    <cellStyle name="Separador de milhares 2 7 6 2" xfId="9875" xr:uid="{B9CA9628-B872-4AA1-8F80-407501DDF489}"/>
    <cellStyle name="Separador de milhares 2 7 6 2 2" xfId="26137" xr:uid="{80F9D0C4-4ABF-4881-B9A1-6646759403A7}"/>
    <cellStyle name="Separador de milhares 2 7 6 3" xfId="15398" xr:uid="{84CDB133-9B8B-494C-8E27-3F00B034D043}"/>
    <cellStyle name="Separador de milhares 2 7 6 4" xfId="21296" xr:uid="{725C6786-E111-407B-86FC-8EA85C784C42}"/>
    <cellStyle name="Separador de milhares 2 7 6 5" xfId="29790" xr:uid="{F48D4A94-DB16-4B22-9387-1F7E103B0FE7}"/>
    <cellStyle name="Separador de milhares 2 7 7" xfId="6632" xr:uid="{B3837681-A72C-4660-9F00-4203C14C5D6A}"/>
    <cellStyle name="Separador de milhares 2 7 7 2" xfId="11487" xr:uid="{CFBF1CE7-2F81-466C-B2C2-B0A5BFD8C79E}"/>
    <cellStyle name="Separador de milhares 2 7 7 2 2" xfId="27749" xr:uid="{EA7CC23F-3C8B-4012-A9C2-1F9E182B5FB4}"/>
    <cellStyle name="Separador de milhares 2 7 7 3" xfId="17082" xr:uid="{00E3C4D0-CC71-4CFE-9C9C-78D4FA6ACA42}"/>
    <cellStyle name="Separador de milhares 2 7 7 4" xfId="22908" xr:uid="{7C2E5933-7EB4-4CC9-A55F-FCE7FF5E0366}"/>
    <cellStyle name="Separador de milhares 2 7 7 5" xfId="30708" xr:uid="{BCCFFBAF-1D61-4ACC-99D5-C54195261C12}"/>
    <cellStyle name="Separador de milhares 2 7 8" xfId="8259" xr:uid="{784608BC-D1E0-4170-992A-01833571357B}"/>
    <cellStyle name="Separador de milhares 2 7 8 2" xfId="24528" xr:uid="{E88B0256-6943-4325-A4D8-C3E02891B1EE}"/>
    <cellStyle name="Separador de milhares 2 7 9" xfId="13783" xr:uid="{83CBF9C8-A56D-4283-8175-0EA9E3C7FB86}"/>
    <cellStyle name="Separador de milhares 2 8" xfId="3058" xr:uid="{FFA5AF77-1968-41D0-B06A-0F6FB1BA043F}"/>
    <cellStyle name="Separador de milhares 2 8 10" xfId="32805" xr:uid="{5A4C9B7A-9B4D-4C92-8541-9C36C4110A7F}"/>
    <cellStyle name="Separador de milhares 2 8 11" xfId="34809" xr:uid="{C282E1F8-7CA6-411A-8C3A-B29F2CE5EC23}"/>
    <cellStyle name="Separador de milhares 2 8 12" xfId="36033" xr:uid="{6BF2CFF4-FD91-4B67-9BF0-F812B7B1FD74}"/>
    <cellStyle name="Separador de milhares 2 8 13" xfId="37445" xr:uid="{417A381C-E83F-4FD9-8B7E-A0D8AF6BB714}"/>
    <cellStyle name="Separador de milhares 2 8 14" xfId="38850" xr:uid="{AB9B500A-E360-4954-B9A3-D163C3D947BB}"/>
    <cellStyle name="Separador de milhares 2 8 15" xfId="40478" xr:uid="{8000C333-115C-4A21-BB9D-8F6D7C9CD885}"/>
    <cellStyle name="Separador de milhares 2 8 16" xfId="41899" xr:uid="{917C0457-8B09-478E-9782-985067CE1B4E}"/>
    <cellStyle name="Separador de milhares 2 8 17" xfId="43302" xr:uid="{F4A30EB1-DD5B-48CC-8CD3-7698072F66C2}"/>
    <cellStyle name="Separador de milhares 2 8 2" xfId="3523" xr:uid="{EE681114-553A-47B1-BFD2-D16E9C8F9A3E}"/>
    <cellStyle name="Separador de milhares 2 8 2 10" xfId="34810" xr:uid="{E2599A50-8E8A-4F97-A686-34C47036768F}"/>
    <cellStyle name="Separador de milhares 2 8 2 11" xfId="36785" xr:uid="{48A6C1C5-4AFD-46C3-9626-050F491E4BF8}"/>
    <cellStyle name="Separador de milhares 2 8 2 12" xfId="38197" xr:uid="{2AFAE13D-0167-4E98-A95D-3F8ADC238F93}"/>
    <cellStyle name="Separador de milhares 2 8 2 13" xfId="39602" xr:uid="{747746A4-D10E-4144-9460-36E79B724231}"/>
    <cellStyle name="Separador de milhares 2 8 2 14" xfId="40479" xr:uid="{44D1E978-BEAC-4353-8A11-23B992185AE7}"/>
    <cellStyle name="Separador de milhares 2 8 2 15" xfId="42651" xr:uid="{A9EB6A2F-8E0E-48FC-BC2D-8D9B8AB3EC79}"/>
    <cellStyle name="Separador de milhares 2 8 2 16" xfId="44054" xr:uid="{F208F654-93C2-4B9A-AF87-E97601CD5923}"/>
    <cellStyle name="Separador de milhares 2 8 2 2" xfId="4384" xr:uid="{11110BCC-102B-4372-8048-8FA01FBC07D4}"/>
    <cellStyle name="Separador de milhares 2 8 2 2 2" xfId="5993" xr:uid="{7DE97130-447F-4343-A2FE-48BBFD323FDF}"/>
    <cellStyle name="Separador de milhares 2 8 2 2 2 2" xfId="11242" xr:uid="{7BD5A055-9D84-4A4D-AC57-D8B5C85D5386}"/>
    <cellStyle name="Separador de milhares 2 8 2 2 2 2 2" xfId="27504" xr:uid="{391A5C1A-E2A7-427E-8D62-E3FCDE94C5A7}"/>
    <cellStyle name="Separador de milhares 2 8 2 2 2 3" xfId="16765" xr:uid="{304F7E02-F2D2-4DDE-A71B-49D5E2365E1D}"/>
    <cellStyle name="Separador de milhares 2 8 2 2 2 4" xfId="22663" xr:uid="{13AE82D6-1449-4AFE-9147-BC3446EFF287}"/>
    <cellStyle name="Separador de milhares 2 8 2 2 2 5" xfId="19588" xr:uid="{E138D8B4-537E-4968-B173-B039EF8A6EC1}"/>
    <cellStyle name="Separador de milhares 2 8 2 2 3" xfId="7999" xr:uid="{DB471C28-AE34-4DB1-8EC8-73D0BDD283B4}"/>
    <cellStyle name="Separador de milhares 2 8 2 2 3 2" xfId="12854" xr:uid="{DFDFDE6A-5B32-4286-80D4-8B8F18E7BD05}"/>
    <cellStyle name="Separador de milhares 2 8 2 2 3 2 2" xfId="29116" xr:uid="{D494DBFA-CA41-4773-B604-31D7CBDB6B06}"/>
    <cellStyle name="Separador de milhares 2 8 2 2 3 3" xfId="18449" xr:uid="{0F77748D-8CA6-4FDA-9245-F078AF8EFEF1}"/>
    <cellStyle name="Separador de milhares 2 8 2 2 3 4" xfId="24275" xr:uid="{5D516E44-E419-45F2-992D-1CAEC73EEC19}"/>
    <cellStyle name="Separador de milhares 2 8 2 2 3 5" xfId="13363" xr:uid="{95348AD7-0CC4-4B09-895A-EBFF4667A297}"/>
    <cellStyle name="Separador de milhares 2 8 2 2 4" xfId="9626" xr:uid="{810B4145-E8E9-4A84-98F9-B662A005CFB4}"/>
    <cellStyle name="Separador de milhares 2 8 2 2 4 2" xfId="25895" xr:uid="{4A2B5089-7B91-4300-AA49-5EBB955B5053}"/>
    <cellStyle name="Separador de milhares 2 8 2 2 5" xfId="15156" xr:uid="{AFD9700F-B879-4E0C-8D18-F37AE63C9BB7}"/>
    <cellStyle name="Separador de milhares 2 8 2 2 6" xfId="21054" xr:uid="{B169F9EE-F479-46FD-B768-FB6EB130ADB5}"/>
    <cellStyle name="Separador de milhares 2 8 2 2 7" xfId="19107" xr:uid="{D70E781E-A543-4AF3-BCBF-835CB31F3366}"/>
    <cellStyle name="Separador de milhares 2 8 2 2 8" xfId="34099" xr:uid="{C59A4900-A020-44FB-B2AD-DECC5FF26F8A}"/>
    <cellStyle name="Separador de milhares 2 8 2 3" xfId="5138" xr:uid="{3B0A071B-7BF3-4E14-B425-E062B6FD984D}"/>
    <cellStyle name="Separador de milhares 2 8 2 3 2" xfId="10387" xr:uid="{DA3D81C2-0A80-4AA6-8586-AF8784843545}"/>
    <cellStyle name="Separador de milhares 2 8 2 3 2 2" xfId="26649" xr:uid="{96934003-DE1D-4D60-BF0E-BADC48C9CF4F}"/>
    <cellStyle name="Separador de milhares 2 8 2 3 3" xfId="15910" xr:uid="{6232DD48-D541-459C-863D-D32E27C9F2CF}"/>
    <cellStyle name="Separador de milhares 2 8 2 3 4" xfId="21808" xr:uid="{7A8DB28D-5713-41D4-848F-4E1DD0F9C270}"/>
    <cellStyle name="Separador de milhares 2 8 2 3 5" xfId="13116" xr:uid="{DAAF1E20-217F-40B7-8200-3A78FD08E7AB}"/>
    <cellStyle name="Separador de milhares 2 8 2 4" xfId="7144" xr:uid="{692BED91-D308-49D3-9028-ED350DE6400A}"/>
    <cellStyle name="Separador de milhares 2 8 2 4 2" xfId="11999" xr:uid="{2361D109-A9CE-45E3-A402-CE6A218C516B}"/>
    <cellStyle name="Separador de milhares 2 8 2 4 2 2" xfId="28261" xr:uid="{13704EAA-5AAC-4302-AEF4-7F01F5797BDC}"/>
    <cellStyle name="Separador de milhares 2 8 2 4 3" xfId="17594" xr:uid="{67101E2B-BF93-4064-8674-9AC8CBFB0256}"/>
    <cellStyle name="Separador de milhares 2 8 2 4 4" xfId="23420" xr:uid="{7CC42D1D-6C42-463C-A5E2-BDD6D1BB4C4D}"/>
    <cellStyle name="Separador de milhares 2 8 2 4 5" xfId="29412" xr:uid="{A97118D7-24D1-4337-B601-4CAEC3AFD337}"/>
    <cellStyle name="Separador de milhares 2 8 2 5" xfId="8771" xr:uid="{BD45D86F-049D-4373-A2B1-6DD7D21E5176}"/>
    <cellStyle name="Separador de milhares 2 8 2 5 2" xfId="25040" xr:uid="{60FDB782-A4FD-44BC-89CB-352C2D492E6A}"/>
    <cellStyle name="Separador de milhares 2 8 2 6" xfId="14299" xr:uid="{7F2C2EF8-D433-4534-90B8-AAAE58F59874}"/>
    <cellStyle name="Separador de milhares 2 8 2 7" xfId="20199" xr:uid="{C9C9E9DE-F347-4B91-93DB-A8666576E966}"/>
    <cellStyle name="Separador de milhares 2 8 2 8" xfId="32245" xr:uid="{6E01901B-BA20-45F8-9827-0D5EB02FACA4}"/>
    <cellStyle name="Separador de milhares 2 8 2 9" xfId="33244" xr:uid="{27E5DC95-1528-46F2-83C9-09457ED61321}"/>
    <cellStyle name="Separador de milhares 2 8 3" xfId="3949" xr:uid="{9D2FE92A-B9BA-4896-898A-F3BB2C7E6574}"/>
    <cellStyle name="Separador de milhares 2 8 3 2" xfId="5558" xr:uid="{8CDFAADB-7489-414F-BD1A-55D3C17CD33C}"/>
    <cellStyle name="Separador de milhares 2 8 3 2 2" xfId="10807" xr:uid="{A852C5D8-2787-416E-BA55-EB67E63AC4F3}"/>
    <cellStyle name="Separador de milhares 2 8 3 2 2 2" xfId="27069" xr:uid="{D254E1C3-4577-44A7-933B-8EDDC684EDF8}"/>
    <cellStyle name="Separador de milhares 2 8 3 2 3" xfId="16330" xr:uid="{E7D090E3-049E-45A1-B80E-203B52253A32}"/>
    <cellStyle name="Separador de milhares 2 8 3 2 4" xfId="22228" xr:uid="{FD6DBD39-BD24-40DC-B1FF-052D12B368BD}"/>
    <cellStyle name="Separador de milhares 2 8 3 2 5" xfId="18945" xr:uid="{AD3D5515-3EA7-4FE5-BAB4-731B35151120}"/>
    <cellStyle name="Separador de milhares 2 8 3 3" xfId="7564" xr:uid="{5F790DF5-2F7E-4DC4-A6D7-C730078114EF}"/>
    <cellStyle name="Separador de milhares 2 8 3 3 2" xfId="12419" xr:uid="{D432F60F-00B8-4D0E-A809-53C7DFB9344F}"/>
    <cellStyle name="Separador de milhares 2 8 3 3 2 2" xfId="28681" xr:uid="{3EB6A4D2-A62D-4247-BD1A-A24B10D671F3}"/>
    <cellStyle name="Separador de milhares 2 8 3 3 3" xfId="18014" xr:uid="{6AB54483-3C9A-4ED8-A789-B2835C8719A8}"/>
    <cellStyle name="Separador de milhares 2 8 3 3 4" xfId="23840" xr:uid="{FBA0DFC0-F2CB-44E8-98AD-C5CF0C096E87}"/>
    <cellStyle name="Separador de milhares 2 8 3 3 5" xfId="32314" xr:uid="{E0C0F18A-706B-4E55-B0C3-7B646B8A72F6}"/>
    <cellStyle name="Separador de milhares 2 8 3 4" xfId="9191" xr:uid="{6A2AD437-83F9-4B78-87C5-57BD0BCCFBA0}"/>
    <cellStyle name="Separador de milhares 2 8 3 4 2" xfId="25460" xr:uid="{814B9E0A-F833-4D09-8CEF-14CEF6FFF594}"/>
    <cellStyle name="Separador de milhares 2 8 3 5" xfId="14721" xr:uid="{D2B7867A-6C31-41A9-AE92-BDC188A56494}"/>
    <cellStyle name="Separador de milhares 2 8 3 6" xfId="20619" xr:uid="{DC4C1059-DAD8-4D96-A8EB-DB0CFB2FD810}"/>
    <cellStyle name="Separador de milhares 2 8 3 7" xfId="18707" xr:uid="{4FA0CE68-2E3C-47FB-AB1B-9BB798665487}"/>
    <cellStyle name="Separador de milhares 2 8 3 8" xfId="33664" xr:uid="{C29EE9F3-54D2-4AF7-ACC9-87DC1A84A254}"/>
    <cellStyle name="Separador de milhares 2 8 4" xfId="4699" xr:uid="{CC7BB8CE-08CE-49D4-8D4E-724D2AED9E20}"/>
    <cellStyle name="Separador de milhares 2 8 4 2" xfId="9948" xr:uid="{5EE4694F-E349-4026-BC7E-941EF70691EE}"/>
    <cellStyle name="Separador de milhares 2 8 4 2 2" xfId="26210" xr:uid="{18DF48F8-3E3A-4B17-839A-3F71C906A816}"/>
    <cellStyle name="Separador de milhares 2 8 4 3" xfId="15471" xr:uid="{8A0B410D-3AF8-4898-8A91-1C66A4B2184A}"/>
    <cellStyle name="Separador de milhares 2 8 4 4" xfId="21369" xr:uid="{40D22C47-A351-4745-8CFF-644C649E1289}"/>
    <cellStyle name="Separador de milhares 2 8 4 5" xfId="30032" xr:uid="{23175B86-78E7-4E9C-B5CB-752F23DD6545}"/>
    <cellStyle name="Separador de milhares 2 8 5" xfId="6705" xr:uid="{D7D44555-2A82-4C8F-A606-99CCE741AE8D}"/>
    <cellStyle name="Separador de milhares 2 8 5 2" xfId="11560" xr:uid="{0D0D2FBA-BE06-4355-A03B-86B8FF8E78A9}"/>
    <cellStyle name="Separador de milhares 2 8 5 2 2" xfId="27822" xr:uid="{74E6F8FD-ACAF-46A1-A653-EAAE6A8E7EF7}"/>
    <cellStyle name="Separador de milhares 2 8 5 3" xfId="17155" xr:uid="{6228E224-1F54-4747-8D98-C257CC4D33D0}"/>
    <cellStyle name="Separador de milhares 2 8 5 4" xfId="22981" xr:uid="{FD2B285F-B7C5-4362-825E-9D9865953EF7}"/>
    <cellStyle name="Separador de milhares 2 8 5 5" xfId="32036" xr:uid="{B1A3CFA4-6245-4056-BCC0-7B6401E3CB73}"/>
    <cellStyle name="Separador de milhares 2 8 6" xfId="8332" xr:uid="{26DE9310-0CD1-40DC-B0EA-D8F0E82A0276}"/>
    <cellStyle name="Separador de milhares 2 8 6 2" xfId="24601" xr:uid="{21178A41-8795-4388-BAB2-0B83C3B3B16D}"/>
    <cellStyle name="Separador de milhares 2 8 7" xfId="13857" xr:uid="{2CAAF06A-B1BC-4A5A-95DD-3346477083B3}"/>
    <cellStyle name="Separador de milhares 2 8 8" xfId="19760" xr:uid="{5B57508F-F098-4DDB-ADF5-12960481D013}"/>
    <cellStyle name="Separador de milhares 2 8 9" xfId="13426" xr:uid="{2D7C157A-09B9-4AA6-B929-DC064D27D7CF}"/>
    <cellStyle name="Separador de milhares 2 9" xfId="3323" xr:uid="{90A5A942-3173-4385-9E3A-6D9F5302F305}"/>
    <cellStyle name="Separador de milhares 2 9 10" xfId="34811" xr:uid="{026881F6-A0C9-4888-99FA-E41A2E6B5C4F}"/>
    <cellStyle name="Separador de milhares 2 9 11" xfId="36418" xr:uid="{3397D1A5-77E5-405F-823E-C820698C9365}"/>
    <cellStyle name="Separador de milhares 2 9 12" xfId="37830" xr:uid="{979F9A5E-AD58-4FBA-899A-81902AC67133}"/>
    <cellStyle name="Separador de milhares 2 9 13" xfId="39235" xr:uid="{79F1ECFE-10E6-4CCE-9758-0C67E76983AA}"/>
    <cellStyle name="Separador de milhares 2 9 14" xfId="40480" xr:uid="{35B54CB7-3E7D-46B4-93FB-BE9B66188F6F}"/>
    <cellStyle name="Separador de milhares 2 9 15" xfId="42284" xr:uid="{AAC273B0-6994-41F8-8B82-7EC6E9A05768}"/>
    <cellStyle name="Separador de milhares 2 9 16" xfId="43687" xr:uid="{F23531DB-ACED-4407-AEC9-A4895615418A}"/>
    <cellStyle name="Separador de milhares 2 9 2" xfId="4186" xr:uid="{2B82833D-6459-4834-A67C-D79374922DA5}"/>
    <cellStyle name="Separador de milhares 2 9 2 2" xfId="5795" xr:uid="{DC8B654F-EF4C-4EEE-BD10-FB08631E144B}"/>
    <cellStyle name="Separador de milhares 2 9 2 2 2" xfId="11044" xr:uid="{250EFE28-B163-4E81-B7D0-F3C6A1D27A80}"/>
    <cellStyle name="Separador de milhares 2 9 2 2 2 2" xfId="27306" xr:uid="{736B1899-1EFC-4FE7-A00D-7700271B41AE}"/>
    <cellStyle name="Separador de milhares 2 9 2 2 3" xfId="16567" xr:uid="{5420B082-7C5C-41D4-A1EA-30281023225D}"/>
    <cellStyle name="Separador de milhares 2 9 2 2 4" xfId="22465" xr:uid="{98FDB840-FC05-4615-A8DF-73A426BC4782}"/>
    <cellStyle name="Separador de milhares 2 9 2 2 5" xfId="18712" xr:uid="{C627E8C4-8E00-46BA-B3EF-304140429098}"/>
    <cellStyle name="Separador de milhares 2 9 2 3" xfId="7801" xr:uid="{E6D322DD-7438-4A81-9F3E-A9442837D294}"/>
    <cellStyle name="Separador de milhares 2 9 2 3 2" xfId="12656" xr:uid="{8906D18E-DD5E-49F0-B70D-4DC6BE90B204}"/>
    <cellStyle name="Separador de milhares 2 9 2 3 2 2" xfId="28918" xr:uid="{2C62DC86-5155-4C83-A227-739D2B7F5B0D}"/>
    <cellStyle name="Separador de milhares 2 9 2 3 3" xfId="18251" xr:uid="{4C73E14A-E9DA-4CF1-8DB8-0542DE864A23}"/>
    <cellStyle name="Separador de milhares 2 9 2 3 4" xfId="24077" xr:uid="{0B7B476F-4BA1-439A-9BE3-69F260EE7096}"/>
    <cellStyle name="Separador de milhares 2 9 2 3 5" xfId="30611" xr:uid="{0BF4D4B8-CC7A-4008-8AE3-9557D2B6AE49}"/>
    <cellStyle name="Separador de milhares 2 9 2 4" xfId="9428" xr:uid="{43730DAE-8046-4891-B766-E54F2D2ECFED}"/>
    <cellStyle name="Separador de milhares 2 9 2 4 2" xfId="25697" xr:uid="{EB5833E3-BB28-40A5-B0EF-F689C64E1960}"/>
    <cellStyle name="Separador de milhares 2 9 2 5" xfId="14958" xr:uid="{89CECB54-D735-4ECF-9468-94C226F58761}"/>
    <cellStyle name="Separador de milhares 2 9 2 6" xfId="20856" xr:uid="{B4E6429F-C93E-42AE-AEDB-2E9BF227C40E}"/>
    <cellStyle name="Separador de milhares 2 9 2 7" xfId="13135" xr:uid="{ABF84686-B2FC-48F9-9471-5C8CAC2B58BC}"/>
    <cellStyle name="Separador de milhares 2 9 2 8" xfId="33901" xr:uid="{F82B595B-8B70-4841-BB48-7730084AFE83}"/>
    <cellStyle name="Separador de milhares 2 9 3" xfId="4939" xr:uid="{95E1C056-DD6A-44D4-96F3-0E1DDBA4AC85}"/>
    <cellStyle name="Separador de milhares 2 9 3 2" xfId="10188" xr:uid="{E8D644D4-2C06-4DF5-A291-212E38D7517D}"/>
    <cellStyle name="Separador de milhares 2 9 3 2 2" xfId="26450" xr:uid="{44E7D64E-C59F-48E2-8977-DF01CE04B3AD}"/>
    <cellStyle name="Separador de milhares 2 9 3 3" xfId="15711" xr:uid="{BF25A714-1220-43F6-8BBD-37C957F57AE7}"/>
    <cellStyle name="Separador de milhares 2 9 3 4" xfId="21609" xr:uid="{F93A06B1-1F6F-41A1-A7F7-9C868602FD6A}"/>
    <cellStyle name="Separador de milhares 2 9 3 5" xfId="13609" xr:uid="{C5B5EFDB-A16F-40EB-8FAF-3C5D6623EDF6}"/>
    <cellStyle name="Separador de milhares 2 9 4" xfId="6945" xr:uid="{806B9437-9096-4618-A173-AFFFF334CA39}"/>
    <cellStyle name="Separador de milhares 2 9 4 2" xfId="11800" xr:uid="{E0EA0AAF-3B5A-44F7-858C-547A5B51ABB9}"/>
    <cellStyle name="Separador de milhares 2 9 4 2 2" xfId="28062" xr:uid="{828D782A-6197-4F26-B015-C0738020B1BB}"/>
    <cellStyle name="Separador de milhares 2 9 4 3" xfId="17395" xr:uid="{7CCE38D6-D65C-4FAD-A090-714D214791E7}"/>
    <cellStyle name="Separador de milhares 2 9 4 4" xfId="23221" xr:uid="{68FB421B-91F8-4836-A98B-2EB84FEE12CD}"/>
    <cellStyle name="Separador de milhares 2 9 4 5" xfId="30811" xr:uid="{57FDE2DC-13FA-4E08-BC79-9C5B4D89718F}"/>
    <cellStyle name="Separador de milhares 2 9 5" xfId="8572" xr:uid="{B0EA5D12-2389-418E-A9B8-9C851A2E70A5}"/>
    <cellStyle name="Separador de milhares 2 9 5 2" xfId="24841" xr:uid="{ECCC10F9-C1AF-4898-9CD2-9005EF706677}"/>
    <cellStyle name="Separador de milhares 2 9 6" xfId="14100" xr:uid="{D72CCE69-1C0C-49C7-9A5B-07B1FCC12E9E}"/>
    <cellStyle name="Separador de milhares 2 9 7" xfId="20000" xr:uid="{C14D8515-7C03-468C-9292-B8BB80368A5B}"/>
    <cellStyle name="Separador de milhares 2 9 8" xfId="31443" xr:uid="{8CC803A9-B1CE-47A0-A24E-5AC876422010}"/>
    <cellStyle name="Separador de milhares 2 9 9" xfId="33045" xr:uid="{6919F8B9-398F-4B08-821C-CC6D407998EB}"/>
    <cellStyle name="Separador de milhares 20" xfId="2952" xr:uid="{E795636D-6CB4-46BA-AA66-2AC27A8A1CCC}"/>
    <cellStyle name="Separador de milhares 20 10" xfId="19462" xr:uid="{4ADF6E7F-778C-44AC-8408-6FEE439D98E2}"/>
    <cellStyle name="Separador de milhares 20 11" xfId="32713" xr:uid="{2DAC0B79-39AC-4D69-B968-072E757421B5}"/>
    <cellStyle name="Separador de milhares 20 2" xfId="3164" xr:uid="{BEA61D0A-9E5B-4D85-97DD-1241565577A6}"/>
    <cellStyle name="Separador de milhares 20 2 10" xfId="32613" xr:uid="{38BCC4D6-0F4C-4EDF-B312-DEB46F515F99}"/>
    <cellStyle name="Separador de milhares 20 2 11" xfId="32911" xr:uid="{21C23587-9380-4368-ACB0-BA05749C4FB2}"/>
    <cellStyle name="Separador de milhares 20 2 2" xfId="3629" xr:uid="{BCD7393A-4B7B-4488-B19B-F201B435F65E}"/>
    <cellStyle name="Separador de milhares 20 2 2 2" xfId="4490" xr:uid="{C30FB05D-53CA-49DE-86FE-9B7498A5F256}"/>
    <cellStyle name="Separador de milhares 20 2 2 2 2" xfId="6099" xr:uid="{C1AF4EA4-98CD-41F8-A297-9093CC75BA4F}"/>
    <cellStyle name="Separador de milhares 20 2 2 2 2 2" xfId="11348" xr:uid="{E1723336-437A-4D8C-8767-74F90F5265A2}"/>
    <cellStyle name="Separador de milhares 20 2 2 2 2 2 2" xfId="27610" xr:uid="{A8316622-8317-4650-8234-DDE054DFB77B}"/>
    <cellStyle name="Separador de milhares 20 2 2 2 2 3" xfId="16871" xr:uid="{5F02FCF7-51BB-489E-BF4A-14AB99856152}"/>
    <cellStyle name="Separador de milhares 20 2 2 2 2 4" xfId="22769" xr:uid="{C4034D29-C2D8-44A2-9912-537A64A84F12}"/>
    <cellStyle name="Separador de milhares 20 2 2 2 2 5" xfId="30926" xr:uid="{5F026BD8-320C-4560-A5A8-78E136BA8950}"/>
    <cellStyle name="Separador de milhares 20 2 2 2 3" xfId="8105" xr:uid="{A400DFC4-AFD0-44C9-8B30-FED745390EF1}"/>
    <cellStyle name="Separador de milhares 20 2 2 2 3 2" xfId="12960" xr:uid="{58CC208E-01F7-45B8-8C33-4519AD87B7EE}"/>
    <cellStyle name="Separador de milhares 20 2 2 2 3 2 2" xfId="29222" xr:uid="{10994C59-4E66-4D90-9495-1E57AAD12F78}"/>
    <cellStyle name="Separador de milhares 20 2 2 2 3 3" xfId="18555" xr:uid="{5EA13A03-506B-4263-A3F6-BD5B52C34033}"/>
    <cellStyle name="Separador de milhares 20 2 2 2 3 4" xfId="24381" xr:uid="{61AAB857-052B-4F97-B5F0-F1062F95033A}"/>
    <cellStyle name="Separador de milhares 20 2 2 2 3 5" xfId="29475" xr:uid="{D2E63C93-216F-484F-83DF-5BD975995F5D}"/>
    <cellStyle name="Separador de milhares 20 2 2 2 4" xfId="9732" xr:uid="{4E06BCA3-CA4D-4639-BE21-828C2F88C17D}"/>
    <cellStyle name="Separador de milhares 20 2 2 2 4 2" xfId="26001" xr:uid="{0C3A3D49-5D4D-4367-AB47-15184EBF2184}"/>
    <cellStyle name="Separador de milhares 20 2 2 2 5" xfId="15262" xr:uid="{1D7FE304-7049-4FBB-A6B5-B4C6A94B67D4}"/>
    <cellStyle name="Separador de milhares 20 2 2 2 6" xfId="21160" xr:uid="{7E00CC25-0A07-4E53-9141-EF91CE1BBA61}"/>
    <cellStyle name="Separador de milhares 20 2 2 2 7" xfId="30565" xr:uid="{E44BE461-B159-4E62-90D2-DE29AA40AD34}"/>
    <cellStyle name="Separador de milhares 20 2 2 2 8" xfId="34205" xr:uid="{A407939E-5693-48D9-9004-79349A53CBDF}"/>
    <cellStyle name="Separador de milhares 20 2 2 3" xfId="5244" xr:uid="{227726D2-8438-41D1-A5D3-0D9AAD4DC697}"/>
    <cellStyle name="Separador de milhares 20 2 2 3 2" xfId="10493" xr:uid="{F993F423-9603-42A6-8F7D-E18DDCD96055}"/>
    <cellStyle name="Separador de milhares 20 2 2 3 2 2" xfId="26755" xr:uid="{15C0167A-A15B-4527-B643-F67D5891CF16}"/>
    <cellStyle name="Separador de milhares 20 2 2 3 3" xfId="16016" xr:uid="{81FAF581-4D94-473F-890A-0F762BC3A6F5}"/>
    <cellStyle name="Separador de milhares 20 2 2 3 4" xfId="21914" xr:uid="{C4C126F0-FCC4-47A0-8BBE-02013371B2AA}"/>
    <cellStyle name="Separador de milhares 20 2 2 3 5" xfId="29626" xr:uid="{5B5026A0-EAC1-4D6D-B5AA-965EA843FDE7}"/>
    <cellStyle name="Separador de milhares 20 2 2 4" xfId="7250" xr:uid="{19C3D33F-352A-43C2-A53B-F9CA6F03E43A}"/>
    <cellStyle name="Separador de milhares 20 2 2 4 2" xfId="12105" xr:uid="{B55CCCDD-8ED5-4F21-8622-386274F6EBB9}"/>
    <cellStyle name="Separador de milhares 20 2 2 4 2 2" xfId="28367" xr:uid="{B7A44605-4313-499E-AA6F-B4833BB95FDD}"/>
    <cellStyle name="Separador de milhares 20 2 2 4 3" xfId="17700" xr:uid="{C145F12E-3F0A-4294-859E-AC6AF7013EB5}"/>
    <cellStyle name="Separador de milhares 20 2 2 4 4" xfId="23526" xr:uid="{29A6FA1B-758E-4B33-B950-29FFCA27B63B}"/>
    <cellStyle name="Separador de milhares 20 2 2 4 5" xfId="32167" xr:uid="{072700A9-0367-47A2-8AA7-E5EA5F5DB496}"/>
    <cellStyle name="Separador de milhares 20 2 2 5" xfId="8877" xr:uid="{42EA5706-E974-497D-9D65-98AA64178E12}"/>
    <cellStyle name="Separador de milhares 20 2 2 5 2" xfId="25146" xr:uid="{B80DEE07-3936-401E-93EF-1C909306776F}"/>
    <cellStyle name="Separador de milhares 20 2 2 6" xfId="14405" xr:uid="{B85E6A08-93CD-4C80-9B55-EDE36091C566}"/>
    <cellStyle name="Separador de milhares 20 2 2 7" xfId="20305" xr:uid="{20557CC7-1B1F-4DB1-BB3D-FC4BF6B53336}"/>
    <cellStyle name="Separador de milhares 20 2 2 8" xfId="19507" xr:uid="{D27B5FAA-3DFF-4A98-90D3-624856D8BAE8}"/>
    <cellStyle name="Separador de milhares 20 2 2 9" xfId="33350" xr:uid="{8B5C9F9A-CD3C-42F7-8805-FEE9351E5539}"/>
    <cellStyle name="Separador de milhares 20 2 3" xfId="4055" xr:uid="{DABF3ED0-F50B-498D-9BBC-A4C16BCCE849}"/>
    <cellStyle name="Separador de milhares 20 2 3 2" xfId="5664" xr:uid="{6BBD1D79-60AC-4971-803C-4C08BE920C31}"/>
    <cellStyle name="Separador de milhares 20 2 3 2 2" xfId="10913" xr:uid="{AD7601C9-9B64-4FE3-9E04-76912B1A278E}"/>
    <cellStyle name="Separador de milhares 20 2 3 2 2 2" xfId="27175" xr:uid="{40B8E81D-464F-4C21-AA31-10CD4E1259F3}"/>
    <cellStyle name="Separador de milhares 20 2 3 2 3" xfId="16436" xr:uid="{D9ABD7F1-7877-47B6-B46A-08B25188A12E}"/>
    <cellStyle name="Separador de milhares 20 2 3 2 4" xfId="22334" xr:uid="{B217F2B5-EAD8-44BD-BB2B-71228D93F06C}"/>
    <cellStyle name="Separador de milhares 20 2 3 2 5" xfId="29450" xr:uid="{46F2B962-0D45-4A3C-98B3-6C425B7393ED}"/>
    <cellStyle name="Separador de milhares 20 2 3 3" xfId="7670" xr:uid="{C30551F6-1806-4DFF-9897-29AA8660C675}"/>
    <cellStyle name="Separador de milhares 20 2 3 3 2" xfId="12525" xr:uid="{5DE687D6-AC01-4B5E-8C62-186645BA743C}"/>
    <cellStyle name="Separador de milhares 20 2 3 3 2 2" xfId="28787" xr:uid="{95DDFC7C-B0A4-41AC-8C9F-A7957A088935}"/>
    <cellStyle name="Separador de milhares 20 2 3 3 3" xfId="18120" xr:uid="{69155022-4A8B-4034-90D5-731BA596E281}"/>
    <cellStyle name="Separador de milhares 20 2 3 3 4" xfId="23946" xr:uid="{F2FC510A-764B-4E73-BEDC-95C77697215C}"/>
    <cellStyle name="Separador de milhares 20 2 3 3 5" xfId="19108" xr:uid="{3AA13566-B302-4657-887C-632572E2425F}"/>
    <cellStyle name="Separador de milhares 20 2 3 4" xfId="9297" xr:uid="{0BB4ABEE-3CE1-46E6-84C4-0F31B25F4BD9}"/>
    <cellStyle name="Separador de milhares 20 2 3 4 2" xfId="25566" xr:uid="{B1375583-E271-4277-9605-3EFDD5A43632}"/>
    <cellStyle name="Separador de milhares 20 2 3 5" xfId="14827" xr:uid="{EACA2EB9-8E9A-4E3F-A9B1-4209179EC9F4}"/>
    <cellStyle name="Separador de milhares 20 2 3 6" xfId="20725" xr:uid="{6FE26DE5-B600-4756-BDA1-64C1550F80BE}"/>
    <cellStyle name="Separador de milhares 20 2 3 7" xfId="13604" xr:uid="{D7A13113-148F-4E66-A5CA-A0B8ADDC2C2D}"/>
    <cellStyle name="Separador de milhares 20 2 3 8" xfId="33770" xr:uid="{7C271A69-DFF9-403B-80BD-D9F736457A14}"/>
    <cellStyle name="Separador de milhares 20 2 4" xfId="4805" xr:uid="{88203152-46EC-4323-AC50-778CF1060F97}"/>
    <cellStyle name="Separador de milhares 20 2 4 2" xfId="10054" xr:uid="{34E62DFE-C1A5-4BC0-8733-5D498305A223}"/>
    <cellStyle name="Separador de milhares 20 2 4 2 2" xfId="26316" xr:uid="{A0B374DC-56F1-4BBE-BF5E-9EB1531DDE94}"/>
    <cellStyle name="Separador de milhares 20 2 4 3" xfId="15577" xr:uid="{99D1E0A6-BD30-4E36-9E8C-E06A384704C1}"/>
    <cellStyle name="Separador de milhares 20 2 4 4" xfId="21475" xr:uid="{77459A6A-921D-4A3E-8E76-5C9F185C9AAD}"/>
    <cellStyle name="Separador de milhares 20 2 4 5" xfId="18765" xr:uid="{D93DA309-01AF-4470-8F12-599F54DF9E6C}"/>
    <cellStyle name="Separador de milhares 20 2 5" xfId="6811" xr:uid="{5EC40606-F905-49DF-A67A-30ADAFAD1590}"/>
    <cellStyle name="Separador de milhares 20 2 5 2" xfId="11666" xr:uid="{EE2BE029-0B17-4EA6-9BA8-F7F3D03BF409}"/>
    <cellStyle name="Separador de milhares 20 2 5 2 2" xfId="27928" xr:uid="{F73AE375-A933-4C02-878B-DD120036436B}"/>
    <cellStyle name="Separador de milhares 20 2 5 3" xfId="17261" xr:uid="{C6AB4965-C2E1-4DEB-ACB5-918B2F3EE4D8}"/>
    <cellStyle name="Separador de milhares 20 2 5 4" xfId="23087" xr:uid="{5B142DB8-1D93-4718-BC10-70C436A8A730}"/>
    <cellStyle name="Separador de milhares 20 2 5 5" xfId="19028" xr:uid="{2033020E-F0A8-4903-996D-CC3120CE1907}"/>
    <cellStyle name="Separador de milhares 20 2 6" xfId="8438" xr:uid="{1CE65F5D-CD9B-43A0-BA08-D129CF2CE56C}"/>
    <cellStyle name="Separador de milhares 20 2 6 2" xfId="24707" xr:uid="{A3E80A06-8283-4595-862F-DB3F32A55817}"/>
    <cellStyle name="Separador de milhares 20 2 7" xfId="13963" xr:uid="{653CAE4C-9DC4-4543-91BA-BA5DE40CFC8D}"/>
    <cellStyle name="Separador de milhares 20 2 8" xfId="19866" xr:uid="{591E853E-3C9B-4A35-82D6-F5C5176C2AF0}"/>
    <cellStyle name="Separador de milhares 20 2 9" xfId="32282" xr:uid="{35FEDDF7-D92F-42CD-848B-1F55620D6B79}"/>
    <cellStyle name="Separador de milhares 20 3" xfId="3431" xr:uid="{C29C2FAA-D355-4E75-B2D0-2FCC415E01F5}"/>
    <cellStyle name="Separador de milhares 20 3 2" xfId="4292" xr:uid="{61879B96-AD51-4E7C-9CF8-5875CD9E3EF3}"/>
    <cellStyle name="Separador de milhares 20 3 2 2" xfId="5901" xr:uid="{0E6881F6-A225-404D-A781-891919423654}"/>
    <cellStyle name="Separador de milhares 20 3 2 2 2" xfId="11150" xr:uid="{E0570372-71BB-47C6-B179-2A8603946EE7}"/>
    <cellStyle name="Separador de milhares 20 3 2 2 2 2" xfId="27412" xr:uid="{ABD080FD-0F58-48B5-98D2-F6005C69F5EA}"/>
    <cellStyle name="Separador de milhares 20 3 2 2 3" xfId="16673" xr:uid="{5E2E9C1D-57C2-4DB5-89E8-9A5B669ECEFD}"/>
    <cellStyle name="Separador de milhares 20 3 2 2 4" xfId="22571" xr:uid="{963C26E7-BE4A-4DFA-9DD4-6387782B9C5D}"/>
    <cellStyle name="Separador de milhares 20 3 2 2 5" xfId="29449" xr:uid="{EFA99D0F-3395-4D7B-8AE3-78651B8F6BEC}"/>
    <cellStyle name="Separador de milhares 20 3 2 3" xfId="7907" xr:uid="{EB04A4D7-34A8-4A9C-A6E3-E2141274610E}"/>
    <cellStyle name="Separador de milhares 20 3 2 3 2" xfId="12762" xr:uid="{371B3447-C62F-42A7-B9F4-117CDAF97768}"/>
    <cellStyle name="Separador de milhares 20 3 2 3 2 2" xfId="29024" xr:uid="{96502A1B-BC70-4B35-B6E0-461F54DCB059}"/>
    <cellStyle name="Separador de milhares 20 3 2 3 3" xfId="18357" xr:uid="{8B534991-D835-44A4-87DB-CA513E58C9FC}"/>
    <cellStyle name="Separador de milhares 20 3 2 3 4" xfId="24183" xr:uid="{C0317830-4186-46B7-9BC0-1D796563FC6D}"/>
    <cellStyle name="Separador de milhares 20 3 2 3 5" xfId="30132" xr:uid="{2CA99A9F-631D-4767-89E1-B0AA8DB8D6AB}"/>
    <cellStyle name="Separador de milhares 20 3 2 4" xfId="9534" xr:uid="{AD78916E-244B-4550-8EE4-9538CF193D5C}"/>
    <cellStyle name="Separador de milhares 20 3 2 4 2" xfId="25803" xr:uid="{8ECBC57D-C65F-4D34-BD6E-EE9EFA4DF0C2}"/>
    <cellStyle name="Separador de milhares 20 3 2 5" xfId="15064" xr:uid="{21A315A3-48AC-4DFD-A02A-A8FE36F6E086}"/>
    <cellStyle name="Separador de milhares 20 3 2 6" xfId="20962" xr:uid="{05D55F70-7243-4600-82FD-FB51F1878174}"/>
    <cellStyle name="Separador de milhares 20 3 2 7" xfId="32056" xr:uid="{F5479C04-023C-43B3-9CA6-1D268B464390}"/>
    <cellStyle name="Separador de milhares 20 3 2 8" xfId="34007" xr:uid="{A8430061-336D-4A9F-816F-0094BA1C69D2}"/>
    <cellStyle name="Separador de milhares 20 3 3" xfId="5046" xr:uid="{93E863BF-DE04-4726-9F84-432836B84133}"/>
    <cellStyle name="Separador de milhares 20 3 3 2" xfId="10295" xr:uid="{873BD1BE-2050-4E8A-AB61-F8EC4081F3AE}"/>
    <cellStyle name="Separador de milhares 20 3 3 2 2" xfId="26557" xr:uid="{984A335C-D0C3-4B27-89F4-4EE4E0C2894A}"/>
    <cellStyle name="Separador de milhares 20 3 3 3" xfId="15818" xr:uid="{D6EAFA8C-17CA-49B9-96EF-55C573074E53}"/>
    <cellStyle name="Separador de milhares 20 3 3 4" xfId="21716" xr:uid="{4EF01737-3301-4D9F-BF58-F77481E305B8}"/>
    <cellStyle name="Separador de milhares 20 3 3 5" xfId="30556" xr:uid="{C22969E1-D955-4FF6-B275-AA8591F7EDA6}"/>
    <cellStyle name="Separador de milhares 20 3 4" xfId="7052" xr:uid="{0D0DB532-768E-4B19-801F-CAA826997E77}"/>
    <cellStyle name="Separador de milhares 20 3 4 2" xfId="11907" xr:uid="{DD30402E-C50C-4E08-A8A7-5DC2554CAA15}"/>
    <cellStyle name="Separador de milhares 20 3 4 2 2" xfId="28169" xr:uid="{9A245A23-D7C5-40F9-A1D2-80D0D1EFBFD4}"/>
    <cellStyle name="Separador de milhares 20 3 4 3" xfId="17502" xr:uid="{97D9DA3E-ED2F-4A38-8E93-5A27BC00F39B}"/>
    <cellStyle name="Separador de milhares 20 3 4 4" xfId="23328" xr:uid="{243BEFEA-AE2A-49BB-9BFD-FE0A36C9BD8C}"/>
    <cellStyle name="Separador de milhares 20 3 4 5" xfId="29314" xr:uid="{391B259C-5608-49ED-8666-78490FFF98C6}"/>
    <cellStyle name="Separador de milhares 20 3 5" xfId="8679" xr:uid="{0F76CB93-51EE-45C5-9BE6-4D7B702C6F39}"/>
    <cellStyle name="Separador de milhares 20 3 5 2" xfId="24948" xr:uid="{B0D90612-0DCA-404B-8E1F-51479A6AA8D4}"/>
    <cellStyle name="Separador de milhares 20 3 6" xfId="14207" xr:uid="{438E07DA-B0B9-44F9-BA9D-3101530845B0}"/>
    <cellStyle name="Separador de milhares 20 3 7" xfId="20107" xr:uid="{4F5F9E65-638E-4713-B93F-7AAF7AB6BC21}"/>
    <cellStyle name="Separador de milhares 20 3 8" xfId="32413" xr:uid="{E0F2B4A9-1B89-4CB8-B455-97277C787DAF}"/>
    <cellStyle name="Separador de milhares 20 3 9" xfId="33152" xr:uid="{387F751F-5FE9-4410-9A13-5C414A9741A2}"/>
    <cellStyle name="Separador de milhares 20 4" xfId="3857" xr:uid="{C67A4122-E328-4D61-A710-D0EB986B35F3}"/>
    <cellStyle name="Separador de milhares 20 4 2" xfId="5466" xr:uid="{9D7A7F10-235E-4843-8CA1-ABE05D6C9F90}"/>
    <cellStyle name="Separador de milhares 20 4 2 2" xfId="10715" xr:uid="{312FA73F-6E20-47A7-B210-D8BB773E2DA0}"/>
    <cellStyle name="Separador de milhares 20 4 2 2 2" xfId="26977" xr:uid="{E27A8288-1A1E-47F7-94BF-4FBA9096BEC3}"/>
    <cellStyle name="Separador de milhares 20 4 2 3" xfId="16238" xr:uid="{475F97F9-52D6-4DA2-A659-0AB2403E16A1}"/>
    <cellStyle name="Separador de milhares 20 4 2 4" xfId="22136" xr:uid="{FAE7D3C8-1595-4374-A3ED-A71AADEBA2BA}"/>
    <cellStyle name="Separador de milhares 20 4 2 5" xfId="19234" xr:uid="{4B75A3AE-AC51-44AF-83A7-5B5954DAE126}"/>
    <cellStyle name="Separador de milhares 20 4 3" xfId="7472" xr:uid="{E8542940-C990-49C2-AF9C-558F962B9381}"/>
    <cellStyle name="Separador de milhares 20 4 3 2" xfId="12327" xr:uid="{EF3EF68E-358B-41E5-B197-AC172B9678BF}"/>
    <cellStyle name="Separador de milhares 20 4 3 2 2" xfId="28589" xr:uid="{71CD2DBA-EB7D-416F-AF89-5C40D3491B1E}"/>
    <cellStyle name="Separador de milhares 20 4 3 3" xfId="17922" xr:uid="{C529D8FC-743F-4A11-9245-C99B01A64CD1}"/>
    <cellStyle name="Separador de milhares 20 4 3 4" xfId="23748" xr:uid="{8CAB43FA-63D4-4BA1-9D4F-7935A2D00107}"/>
    <cellStyle name="Separador de milhares 20 4 3 5" xfId="30388" xr:uid="{C2CB760A-80B6-4BFD-913D-80313ABCC0F9}"/>
    <cellStyle name="Separador de milhares 20 4 4" xfId="9099" xr:uid="{93C42574-A62B-445C-8D97-525C7B3CA579}"/>
    <cellStyle name="Separador de milhares 20 4 4 2" xfId="25368" xr:uid="{9B8BC5CA-AF86-48B5-A3EA-2279190E7692}"/>
    <cellStyle name="Separador de milhares 20 4 5" xfId="14629" xr:uid="{58CD4567-560D-4C46-B7D9-5C6A21DDAF5B}"/>
    <cellStyle name="Separador de milhares 20 4 6" xfId="20527" xr:uid="{BF947C0F-A649-416A-95F3-C2BD7010D5DC}"/>
    <cellStyle name="Separador de milhares 20 4 7" xfId="31880" xr:uid="{34E1145F-950A-4631-9EB6-38386058DC34}"/>
    <cellStyle name="Separador de milhares 20 4 8" xfId="33572" xr:uid="{96CE344D-F7E1-4132-8870-E9205ACA4C01}"/>
    <cellStyle name="Separador de milhares 20 5" xfId="4608" xr:uid="{C2540A17-5A3C-4533-A96B-3274D90C08B3}"/>
    <cellStyle name="Separador de milhares 20 5 2" xfId="9857" xr:uid="{78A1C6DB-B423-4529-B7A0-2D6284098696}"/>
    <cellStyle name="Separador de milhares 20 5 2 2" xfId="26119" xr:uid="{C9E5C2CB-E1E2-47C8-A2D3-421A7A199817}"/>
    <cellStyle name="Separador de milhares 20 5 3" xfId="15380" xr:uid="{89B4B314-9D60-45AA-998B-FBB85023CCA5}"/>
    <cellStyle name="Separador de milhares 20 5 4" xfId="21278" xr:uid="{C4ABCEF4-9AC2-4861-BD6E-C893D372E652}"/>
    <cellStyle name="Separador de milhares 20 5 5" xfId="31465" xr:uid="{C8899037-0C6F-4F2F-9FE1-7696B1E1BC1A}"/>
    <cellStyle name="Separador de milhares 20 6" xfId="6614" xr:uid="{968D8DEC-16BF-408A-A16E-9329309E9FBF}"/>
    <cellStyle name="Separador de milhares 20 6 2" xfId="11469" xr:uid="{8FA90DB4-2B93-411D-ACDE-DA9B5B497B59}"/>
    <cellStyle name="Separador de milhares 20 6 2 2" xfId="27731" xr:uid="{4456FBC1-F9DF-4329-9985-B23C6110CE96}"/>
    <cellStyle name="Separador de milhares 20 6 3" xfId="17064" xr:uid="{847B09C6-B6E0-41EF-B081-BA54FBC92C6F}"/>
    <cellStyle name="Separador de milhares 20 6 4" xfId="22890" xr:uid="{0212ED4C-9920-4A5A-827C-78AEB587791E}"/>
    <cellStyle name="Separador de milhares 20 6 5" xfId="16986" xr:uid="{91091132-63CD-4D43-9F39-07AE74225662}"/>
    <cellStyle name="Separador de milhares 20 7" xfId="8241" xr:uid="{21579BCB-96A0-4455-BBE8-31ACAA88D4A4}"/>
    <cellStyle name="Separador de milhares 20 7 2" xfId="24510" xr:uid="{524C3155-4F27-440D-ADD3-6BD88B3524F3}"/>
    <cellStyle name="Separador de milhares 20 8" xfId="13764" xr:uid="{32B1B177-367E-4AA2-B033-472B6D879F1A}"/>
    <cellStyle name="Separador de milhares 20 9" xfId="19669" xr:uid="{B5CD01E2-35EA-4B5E-81E3-AF4FA8EC14BB}"/>
    <cellStyle name="Separador de milhares 25" xfId="2815" xr:uid="{379E8975-5401-4DE7-A65C-E5F0358C519D}"/>
    <cellStyle name="Separador de milhares 26" xfId="2816" xr:uid="{4F51D3E9-7AC0-40AD-BA1C-44765C350B51}"/>
    <cellStyle name="Separador de milhares 27" xfId="2817" xr:uid="{E1EBBF06-0BE4-495C-80D1-733FE7C7C455}"/>
    <cellStyle name="Separador de milhares 28" xfId="2818" xr:uid="{99832B73-778F-4497-BAF6-4EFF0187B2FB}"/>
    <cellStyle name="Separador de milhares 29" xfId="2819" xr:uid="{FB3B16DE-22E3-41FB-BEDC-19AD08AB7670}"/>
    <cellStyle name="Separador de milhares 3" xfId="2820" xr:uid="{DA1FC05F-BBF5-40FC-852F-58C0974C612D}"/>
    <cellStyle name="Separador de milhares 3 10" xfId="13663" xr:uid="{126F2462-A418-46C8-A533-66B8CFE80394}"/>
    <cellStyle name="Separador de milhares 3 11" xfId="31263" xr:uid="{54CDEF42-8B1E-41D5-AF69-60F7187DF073}"/>
    <cellStyle name="Separador de milhares 3 2" xfId="2821" xr:uid="{9C130833-A00E-485E-8CAD-F0546CCAB6DD}"/>
    <cellStyle name="Separador de milhares 3 2 2" xfId="2822" xr:uid="{B031F3A2-188E-43D3-B781-3D2AD7DF2029}"/>
    <cellStyle name="Separador de milhares 3 2 2 2" xfId="3071" xr:uid="{7BCD772B-8505-4852-AE1F-DD2F203BEC9C}"/>
    <cellStyle name="Separador de milhares 3 2 2 2 10" xfId="32818" xr:uid="{7060A63E-FF77-4DA1-87B7-1E74BDDD59CE}"/>
    <cellStyle name="Separador de milhares 3 2 2 2 11" xfId="34812" xr:uid="{540F2A68-D1F5-42E1-9F60-47C7A503E139}"/>
    <cellStyle name="Separador de milhares 3 2 2 2 12" xfId="35882" xr:uid="{9229C43F-40C9-495E-95D2-C1DA1A8315D1}"/>
    <cellStyle name="Separador de milhares 3 2 2 2 13" xfId="37294" xr:uid="{072128AE-74FB-4C20-90F1-76E3B988E6FF}"/>
    <cellStyle name="Separador de milhares 3 2 2 2 14" xfId="38699" xr:uid="{8AAA9792-2563-4EF6-B7B6-33A204EFD388}"/>
    <cellStyle name="Separador de milhares 3 2 2 2 15" xfId="40481" xr:uid="{419F6081-BCD3-4B42-BC3F-53CACFF691C8}"/>
    <cellStyle name="Separador de milhares 3 2 2 2 16" xfId="41748" xr:uid="{BFE82224-D73D-4745-9F7B-D7A08874E5A9}"/>
    <cellStyle name="Separador de milhares 3 2 2 2 17" xfId="43151" xr:uid="{6BACD9B9-7335-4078-B514-C2FF061CE5DA}"/>
    <cellStyle name="Separador de milhares 3 2 2 2 2" xfId="3536" xr:uid="{0ADB6DDA-6CC5-45BD-8868-407A10285F3D}"/>
    <cellStyle name="Separador de milhares 3 2 2 2 2 10" xfId="34813" xr:uid="{BD200E59-F0E8-455D-ACF0-FC8BAFA18276}"/>
    <cellStyle name="Separador de milhares 3 2 2 2 2 11" xfId="36247" xr:uid="{4BFEDC59-4D36-4970-96CB-C25BF1A0275E}"/>
    <cellStyle name="Separador de milhares 3 2 2 2 2 12" xfId="37659" xr:uid="{F00149E4-73F8-446B-96F8-F181756BCC61}"/>
    <cellStyle name="Separador de milhares 3 2 2 2 2 13" xfId="39064" xr:uid="{FC21692B-9805-42C3-A88B-0873369B99AF}"/>
    <cellStyle name="Separador de milhares 3 2 2 2 2 14" xfId="40482" xr:uid="{C7A4FE7A-0E5E-4CB3-9238-DD347E1B7902}"/>
    <cellStyle name="Separador de milhares 3 2 2 2 2 15" xfId="42113" xr:uid="{2EB476DB-D478-499A-BF62-6324C4613A8D}"/>
    <cellStyle name="Separador de milhares 3 2 2 2 2 16" xfId="43516" xr:uid="{254ABB67-391E-48E1-B62D-44F2F2B5A1BF}"/>
    <cellStyle name="Separador de milhares 3 2 2 2 2 2" xfId="4397" xr:uid="{5F088BCF-5D0B-4A6F-AD27-DC963F1ADF0C}"/>
    <cellStyle name="Separador de milhares 3 2 2 2 2 2 10" xfId="36999" xr:uid="{D3605402-42B4-4647-85DD-BAACB6E5E3CE}"/>
    <cellStyle name="Separador de milhares 3 2 2 2 2 2 11" xfId="38411" xr:uid="{4207DBDD-53CA-43CD-8257-2DD373996AFB}"/>
    <cellStyle name="Separador de milhares 3 2 2 2 2 2 12" xfId="39816" xr:uid="{1047CBBB-52F9-4550-A2C8-65DFB87AA0FB}"/>
    <cellStyle name="Separador de milhares 3 2 2 2 2 2 13" xfId="40483" xr:uid="{F35E68EB-5FC4-4226-9163-D2E92957E9B4}"/>
    <cellStyle name="Separador de milhares 3 2 2 2 2 2 14" xfId="42865" xr:uid="{4F1464A0-28BE-4AE1-8EB0-ECF048FC396C}"/>
    <cellStyle name="Separador de milhares 3 2 2 2 2 2 15" xfId="44268" xr:uid="{DC12E93B-FE3B-446A-85E4-6EDBA52C27D2}"/>
    <cellStyle name="Separador de milhares 3 2 2 2 2 2 2" xfId="6006" xr:uid="{471E3FD7-3DDA-4620-B30F-65142F5EA4FA}"/>
    <cellStyle name="Separador de milhares 3 2 2 2 2 2 2 2" xfId="11255" xr:uid="{2D438F43-3796-4FFA-9224-C6750A2D407B}"/>
    <cellStyle name="Separador de milhares 3 2 2 2 2 2 2 2 2" xfId="27517" xr:uid="{52C52B4D-7BFE-44F6-B560-24547F06804D}"/>
    <cellStyle name="Separador de milhares 3 2 2 2 2 2 2 3" xfId="16778" xr:uid="{AE4CAB81-0F96-4A4C-8A52-CF859C5FBC80}"/>
    <cellStyle name="Separador de milhares 3 2 2 2 2 2 2 4" xfId="22676" xr:uid="{2F8E6F0A-7152-44C3-8C59-854D01DD82F0}"/>
    <cellStyle name="Separador de milhares 3 2 2 2 2 2 2 5" xfId="13568" xr:uid="{CFEE137C-FE96-4D82-93B9-7951B58A99AC}"/>
    <cellStyle name="Separador de milhares 3 2 2 2 2 2 3" xfId="8012" xr:uid="{2DCA9ED5-0A46-4818-8E15-4B7926BDD66A}"/>
    <cellStyle name="Separador de milhares 3 2 2 2 2 2 3 2" xfId="12867" xr:uid="{C88868DF-CA89-4C01-8F56-38C9A77EBE06}"/>
    <cellStyle name="Separador de milhares 3 2 2 2 2 2 3 2 2" xfId="29129" xr:uid="{2A3AB1A0-B9C2-4AA6-AD6F-8BAD9C801413}"/>
    <cellStyle name="Separador de milhares 3 2 2 2 2 2 3 3" xfId="18462" xr:uid="{32A729C6-CB34-4D93-9F0F-F3311F1B3979}"/>
    <cellStyle name="Separador de milhares 3 2 2 2 2 2 3 4" xfId="24288" xr:uid="{87D0ADC3-07D4-4CD9-9119-C897CEDAF132}"/>
    <cellStyle name="Separador de milhares 3 2 2 2 2 2 3 5" xfId="31899" xr:uid="{1A9C17C6-5C9E-4777-8295-867C812B7BFF}"/>
    <cellStyle name="Separador de milhares 3 2 2 2 2 2 4" xfId="9639" xr:uid="{633CBE96-C711-4ACA-BC07-4018FCA4958E}"/>
    <cellStyle name="Separador de milhares 3 2 2 2 2 2 4 2" xfId="25908" xr:uid="{F07D44E1-4B70-4EF0-B694-30012691F8C5}"/>
    <cellStyle name="Separador de milhares 3 2 2 2 2 2 5" xfId="15169" xr:uid="{24B2A9F9-E925-455B-B7A2-10C748F3CE53}"/>
    <cellStyle name="Separador de milhares 3 2 2 2 2 2 6" xfId="21067" xr:uid="{3CC68AB9-42A8-41F5-8DC7-DA4EA72734EE}"/>
    <cellStyle name="Separador de milhares 3 2 2 2 2 2 7" xfId="31068" xr:uid="{8B3A340B-E142-41DF-BE42-6A8291BE7569}"/>
    <cellStyle name="Separador de milhares 3 2 2 2 2 2 8" xfId="34112" xr:uid="{47B295F1-7FE8-4DB5-91B4-63337F069F77}"/>
    <cellStyle name="Separador de milhares 3 2 2 2 2 2 9" xfId="34814" xr:uid="{FF999443-2EDF-49FA-9F24-4EB9F75B46F4}"/>
    <cellStyle name="Separador de milhares 3 2 2 2 2 3" xfId="5151" xr:uid="{C7D3D4D4-59EA-49D7-9BAA-3737DB53A59F}"/>
    <cellStyle name="Separador de milhares 3 2 2 2 2 3 2" xfId="10400" xr:uid="{C305AD85-ABB3-4958-AA2E-9F6A14CA58B3}"/>
    <cellStyle name="Separador de milhares 3 2 2 2 2 3 2 2" xfId="26662" xr:uid="{F0EB83EB-CC5F-44AF-8CDA-18C8D0645840}"/>
    <cellStyle name="Separador de milhares 3 2 2 2 2 3 3" xfId="15923" xr:uid="{B9B8F918-D146-44F8-B4FC-725209219800}"/>
    <cellStyle name="Separador de milhares 3 2 2 2 2 3 4" xfId="21821" xr:uid="{68D9C6DB-801D-4F12-8BC9-D15F95D79E6D}"/>
    <cellStyle name="Separador de milhares 3 2 2 2 2 3 5" xfId="19090" xr:uid="{97E20068-1914-4AF2-A406-44C4C3767094}"/>
    <cellStyle name="Separador de milhares 3 2 2 2 2 4" xfId="7157" xr:uid="{3DF0AF7E-D8A8-49BC-B488-46DA1566108D}"/>
    <cellStyle name="Separador de milhares 3 2 2 2 2 4 2" xfId="12012" xr:uid="{2657445D-7D09-4358-9E20-55A28FEF2C6F}"/>
    <cellStyle name="Separador de milhares 3 2 2 2 2 4 2 2" xfId="28274" xr:uid="{8E244070-01C1-4079-A4EA-B05C653E04A8}"/>
    <cellStyle name="Separador de milhares 3 2 2 2 2 4 3" xfId="17607" xr:uid="{9EC98F4F-F4DE-4730-B73F-65FEBEB16E32}"/>
    <cellStyle name="Separador de milhares 3 2 2 2 2 4 4" xfId="23433" xr:uid="{CF2C91D8-646D-4AFC-B135-592D45DB97FD}"/>
    <cellStyle name="Separador de milhares 3 2 2 2 2 4 5" xfId="31394" xr:uid="{B17DE485-C3DC-4FE1-B96F-EF518DD80238}"/>
    <cellStyle name="Separador de milhares 3 2 2 2 2 5" xfId="8784" xr:uid="{ACAD0F91-D324-4202-AFCF-776E615B2173}"/>
    <cellStyle name="Separador de milhares 3 2 2 2 2 5 2" xfId="25053" xr:uid="{65FC1DC3-7925-4803-B6EE-5D9F269D62FF}"/>
    <cellStyle name="Separador de milhares 3 2 2 2 2 6" xfId="14312" xr:uid="{375200C3-0A8A-4EAB-B6AD-F6E02C943C97}"/>
    <cellStyle name="Separador de milhares 3 2 2 2 2 7" xfId="20212" xr:uid="{0B2C6689-CC7D-4761-9F49-D5A4D96A0BC0}"/>
    <cellStyle name="Separador de milhares 3 2 2 2 2 8" xfId="31743" xr:uid="{0CFCF6EC-1C7F-49C4-B1AB-8B9254083F12}"/>
    <cellStyle name="Separador de milhares 3 2 2 2 2 9" xfId="33257" xr:uid="{432094DC-5A3D-468F-BE4F-B8A05A4FE690}"/>
    <cellStyle name="Separador de milhares 3 2 2 2 3" xfId="3962" xr:uid="{EE562F8D-E540-42F5-9F8C-DE778957D1F6}"/>
    <cellStyle name="Separador de milhares 3 2 2 2 3 10" xfId="36632" xr:uid="{6CA43950-271B-4117-9251-FD311E101371}"/>
    <cellStyle name="Separador de milhares 3 2 2 2 3 11" xfId="38044" xr:uid="{EC311C26-D74A-4732-B809-04A0870E4EA0}"/>
    <cellStyle name="Separador de milhares 3 2 2 2 3 12" xfId="39449" xr:uid="{27D5B3B4-271F-4BA2-B3B9-9D328954FA9E}"/>
    <cellStyle name="Separador de milhares 3 2 2 2 3 13" xfId="40484" xr:uid="{61290BF8-C1B3-4881-8DA3-AC8933476E1D}"/>
    <cellStyle name="Separador de milhares 3 2 2 2 3 14" xfId="42498" xr:uid="{DAF33300-8BCA-4957-B90B-B017B9F5D9D1}"/>
    <cellStyle name="Separador de milhares 3 2 2 2 3 15" xfId="43901" xr:uid="{1A94A72A-D4C1-46E1-B949-EAFF46B6CF12}"/>
    <cellStyle name="Separador de milhares 3 2 2 2 3 2" xfId="5571" xr:uid="{750A0C98-C7E7-4E79-B7F4-A835EC0D5C12}"/>
    <cellStyle name="Separador de milhares 3 2 2 2 3 2 2" xfId="10820" xr:uid="{6646F7A2-69A6-475C-8852-27639E625A1D}"/>
    <cellStyle name="Separador de milhares 3 2 2 2 3 2 2 2" xfId="27082" xr:uid="{E3847061-0A18-4561-B23B-FC7D8E094A96}"/>
    <cellStyle name="Separador de milhares 3 2 2 2 3 2 3" xfId="16343" xr:uid="{71234DED-0D6C-42CD-B018-ABD18AC73560}"/>
    <cellStyle name="Separador de milhares 3 2 2 2 3 2 4" xfId="22241" xr:uid="{6EA0917B-7162-413C-AD27-6A798B7BEF4C}"/>
    <cellStyle name="Separador de milhares 3 2 2 2 3 2 5" xfId="29663" xr:uid="{FEF56BF3-F093-42C2-B82E-71E63BDE0199}"/>
    <cellStyle name="Separador de milhares 3 2 2 2 3 3" xfId="7577" xr:uid="{257AB545-1A90-4867-825E-13228D6C5181}"/>
    <cellStyle name="Separador de milhares 3 2 2 2 3 3 2" xfId="12432" xr:uid="{0E8E6901-4267-4AB8-8F65-62D69AC2092E}"/>
    <cellStyle name="Separador de milhares 3 2 2 2 3 3 2 2" xfId="28694" xr:uid="{843FBE46-4065-4326-A1C8-2D874E00F7D1}"/>
    <cellStyle name="Separador de milhares 3 2 2 2 3 3 3" xfId="18027" xr:uid="{E737FFB7-0E84-4D91-91E5-247498A212E4}"/>
    <cellStyle name="Separador de milhares 3 2 2 2 3 3 4" xfId="23853" xr:uid="{EEF35C19-E88D-4128-97A2-04A0700ABD79}"/>
    <cellStyle name="Separador de milhares 3 2 2 2 3 3 5" xfId="31774" xr:uid="{65EBC437-D839-4BD7-BB4F-018E68CE1568}"/>
    <cellStyle name="Separador de milhares 3 2 2 2 3 4" xfId="9204" xr:uid="{D00433A4-BF0A-4A47-B1BC-EDEE9F8C4DE7}"/>
    <cellStyle name="Separador de milhares 3 2 2 2 3 4 2" xfId="25473" xr:uid="{111CA8AF-D566-4435-B589-A011E3B52E43}"/>
    <cellStyle name="Separador de milhares 3 2 2 2 3 5" xfId="14734" xr:uid="{BD3C68D2-D16A-476D-8266-B3F137588FA8}"/>
    <cellStyle name="Separador de milhares 3 2 2 2 3 6" xfId="20632" xr:uid="{9C60B070-EE07-480D-9137-59843974BBDF}"/>
    <cellStyle name="Separador de milhares 3 2 2 2 3 7" xfId="30616" xr:uid="{3E9B038B-763D-4351-AB14-2DAC02462D7F}"/>
    <cellStyle name="Separador de milhares 3 2 2 2 3 8" xfId="33677" xr:uid="{A3E83966-FD66-4DC2-BE71-086D35A01DF3}"/>
    <cellStyle name="Separador de milhares 3 2 2 2 3 9" xfId="34815" xr:uid="{6190D282-B103-4C02-87C9-3E7F03E547AE}"/>
    <cellStyle name="Separador de milhares 3 2 2 2 4" xfId="4712" xr:uid="{3B162414-F98A-4BF9-A621-B68373BCC506}"/>
    <cellStyle name="Separador de milhares 3 2 2 2 4 2" xfId="9961" xr:uid="{9CD25103-F1DF-46A8-8E5E-A9FFC14D98A9}"/>
    <cellStyle name="Separador de milhares 3 2 2 2 4 2 2" xfId="26223" xr:uid="{47A19088-FDAA-4AFC-B263-F0C7F23807CC}"/>
    <cellStyle name="Separador de milhares 3 2 2 2 4 3" xfId="15484" xr:uid="{387F8B9E-7E09-4134-8802-045852E64CFE}"/>
    <cellStyle name="Separador de milhares 3 2 2 2 4 4" xfId="21382" xr:uid="{2E458A13-04EB-471C-8B74-6AC823ED6445}"/>
    <cellStyle name="Separador de milhares 3 2 2 2 4 5" xfId="32189" xr:uid="{6467127C-B8A0-426C-974B-4CA66F06572F}"/>
    <cellStyle name="Separador de milhares 3 2 2 2 5" xfId="6718" xr:uid="{2D281B70-A2AE-4513-877D-0621EF5798E8}"/>
    <cellStyle name="Separador de milhares 3 2 2 2 5 2" xfId="11573" xr:uid="{39040081-AD6A-414D-9EDE-9D9227B9EA9C}"/>
    <cellStyle name="Separador de milhares 3 2 2 2 5 2 2" xfId="27835" xr:uid="{32B254C5-0DBC-46C8-AB3E-78D443356CCB}"/>
    <cellStyle name="Separador de milhares 3 2 2 2 5 3" xfId="17168" xr:uid="{680C9F82-4573-46FB-9EBF-ACF92A1C967F}"/>
    <cellStyle name="Separador de milhares 3 2 2 2 5 4" xfId="22994" xr:uid="{F16A30F7-F47C-4329-9BFF-2A1B174EA69F}"/>
    <cellStyle name="Separador de milhares 3 2 2 2 5 5" xfId="31536" xr:uid="{CF18F84B-075A-48CF-BCE1-1C2B80779F2F}"/>
    <cellStyle name="Separador de milhares 3 2 2 2 6" xfId="8345" xr:uid="{47D737BE-1D51-4D62-AD37-B3515A0F8851}"/>
    <cellStyle name="Separador de milhares 3 2 2 2 6 2" xfId="24614" xr:uid="{C6F5C1F2-F441-41F5-A18E-4BDB68F72199}"/>
    <cellStyle name="Separador de milhares 3 2 2 2 7" xfId="13870" xr:uid="{77B8954D-5A44-4D37-B444-7453E12228E9}"/>
    <cellStyle name="Separador de milhares 3 2 2 2 8" xfId="19773" xr:uid="{D6DB791E-8FD0-4144-9E81-C268BBE90992}"/>
    <cellStyle name="Separador de milhares 3 2 2 2 9" xfId="13408" xr:uid="{78C683E9-DB71-4DA6-940C-A4CEB6535AB0}"/>
    <cellStyle name="Separador de milhares 3 2 2 3" xfId="3337" xr:uid="{F1DBE8DD-6B74-48C7-B40C-16832C2DC9E7}"/>
    <cellStyle name="Separador de milhares 3 2 2 3 10" xfId="34816" xr:uid="{EA5E1756-D96E-4077-818A-B1BA5ED759F0}"/>
    <cellStyle name="Separador de milhares 3 2 2 3 11" xfId="36071" xr:uid="{35BF7B77-1568-4BB0-8142-598CCF2911D3}"/>
    <cellStyle name="Separador de milhares 3 2 2 3 12" xfId="37483" xr:uid="{B5520B7D-19A6-4023-A109-5BC9922DC8A5}"/>
    <cellStyle name="Separador de milhares 3 2 2 3 13" xfId="38888" xr:uid="{1F3458D9-AC0C-463C-B60F-C8E54F95274C}"/>
    <cellStyle name="Separador de milhares 3 2 2 3 14" xfId="40485" xr:uid="{C0C79702-178E-4628-B9B8-E48F5EC1EFFD}"/>
    <cellStyle name="Separador de milhares 3 2 2 3 15" xfId="41937" xr:uid="{D2F2AB12-CDFF-42F1-B4DC-5E25E40437FC}"/>
    <cellStyle name="Separador de milhares 3 2 2 3 16" xfId="43340" xr:uid="{8B904336-EB2A-4A1A-A959-8EA453E3207B}"/>
    <cellStyle name="Separador de milhares 3 2 2 3 2" xfId="4199" xr:uid="{5C44DAA2-F799-4ABA-9AB1-5366A0A1183E}"/>
    <cellStyle name="Separador de milhares 3 2 2 3 2 10" xfId="36823" xr:uid="{B5FD03B2-F0BA-4FDD-96B6-635DF890918D}"/>
    <cellStyle name="Separador de milhares 3 2 2 3 2 11" xfId="38235" xr:uid="{2B152996-D534-4B93-8C16-AB3BA4E85369}"/>
    <cellStyle name="Separador de milhares 3 2 2 3 2 12" xfId="39640" xr:uid="{125382A0-9F4D-49FA-96FE-8EDA03544D86}"/>
    <cellStyle name="Separador de milhares 3 2 2 3 2 13" xfId="40486" xr:uid="{D5D19035-6ACE-490D-BD6F-30FE281635E7}"/>
    <cellStyle name="Separador de milhares 3 2 2 3 2 14" xfId="42689" xr:uid="{D99F554C-1C5F-4A84-BED4-D75158C4B5D6}"/>
    <cellStyle name="Separador de milhares 3 2 2 3 2 15" xfId="44092" xr:uid="{83CD3FB6-A118-4B22-B40C-E3879DA10499}"/>
    <cellStyle name="Separador de milhares 3 2 2 3 2 2" xfId="5808" xr:uid="{27B76AFE-D6B1-433D-8510-F6EE331BAB83}"/>
    <cellStyle name="Separador de milhares 3 2 2 3 2 2 2" xfId="11057" xr:uid="{0B31F310-6BAC-493C-9C6C-9695D64232EC}"/>
    <cellStyle name="Separador de milhares 3 2 2 3 2 2 2 2" xfId="27319" xr:uid="{C5401BF4-203E-4158-885B-F200080DF354}"/>
    <cellStyle name="Separador de milhares 3 2 2 3 2 2 3" xfId="16580" xr:uid="{9EBC5BA8-E3BA-4C8B-8078-4FECC961F8D4}"/>
    <cellStyle name="Separador de milhares 3 2 2 3 2 2 4" xfId="22478" xr:uid="{71EDD316-BE41-4F6C-B60E-E89FD8E4A1CC}"/>
    <cellStyle name="Separador de milhares 3 2 2 3 2 2 5" xfId="30216" xr:uid="{E4CD4485-5C69-4FA7-8FBF-3581903744AE}"/>
    <cellStyle name="Separador de milhares 3 2 2 3 2 3" xfId="7814" xr:uid="{BFDEE231-7EB6-4A2E-AEB7-B4EC01BDE66F}"/>
    <cellStyle name="Separador de milhares 3 2 2 3 2 3 2" xfId="12669" xr:uid="{B12E37DC-52AB-4991-BAA4-CFBE2E95F51F}"/>
    <cellStyle name="Separador de milhares 3 2 2 3 2 3 2 2" xfId="28931" xr:uid="{7B616400-4962-4CE6-B2BD-18EB35A29BCE}"/>
    <cellStyle name="Separador de milhares 3 2 2 3 2 3 3" xfId="18264" xr:uid="{1E16738E-797A-4C96-BCA7-C810D2AD999A}"/>
    <cellStyle name="Separador de milhares 3 2 2 3 2 3 4" xfId="24090" xr:uid="{28EF0F08-DB77-4113-BB06-6383FBB328DB}"/>
    <cellStyle name="Separador de milhares 3 2 2 3 2 3 5" xfId="30762" xr:uid="{0D2CDCAE-853F-473A-B4B8-ABDEF8391557}"/>
    <cellStyle name="Separador de milhares 3 2 2 3 2 4" xfId="9441" xr:uid="{EE4C10D4-40D6-4FA5-B084-113ED1F79726}"/>
    <cellStyle name="Separador de milhares 3 2 2 3 2 4 2" xfId="25710" xr:uid="{E30C8F14-7F02-4456-B399-78D61746A64A}"/>
    <cellStyle name="Separador de milhares 3 2 2 3 2 5" xfId="14971" xr:uid="{7C1E0EEA-9E50-4228-B7EF-4AA3A924F31D}"/>
    <cellStyle name="Separador de milhares 3 2 2 3 2 6" xfId="20869" xr:uid="{6D7FE7F8-E758-4EFC-B97C-FF145F673E5A}"/>
    <cellStyle name="Separador de milhares 3 2 2 3 2 7" xfId="32152" xr:uid="{88EA683D-3C47-405B-9C2C-12D2412314BC}"/>
    <cellStyle name="Separador de milhares 3 2 2 3 2 8" xfId="33914" xr:uid="{EC027AFC-9C78-43AE-A325-430943BE2064}"/>
    <cellStyle name="Separador de milhares 3 2 2 3 2 9" xfId="34817" xr:uid="{E1ECFF94-1E94-4079-B535-B3DE70B54D8A}"/>
    <cellStyle name="Separador de milhares 3 2 2 3 3" xfId="4952" xr:uid="{E6A7935F-2850-418B-B578-576F22F0FFC9}"/>
    <cellStyle name="Separador de milhares 3 2 2 3 3 2" xfId="10201" xr:uid="{E31EC327-5183-4397-BFD1-59FB0CC811A6}"/>
    <cellStyle name="Separador de milhares 3 2 2 3 3 2 2" xfId="26463" xr:uid="{B552ADCF-393B-400F-B2E5-8F5418C47680}"/>
    <cellStyle name="Separador de milhares 3 2 2 3 3 3" xfId="15724" xr:uid="{ED817AB1-634F-4A4E-BAFC-8E82C746676E}"/>
    <cellStyle name="Separador de milhares 3 2 2 3 3 4" xfId="21622" xr:uid="{8DD7E364-1130-483A-984B-78F2496E8124}"/>
    <cellStyle name="Separador de milhares 3 2 2 3 3 5" xfId="18708" xr:uid="{F5C5935F-2852-472E-955C-188F76FCE818}"/>
    <cellStyle name="Separador de milhares 3 2 2 3 4" xfId="6958" xr:uid="{30B90A2B-24B0-4B9E-9C59-4E3D5059CE47}"/>
    <cellStyle name="Separador de milhares 3 2 2 3 4 2" xfId="11813" xr:uid="{1FBD5A0E-926D-4577-A91C-F9E89DF20B9F}"/>
    <cellStyle name="Separador de milhares 3 2 2 3 4 2 2" xfId="28075" xr:uid="{AF501E0E-4189-48CC-9668-5C93BC6DEC5F}"/>
    <cellStyle name="Separador de milhares 3 2 2 3 4 3" xfId="17408" xr:uid="{8BEDB1B3-5633-46BE-B7D4-94358EEE693C}"/>
    <cellStyle name="Separador de milhares 3 2 2 3 4 4" xfId="23234" xr:uid="{63ED523B-A3F1-4911-AE9A-ECA3CA70B6CF}"/>
    <cellStyle name="Separador de milhares 3 2 2 3 4 5" xfId="16921" xr:uid="{035E8AAA-0B0D-4FE5-A75E-DDE4F7E19E22}"/>
    <cellStyle name="Separador de milhares 3 2 2 3 5" xfId="8585" xr:uid="{51ADA7C3-BB44-438D-960C-E9C9C25637E6}"/>
    <cellStyle name="Separador de milhares 3 2 2 3 5 2" xfId="24854" xr:uid="{7DE180DA-DD44-4437-9254-60758DAA81CD}"/>
    <cellStyle name="Separador de milhares 3 2 2 3 6" xfId="14113" xr:uid="{E52FE351-4C17-4160-8E02-C1DB1E381B6C}"/>
    <cellStyle name="Separador de milhares 3 2 2 3 7" xfId="20013" xr:uid="{8822BC35-85DA-4B9D-B92A-66A9C9FE9C50}"/>
    <cellStyle name="Separador de milhares 3 2 2 3 8" xfId="19470" xr:uid="{80A9D844-5EA2-441D-8810-3EAB01E3C8F1}"/>
    <cellStyle name="Separador de milhares 3 2 2 3 9" xfId="33058" xr:uid="{CEB8D9F3-6DEB-4790-AD41-7E77269E9AA7}"/>
    <cellStyle name="Separador de milhares 3 2 2 4" xfId="3761" xr:uid="{2E8B5B71-2D64-4A86-8FB8-A4A93549A66E}"/>
    <cellStyle name="Separador de milhares 3 2 2 4 10" xfId="36456" xr:uid="{5942EAF0-657C-4DC1-8EE3-6A9048CF74F6}"/>
    <cellStyle name="Separador de milhares 3 2 2 4 11" xfId="37868" xr:uid="{925729D9-32C8-40AC-B0E8-6B1095E7B75F}"/>
    <cellStyle name="Separador de milhares 3 2 2 4 12" xfId="39273" xr:uid="{112A38B5-6B4E-4A00-BAF5-6FFC7658BEBD}"/>
    <cellStyle name="Separador de milhares 3 2 2 4 13" xfId="40487" xr:uid="{762EB38D-1489-4291-A2DD-815CE6AF91CE}"/>
    <cellStyle name="Separador de milhares 3 2 2 4 14" xfId="42322" xr:uid="{11A95719-FBD6-4AA9-9E74-83E2C3B1BFE9}"/>
    <cellStyle name="Separador de milhares 3 2 2 4 15" xfId="43725" xr:uid="{41340418-DE9E-4B29-9C1E-FFC1073E7632}"/>
    <cellStyle name="Separador de milhares 3 2 2 4 2" xfId="5370" xr:uid="{1A1DA8E5-8C0C-4894-B3BD-965057E02EAA}"/>
    <cellStyle name="Separador de milhares 3 2 2 4 2 2" xfId="10619" xr:uid="{7834BF5E-CFFD-4F53-89C0-057A21922287}"/>
    <cellStyle name="Separador de milhares 3 2 2 4 2 2 2" xfId="26881" xr:uid="{22031E8D-E2C1-49EE-B9B7-61A7E017A923}"/>
    <cellStyle name="Separador de milhares 3 2 2 4 2 3" xfId="16142" xr:uid="{137B399C-9653-4DB3-B404-CDB0501D0558}"/>
    <cellStyle name="Separador de milhares 3 2 2 4 2 4" xfId="22040" xr:uid="{90EA2540-506A-47E7-B028-598D39A3819B}"/>
    <cellStyle name="Separador de milhares 3 2 2 4 2 5" xfId="31509" xr:uid="{B84ED54A-19F2-4A22-BF7D-C9F1C224ED8D}"/>
    <cellStyle name="Separador de milhares 3 2 2 4 3" xfId="7376" xr:uid="{ABF41CF7-46FC-4403-B004-DD9D268A1D4D}"/>
    <cellStyle name="Separador de milhares 3 2 2 4 3 2" xfId="12231" xr:uid="{A950B760-26BD-4D04-99DB-9C098E449850}"/>
    <cellStyle name="Separador de milhares 3 2 2 4 3 2 2" xfId="28493" xr:uid="{F2B5FFE7-E987-457F-97BF-B664367B2427}"/>
    <cellStyle name="Separador de milhares 3 2 2 4 3 3" xfId="17826" xr:uid="{C71074F3-258F-434E-ABE7-39DAEF9A7191}"/>
    <cellStyle name="Separador de milhares 3 2 2 4 3 4" xfId="23652" xr:uid="{AE064B0E-5004-4FB3-9EDC-F56936260DE7}"/>
    <cellStyle name="Separador de milhares 3 2 2 4 3 5" xfId="13342" xr:uid="{40EB7FFF-25BA-4BB8-BF5D-945A344D0874}"/>
    <cellStyle name="Separador de milhares 3 2 2 4 4" xfId="9003" xr:uid="{8C15840C-6E1A-410E-A333-758E347BDAE1}"/>
    <cellStyle name="Separador de milhares 3 2 2 4 4 2" xfId="25272" xr:uid="{18EA79CA-8605-4F41-BEF7-BAEA2007B185}"/>
    <cellStyle name="Separador de milhares 3 2 2 4 5" xfId="14533" xr:uid="{8FEA0A86-AD67-4918-8302-900E687839A6}"/>
    <cellStyle name="Separador de milhares 3 2 2 4 6" xfId="20431" xr:uid="{477FC3EE-3BB3-419A-818B-E91A8CEC2836}"/>
    <cellStyle name="Separador de milhares 3 2 2 4 7" xfId="29766" xr:uid="{CC7A72C4-488E-427C-B0E5-4FFB47ACCA81}"/>
    <cellStyle name="Separador de milhares 3 2 2 4 8" xfId="33476" xr:uid="{49D8F81B-CE15-4822-8DAD-E02389B5FF01}"/>
    <cellStyle name="Separador de milhares 3 2 2 4 9" xfId="34818" xr:uid="{35FA4F6A-57F0-4391-927A-D20A18D2BBEA}"/>
    <cellStyle name="Separador de milhares 3 2 2 5" xfId="13665" xr:uid="{AB899DC4-9029-405A-913F-78B0D020417C}"/>
    <cellStyle name="Separador de milhares 3 2 2 6" xfId="19133" xr:uid="{533278FE-BECB-40D4-A1C2-CD20168D050A}"/>
    <cellStyle name="Separador de milhares 3 2 3" xfId="2823" xr:uid="{223717DC-ECC7-4154-8D1C-E1476547FB30}"/>
    <cellStyle name="Separador de milhares 3 2 3 2" xfId="3072" xr:uid="{71B08C5A-DE7D-4ED0-8CE3-F04ACCFC3A4C}"/>
    <cellStyle name="Separador de milhares 3 2 3 2 10" xfId="32819" xr:uid="{9B962F98-2B08-4BE3-8B87-9627495D01A8}"/>
    <cellStyle name="Separador de milhares 3 2 3 2 11" xfId="34819" xr:uid="{98AC4BAC-D615-4233-B2F4-200325696CA9}"/>
    <cellStyle name="Separador de milhares 3 2 3 2 12" xfId="35894" xr:uid="{335EFDC9-FAC9-4F08-B538-0D506AA9A8E1}"/>
    <cellStyle name="Separador de milhares 3 2 3 2 13" xfId="37306" xr:uid="{3F74343B-3521-4FFA-AE3F-F480D66CC875}"/>
    <cellStyle name="Separador de milhares 3 2 3 2 14" xfId="38711" xr:uid="{E8652311-04C6-4109-8DDC-8643C5AAAAF8}"/>
    <cellStyle name="Separador de milhares 3 2 3 2 15" xfId="40488" xr:uid="{36E40D4B-65E0-4429-906E-2A36DD11DF56}"/>
    <cellStyle name="Separador de milhares 3 2 3 2 16" xfId="41760" xr:uid="{4DF652A0-8A56-47F6-9ABF-69EE01FE929A}"/>
    <cellStyle name="Separador de milhares 3 2 3 2 17" xfId="43163" xr:uid="{CB039B79-1562-466E-8384-866DA16AE8AB}"/>
    <cellStyle name="Separador de milhares 3 2 3 2 2" xfId="3537" xr:uid="{78D4D58D-4DBF-415D-A814-825041C9D166}"/>
    <cellStyle name="Separador de milhares 3 2 3 2 2 10" xfId="34820" xr:uid="{732E9F6C-6EC6-42ED-B2D7-4322D8AFC543}"/>
    <cellStyle name="Separador de milhares 3 2 3 2 2 11" xfId="36259" xr:uid="{3F6CB38D-16BF-4065-895C-9B908B119DCC}"/>
    <cellStyle name="Separador de milhares 3 2 3 2 2 12" xfId="37671" xr:uid="{A6FEE848-AA15-4A07-B646-4203495ADDD0}"/>
    <cellStyle name="Separador de milhares 3 2 3 2 2 13" xfId="39076" xr:uid="{4715FB97-D204-4329-AFE4-715C6276E7E9}"/>
    <cellStyle name="Separador de milhares 3 2 3 2 2 14" xfId="40489" xr:uid="{284AE749-42E5-4CD7-B1C5-9E559033D754}"/>
    <cellStyle name="Separador de milhares 3 2 3 2 2 15" xfId="42125" xr:uid="{C20B61AE-AE99-4230-BAD3-8D17803D36EA}"/>
    <cellStyle name="Separador de milhares 3 2 3 2 2 16" xfId="43528" xr:uid="{41BDC953-779C-43F8-8E30-453A2B6FF41A}"/>
    <cellStyle name="Separador de milhares 3 2 3 2 2 2" xfId="4398" xr:uid="{B53E68C3-DE51-4467-A433-4E752DFEBA02}"/>
    <cellStyle name="Separador de milhares 3 2 3 2 2 2 10" xfId="37011" xr:uid="{C51D3C6C-BCCA-4914-8A56-963EE5845485}"/>
    <cellStyle name="Separador de milhares 3 2 3 2 2 2 11" xfId="38423" xr:uid="{58396B13-F2A8-463B-943A-29F23CA24CE8}"/>
    <cellStyle name="Separador de milhares 3 2 3 2 2 2 12" xfId="39828" xr:uid="{5A54ADE0-2D12-4E2E-A250-9855B1D90FDE}"/>
    <cellStyle name="Separador de milhares 3 2 3 2 2 2 13" xfId="40490" xr:uid="{90C2ABB0-5F5E-4255-96EC-7DA9D013320B}"/>
    <cellStyle name="Separador de milhares 3 2 3 2 2 2 14" xfId="42877" xr:uid="{F8645D82-3FE9-4E16-AB87-F65044B292A6}"/>
    <cellStyle name="Separador de milhares 3 2 3 2 2 2 15" xfId="44280" xr:uid="{144F3F8A-2BD9-4161-9E07-2E17F974BC8A}"/>
    <cellStyle name="Separador de milhares 3 2 3 2 2 2 2" xfId="6007" xr:uid="{61D7D0ED-39FA-49F8-BCC1-8E449D297612}"/>
    <cellStyle name="Separador de milhares 3 2 3 2 2 2 2 2" xfId="11256" xr:uid="{AB4F00D0-B3B8-4630-B6EE-0B7371EBE3E3}"/>
    <cellStyle name="Separador de milhares 3 2 3 2 2 2 2 2 2" xfId="27518" xr:uid="{05CD3E1C-77EF-4E2B-ADB6-FDBA86EA8BE0}"/>
    <cellStyle name="Separador de milhares 3 2 3 2 2 2 2 3" xfId="16779" xr:uid="{5212F739-7B61-4D9F-BFE5-094C0E1F8211}"/>
    <cellStyle name="Separador de milhares 3 2 3 2 2 2 2 4" xfId="22677" xr:uid="{732111A2-86E1-4E0B-A718-FB190E062571}"/>
    <cellStyle name="Separador de milhares 3 2 3 2 2 2 2 5" xfId="29938" xr:uid="{ABF90266-CBFA-4D7F-BABC-8377855878ED}"/>
    <cellStyle name="Separador de milhares 3 2 3 2 2 2 3" xfId="8013" xr:uid="{53A073AA-21CF-4EE7-ACA4-75AB3A9D55E0}"/>
    <cellStyle name="Separador de milhares 3 2 3 2 2 2 3 2" xfId="12868" xr:uid="{40244ECB-49A6-4136-AB0B-886A7A3D036F}"/>
    <cellStyle name="Separador de milhares 3 2 3 2 2 2 3 2 2" xfId="29130" xr:uid="{61FDCAF2-51C1-4615-A7E5-1FDE4F05A917}"/>
    <cellStyle name="Separador de milhares 3 2 3 2 2 2 3 3" xfId="18463" xr:uid="{1CA576CB-F162-4661-A9CA-182FE85BB1BD}"/>
    <cellStyle name="Separador de milhares 3 2 3 2 2 2 3 4" xfId="24289" xr:uid="{3CE82149-0B1D-415D-AAAD-BDA873C7501B}"/>
    <cellStyle name="Separador de milhares 3 2 3 2 2 2 3 5" xfId="30324" xr:uid="{ADCACD16-59FF-40C7-BAFD-3DA74657C128}"/>
    <cellStyle name="Separador de milhares 3 2 3 2 2 2 4" xfId="9640" xr:uid="{6FF4CC48-0129-4D2F-BCAC-1131D8E631CB}"/>
    <cellStyle name="Separador de milhares 3 2 3 2 2 2 4 2" xfId="25909" xr:uid="{9A8BC273-14EB-480F-9D98-59041FC1CE9D}"/>
    <cellStyle name="Separador de milhares 3 2 3 2 2 2 5" xfId="15170" xr:uid="{7536A0B6-2615-475D-B93C-90DB321428BC}"/>
    <cellStyle name="Separador de milhares 3 2 3 2 2 2 6" xfId="21068" xr:uid="{D58AEE09-087A-4503-B0B5-4E6A4BD7A92B}"/>
    <cellStyle name="Separador de milhares 3 2 3 2 2 2 7" xfId="29435" xr:uid="{C0485FEB-E38A-4C22-A685-C521F45183BA}"/>
    <cellStyle name="Separador de milhares 3 2 3 2 2 2 8" xfId="34113" xr:uid="{1D03D71C-40F2-4A93-BCD6-1F678EDD5611}"/>
    <cellStyle name="Separador de milhares 3 2 3 2 2 2 9" xfId="34821" xr:uid="{466827E0-CA59-4255-A4B0-3E9DFA9FF45C}"/>
    <cellStyle name="Separador de milhares 3 2 3 2 2 3" xfId="5152" xr:uid="{40B28105-7063-413A-B72A-0AD7642EAAFE}"/>
    <cellStyle name="Separador de milhares 3 2 3 2 2 3 2" xfId="10401" xr:uid="{BD7931E1-B04F-4C99-8516-DDFA7922276E}"/>
    <cellStyle name="Separador de milhares 3 2 3 2 2 3 2 2" xfId="26663" xr:uid="{417AAB0F-93FD-4546-A19D-2588C8184AE8}"/>
    <cellStyle name="Separador de milhares 3 2 3 2 2 3 3" xfId="15924" xr:uid="{3AAE70E7-8377-4BFA-94AF-4EC41F6BF8CA}"/>
    <cellStyle name="Separador de milhares 3 2 3 2 2 3 4" xfId="21822" xr:uid="{344E209F-1D1A-4E38-9A28-429B4376857A}"/>
    <cellStyle name="Separador de milhares 3 2 3 2 2 3 5" xfId="13300" xr:uid="{AF6E1B2B-56DA-4EC8-A7D1-DBFD2A29FD81}"/>
    <cellStyle name="Separador de milhares 3 2 3 2 2 4" xfId="7158" xr:uid="{D9B5ABB0-9665-4244-8360-0AC8F077F9D2}"/>
    <cellStyle name="Separador de milhares 3 2 3 2 2 4 2" xfId="12013" xr:uid="{7BEC57BB-8CF1-41F1-9714-7D452FC27453}"/>
    <cellStyle name="Separador de milhares 3 2 3 2 2 4 2 2" xfId="28275" xr:uid="{E649D660-B817-4F33-9BB9-C21D9C902C9A}"/>
    <cellStyle name="Separador de milhares 3 2 3 2 2 4 3" xfId="17608" xr:uid="{8951B52C-F9F5-4C66-94EE-1FE71134BF84}"/>
    <cellStyle name="Separador de milhares 3 2 3 2 2 4 4" xfId="23434" xr:uid="{BF44B1F3-3F4E-489E-AACE-954195B589A7}"/>
    <cellStyle name="Separador de milhares 3 2 3 2 2 4 5" xfId="31239" xr:uid="{D5FDAE11-03D4-4035-87D7-2C71866B1C36}"/>
    <cellStyle name="Separador de milhares 3 2 3 2 2 5" xfId="8785" xr:uid="{7E9D230E-042C-472E-88D6-639D790E7806}"/>
    <cellStyle name="Separador de milhares 3 2 3 2 2 5 2" xfId="25054" xr:uid="{698C32A0-1ED7-402F-BFED-44DEF91E033B}"/>
    <cellStyle name="Separador de milhares 3 2 3 2 2 6" xfId="14313" xr:uid="{13D899DA-B890-45B4-98B2-B6AB9015A2EB}"/>
    <cellStyle name="Separador de milhares 3 2 3 2 2 7" xfId="20213" xr:uid="{DECDC99B-255A-4F97-A46A-AB2117C9D950}"/>
    <cellStyle name="Separador de milhares 3 2 3 2 2 8" xfId="31235" xr:uid="{DD75A08D-0173-43A6-B8AE-5F0B35D2B3C9}"/>
    <cellStyle name="Separador de milhares 3 2 3 2 2 9" xfId="33258" xr:uid="{C7FD6F9B-2D6E-4B32-A8CA-0894B3E22375}"/>
    <cellStyle name="Separador de milhares 3 2 3 2 3" xfId="3963" xr:uid="{9BD696F1-902E-4777-AE03-6A01EE1CA8CF}"/>
    <cellStyle name="Separador de milhares 3 2 3 2 3 10" xfId="36644" xr:uid="{58CC1479-F6B6-489E-81FE-30878D9B4ADC}"/>
    <cellStyle name="Separador de milhares 3 2 3 2 3 11" xfId="38056" xr:uid="{2E3FFD72-347F-413C-A305-FA9617F797EE}"/>
    <cellStyle name="Separador de milhares 3 2 3 2 3 12" xfId="39461" xr:uid="{C6209EBC-2462-4074-A3F6-088F5D4022D2}"/>
    <cellStyle name="Separador de milhares 3 2 3 2 3 13" xfId="40491" xr:uid="{0F647191-10F7-460E-99BE-FCD3FDE12CCC}"/>
    <cellStyle name="Separador de milhares 3 2 3 2 3 14" xfId="42510" xr:uid="{81FB345A-A78F-483A-8D4A-8C0FAEACC849}"/>
    <cellStyle name="Separador de milhares 3 2 3 2 3 15" xfId="43913" xr:uid="{E2D6991C-6E20-43F8-849F-4DE7CFB05F51}"/>
    <cellStyle name="Separador de milhares 3 2 3 2 3 2" xfId="5572" xr:uid="{8BB8A771-6079-4C6C-8796-70D2CC7273C4}"/>
    <cellStyle name="Separador de milhares 3 2 3 2 3 2 2" xfId="10821" xr:uid="{25E9DB98-D934-4B60-B7B9-4A4E9A8F5180}"/>
    <cellStyle name="Separador de milhares 3 2 3 2 3 2 2 2" xfId="27083" xr:uid="{9BB6E0B8-2FC7-4F3B-B621-6B4A9413E4CA}"/>
    <cellStyle name="Separador de milhares 3 2 3 2 3 2 3" xfId="16344" xr:uid="{76D97368-923D-4207-92D1-4A360C76C0DB}"/>
    <cellStyle name="Separador de milhares 3 2 3 2 3 2 4" xfId="22242" xr:uid="{5845F249-9F2B-479C-A8C8-33B1B0B5D070}"/>
    <cellStyle name="Separador de milhares 3 2 3 2 3 2 5" xfId="32498" xr:uid="{8E3F5A9E-5BC2-4771-B491-BA612920FFF1}"/>
    <cellStyle name="Separador de milhares 3 2 3 2 3 3" xfId="7578" xr:uid="{E1979E58-AB03-4F38-8B57-CD6DB2E2093D}"/>
    <cellStyle name="Separador de milhares 3 2 3 2 3 3 2" xfId="12433" xr:uid="{6D32830F-20CB-4A2C-85BC-2964DA3E20B5}"/>
    <cellStyle name="Separador de milhares 3 2 3 2 3 3 2 2" xfId="28695" xr:uid="{3D418B74-BB30-4F69-811E-0E206BAB8212}"/>
    <cellStyle name="Separador de milhares 3 2 3 2 3 3 3" xfId="18028" xr:uid="{F80F34B6-B4E1-45E9-B787-264A6BC0A10C}"/>
    <cellStyle name="Separador de milhares 3 2 3 2 3 3 4" xfId="23854" xr:uid="{6144CA42-33DF-4D89-838E-DBF737A0D3A0}"/>
    <cellStyle name="Separador de milhares 3 2 3 2 3 3 5" xfId="30855" xr:uid="{4CA8EFA2-33D7-4FEF-A43A-1E557DD95A22}"/>
    <cellStyle name="Separador de milhares 3 2 3 2 3 4" xfId="9205" xr:uid="{6F4837AD-EFF1-4571-9098-B8881D8227FC}"/>
    <cellStyle name="Separador de milhares 3 2 3 2 3 4 2" xfId="25474" xr:uid="{38DC0EF4-324A-452E-AAE9-23EBFFF9FC67}"/>
    <cellStyle name="Separador de milhares 3 2 3 2 3 5" xfId="14735" xr:uid="{E0C5A971-6BD0-4A9A-97DF-FAC615065F45}"/>
    <cellStyle name="Separador de milhares 3 2 3 2 3 6" xfId="20633" xr:uid="{7897963C-CC50-4038-B843-221CD1FADF28}"/>
    <cellStyle name="Separador de milhares 3 2 3 2 3 7" xfId="29359" xr:uid="{B21EBFC8-1826-4868-BDC6-FADA57875BED}"/>
    <cellStyle name="Separador de milhares 3 2 3 2 3 8" xfId="33678" xr:uid="{09986DFB-890C-467D-AE41-98E9F13570B5}"/>
    <cellStyle name="Separador de milhares 3 2 3 2 3 9" xfId="34822" xr:uid="{74752FC9-95B4-491D-9148-7E548FD46C61}"/>
    <cellStyle name="Separador de milhares 3 2 3 2 4" xfId="4713" xr:uid="{71A64678-DC51-425D-9EFB-3F19476C831D}"/>
    <cellStyle name="Separador de milhares 3 2 3 2 4 2" xfId="9962" xr:uid="{61B0F534-CF41-451C-840D-DB33D321160E}"/>
    <cellStyle name="Separador de milhares 3 2 3 2 4 2 2" xfId="26224" xr:uid="{38673260-5902-4ED0-995F-C3A0C18F6C14}"/>
    <cellStyle name="Separador de milhares 3 2 3 2 4 3" xfId="15485" xr:uid="{07DE81A8-D4BF-410B-A6CD-4AEB4A585E7E}"/>
    <cellStyle name="Separador de milhares 3 2 3 2 4 4" xfId="21383" xr:uid="{C9C5D7E3-9AF5-4C2C-B494-9467611543FF}"/>
    <cellStyle name="Separador de milhares 3 2 3 2 4 5" xfId="31989" xr:uid="{7B4A4C62-349A-4093-BBD1-2942FC819B22}"/>
    <cellStyle name="Separador de milhares 3 2 3 2 5" xfId="6719" xr:uid="{D49D2973-4FE5-4218-8CF7-89F989D53485}"/>
    <cellStyle name="Separador de milhares 3 2 3 2 5 2" xfId="11574" xr:uid="{F3DFF70E-6769-48C6-B283-7C020D4E1FF9}"/>
    <cellStyle name="Separador de milhares 3 2 3 2 5 2 2" xfId="27836" xr:uid="{6980ED92-3F49-4002-BB1A-99E6D6BDF994}"/>
    <cellStyle name="Separador de milhares 3 2 3 2 5 3" xfId="17169" xr:uid="{3A59589C-2E1F-4BC4-910E-56B7CE9413CA}"/>
    <cellStyle name="Separador de milhares 3 2 3 2 5 4" xfId="22995" xr:uid="{3E3A055F-3531-48AC-8115-9FD8B3E0A283}"/>
    <cellStyle name="Separador de milhares 3 2 3 2 5 5" xfId="31233" xr:uid="{070FCE81-85DF-4D5F-9B50-BC6ECF524512}"/>
    <cellStyle name="Separador de milhares 3 2 3 2 6" xfId="8346" xr:uid="{1A8607D9-6D75-45FD-B5B3-704FEB46F95B}"/>
    <cellStyle name="Separador de milhares 3 2 3 2 6 2" xfId="24615" xr:uid="{C78F2DA8-1B4F-4190-9F99-C9C63377D8F3}"/>
    <cellStyle name="Separador de milhares 3 2 3 2 7" xfId="13871" xr:uid="{7F70E1CB-0A23-43E8-98D4-6E21ABE2762B}"/>
    <cellStyle name="Separador de milhares 3 2 3 2 8" xfId="19774" xr:uid="{54CE0B41-014C-4C26-9304-E6B2EAA48248}"/>
    <cellStyle name="Separador de milhares 3 2 3 2 9" xfId="13263" xr:uid="{13FE4C25-93CF-40ED-85C0-40F897684F28}"/>
    <cellStyle name="Separador de milhares 3 2 3 3" xfId="3338" xr:uid="{081C7CE8-2612-423F-8B3A-4751E098BBB4}"/>
    <cellStyle name="Separador de milhares 3 2 3 3 10" xfId="34823" xr:uid="{0FA41993-5071-45E4-A94B-AF841721CD67}"/>
    <cellStyle name="Separador de milhares 3 2 3 3 11" xfId="36083" xr:uid="{0621EF82-B322-46D4-A654-D21D6A99A248}"/>
    <cellStyle name="Separador de milhares 3 2 3 3 12" xfId="37495" xr:uid="{97F4D177-714D-4D94-9A6C-54E1969AD6D7}"/>
    <cellStyle name="Separador de milhares 3 2 3 3 13" xfId="38900" xr:uid="{9B266FC8-D30F-4E76-B07E-1A8FC9C0F4CF}"/>
    <cellStyle name="Separador de milhares 3 2 3 3 14" xfId="40492" xr:uid="{F0BD4FBF-F9E5-4DA6-B673-7F1DA7BE121D}"/>
    <cellStyle name="Separador de milhares 3 2 3 3 15" xfId="41949" xr:uid="{DBFE2076-1C78-4706-BDE8-AFEBC3D9658C}"/>
    <cellStyle name="Separador de milhares 3 2 3 3 16" xfId="43352" xr:uid="{8094D55D-45CC-42EB-9D7A-B6D2C74B293D}"/>
    <cellStyle name="Separador de milhares 3 2 3 3 2" xfId="4200" xr:uid="{7591D3AE-0D6B-4928-9FAB-4E6687ED3AFB}"/>
    <cellStyle name="Separador de milhares 3 2 3 3 2 10" xfId="36835" xr:uid="{77B4F8D3-3C62-4755-B415-AFBCA61F1029}"/>
    <cellStyle name="Separador de milhares 3 2 3 3 2 11" xfId="38247" xr:uid="{C5CD8588-C366-4155-98B8-1B73AF15935D}"/>
    <cellStyle name="Separador de milhares 3 2 3 3 2 12" xfId="39652" xr:uid="{8202B761-4529-4446-AD44-C9EB25AB1EB0}"/>
    <cellStyle name="Separador de milhares 3 2 3 3 2 13" xfId="40493" xr:uid="{C1E12FC6-71E3-4CF4-AD04-41AA87EA97CE}"/>
    <cellStyle name="Separador de milhares 3 2 3 3 2 14" xfId="42701" xr:uid="{DD0ACD15-24C7-4EE5-8E9F-D44D941F5ABE}"/>
    <cellStyle name="Separador de milhares 3 2 3 3 2 15" xfId="44104" xr:uid="{8552B8AE-6A24-4329-8CA1-C775C2654584}"/>
    <cellStyle name="Separador de milhares 3 2 3 3 2 2" xfId="5809" xr:uid="{98ADF1BD-CCA8-4D4A-BE39-DFAF92FB8DD9}"/>
    <cellStyle name="Separador de milhares 3 2 3 3 2 2 2" xfId="11058" xr:uid="{7575B39A-D5C6-465A-870B-AEA0EEF48C7C}"/>
    <cellStyle name="Separador de milhares 3 2 3 3 2 2 2 2" xfId="27320" xr:uid="{F5E74004-3602-43FD-BA70-AF7ABAF28D7D}"/>
    <cellStyle name="Separador de milhares 3 2 3 3 2 2 3" xfId="16581" xr:uid="{EC3BA59A-2C79-401C-9A2C-996B2C152491}"/>
    <cellStyle name="Separador de milhares 3 2 3 3 2 2 4" xfId="22479" xr:uid="{C29C3BF5-68AE-43DD-8115-98FCCAF88813}"/>
    <cellStyle name="Separador de milhares 3 2 3 3 2 2 5" xfId="29849" xr:uid="{6B90A0E6-6FF2-4EE0-A584-D1630E536B56}"/>
    <cellStyle name="Separador de milhares 3 2 3 3 2 3" xfId="7815" xr:uid="{127B8ABA-EE3A-45CF-A40C-7A932371EFF1}"/>
    <cellStyle name="Separador de milhares 3 2 3 3 2 3 2" xfId="12670" xr:uid="{06D62639-E2A9-4A28-AC95-E3FB13388A3C}"/>
    <cellStyle name="Separador de milhares 3 2 3 3 2 3 2 2" xfId="28932" xr:uid="{03561BB6-0699-47F8-8281-0E817ACFD078}"/>
    <cellStyle name="Separador de milhares 3 2 3 3 2 3 3" xfId="18265" xr:uid="{8FE9C3E8-770C-4505-A436-B537D76FB324}"/>
    <cellStyle name="Separador de milhares 3 2 3 3 2 3 4" xfId="24091" xr:uid="{F62A85E6-DAB2-474B-A435-7E68F98E9ACD}"/>
    <cellStyle name="Separador de milhares 3 2 3 3 2 3 5" xfId="32121" xr:uid="{05E7BB8B-78D0-4E49-8EA3-37E8D9CAFB03}"/>
    <cellStyle name="Separador de milhares 3 2 3 3 2 4" xfId="9442" xr:uid="{FB7BF8BE-FFE3-457C-A600-094D48CB75AE}"/>
    <cellStyle name="Separador de milhares 3 2 3 3 2 4 2" xfId="25711" xr:uid="{3C46FC15-088D-4955-BF96-76D2CADB9CEB}"/>
    <cellStyle name="Separador de milhares 3 2 3 3 2 5" xfId="14972" xr:uid="{FB69F20D-303F-4232-B713-B39FA408053A}"/>
    <cellStyle name="Separador de milhares 3 2 3 3 2 6" xfId="20870" xr:uid="{FDEFA324-D4AE-416D-A952-AA01B6EC1F4B}"/>
    <cellStyle name="Separador de milhares 3 2 3 3 2 7" xfId="31967" xr:uid="{4ACCC272-9962-48CF-9A76-492F1B2EA088}"/>
    <cellStyle name="Separador de milhares 3 2 3 3 2 8" xfId="33915" xr:uid="{BFC2E19B-F689-42CA-9AB4-1D3E7566DBDD}"/>
    <cellStyle name="Separador de milhares 3 2 3 3 2 9" xfId="34824" xr:uid="{3ED9873B-812D-442B-9A3D-BAAC42AE0E4D}"/>
    <cellStyle name="Separador de milhares 3 2 3 3 3" xfId="4953" xr:uid="{4C4F7C63-2601-422E-8AA7-0DD4933949D2}"/>
    <cellStyle name="Separador de milhares 3 2 3 3 3 2" xfId="10202" xr:uid="{7781EACF-EE5C-457F-9B2C-B6A0CC4F7D27}"/>
    <cellStyle name="Separador de milhares 3 2 3 3 3 2 2" xfId="26464" xr:uid="{D4FC43D5-D7AC-4CCA-8AD4-F11C72068C65}"/>
    <cellStyle name="Separador de milhares 3 2 3 3 3 3" xfId="15725" xr:uid="{2A4C50B5-89E5-4EFE-A63F-B2A5D04C5E51}"/>
    <cellStyle name="Separador de milhares 3 2 3 3 3 4" xfId="21623" xr:uid="{C636D364-C269-4C9C-BE78-B254C4A3837A}"/>
    <cellStyle name="Separador de milhares 3 2 3 3 3 5" xfId="29427" xr:uid="{62FB87DC-CC95-464A-BBE4-2E08228D8587}"/>
    <cellStyle name="Separador de milhares 3 2 3 3 4" xfId="6959" xr:uid="{25147629-8B93-4AC8-86B1-232EC45B0AC0}"/>
    <cellStyle name="Separador de milhares 3 2 3 3 4 2" xfId="11814" xr:uid="{A192496B-1C73-426F-8FFA-9A87543F4ADF}"/>
    <cellStyle name="Separador de milhares 3 2 3 3 4 2 2" xfId="28076" xr:uid="{C8653F70-9E2C-4DFD-BE4B-B1F83AB204F3}"/>
    <cellStyle name="Separador de milhares 3 2 3 3 4 3" xfId="17409" xr:uid="{FB575277-BB76-4A9A-971A-914AC5A5271B}"/>
    <cellStyle name="Separador de milhares 3 2 3 3 4 4" xfId="23235" xr:uid="{E58E9AAD-78D2-4E09-BD62-A8063326A379}"/>
    <cellStyle name="Separador de milhares 3 2 3 3 4 5" xfId="31894" xr:uid="{F02D7A41-7107-40F9-ABB3-1810CEED167C}"/>
    <cellStyle name="Separador de milhares 3 2 3 3 5" xfId="8586" xr:uid="{9652757C-C5A6-4012-8418-E691AA35C80A}"/>
    <cellStyle name="Separador de milhares 3 2 3 3 5 2" xfId="24855" xr:uid="{720A65F2-11D4-41F3-A778-B1543AF79661}"/>
    <cellStyle name="Separador de milhares 3 2 3 3 6" xfId="14114" xr:uid="{CA83C785-F065-494C-859F-C0F2967654D8}"/>
    <cellStyle name="Separador de milhares 3 2 3 3 7" xfId="20014" xr:uid="{41F6CE96-170A-45C4-92E1-C64A70259C4A}"/>
    <cellStyle name="Separador de milhares 3 2 3 3 8" xfId="13538" xr:uid="{673E29C3-533A-4B7B-8F06-69CD96C891B8}"/>
    <cellStyle name="Separador de milhares 3 2 3 3 9" xfId="33059" xr:uid="{F9364FF1-A2A6-4C9E-9F05-1CCFD9EC10E8}"/>
    <cellStyle name="Separador de milhares 3 2 3 4" xfId="3762" xr:uid="{5B6E8403-0297-429F-B909-3BFA16C88FB6}"/>
    <cellStyle name="Separador de milhares 3 2 3 4 10" xfId="36468" xr:uid="{01CD899D-0645-4976-9BBC-E6C706901ED1}"/>
    <cellStyle name="Separador de milhares 3 2 3 4 11" xfId="37880" xr:uid="{741E9F27-73A8-4398-B478-D48B53E13486}"/>
    <cellStyle name="Separador de milhares 3 2 3 4 12" xfId="39285" xr:uid="{908BD5A0-CF4A-4532-AEB8-7F19177B41EF}"/>
    <cellStyle name="Separador de milhares 3 2 3 4 13" xfId="40494" xr:uid="{6B3D8331-6ABB-4A64-9F8B-780F981D3BCA}"/>
    <cellStyle name="Separador de milhares 3 2 3 4 14" xfId="42334" xr:uid="{9817CC43-3CA1-4909-988D-B6CF99BAF2AB}"/>
    <cellStyle name="Separador de milhares 3 2 3 4 15" xfId="43737" xr:uid="{E59948DD-932A-48FE-8EA5-9998A6D58E4E}"/>
    <cellStyle name="Separador de milhares 3 2 3 4 2" xfId="5371" xr:uid="{E38701EC-7A66-4567-AE2B-1300AEB8317A}"/>
    <cellStyle name="Separador de milhares 3 2 3 4 2 2" xfId="10620" xr:uid="{2C57A38E-84F5-4CFF-A009-130E4F0DEC6B}"/>
    <cellStyle name="Separador de milhares 3 2 3 4 2 2 2" xfId="26882" xr:uid="{192C2F8D-2F2B-4839-B630-65AE69BA2092}"/>
    <cellStyle name="Separador de milhares 3 2 3 4 2 3" xfId="16143" xr:uid="{1869FC91-F03C-421A-A461-DB44BBC7AC9C}"/>
    <cellStyle name="Separador de milhares 3 2 3 4 2 4" xfId="22041" xr:uid="{4A1561FC-6A04-4185-BFB9-0247DAF4B4EC}"/>
    <cellStyle name="Separador de milhares 3 2 3 4 2 5" xfId="18775" xr:uid="{6C63F09A-BFE4-4312-8D7D-9286DC85EE32}"/>
    <cellStyle name="Separador de milhares 3 2 3 4 3" xfId="7377" xr:uid="{CD1673EA-01A0-40B5-B0C2-A8DC6957E7C3}"/>
    <cellStyle name="Separador de milhares 3 2 3 4 3 2" xfId="12232" xr:uid="{1F6D8A38-E795-461B-9ED4-28AF6D991737}"/>
    <cellStyle name="Separador de milhares 3 2 3 4 3 2 2" xfId="28494" xr:uid="{2AFB5546-3CB4-41D5-B918-92DA8A1468E5}"/>
    <cellStyle name="Separador de milhares 3 2 3 4 3 3" xfId="17827" xr:uid="{E12365FF-7485-4371-92CD-534CFF3AAB7F}"/>
    <cellStyle name="Separador de milhares 3 2 3 4 3 4" xfId="23653" xr:uid="{A1CF57C3-F9EA-4062-9599-2E33CB3C61BF}"/>
    <cellStyle name="Separador de milhares 3 2 3 4 3 5" xfId="30084" xr:uid="{BF32AA04-F291-4FE0-B95A-075E77E55EDB}"/>
    <cellStyle name="Separador de milhares 3 2 3 4 4" xfId="9004" xr:uid="{4647ADAA-2438-44FB-9EA2-E9713EB9DAF3}"/>
    <cellStyle name="Separador de milhares 3 2 3 4 4 2" xfId="25273" xr:uid="{676645E0-AFD0-4522-BA97-8B2DCBC6808A}"/>
    <cellStyle name="Separador de milhares 3 2 3 4 5" xfId="14534" xr:uid="{FF24B2A3-FEE4-4C76-A8FB-91C5A819B172}"/>
    <cellStyle name="Separador de milhares 3 2 3 4 6" xfId="20432" xr:uid="{C03CDBE9-8A98-4C65-B12A-8B1E02E6B98B}"/>
    <cellStyle name="Separador de milhares 3 2 3 4 7" xfId="13073" xr:uid="{68D382C7-4EEB-45A1-8AD8-D1937BE10579}"/>
    <cellStyle name="Separador de milhares 3 2 3 4 8" xfId="33477" xr:uid="{B61509D1-8E50-46AA-B8F8-8D1CAA46B5B1}"/>
    <cellStyle name="Separador de milhares 3 2 3 4 9" xfId="34825" xr:uid="{AD706A5A-EB47-49D9-A53C-22B1BBA229BA}"/>
    <cellStyle name="Separador de milhares 3 2 3 5" xfId="13666" xr:uid="{FF94DB99-4831-4229-9BBD-47BB6943C320}"/>
    <cellStyle name="Separador de milhares 3 2 3 6" xfId="31049" xr:uid="{C22E6EC9-2319-4F46-88B1-5B7A95030B21}"/>
    <cellStyle name="Separador de milhares 3 2 4" xfId="3070" xr:uid="{9EDF2934-2C1F-48FB-9586-A0B8195D9106}"/>
    <cellStyle name="Separador de milhares 3 2 4 10" xfId="32817" xr:uid="{98A7638E-4E10-4157-A59A-145763F040FD}"/>
    <cellStyle name="Separador de milhares 3 2 4 11" xfId="34826" xr:uid="{193F9F3E-8EC5-4ED6-AC49-8B0292EF7814}"/>
    <cellStyle name="Separador de milhares 3 2 4 12" xfId="35849" xr:uid="{39D6B7FA-A95C-4EDB-ADFF-3E5433D2F40A}"/>
    <cellStyle name="Separador de milhares 3 2 4 13" xfId="37261" xr:uid="{BD2A7BA1-EF12-4F75-9DB8-2E536EF28E57}"/>
    <cellStyle name="Separador de milhares 3 2 4 14" xfId="38666" xr:uid="{6F8F7760-F9B2-43E0-AEF2-D0584F3E25E7}"/>
    <cellStyle name="Separador de milhares 3 2 4 15" xfId="40495" xr:uid="{3160C9FF-2A89-465F-AAC4-A0F0D6D69325}"/>
    <cellStyle name="Separador de milhares 3 2 4 16" xfId="41715" xr:uid="{55FE23D6-8043-4D7D-AC64-F0C396BFF16E}"/>
    <cellStyle name="Separador de milhares 3 2 4 17" xfId="43118" xr:uid="{9288F8C2-2344-4557-91B7-9047694AEA3B}"/>
    <cellStyle name="Separador de milhares 3 2 4 2" xfId="3535" xr:uid="{B70E5226-002E-4F9F-B55C-9F8F864970D6}"/>
    <cellStyle name="Separador de milhares 3 2 4 2 10" xfId="34827" xr:uid="{E7AB2EBE-8B03-4DAE-88B0-3DFBD69E33E1}"/>
    <cellStyle name="Separador de milhares 3 2 4 2 11" xfId="36214" xr:uid="{9959BB8C-89AC-4B77-AC86-CC604DA0C5ED}"/>
    <cellStyle name="Separador de milhares 3 2 4 2 12" xfId="37626" xr:uid="{7EE82CC6-324B-42C3-AE14-50702DE3B9F2}"/>
    <cellStyle name="Separador de milhares 3 2 4 2 13" xfId="39031" xr:uid="{652A8381-F2AB-4500-A81E-6A5400B1B87E}"/>
    <cellStyle name="Separador de milhares 3 2 4 2 14" xfId="40496" xr:uid="{00BAC97B-3BFB-4AA0-A3E6-FA5E87941B46}"/>
    <cellStyle name="Separador de milhares 3 2 4 2 15" xfId="42080" xr:uid="{78E6087A-5FC9-416C-A45D-9F3DF3DD015D}"/>
    <cellStyle name="Separador de milhares 3 2 4 2 16" xfId="43483" xr:uid="{E997B2C1-C901-4C99-BF06-B16AA6EF97C2}"/>
    <cellStyle name="Separador de milhares 3 2 4 2 2" xfId="4396" xr:uid="{C98DDA4B-54B1-4603-972C-354A9E19C3BB}"/>
    <cellStyle name="Separador de milhares 3 2 4 2 2 10" xfId="36966" xr:uid="{320F51F4-6F07-4F8B-A902-353429ED0203}"/>
    <cellStyle name="Separador de milhares 3 2 4 2 2 11" xfId="38378" xr:uid="{332F0802-E4A9-4DC7-B92D-0DA7CCF17E0B}"/>
    <cellStyle name="Separador de milhares 3 2 4 2 2 12" xfId="39783" xr:uid="{A2B898AE-10CB-460C-8093-82B4B1FCAB45}"/>
    <cellStyle name="Separador de milhares 3 2 4 2 2 13" xfId="40497" xr:uid="{C0518C44-45C3-4112-9A09-29D99C16C773}"/>
    <cellStyle name="Separador de milhares 3 2 4 2 2 14" xfId="42832" xr:uid="{DBE1E62C-D32E-4FF6-92CA-57F232AA652C}"/>
    <cellStyle name="Separador de milhares 3 2 4 2 2 15" xfId="44235" xr:uid="{3D01FA1E-07E8-4637-92EC-052BA939D839}"/>
    <cellStyle name="Separador de milhares 3 2 4 2 2 2" xfId="6005" xr:uid="{1B44C20B-53ED-495F-B82C-6A7B21AE9258}"/>
    <cellStyle name="Separador de milhares 3 2 4 2 2 2 2" xfId="11254" xr:uid="{1F70E612-DA09-4AFD-9AA4-DF111BE802CD}"/>
    <cellStyle name="Separador de milhares 3 2 4 2 2 2 2 2" xfId="27516" xr:uid="{3C782C84-48E2-4870-B03B-5C5E0D0D9936}"/>
    <cellStyle name="Separador de milhares 3 2 4 2 2 2 3" xfId="16777" xr:uid="{2A35A0A6-37F5-460D-A486-5F4C45983D5D}"/>
    <cellStyle name="Separador de milhares 3 2 4 2 2 2 4" xfId="22675" xr:uid="{9C390CCA-96A5-4261-A711-00222189353A}"/>
    <cellStyle name="Separador de milhares 3 2 4 2 2 2 5" xfId="29370" xr:uid="{57F84F4B-327D-4B49-8638-B568F0342B0E}"/>
    <cellStyle name="Separador de milhares 3 2 4 2 2 3" xfId="8011" xr:uid="{7DFF5EFF-5590-4CB6-BE46-D956E408201F}"/>
    <cellStyle name="Separador de milhares 3 2 4 2 2 3 2" xfId="12866" xr:uid="{FA72A78A-CB2F-4970-A812-F42B17B74F00}"/>
    <cellStyle name="Separador de milhares 3 2 4 2 2 3 2 2" xfId="29128" xr:uid="{8C661123-4A2A-4F36-8BC6-F1C3FA88C0F9}"/>
    <cellStyle name="Separador de milhares 3 2 4 2 2 3 3" xfId="18461" xr:uid="{F18D1A7C-52B7-4641-B218-77F446415CAA}"/>
    <cellStyle name="Separador de milhares 3 2 4 2 2 3 4" xfId="24287" xr:uid="{AF880EED-A05A-43DB-97A7-FA853C2E52E8}"/>
    <cellStyle name="Separador de milhares 3 2 4 2 2 3 5" xfId="18672" xr:uid="{26479304-82F4-4397-A362-CAC536299896}"/>
    <cellStyle name="Separador de milhares 3 2 4 2 2 4" xfId="9638" xr:uid="{348C51C5-6E57-4BCA-8A74-E20F84E6402D}"/>
    <cellStyle name="Separador de milhares 3 2 4 2 2 4 2" xfId="25907" xr:uid="{8F7031AC-9731-474E-968A-48704B931526}"/>
    <cellStyle name="Separador de milhares 3 2 4 2 2 5" xfId="15168" xr:uid="{52482591-2AC0-4AE3-A01B-6556741AAF83}"/>
    <cellStyle name="Separador de milhares 3 2 4 2 2 6" xfId="21066" xr:uid="{4234845D-0E49-420D-B8F9-B110A61DFF70}"/>
    <cellStyle name="Separador de milhares 3 2 4 2 2 7" xfId="31694" xr:uid="{247F3CA1-67E1-4FD3-9A50-48AF095A4866}"/>
    <cellStyle name="Separador de milhares 3 2 4 2 2 8" xfId="34111" xr:uid="{E8370CC9-62B8-4B3A-BC3A-E4A79E68FAFA}"/>
    <cellStyle name="Separador de milhares 3 2 4 2 2 9" xfId="34828" xr:uid="{6C94875A-EDDF-4857-88BB-19F8DCA00311}"/>
    <cellStyle name="Separador de milhares 3 2 4 2 3" xfId="5150" xr:uid="{D68C5800-3CDB-4B54-B53B-A0C717FF5F2A}"/>
    <cellStyle name="Separador de milhares 3 2 4 2 3 2" xfId="10399" xr:uid="{7AA72DB5-88F4-42DD-AF91-A8ECD407CD94}"/>
    <cellStyle name="Separador de milhares 3 2 4 2 3 2 2" xfId="26661" xr:uid="{F440D860-109B-45FB-A6E8-31680F5CE2DC}"/>
    <cellStyle name="Separador de milhares 3 2 4 2 3 3" xfId="15922" xr:uid="{3EEA2504-D6C5-42AC-9FE1-16C453A4B417}"/>
    <cellStyle name="Separador de milhares 3 2 4 2 3 4" xfId="21820" xr:uid="{D8A05BB7-CD47-4849-982F-2F45C2B93348}"/>
    <cellStyle name="Separador de milhares 3 2 4 2 3 5" xfId="32504" xr:uid="{62028670-A0F5-486A-BE89-DAD4EE5069B8}"/>
    <cellStyle name="Separador de milhares 3 2 4 2 4" xfId="7156" xr:uid="{BF316596-BEED-40DC-AF8E-05442C958EE9}"/>
    <cellStyle name="Separador de milhares 3 2 4 2 4 2" xfId="12011" xr:uid="{C13A3465-707F-4801-BAA2-E155689D43AD}"/>
    <cellStyle name="Separador de milhares 3 2 4 2 4 2 2" xfId="28273" xr:uid="{F896BAA7-4AD1-42CB-A45F-EC52960512AE}"/>
    <cellStyle name="Separador de milhares 3 2 4 2 4 3" xfId="17606" xr:uid="{C1AF581B-FC78-4D41-8577-D107BE6DC44A}"/>
    <cellStyle name="Separador de milhares 3 2 4 2 4 4" xfId="23432" xr:uid="{20B1C1E4-3B31-4936-9908-FB27C3108382}"/>
    <cellStyle name="Separador de milhares 3 2 4 2 4 5" xfId="19391" xr:uid="{16116FD2-5948-45CF-94EA-2ED12F280B54}"/>
    <cellStyle name="Separador de milhares 3 2 4 2 5" xfId="8783" xr:uid="{A00FDA05-2C87-488E-929B-D0713E4AD2F3}"/>
    <cellStyle name="Separador de milhares 3 2 4 2 5 2" xfId="25052" xr:uid="{CA60F69E-DFA3-4C21-B52D-AD765D92BCB8}"/>
    <cellStyle name="Separador de milhares 3 2 4 2 6" xfId="14311" xr:uid="{CA60FEA0-0E99-4AC4-B635-6C05709EFB3E}"/>
    <cellStyle name="Separador de milhares 3 2 4 2 7" xfId="20211" xr:uid="{0A6BE56C-58DC-46C1-A0DA-972521396131}"/>
    <cellStyle name="Separador de milhares 3 2 4 2 8" xfId="29682" xr:uid="{9D37CCE8-7C9F-4CE0-8404-BFDC360AB3FF}"/>
    <cellStyle name="Separador de milhares 3 2 4 2 9" xfId="33256" xr:uid="{5ED98708-9459-431D-A3FC-1BF79D703BB6}"/>
    <cellStyle name="Separador de milhares 3 2 4 3" xfId="3961" xr:uid="{5DBCE315-6E6A-4D79-A855-6B4ED425B80E}"/>
    <cellStyle name="Separador de milhares 3 2 4 3 10" xfId="36599" xr:uid="{A6977642-CFFA-4E0F-9AF0-9B93786D0934}"/>
    <cellStyle name="Separador de milhares 3 2 4 3 11" xfId="38011" xr:uid="{FFB9D06C-819E-47F4-B082-20FF0FF6598A}"/>
    <cellStyle name="Separador de milhares 3 2 4 3 12" xfId="39416" xr:uid="{516A004D-CE3F-4AFE-BE02-56DD50205361}"/>
    <cellStyle name="Separador de milhares 3 2 4 3 13" xfId="40498" xr:uid="{866B4FEB-4ED7-4135-BC3C-1753C473003C}"/>
    <cellStyle name="Separador de milhares 3 2 4 3 14" xfId="42465" xr:uid="{A649B685-1EA4-4A03-8A76-D97E69E91972}"/>
    <cellStyle name="Separador de milhares 3 2 4 3 15" xfId="43868" xr:uid="{13C74E80-A981-4C4D-B5F9-BC7467C6DE37}"/>
    <cellStyle name="Separador de milhares 3 2 4 3 2" xfId="5570" xr:uid="{4BAA5015-BF94-4E41-8B9A-30E661A7AE13}"/>
    <cellStyle name="Separador de milhares 3 2 4 3 2 2" xfId="10819" xr:uid="{124D9905-3E82-453D-9EF1-68A301539D1A}"/>
    <cellStyle name="Separador de milhares 3 2 4 3 2 2 2" xfId="27081" xr:uid="{83741C9C-3FD1-4844-AFED-02A357A0E467}"/>
    <cellStyle name="Separador de milhares 3 2 4 3 2 3" xfId="16342" xr:uid="{B4C65A36-CA2F-4F3D-A5F6-6A61299E1739}"/>
    <cellStyle name="Separador de milhares 3 2 4 3 2 4" xfId="22240" xr:uid="{31D1A3BB-2582-46E3-99EE-265BC9472DA1}"/>
    <cellStyle name="Separador de milhares 3 2 4 3 2 5" xfId="13514" xr:uid="{C5A67E97-91A9-462B-962A-A9D18BC2339B}"/>
    <cellStyle name="Separador de milhares 3 2 4 3 3" xfId="7576" xr:uid="{08EBC9EC-1070-4BC4-8921-4A4538C57604}"/>
    <cellStyle name="Separador de milhares 3 2 4 3 3 2" xfId="12431" xr:uid="{15042C37-E0E8-437C-82D2-68BA316A7E3C}"/>
    <cellStyle name="Separador de milhares 3 2 4 3 3 2 2" xfId="28693" xr:uid="{B204A758-FEB7-4362-8716-764BA72D5145}"/>
    <cellStyle name="Separador de milhares 3 2 4 3 3 3" xfId="18026" xr:uid="{EFC27506-7AFF-4E5A-A358-7E071DFCEA18}"/>
    <cellStyle name="Separador de milhares 3 2 4 3 3 4" xfId="23852" xr:uid="{095E12E7-5F06-4C79-AA83-76D616F5497B}"/>
    <cellStyle name="Separador de milhares 3 2 4 3 3 5" xfId="29490" xr:uid="{D73430D8-871A-41F5-85CE-907C4081C6E6}"/>
    <cellStyle name="Separador de milhares 3 2 4 3 4" xfId="9203" xr:uid="{0A7947A4-7221-4EC3-A69F-5A8C6C0C330F}"/>
    <cellStyle name="Separador de milhares 3 2 4 3 4 2" xfId="25472" xr:uid="{89245CAE-5540-4728-85BA-28532A7A0D3F}"/>
    <cellStyle name="Separador de milhares 3 2 4 3 5" xfId="14733" xr:uid="{D08DC47E-672E-4728-96F7-9D2783C87C5C}"/>
    <cellStyle name="Separador de milhares 3 2 4 3 6" xfId="20631" xr:uid="{20563D5D-7724-40C9-B282-8BE9740B6B7D}"/>
    <cellStyle name="Separador de milhares 3 2 4 3 7" xfId="30667" xr:uid="{A982729E-9B92-480F-AE72-46AAF1E811F9}"/>
    <cellStyle name="Separador de milhares 3 2 4 3 8" xfId="33676" xr:uid="{7AF2173A-88C9-42ED-A4E7-F1B57FFB8EBA}"/>
    <cellStyle name="Separador de milhares 3 2 4 3 9" xfId="34829" xr:uid="{A13953B5-2E6A-43CD-9D50-96DC09046A9D}"/>
    <cellStyle name="Separador de milhares 3 2 4 4" xfId="4711" xr:uid="{17BBC84F-AB44-4FB2-8396-A23E1B3B7EC4}"/>
    <cellStyle name="Separador de milhares 3 2 4 4 2" xfId="9960" xr:uid="{73D0656E-08DE-4118-AFBE-00E41BC221D4}"/>
    <cellStyle name="Separador de milhares 3 2 4 4 2 2" xfId="26222" xr:uid="{0013B62C-8FED-4A4F-9E0E-38A6769829D1}"/>
    <cellStyle name="Separador de milhares 3 2 4 4 3" xfId="15483" xr:uid="{34024DCF-25E0-45A3-9EF6-A4A345CA68F6}"/>
    <cellStyle name="Separador de milhares 3 2 4 4 4" xfId="21381" xr:uid="{FCBF9C35-579D-4BCC-AFEA-8DEEAFE4B179}"/>
    <cellStyle name="Separador de milhares 3 2 4 4 5" xfId="13441" xr:uid="{DE36DC7B-905A-41D9-9FFE-4D9E4AABBFF6}"/>
    <cellStyle name="Separador de milhares 3 2 4 5" xfId="6717" xr:uid="{179831C5-79F3-4963-9295-0F7B64A87171}"/>
    <cellStyle name="Separador de milhares 3 2 4 5 2" xfId="11572" xr:uid="{7EE16FFD-5F09-4D8E-9FFE-6F864F66F293}"/>
    <cellStyle name="Separador de milhares 3 2 4 5 2 2" xfId="27834" xr:uid="{E0D95A30-01FC-485A-9653-39C4D89B21A3}"/>
    <cellStyle name="Separador de milhares 3 2 4 5 3" xfId="17167" xr:uid="{A17FE998-8172-4A74-A85E-F4C7A3012F3E}"/>
    <cellStyle name="Separador de milhares 3 2 4 5 4" xfId="22993" xr:uid="{0DA9E689-BF36-4765-A54D-EEBF108D03DD}"/>
    <cellStyle name="Separador de milhares 3 2 4 5 5" xfId="31600" xr:uid="{42D5B945-3C78-4ABD-BC61-97315C48EDAA}"/>
    <cellStyle name="Separador de milhares 3 2 4 6" xfId="8344" xr:uid="{F9967BED-3E84-4285-8409-0C0AF2EF5B2C}"/>
    <cellStyle name="Separador de milhares 3 2 4 6 2" xfId="24613" xr:uid="{34047AF0-D1DB-4698-A6CB-159FF82E918F}"/>
    <cellStyle name="Separador de milhares 3 2 4 7" xfId="13869" xr:uid="{3DDCF299-C893-4064-A962-44892D03465B}"/>
    <cellStyle name="Separador de milhares 3 2 4 8" xfId="19772" xr:uid="{2BC4354F-DE36-4869-9173-59ABE6D73D4D}"/>
    <cellStyle name="Separador de milhares 3 2 4 9" xfId="30804" xr:uid="{9518FF2D-4E07-4273-A424-833A1BDFA78D}"/>
    <cellStyle name="Separador de milhares 3 2 5" xfId="3336" xr:uid="{515DBAB4-5024-42DE-BD85-10766621ECFF}"/>
    <cellStyle name="Separador de milhares 3 2 5 10" xfId="34830" xr:uid="{1D274955-4CF4-4715-9272-362662DCCB38}"/>
    <cellStyle name="Separador de milhares 3 2 5 11" xfId="36038" xr:uid="{AC46E93F-8F1C-49AA-BD46-279FAD9053F9}"/>
    <cellStyle name="Separador de milhares 3 2 5 12" xfId="37450" xr:uid="{2033F6DB-85B2-4188-8AAE-077013DB4241}"/>
    <cellStyle name="Separador de milhares 3 2 5 13" xfId="38855" xr:uid="{5420CBC6-0C88-4707-85CA-46C60FA9D66E}"/>
    <cellStyle name="Separador de milhares 3 2 5 14" xfId="40499" xr:uid="{FB597828-E84D-4CC4-A126-8094C8A0E377}"/>
    <cellStyle name="Separador de milhares 3 2 5 15" xfId="41904" xr:uid="{375189A9-C24F-4D81-A0F1-C4C510C86E76}"/>
    <cellStyle name="Separador de milhares 3 2 5 16" xfId="43307" xr:uid="{A7B74EED-C6E0-4042-9630-29EFDA209F70}"/>
    <cellStyle name="Separador de milhares 3 2 5 2" xfId="4198" xr:uid="{22E82091-EEE7-4938-B1EF-AFAB98F71DB0}"/>
    <cellStyle name="Separador de milhares 3 2 5 2 10" xfId="36790" xr:uid="{A0890029-4FF0-429E-A175-7A906D8426B0}"/>
    <cellStyle name="Separador de milhares 3 2 5 2 11" xfId="38202" xr:uid="{3ADE0A02-84CD-4A46-9867-A6E1154FEFAD}"/>
    <cellStyle name="Separador de milhares 3 2 5 2 12" xfId="39607" xr:uid="{93BB85EF-567F-4E2C-82AA-1351B18B81C2}"/>
    <cellStyle name="Separador de milhares 3 2 5 2 13" xfId="40500" xr:uid="{79686FF9-B19C-45B0-B1E5-C1566B9967ED}"/>
    <cellStyle name="Separador de milhares 3 2 5 2 14" xfId="42656" xr:uid="{43C1D291-82BA-4BC8-8D3B-3A06326DB770}"/>
    <cellStyle name="Separador de milhares 3 2 5 2 15" xfId="44059" xr:uid="{7CF18FA2-F177-49BB-ADC5-AAE03D91BDCF}"/>
    <cellStyle name="Separador de milhares 3 2 5 2 2" xfId="5807" xr:uid="{92456E26-B2B4-4524-AE1A-4D85796D875C}"/>
    <cellStyle name="Separador de milhares 3 2 5 2 2 2" xfId="11056" xr:uid="{98589986-59C5-42E5-B5B5-3C87C4798C28}"/>
    <cellStyle name="Separador de milhares 3 2 5 2 2 2 2" xfId="27318" xr:uid="{0168FCF8-4506-4319-A37C-DD5A81696552}"/>
    <cellStyle name="Separador de milhares 3 2 5 2 2 3" xfId="16579" xr:uid="{25D816D4-9E0A-4F3C-A832-EAF04E1FEF59}"/>
    <cellStyle name="Separador de milhares 3 2 5 2 2 4" xfId="22477" xr:uid="{976D81F2-B1D6-4B25-9CD7-F8046CCA3BE1}"/>
    <cellStyle name="Separador de milhares 3 2 5 2 2 5" xfId="13055" xr:uid="{A334CD02-C91F-451D-90FA-73BE28B0625F}"/>
    <cellStyle name="Separador de milhares 3 2 5 2 3" xfId="7813" xr:uid="{0F86ADA3-AD7F-424E-AF45-D931B0AB456C}"/>
    <cellStyle name="Separador de milhares 3 2 5 2 3 2" xfId="12668" xr:uid="{60AE4ECE-7C3B-4309-B1F6-8713137B9D00}"/>
    <cellStyle name="Separador de milhares 3 2 5 2 3 2 2" xfId="28930" xr:uid="{703B77F4-CDBE-43FD-B20E-8C44253DAB57}"/>
    <cellStyle name="Separador de milhares 3 2 5 2 3 3" xfId="18263" xr:uid="{33CC4B42-27C4-4A77-A5CE-40DBC539F114}"/>
    <cellStyle name="Separador de milhares 3 2 5 2 3 4" xfId="24089" xr:uid="{6BAE49C2-2C45-44DC-BDB4-63E04FF2AEB4}"/>
    <cellStyle name="Separador de milhares 3 2 5 2 3 5" xfId="30179" xr:uid="{9614A4A4-7C82-4D8C-BDF2-47ACFA1F8E25}"/>
    <cellStyle name="Separador de milhares 3 2 5 2 4" xfId="9440" xr:uid="{492D05EE-D84D-4F51-86BA-53857F9810D3}"/>
    <cellStyle name="Separador de milhares 3 2 5 2 4 2" xfId="25709" xr:uid="{0EFB90DD-8AF4-43F7-9198-C35AE3F9F22F}"/>
    <cellStyle name="Separador de milhares 3 2 5 2 5" xfId="14970" xr:uid="{1407D5AC-AE3F-41FE-A79C-82ADBB3D0530}"/>
    <cellStyle name="Separador de milhares 3 2 5 2 6" xfId="20868" xr:uid="{ABB21C1A-2155-47BA-A518-93C4F32251C0}"/>
    <cellStyle name="Separador de milhares 3 2 5 2 7" xfId="19243" xr:uid="{7FEB63CE-EC8E-4E4A-A306-7786A3264ED2}"/>
    <cellStyle name="Separador de milhares 3 2 5 2 8" xfId="33913" xr:uid="{A98263E9-E5FF-4309-B89E-55690062756F}"/>
    <cellStyle name="Separador de milhares 3 2 5 2 9" xfId="34831" xr:uid="{FBB39C6B-315A-4086-A452-E649EA90B317}"/>
    <cellStyle name="Separador de milhares 3 2 5 3" xfId="4951" xr:uid="{9CC892CE-D9E5-44CE-A9E0-4B2198856F51}"/>
    <cellStyle name="Separador de milhares 3 2 5 3 2" xfId="10200" xr:uid="{64D7AAA5-D465-4EFE-B954-BFDF230D1C52}"/>
    <cellStyle name="Separador de milhares 3 2 5 3 2 2" xfId="26462" xr:uid="{3D522DF0-19B9-485F-938A-11351B8CA48A}"/>
    <cellStyle name="Separador de milhares 3 2 5 3 3" xfId="15723" xr:uid="{0A5DB064-F2C9-42BB-AEF4-1767B33026B8}"/>
    <cellStyle name="Separador de milhares 3 2 5 3 4" xfId="21621" xr:uid="{E0518FB9-0164-412F-A949-2E4E4212CAD5}"/>
    <cellStyle name="Separador de milhares 3 2 5 3 5" xfId="31561" xr:uid="{07998794-D542-4D44-B64E-C30B6714E946}"/>
    <cellStyle name="Separador de milhares 3 2 5 4" xfId="6957" xr:uid="{7F53A370-93E8-45D9-BB28-D708F7EED023}"/>
    <cellStyle name="Separador de milhares 3 2 5 4 2" xfId="11812" xr:uid="{C27EC9C7-8930-4C5E-99D8-86BB60E3057C}"/>
    <cellStyle name="Separador de milhares 3 2 5 4 2 2" xfId="28074" xr:uid="{35D7D9F9-A112-4F55-8EB5-F8CF705012C7}"/>
    <cellStyle name="Separador de milhares 3 2 5 4 3" xfId="17407" xr:uid="{E26CF8B1-2E4F-4877-AF97-873222A27128}"/>
    <cellStyle name="Separador de milhares 3 2 5 4 4" xfId="23233" xr:uid="{D2CC13E0-9547-40A4-9E56-66F2F9C80D34}"/>
    <cellStyle name="Separador de milhares 3 2 5 4 5" xfId="30872" xr:uid="{AC590526-24FA-4D9A-83BA-F069C5BD08F6}"/>
    <cellStyle name="Separador de milhares 3 2 5 5" xfId="8584" xr:uid="{20B251BC-14D4-4B7B-BD6B-38F820E583DA}"/>
    <cellStyle name="Separador de milhares 3 2 5 5 2" xfId="24853" xr:uid="{7E6599FE-5093-4DB2-86F2-78B7CCF7802E}"/>
    <cellStyle name="Separador de milhares 3 2 5 6" xfId="14112" xr:uid="{F4913749-DB70-42E1-82DB-0CAA5AD87EB9}"/>
    <cellStyle name="Separador de milhares 3 2 5 7" xfId="20012" xr:uid="{33EDD84E-05B8-408A-8441-CF57B09186A6}"/>
    <cellStyle name="Separador de milhares 3 2 5 8" xfId="32530" xr:uid="{B0E27419-8CA3-44C1-ABF0-A27C316E6B73}"/>
    <cellStyle name="Separador de milhares 3 2 5 9" xfId="33057" xr:uid="{96B4C9B5-F934-482E-BFA5-94156A06B1F7}"/>
    <cellStyle name="Separador de milhares 3 2 6" xfId="3760" xr:uid="{4024DCF8-4664-43CE-B17C-A2B5BF1A53F8}"/>
    <cellStyle name="Separador de milhares 3 2 6 10" xfId="36423" xr:uid="{AD2B2BFD-4E29-438A-A92C-A9D2E1D18921}"/>
    <cellStyle name="Separador de milhares 3 2 6 11" xfId="37835" xr:uid="{DC97362C-06CF-4A7C-86B7-1B2D55A88498}"/>
    <cellStyle name="Separador de milhares 3 2 6 12" xfId="39240" xr:uid="{08E79378-0DDB-4E15-A62B-8079C3CAB556}"/>
    <cellStyle name="Separador de milhares 3 2 6 13" xfId="40501" xr:uid="{ABABFC7A-F156-4AA9-93E1-E00FB2F0F41C}"/>
    <cellStyle name="Separador de milhares 3 2 6 14" xfId="42289" xr:uid="{10C260B1-0B89-476D-889C-D76DBD284432}"/>
    <cellStyle name="Separador de milhares 3 2 6 15" xfId="43692" xr:uid="{68F8BBE2-05BB-425A-BD50-69630E35821E}"/>
    <cellStyle name="Separador de milhares 3 2 6 2" xfId="5369" xr:uid="{4F8E0D65-BE7B-4269-97FF-5034F6B92970}"/>
    <cellStyle name="Separador de milhares 3 2 6 2 2" xfId="10618" xr:uid="{0E893049-1D44-4453-B85A-13B276755F7C}"/>
    <cellStyle name="Separador de milhares 3 2 6 2 2 2" xfId="26880" xr:uid="{965C0944-637F-4B68-8927-F75546428FDE}"/>
    <cellStyle name="Separador de milhares 3 2 6 2 3" xfId="16141" xr:uid="{3A6A1140-251B-42EC-9698-736E4ABB3ED6}"/>
    <cellStyle name="Separador de milhares 3 2 6 2 4" xfId="22039" xr:uid="{FB02ADD0-8ACA-4708-9851-9589D4A90FF6}"/>
    <cellStyle name="Separador de milhares 3 2 6 2 5" xfId="31189" xr:uid="{94343C1A-A808-4915-B464-EFC576BEDE8A}"/>
    <cellStyle name="Separador de milhares 3 2 6 3" xfId="7375" xr:uid="{6ECD1F53-F82F-4EBF-B2C7-95CF7B5A91EE}"/>
    <cellStyle name="Separador de milhares 3 2 6 3 2" xfId="12230" xr:uid="{861576CD-9D5D-4186-B1A4-5E13647B5265}"/>
    <cellStyle name="Separador de milhares 3 2 6 3 2 2" xfId="28492" xr:uid="{1685635E-A12B-4649-AAFD-B2CD9AF137DD}"/>
    <cellStyle name="Separador de milhares 3 2 6 3 3" xfId="17825" xr:uid="{8EEE650E-9926-449E-AA98-6AC2AA82BD92}"/>
    <cellStyle name="Separador de milhares 3 2 6 3 4" xfId="23651" xr:uid="{865023D1-69E4-4E82-83F4-6F72FB4234E6}"/>
    <cellStyle name="Separador de milhares 3 2 6 3 5" xfId="29982" xr:uid="{B7F7C348-B303-4708-862B-D251F591CDB2}"/>
    <cellStyle name="Separador de milhares 3 2 6 4" xfId="9002" xr:uid="{E0632C0B-351E-4D7F-8BF1-1F419F291ADC}"/>
    <cellStyle name="Separador de milhares 3 2 6 4 2" xfId="25271" xr:uid="{E943E853-4F05-43A3-AF1D-451F4FEC8A43}"/>
    <cellStyle name="Separador de milhares 3 2 6 5" xfId="14532" xr:uid="{6D57F193-5891-4E90-806B-4285D8DCDB0E}"/>
    <cellStyle name="Separador de milhares 3 2 6 6" xfId="20430" xr:uid="{F26C3CBF-36C7-4228-9EF2-F9007DCEF3A2}"/>
    <cellStyle name="Separador de milhares 3 2 6 7" xfId="30359" xr:uid="{970F7CF9-910A-426F-A896-0179D4260E7E}"/>
    <cellStyle name="Separador de milhares 3 2 6 8" xfId="33475" xr:uid="{7945055F-A01D-4DA3-A41C-ADED55F65563}"/>
    <cellStyle name="Separador de milhares 3 2 6 9" xfId="34832" xr:uid="{3DC94755-770A-4E49-8AD3-91EB33D17098}"/>
    <cellStyle name="Separador de milhares 3 2 7" xfId="13664" xr:uid="{04A7E4DB-6221-4D0F-9458-CEAD767DA66B}"/>
    <cellStyle name="Separador de milhares 3 2 8" xfId="32049" xr:uid="{09935603-2D9E-4EAB-8A3C-EF79E3A753F3}"/>
    <cellStyle name="Separador de milhares 3 2 9" xfId="32619" xr:uid="{80946001-7BBF-4B91-94A7-F7299EA75223}"/>
    <cellStyle name="Separador de milhares 3 3" xfId="2824" xr:uid="{D746E5D8-79E0-4DA0-B8D5-19FB0DCC278C}"/>
    <cellStyle name="Separador de milhares 3 3 2" xfId="3073" xr:uid="{61BE666D-1256-4223-B816-9F6759BE943F}"/>
    <cellStyle name="Separador de milhares 3 3 2 10" xfId="32820" xr:uid="{FCA0CAD7-6CE5-4655-8152-D0F56B65F320}"/>
    <cellStyle name="Separador de milhares 3 3 2 11" xfId="34833" xr:uid="{285CB2D4-1111-4F43-8A5B-834E62CB6F96}"/>
    <cellStyle name="Separador de milhares 3 3 2 12" xfId="35873" xr:uid="{6D141F79-193C-4D79-82FE-8536C520D19F}"/>
    <cellStyle name="Separador de milhares 3 3 2 13" xfId="37285" xr:uid="{38BE2289-FF15-46A6-980B-41A58F70AD38}"/>
    <cellStyle name="Separador de milhares 3 3 2 14" xfId="38690" xr:uid="{1C3A037A-48C5-4725-893B-24D9FD9D381D}"/>
    <cellStyle name="Separador de milhares 3 3 2 15" xfId="40502" xr:uid="{AF5B9A6D-E410-44C8-9DEB-F9E543E861E0}"/>
    <cellStyle name="Separador de milhares 3 3 2 16" xfId="41739" xr:uid="{AE4CB8E2-4645-4189-B163-C159EB799C71}"/>
    <cellStyle name="Separador de milhares 3 3 2 17" xfId="43142" xr:uid="{755C480D-A96E-4935-B2F1-EA0B9F76828F}"/>
    <cellStyle name="Separador de milhares 3 3 2 2" xfId="3538" xr:uid="{0F80D188-FA6A-4C80-A4F4-9A5801E1310B}"/>
    <cellStyle name="Separador de milhares 3 3 2 2 10" xfId="34834" xr:uid="{45F8FB31-A773-464F-9F4D-255B3F601FC4}"/>
    <cellStyle name="Separador de milhares 3 3 2 2 11" xfId="36238" xr:uid="{9C10C8B5-7E20-408E-96F0-867A25AA3B72}"/>
    <cellStyle name="Separador de milhares 3 3 2 2 12" xfId="37650" xr:uid="{F8E6ABCF-F221-4B20-83D3-A86F45552983}"/>
    <cellStyle name="Separador de milhares 3 3 2 2 13" xfId="39055" xr:uid="{E3808438-56D0-4A9A-843C-FC166C822EC4}"/>
    <cellStyle name="Separador de milhares 3 3 2 2 14" xfId="40503" xr:uid="{1BA05209-0DBC-404D-8B5B-9BE24B0C7E7C}"/>
    <cellStyle name="Separador de milhares 3 3 2 2 15" xfId="42104" xr:uid="{7556DBC3-BCB5-4E62-A088-1C810029EB5C}"/>
    <cellStyle name="Separador de milhares 3 3 2 2 16" xfId="43507" xr:uid="{E740B9FE-525B-46F8-9AF6-49906CDF7610}"/>
    <cellStyle name="Separador de milhares 3 3 2 2 2" xfId="4399" xr:uid="{8D74C752-1C51-4572-BA22-876C603281F4}"/>
    <cellStyle name="Separador de milhares 3 3 2 2 2 10" xfId="36990" xr:uid="{85706ECA-9FC2-409C-BC34-8EAE6DEE7411}"/>
    <cellStyle name="Separador de milhares 3 3 2 2 2 11" xfId="38402" xr:uid="{91AF4E2F-3851-4CDB-9B8A-DD4843178BE2}"/>
    <cellStyle name="Separador de milhares 3 3 2 2 2 12" xfId="39807" xr:uid="{F987F97B-212F-46EC-B203-CDE743059498}"/>
    <cellStyle name="Separador de milhares 3 3 2 2 2 13" xfId="40504" xr:uid="{91A360F2-89DA-44C8-AA5A-AA88948D85DD}"/>
    <cellStyle name="Separador de milhares 3 3 2 2 2 14" xfId="42856" xr:uid="{3994D048-2F13-4962-B732-F33B94668220}"/>
    <cellStyle name="Separador de milhares 3 3 2 2 2 15" xfId="44259" xr:uid="{8639DEFC-43E1-4987-B57F-854947ECD7F6}"/>
    <cellStyle name="Separador de milhares 3 3 2 2 2 2" xfId="6008" xr:uid="{6C78FBAF-E3CD-4496-893C-2C30FCCBEB01}"/>
    <cellStyle name="Separador de milhares 3 3 2 2 2 2 2" xfId="11257" xr:uid="{493926DE-DC44-4FAD-80EA-22223E6E0E6C}"/>
    <cellStyle name="Separador de milhares 3 3 2 2 2 2 2 2" xfId="27519" xr:uid="{D073F53A-8BD3-4B13-BF61-59E593AE86DD}"/>
    <cellStyle name="Separador de milhares 3 3 2 2 2 2 3" xfId="16780" xr:uid="{D6BE06D7-92A2-4055-9D97-D61CDD13FC1E}"/>
    <cellStyle name="Separador de milhares 3 3 2 2 2 2 4" xfId="22678" xr:uid="{B5DE2557-BA14-48F0-A102-D40801321A27}"/>
    <cellStyle name="Separador de milhares 3 3 2 2 2 2 5" xfId="19144" xr:uid="{0441A2FC-346F-4F36-911C-1B5F42A8B2CF}"/>
    <cellStyle name="Separador de milhares 3 3 2 2 2 3" xfId="8014" xr:uid="{46E6C4BF-DBA4-4483-B967-88E4114949F4}"/>
    <cellStyle name="Separador de milhares 3 3 2 2 2 3 2" xfId="12869" xr:uid="{EDD21760-3489-4F9C-80E8-969C9BA5C7C2}"/>
    <cellStyle name="Separador de milhares 3 3 2 2 2 3 2 2" xfId="29131" xr:uid="{E04C0EE6-61A3-43BA-AE68-8E8FBB5C2A20}"/>
    <cellStyle name="Separador de milhares 3 3 2 2 2 3 3" xfId="18464" xr:uid="{8C4D6AC0-B161-455D-95FB-120B644C67FB}"/>
    <cellStyle name="Separador de milhares 3 3 2 2 2 3 4" xfId="24290" xr:uid="{80A196AB-D877-4E95-93C5-30ECD9993CD2}"/>
    <cellStyle name="Separador de milhares 3 3 2 2 2 3 5" xfId="18756" xr:uid="{EA749A8B-6A53-48DE-A550-40E2B2B9EF7D}"/>
    <cellStyle name="Separador de milhares 3 3 2 2 2 4" xfId="9641" xr:uid="{9A6B565A-27DD-4B25-94E6-33C50C9175EC}"/>
    <cellStyle name="Separador de milhares 3 3 2 2 2 4 2" xfId="25910" xr:uid="{3270703A-EE7C-4863-95B2-2714811679C5}"/>
    <cellStyle name="Separador de milhares 3 3 2 2 2 5" xfId="15171" xr:uid="{71D3880A-A914-406B-A022-B04518FB0527}"/>
    <cellStyle name="Separador de milhares 3 3 2 2 2 6" xfId="21069" xr:uid="{51C097E2-F203-4F97-BB86-7C2421933CB7}"/>
    <cellStyle name="Separador de milhares 3 3 2 2 2 7" xfId="29575" xr:uid="{AB3902DF-CF15-482D-8189-04E539698FA2}"/>
    <cellStyle name="Separador de milhares 3 3 2 2 2 8" xfId="34114" xr:uid="{72E2AC11-A6BC-413B-B55C-A4EDBB88D46D}"/>
    <cellStyle name="Separador de milhares 3 3 2 2 2 9" xfId="34835" xr:uid="{D3C14C11-8B15-439A-9B4A-49039A173F55}"/>
    <cellStyle name="Separador de milhares 3 3 2 2 3" xfId="5153" xr:uid="{07353E54-6EA2-4334-B3E1-546F360D0251}"/>
    <cellStyle name="Separador de milhares 3 3 2 2 3 2" xfId="10402" xr:uid="{A2B21463-8444-490C-9818-526FF5BA1EDE}"/>
    <cellStyle name="Separador de milhares 3 3 2 2 3 2 2" xfId="26664" xr:uid="{B603CDB7-7068-4318-83F1-7D6DC1898C5D}"/>
    <cellStyle name="Separador de milhares 3 3 2 2 3 3" xfId="15925" xr:uid="{F858B4EF-4BA4-4DD2-87C1-5E2C9683AD40}"/>
    <cellStyle name="Separador de milhares 3 3 2 2 3 4" xfId="21823" xr:uid="{6C7FDF7A-E096-407E-A773-444484D4C62A}"/>
    <cellStyle name="Separador de milhares 3 3 2 2 3 5" xfId="30187" xr:uid="{82AA440A-1A70-47D8-8A5E-884916BF3966}"/>
    <cellStyle name="Separador de milhares 3 3 2 2 4" xfId="7159" xr:uid="{ABBB740F-CD92-48B8-85F3-791E0CC438EB}"/>
    <cellStyle name="Separador de milhares 3 3 2 2 4 2" xfId="12014" xr:uid="{63364076-24F6-4C18-AF7D-FF35E64AF407}"/>
    <cellStyle name="Separador de milhares 3 3 2 2 4 2 2" xfId="28276" xr:uid="{7BE314E4-12BC-49E7-8059-77D145ABAE2A}"/>
    <cellStyle name="Separador de milhares 3 3 2 2 4 3" xfId="17609" xr:uid="{5A1B2856-2A79-4EA2-87B6-3158098549FE}"/>
    <cellStyle name="Separador de milhares 3 3 2 2 4 4" xfId="23435" xr:uid="{93745E5C-21C1-43C4-8512-77F4B9CF2868}"/>
    <cellStyle name="Separador de milhares 3 3 2 2 4 5" xfId="13403" xr:uid="{033B5C58-8902-46AD-B73E-CCD1C7A47467}"/>
    <cellStyle name="Separador de milhares 3 3 2 2 5" xfId="8786" xr:uid="{B321FC27-FDED-41FC-AC83-3C7B1220A8F7}"/>
    <cellStyle name="Separador de milhares 3 3 2 2 5 2" xfId="25055" xr:uid="{A82681CA-4154-4C17-9BE2-76605F390025}"/>
    <cellStyle name="Separador de milhares 3 3 2 2 6" xfId="14314" xr:uid="{4EA72D5C-8BC0-4F6C-898D-E3B922A6A474}"/>
    <cellStyle name="Separador de milhares 3 3 2 2 7" xfId="20214" xr:uid="{CC9547DD-67E9-44E0-8B1E-885BC24E8FF7}"/>
    <cellStyle name="Separador de milhares 3 3 2 2 8" xfId="16978" xr:uid="{D2436B82-A01F-4881-B4A7-8A06771B439E}"/>
    <cellStyle name="Separador de milhares 3 3 2 2 9" xfId="33259" xr:uid="{E2BB3362-B126-4A10-A9D1-95F2C686423B}"/>
    <cellStyle name="Separador de milhares 3 3 2 3" xfId="3964" xr:uid="{4E16500F-E385-468D-B05D-9C21A4113D93}"/>
    <cellStyle name="Separador de milhares 3 3 2 3 10" xfId="36623" xr:uid="{9FC7AEE1-2EED-42DE-9AE5-419BF2D24AB4}"/>
    <cellStyle name="Separador de milhares 3 3 2 3 11" xfId="38035" xr:uid="{0EF89D9E-664D-483E-8CD3-BB536B471A6D}"/>
    <cellStyle name="Separador de milhares 3 3 2 3 12" xfId="39440" xr:uid="{DA878294-3A57-4787-9BF2-A40283AF7E2F}"/>
    <cellStyle name="Separador de milhares 3 3 2 3 13" xfId="40505" xr:uid="{80F285EF-5EBB-46BF-AF67-DCBF5C127ACE}"/>
    <cellStyle name="Separador de milhares 3 3 2 3 14" xfId="42489" xr:uid="{716BA326-D06F-4D01-8C83-2E1C1B32C7E2}"/>
    <cellStyle name="Separador de milhares 3 3 2 3 15" xfId="43892" xr:uid="{D66EA120-23BB-4DB4-9CBA-1919B00C0E47}"/>
    <cellStyle name="Separador de milhares 3 3 2 3 2" xfId="5573" xr:uid="{36765E0C-7A0B-4D2C-810E-FD8A852CE822}"/>
    <cellStyle name="Separador de milhares 3 3 2 3 2 2" xfId="10822" xr:uid="{488820C2-822C-45DC-8B18-DAF67DB92B2A}"/>
    <cellStyle name="Separador de milhares 3 3 2 3 2 2 2" xfId="27084" xr:uid="{43C67895-E925-4965-838E-3676A67479E5}"/>
    <cellStyle name="Separador de milhares 3 3 2 3 2 3" xfId="16345" xr:uid="{B2155527-99F8-4815-A3A2-B3F18E680EAC}"/>
    <cellStyle name="Separador de milhares 3 3 2 3 2 4" xfId="22243" xr:uid="{B9829BBD-2F16-4F00-B46A-713A29537802}"/>
    <cellStyle name="Separador de milhares 3 3 2 3 2 5" xfId="19337" xr:uid="{C0CB2F1D-00CA-4A24-B9A7-90AC2EF1C4B1}"/>
    <cellStyle name="Separador de milhares 3 3 2 3 3" xfId="7579" xr:uid="{5232C2FB-8BD9-4283-9D31-ABD5AFBA5E61}"/>
    <cellStyle name="Separador de milhares 3 3 2 3 3 2" xfId="12434" xr:uid="{A0400816-44B0-4562-9E98-D0B6FA9B7ED6}"/>
    <cellStyle name="Separador de milhares 3 3 2 3 3 2 2" xfId="28696" xr:uid="{820B2A36-6C5C-40C5-86C6-28202FA7BE3E}"/>
    <cellStyle name="Separador de milhares 3 3 2 3 3 3" xfId="18029" xr:uid="{09F72D0B-E94D-49A0-97F0-6D496B252F39}"/>
    <cellStyle name="Separador de milhares 3 3 2 3 3 4" xfId="23855" xr:uid="{621B9F43-EE54-4E6F-A985-3797DEFF3ECA}"/>
    <cellStyle name="Separador de milhares 3 3 2 3 3 5" xfId="18728" xr:uid="{5E74A938-C1FF-469D-9D61-F210A9B9288D}"/>
    <cellStyle name="Separador de milhares 3 3 2 3 4" xfId="9206" xr:uid="{35A84391-73F7-4D2F-9589-4C8A9A15D002}"/>
    <cellStyle name="Separador de milhares 3 3 2 3 4 2" xfId="25475" xr:uid="{035558C2-2FD5-4A8F-896E-419C9F9F58C6}"/>
    <cellStyle name="Separador de milhares 3 3 2 3 5" xfId="14736" xr:uid="{46D0D4E1-333B-4E86-9082-1691C12519D8}"/>
    <cellStyle name="Separador de milhares 3 3 2 3 6" xfId="20634" xr:uid="{E2D13251-F6F2-4E02-BB38-E02D993F7B03}"/>
    <cellStyle name="Separador de milhares 3 3 2 3 7" xfId="32325" xr:uid="{02B5AF07-CDED-4897-8296-79CF84E6CB93}"/>
    <cellStyle name="Separador de milhares 3 3 2 3 8" xfId="33679" xr:uid="{689C804B-5C12-4462-9577-2B69564A00FE}"/>
    <cellStyle name="Separador de milhares 3 3 2 3 9" xfId="34836" xr:uid="{E3D86206-F264-4F85-87B9-A4A9C09783DD}"/>
    <cellStyle name="Separador de milhares 3 3 2 4" xfId="4714" xr:uid="{8E2BF100-9131-4916-B6D3-C4498678F02A}"/>
    <cellStyle name="Separador de milhares 3 3 2 4 2" xfId="9963" xr:uid="{7191F925-151E-4E56-9CBF-3315DEC532C6}"/>
    <cellStyle name="Separador de milhares 3 3 2 4 2 2" xfId="26225" xr:uid="{61CD1120-5C56-4524-8A64-D7EA8D662FD7}"/>
    <cellStyle name="Separador de milhares 3 3 2 4 3" xfId="15486" xr:uid="{9FADA081-6CEA-411A-9CF8-178DFD24A46A}"/>
    <cellStyle name="Separador de milhares 3 3 2 4 4" xfId="21384" xr:uid="{72C87DD5-7653-442F-B4EB-87D17C63B083}"/>
    <cellStyle name="Separador de milhares 3 3 2 4 5" xfId="32058" xr:uid="{9AC3F8A4-F7DD-47A9-8970-BC2EB709FBAD}"/>
    <cellStyle name="Separador de milhares 3 3 2 5" xfId="6720" xr:uid="{B7CB106D-26B7-4C2E-B52C-538A71511B0B}"/>
    <cellStyle name="Separador de milhares 3 3 2 5 2" xfId="11575" xr:uid="{D3A3D4A7-5923-4E90-B74A-581EDE2B039D}"/>
    <cellStyle name="Separador de milhares 3 3 2 5 2 2" xfId="27837" xr:uid="{5E57DF38-3D27-4463-80DC-50EFF26B0D96}"/>
    <cellStyle name="Separador de milhares 3 3 2 5 3" xfId="17170" xr:uid="{5668FB4C-9D5B-4408-AA35-49E8B67E3805}"/>
    <cellStyle name="Separador de milhares 3 3 2 5 4" xfId="22996" xr:uid="{54C080B9-BE2E-4FD9-B59B-A1DC55F1E42C}"/>
    <cellStyle name="Separador de milhares 3 3 2 5 5" xfId="32521" xr:uid="{FADA8D74-EAC0-4AAF-9072-9DBA5889447B}"/>
    <cellStyle name="Separador de milhares 3 3 2 6" xfId="8347" xr:uid="{BBA6B74D-D074-4355-87DC-35E0A4F4FE70}"/>
    <cellStyle name="Separador de milhares 3 3 2 6 2" xfId="24616" xr:uid="{EAEE7F02-E731-4318-A91B-95C1220C8870}"/>
    <cellStyle name="Separador de milhares 3 3 2 7" xfId="13872" xr:uid="{31799D2B-7C20-47AA-8F87-705357EF3795}"/>
    <cellStyle name="Separador de milhares 3 3 2 8" xfId="19775" xr:uid="{F14465C2-2FDF-4DDD-BFBD-7804A81ACDE9}"/>
    <cellStyle name="Separador de milhares 3 3 2 9" xfId="19308" xr:uid="{81913400-669C-4B37-891C-EC5D1A036281}"/>
    <cellStyle name="Separador de milhares 3 3 3" xfId="3339" xr:uid="{EC2CE10E-4FDC-4650-A4CA-0B704CB88145}"/>
    <cellStyle name="Separador de milhares 3 3 3 10" xfId="34837" xr:uid="{7BCE8428-F1E5-4617-A6E9-E277A9AF06AA}"/>
    <cellStyle name="Separador de milhares 3 3 3 11" xfId="36062" xr:uid="{087FB6CC-E280-48FC-9B02-02D9E6957AE4}"/>
    <cellStyle name="Separador de milhares 3 3 3 12" xfId="37474" xr:uid="{22A71B0C-AF59-4AAD-9002-4C61832A3505}"/>
    <cellStyle name="Separador de milhares 3 3 3 13" xfId="38879" xr:uid="{394398D7-0B6B-49D2-9B59-8C177330875F}"/>
    <cellStyle name="Separador de milhares 3 3 3 14" xfId="40506" xr:uid="{C99C4E9C-4684-40D7-8B7F-D72D4EBD9B94}"/>
    <cellStyle name="Separador de milhares 3 3 3 15" xfId="41928" xr:uid="{3A64F092-7279-48C1-BAB6-106EDB9EFAB2}"/>
    <cellStyle name="Separador de milhares 3 3 3 16" xfId="43331" xr:uid="{A90694DC-0DD4-4822-8DA2-85DEEDE95994}"/>
    <cellStyle name="Separador de milhares 3 3 3 2" xfId="4201" xr:uid="{1081FFEC-B7BB-4E9A-AADE-03C1B3CA37CB}"/>
    <cellStyle name="Separador de milhares 3 3 3 2 10" xfId="36814" xr:uid="{45D89812-1B04-46E2-A3A6-5E95DBB579E6}"/>
    <cellStyle name="Separador de milhares 3 3 3 2 11" xfId="38226" xr:uid="{BE8EB306-F9C5-43AD-A64E-11B8BEEE8954}"/>
    <cellStyle name="Separador de milhares 3 3 3 2 12" xfId="39631" xr:uid="{D79FD53A-3AF2-46EA-8260-64CAD119D61E}"/>
    <cellStyle name="Separador de milhares 3 3 3 2 13" xfId="40507" xr:uid="{0464BA90-B593-4A14-8027-FE4D0F15E466}"/>
    <cellStyle name="Separador de milhares 3 3 3 2 14" xfId="42680" xr:uid="{E1380C01-74C7-474E-A15E-D34A3A649408}"/>
    <cellStyle name="Separador de milhares 3 3 3 2 15" xfId="44083" xr:uid="{C06B5247-3FF1-47D3-AB3B-B00A5B22934D}"/>
    <cellStyle name="Separador de milhares 3 3 3 2 2" xfId="5810" xr:uid="{10BC4DE6-5C45-4F51-B28E-2824FFA5AE44}"/>
    <cellStyle name="Separador de milhares 3 3 3 2 2 2" xfId="11059" xr:uid="{BCD9C130-65FE-41C3-BA97-64470CFA562A}"/>
    <cellStyle name="Separador de milhares 3 3 3 2 2 2 2" xfId="27321" xr:uid="{12B4395D-DB1F-453F-AF3A-77CAC5C96B1C}"/>
    <cellStyle name="Separador de milhares 3 3 3 2 2 3" xfId="16582" xr:uid="{C81DF3AA-1DE1-4716-899E-252B55381163}"/>
    <cellStyle name="Separador de milhares 3 3 3 2 2 4" xfId="22480" xr:uid="{BFF7D257-F840-4363-9F37-E73D54D6A80C}"/>
    <cellStyle name="Separador de milhares 3 3 3 2 2 5" xfId="30272" xr:uid="{E0AC60A6-CC70-4517-B090-74CD186EA90E}"/>
    <cellStyle name="Separador de milhares 3 3 3 2 3" xfId="7816" xr:uid="{1882922F-7964-43C4-8BD1-8A94C29EBCE3}"/>
    <cellStyle name="Separador de milhares 3 3 3 2 3 2" xfId="12671" xr:uid="{6A417E92-8420-455E-BF13-169BCE0CFAF0}"/>
    <cellStyle name="Separador de milhares 3 3 3 2 3 2 2" xfId="28933" xr:uid="{BC5E2CAC-FCA5-4A7C-9E3C-CF516E0045BD}"/>
    <cellStyle name="Separador de milhares 3 3 3 2 3 3" xfId="18266" xr:uid="{44885116-5FCF-4E7C-8DA2-6082C33CB7DF}"/>
    <cellStyle name="Separador de milhares 3 3 3 2 3 4" xfId="24092" xr:uid="{81D8F186-FB93-442F-9500-1E6151359149}"/>
    <cellStyle name="Separador de milhares 3 3 3 2 3 5" xfId="13288" xr:uid="{1E46584A-1BF2-493C-AD4E-783262C8671E}"/>
    <cellStyle name="Separador de milhares 3 3 3 2 4" xfId="9443" xr:uid="{DE082645-AE34-4CB6-BDC9-9986539A477B}"/>
    <cellStyle name="Separador de milhares 3 3 3 2 4 2" xfId="25712" xr:uid="{17C55338-C320-44F5-8982-B8F4A811BF44}"/>
    <cellStyle name="Separador de milhares 3 3 3 2 5" xfId="14973" xr:uid="{63248BC5-E6C8-421C-AE72-6EB6893E236E}"/>
    <cellStyle name="Separador de milhares 3 3 3 2 6" xfId="20871" xr:uid="{31ECD84B-39DC-453C-8B9F-43801F1A1A1E}"/>
    <cellStyle name="Separador de milhares 3 3 3 2 7" xfId="19560" xr:uid="{912FB2C7-D358-4D91-A6A5-2F579F89CF0E}"/>
    <cellStyle name="Separador de milhares 3 3 3 2 8" xfId="33916" xr:uid="{6CCBE110-DFE8-4E4F-BB58-776BF71E5AE4}"/>
    <cellStyle name="Separador de milhares 3 3 3 2 9" xfId="34838" xr:uid="{1943DA88-967E-42BC-90B3-3D9118C4850D}"/>
    <cellStyle name="Separador de milhares 3 3 3 3" xfId="4954" xr:uid="{886837BF-55AD-48EC-A695-2276699C1B3C}"/>
    <cellStyle name="Separador de milhares 3 3 3 3 2" xfId="10203" xr:uid="{59B21297-C53B-4DF0-A6C3-4F369CC010DC}"/>
    <cellStyle name="Separador de milhares 3 3 3 3 2 2" xfId="26465" xr:uid="{34673CBF-E323-4D94-B527-FCF10A648718}"/>
    <cellStyle name="Separador de milhares 3 3 3 3 3" xfId="15726" xr:uid="{F35941E2-5778-495D-8B78-E44F62A53D10}"/>
    <cellStyle name="Separador de milhares 3 3 3 3 4" xfId="21624" xr:uid="{B250787C-B567-4538-8249-2D889F21A7A0}"/>
    <cellStyle name="Separador de milhares 3 3 3 3 5" xfId="30539" xr:uid="{A6D81F59-86C1-4B48-AE57-908FFCC9B576}"/>
    <cellStyle name="Separador de milhares 3 3 3 4" xfId="6960" xr:uid="{A310F615-5E0F-4DED-A21D-3DFF4AEA1673}"/>
    <cellStyle name="Separador de milhares 3 3 3 4 2" xfId="11815" xr:uid="{88542741-EB7B-47E8-B3BE-17DD220C6023}"/>
    <cellStyle name="Separador de milhares 3 3 3 4 2 2" xfId="28077" xr:uid="{DD482550-3108-4987-B494-DF2CB45F168A}"/>
    <cellStyle name="Separador de milhares 3 3 3 4 3" xfId="17410" xr:uid="{59D00580-277B-4ED7-820F-3AB0727C986A}"/>
    <cellStyle name="Separador de milhares 3 3 3 4 4" xfId="23236" xr:uid="{5403672F-0929-49A5-B9F1-DE848424864C}"/>
    <cellStyle name="Separador de milhares 3 3 3 4 5" xfId="31809" xr:uid="{335096D1-BE4B-4B42-8628-639A6C060892}"/>
    <cellStyle name="Separador de milhares 3 3 3 5" xfId="8587" xr:uid="{FF45841A-5807-4AC2-A1DA-4A67BA5835B4}"/>
    <cellStyle name="Separador de milhares 3 3 3 5 2" xfId="24856" xr:uid="{EACBC587-BCBE-4925-A46C-BE1ABA19E693}"/>
    <cellStyle name="Separador de milhares 3 3 3 6" xfId="14115" xr:uid="{9764179A-E10E-4963-979A-87F165789150}"/>
    <cellStyle name="Separador de milhares 3 3 3 7" xfId="20015" xr:uid="{A48D7283-AA3A-4854-9151-634374F60052}"/>
    <cellStyle name="Separador de milhares 3 3 3 8" xfId="32223" xr:uid="{D6DBFC46-C341-4FE5-B28A-EAD89018B79C}"/>
    <cellStyle name="Separador de milhares 3 3 3 9" xfId="33060" xr:uid="{FCBB72C6-148A-43E6-9388-9A758A5D4820}"/>
    <cellStyle name="Separador de milhares 3 3 4" xfId="3763" xr:uid="{E48F3228-0247-4736-AE12-241BC803DAA2}"/>
    <cellStyle name="Separador de milhares 3 3 4 10" xfId="36447" xr:uid="{6B4AEC5F-64A6-457D-8405-93C2CCDD2086}"/>
    <cellStyle name="Separador de milhares 3 3 4 11" xfId="37859" xr:uid="{44452763-6FD9-40EF-BA16-92B3EAA02D74}"/>
    <cellStyle name="Separador de milhares 3 3 4 12" xfId="39264" xr:uid="{4A6462E2-B6A3-45D2-B1F1-F8441771503C}"/>
    <cellStyle name="Separador de milhares 3 3 4 13" xfId="40508" xr:uid="{9490E06D-2631-48AE-AA20-3D81BE13020D}"/>
    <cellStyle name="Separador de milhares 3 3 4 14" xfId="42313" xr:uid="{85A04BFD-18F8-40F0-AC4F-6B121C53DD1C}"/>
    <cellStyle name="Separador de milhares 3 3 4 15" xfId="43716" xr:uid="{A038C08B-776A-4267-842B-D07728937228}"/>
    <cellStyle name="Separador de milhares 3 3 4 2" xfId="5372" xr:uid="{75CA0E03-694E-4BA8-A420-99EB18016BFB}"/>
    <cellStyle name="Separador de milhares 3 3 4 2 2" xfId="10621" xr:uid="{40BFC797-C281-4D1D-AA98-FAC57F6FC619}"/>
    <cellStyle name="Separador de milhares 3 3 4 2 2 2" xfId="26883" xr:uid="{6A2F6020-2E6E-45A1-8CCA-FA465863BF91}"/>
    <cellStyle name="Separador de milhares 3 3 4 2 3" xfId="16144" xr:uid="{2087D298-A230-4E50-B04C-0AB0B65EBBE3}"/>
    <cellStyle name="Separador de milhares 3 3 4 2 4" xfId="22042" xr:uid="{B8E7472B-52DE-46AA-A010-DBD4CB4DC72E}"/>
    <cellStyle name="Separador de milhares 3 3 4 2 5" xfId="18954" xr:uid="{F2AC9C8A-A6D9-4D00-8410-D485D535FE69}"/>
    <cellStyle name="Separador de milhares 3 3 4 3" xfId="7378" xr:uid="{1420A6AB-B460-47F4-8873-F79FDFD8B674}"/>
    <cellStyle name="Separador de milhares 3 3 4 3 2" xfId="12233" xr:uid="{6D98F128-E6FA-4511-B1E0-3C7463A8D9FF}"/>
    <cellStyle name="Separador de milhares 3 3 4 3 2 2" xfId="28495" xr:uid="{8868A69E-8CB0-4013-95C7-8F329318EC94}"/>
    <cellStyle name="Separador de milhares 3 3 4 3 3" xfId="17828" xr:uid="{AF327609-F127-4B77-ACD0-3B40A2DC6ADF}"/>
    <cellStyle name="Separador de milhares 3 3 4 3 4" xfId="23654" xr:uid="{C83D8E60-D44B-478B-B9D4-6E6570663083}"/>
    <cellStyle name="Separador de milhares 3 3 4 3 5" xfId="31300" xr:uid="{7EEA0AC6-0790-4055-8FA2-AB4E9FB667DC}"/>
    <cellStyle name="Separador de milhares 3 3 4 4" xfId="9005" xr:uid="{DF325AC4-8983-4B91-9D48-4D2ABE86882E}"/>
    <cellStyle name="Separador de milhares 3 3 4 4 2" xfId="25274" xr:uid="{54B139A4-A8EB-4924-8F0A-05E688E7DC2F}"/>
    <cellStyle name="Separador de milhares 3 3 4 5" xfId="14535" xr:uid="{BFCE91EA-0CEB-46CD-9210-27E109DDB47C}"/>
    <cellStyle name="Separador de milhares 3 3 4 6" xfId="20433" xr:uid="{8861DCA2-7F14-4A83-A296-FDBFB2A18FB4}"/>
    <cellStyle name="Separador de milhares 3 3 4 7" xfId="32476" xr:uid="{419505B5-4D77-4EEC-8337-12262333A251}"/>
    <cellStyle name="Separador de milhares 3 3 4 8" xfId="33478" xr:uid="{19F9257B-A097-4F1D-9504-4FEA44D2CB95}"/>
    <cellStyle name="Separador de milhares 3 3 4 9" xfId="34839" xr:uid="{F42139C5-9D82-45E2-98AA-927236A6F9D7}"/>
    <cellStyle name="Separador de milhares 3 3 5" xfId="13667" xr:uid="{1DA8BD44-190B-485B-9A9B-49DD93FC9490}"/>
    <cellStyle name="Separador de milhares 3 3 6" xfId="30691" xr:uid="{3F6E6482-7DB4-4B55-AD92-0DF65F49323B}"/>
    <cellStyle name="Separador de milhares 3 4" xfId="2825" xr:uid="{CA4EE914-5C5A-4D48-B65B-8FEEF892479B}"/>
    <cellStyle name="Separador de milhares 3 4 2" xfId="3074" xr:uid="{0169A3AB-E26B-49DA-BEAD-8C455CD9BBE2}"/>
    <cellStyle name="Separador de milhares 3 4 2 10" xfId="32821" xr:uid="{CFF568E5-B97B-47BB-84DA-676346E0B793}"/>
    <cellStyle name="Separador de milhares 3 4 2 11" xfId="34840" xr:uid="{511924C0-87F3-4793-BA82-2C34DAF8A5B7}"/>
    <cellStyle name="Separador de milhares 3 4 2 12" xfId="35893" xr:uid="{91AFDF51-2555-4763-A159-6C37D00E3F26}"/>
    <cellStyle name="Separador de milhares 3 4 2 13" xfId="37305" xr:uid="{7E90745B-E429-40CF-A7A6-5AEB1078E92F}"/>
    <cellStyle name="Separador de milhares 3 4 2 14" xfId="38710" xr:uid="{6473A6B2-3ED4-4009-B198-7EDFE2F97213}"/>
    <cellStyle name="Separador de milhares 3 4 2 15" xfId="40509" xr:uid="{0978A1EE-9BAC-40D0-8FC7-1FF038796B1E}"/>
    <cellStyle name="Separador de milhares 3 4 2 16" xfId="41759" xr:uid="{806F4071-8E5B-4EB0-8CA5-53229A3535AD}"/>
    <cellStyle name="Separador de milhares 3 4 2 17" xfId="43162" xr:uid="{1DF91FE5-470E-480A-BEB4-3DACEB5E763A}"/>
    <cellStyle name="Separador de milhares 3 4 2 2" xfId="3539" xr:uid="{1F49A5BB-4E16-4F78-9712-379E02D89270}"/>
    <cellStyle name="Separador de milhares 3 4 2 2 10" xfId="34841" xr:uid="{FFBB4599-4760-4FA9-8ECD-21573D304DFC}"/>
    <cellStyle name="Separador de milhares 3 4 2 2 11" xfId="36258" xr:uid="{CAB06CCE-6494-4BEB-8C18-945348A28EE4}"/>
    <cellStyle name="Separador de milhares 3 4 2 2 12" xfId="37670" xr:uid="{97DF5162-BFD6-4C9A-948F-C270DFDDC324}"/>
    <cellStyle name="Separador de milhares 3 4 2 2 13" xfId="39075" xr:uid="{DCA64A2B-11B2-4D5C-BB1E-7422AD1F5F54}"/>
    <cellStyle name="Separador de milhares 3 4 2 2 14" xfId="40510" xr:uid="{DFF17A33-F54B-4755-B921-171FDA8AE840}"/>
    <cellStyle name="Separador de milhares 3 4 2 2 15" xfId="42124" xr:uid="{10F4B44B-AAF8-4A46-9DED-D25E12FB0F61}"/>
    <cellStyle name="Separador de milhares 3 4 2 2 16" xfId="43527" xr:uid="{64A86ED7-507A-49D0-8F11-ADB392612B93}"/>
    <cellStyle name="Separador de milhares 3 4 2 2 2" xfId="4400" xr:uid="{69851D97-7F95-434D-876E-E641287072E3}"/>
    <cellStyle name="Separador de milhares 3 4 2 2 2 10" xfId="37010" xr:uid="{86FAF98F-5DA3-4CCD-922A-270B8AF49B1F}"/>
    <cellStyle name="Separador de milhares 3 4 2 2 2 11" xfId="38422" xr:uid="{189D03C2-2430-464B-A601-D94530DCF6BA}"/>
    <cellStyle name="Separador de milhares 3 4 2 2 2 12" xfId="39827" xr:uid="{25F752F7-ABC6-4B69-A80D-BEA390A06FD4}"/>
    <cellStyle name="Separador de milhares 3 4 2 2 2 13" xfId="40511" xr:uid="{A17169EF-F2BE-4E14-8B7C-FAD9CDD6F6CD}"/>
    <cellStyle name="Separador de milhares 3 4 2 2 2 14" xfId="42876" xr:uid="{8B5A5883-360C-46C8-841D-495936A7F964}"/>
    <cellStyle name="Separador de milhares 3 4 2 2 2 15" xfId="44279" xr:uid="{73A4B2DB-4E03-4986-8771-FF0F39558D90}"/>
    <cellStyle name="Separador de milhares 3 4 2 2 2 2" xfId="6009" xr:uid="{0308E982-61C4-4D3C-A07F-B0A41A78A5E0}"/>
    <cellStyle name="Separador de milhares 3 4 2 2 2 2 2" xfId="11258" xr:uid="{9180B3A9-3603-49E1-B313-8FA7EA7B840E}"/>
    <cellStyle name="Separador de milhares 3 4 2 2 2 2 2 2" xfId="27520" xr:uid="{C4B95996-B28B-4091-A97E-8919AE84B63B}"/>
    <cellStyle name="Separador de milhares 3 4 2 2 2 2 3" xfId="16781" xr:uid="{28341D6A-A03C-46DA-BE11-F58A5D8A26FA}"/>
    <cellStyle name="Separador de milhares 3 4 2 2 2 2 4" xfId="22679" xr:uid="{A499BB92-0245-4711-A47B-BCDCCC8C2903}"/>
    <cellStyle name="Separador de milhares 3 4 2 2 2 2 5" xfId="29549" xr:uid="{A7E88EEF-06A7-4664-8161-4A42A78D6F4C}"/>
    <cellStyle name="Separador de milhares 3 4 2 2 2 3" xfId="8015" xr:uid="{383EBED9-F88C-45ED-887B-B19C3D367DCB}"/>
    <cellStyle name="Separador de milhares 3 4 2 2 2 3 2" xfId="12870" xr:uid="{F6954FF4-49F9-451A-B744-0921911E049F}"/>
    <cellStyle name="Separador de milhares 3 4 2 2 2 3 2 2" xfId="29132" xr:uid="{BC821D54-86E9-494C-822B-6DD364DF0255}"/>
    <cellStyle name="Separador de milhares 3 4 2 2 2 3 3" xfId="18465" xr:uid="{1465669F-AD1E-4D5C-8607-CFDB48356542}"/>
    <cellStyle name="Separador de milhares 3 4 2 2 2 3 4" xfId="24291" xr:uid="{4B975842-F57B-4C67-96F2-D810539EE1BE}"/>
    <cellStyle name="Separador de milhares 3 4 2 2 2 3 5" xfId="31455" xr:uid="{94BA3D40-75E9-424D-963E-EE7CEB1F9071}"/>
    <cellStyle name="Separador de milhares 3 4 2 2 2 4" xfId="9642" xr:uid="{5C423F17-C848-4C29-BC41-CCC76A894EE9}"/>
    <cellStyle name="Separador de milhares 3 4 2 2 2 4 2" xfId="25911" xr:uid="{CE3C8E6F-B0CF-4CAE-959B-E49A8B988587}"/>
    <cellStyle name="Separador de milhares 3 4 2 2 2 5" xfId="15172" xr:uid="{6C365573-4665-4A10-8E42-7145B2194B98}"/>
    <cellStyle name="Separador de milhares 3 4 2 2 2 6" xfId="21070" xr:uid="{66814160-72B8-4C17-B9D8-6768896CC89D}"/>
    <cellStyle name="Separador de milhares 3 4 2 2 2 7" xfId="32552" xr:uid="{99B08740-9A38-4EA9-B884-FA0720B2510D}"/>
    <cellStyle name="Separador de milhares 3 4 2 2 2 8" xfId="34115" xr:uid="{A306E7FA-FA7D-4C4A-A02E-E71933952EF2}"/>
    <cellStyle name="Separador de milhares 3 4 2 2 2 9" xfId="34842" xr:uid="{5967E068-406E-4021-8E89-6CC5435E3EB7}"/>
    <cellStyle name="Separador de milhares 3 4 2 2 3" xfId="5154" xr:uid="{FF776E70-1982-47B3-B383-926B1E6AC441}"/>
    <cellStyle name="Separador de milhares 3 4 2 2 3 2" xfId="10403" xr:uid="{2165D810-6DF8-44D1-BF62-D3A891665514}"/>
    <cellStyle name="Separador de milhares 3 4 2 2 3 2 2" xfId="26665" xr:uid="{52D1A2D8-E283-4108-85F5-82FA6BF58FB2}"/>
    <cellStyle name="Separador de milhares 3 4 2 2 3 3" xfId="15926" xr:uid="{3D43B7C0-957C-4910-B836-B34C9ECD637F}"/>
    <cellStyle name="Separador de milhares 3 4 2 2 3 4" xfId="21824" xr:uid="{D4AC2420-7512-4C0E-8AD1-A721CBA72C07}"/>
    <cellStyle name="Separador de milhares 3 4 2 2 3 5" xfId="31200" xr:uid="{2C67C925-B142-4800-9CEF-2C53D4F7607B}"/>
    <cellStyle name="Separador de milhares 3 4 2 2 4" xfId="7160" xr:uid="{C3073F67-BCF1-4CD4-872D-4526C37974AD}"/>
    <cellStyle name="Separador de milhares 3 4 2 2 4 2" xfId="12015" xr:uid="{120F7BA4-7677-4713-8EE8-81060EB3AF5C}"/>
    <cellStyle name="Separador de milhares 3 4 2 2 4 2 2" xfId="28277" xr:uid="{E5520674-91DD-4727-9F87-78D16FC23C1F}"/>
    <cellStyle name="Separador de milhares 3 4 2 2 4 3" xfId="17610" xr:uid="{6312F3BD-95FA-4EB3-8F7A-783B7CAF8260}"/>
    <cellStyle name="Separador de milhares 3 4 2 2 4 4" xfId="23436" xr:uid="{4C2CE112-E104-484D-958C-F4B5C58841C5}"/>
    <cellStyle name="Separador de milhares 3 4 2 2 4 5" xfId="30018" xr:uid="{E325CAC2-E46D-4FCA-86AE-6AEC2C7FF37F}"/>
    <cellStyle name="Separador de milhares 3 4 2 2 5" xfId="8787" xr:uid="{311975EC-DB58-41C1-A55F-E659BAEC4972}"/>
    <cellStyle name="Separador de milhares 3 4 2 2 5 2" xfId="25056" xr:uid="{9CCF93C9-097C-48A0-92E8-50B11F08FFED}"/>
    <cellStyle name="Separador de milhares 3 4 2 2 6" xfId="14315" xr:uid="{95F8BF51-49C1-46C3-97D1-FEC487633661}"/>
    <cellStyle name="Separador de milhares 3 4 2 2 7" xfId="20215" xr:uid="{C7D007A3-85BF-4083-8DFE-BA96B0BC659D}"/>
    <cellStyle name="Separador de milhares 3 4 2 2 8" xfId="13575" xr:uid="{927391B0-8F10-43A0-8C03-09326A38F1AB}"/>
    <cellStyle name="Separador de milhares 3 4 2 2 9" xfId="33260" xr:uid="{7BCB41C3-EC30-4E57-91E3-A376C899FE29}"/>
    <cellStyle name="Separador de milhares 3 4 2 3" xfId="3965" xr:uid="{EBA72BA7-A040-4AAF-B937-ED1289F5F21E}"/>
    <cellStyle name="Separador de milhares 3 4 2 3 10" xfId="36643" xr:uid="{91061C14-F770-4088-9664-C2F4FD723EF4}"/>
    <cellStyle name="Separador de milhares 3 4 2 3 11" xfId="38055" xr:uid="{B00BFD54-86F8-4FF7-801E-6A5A8F63EE86}"/>
    <cellStyle name="Separador de milhares 3 4 2 3 12" xfId="39460" xr:uid="{9D388D8E-30AD-49B5-B0CB-8085B7A81741}"/>
    <cellStyle name="Separador de milhares 3 4 2 3 13" xfId="40512" xr:uid="{B55ACA70-7B5F-42CE-8204-F0E4158BDAAB}"/>
    <cellStyle name="Separador de milhares 3 4 2 3 14" xfId="42509" xr:uid="{AD681F8A-2EF3-4AE4-8137-2C58E2B4D7DC}"/>
    <cellStyle name="Separador de milhares 3 4 2 3 15" xfId="43912" xr:uid="{4626304C-69BF-421F-A769-FD4238A934F2}"/>
    <cellStyle name="Separador de milhares 3 4 2 3 2" xfId="5574" xr:uid="{CDDE388A-6116-44C5-8A42-0571B0989360}"/>
    <cellStyle name="Separador de milhares 3 4 2 3 2 2" xfId="10823" xr:uid="{0AB89C31-456A-4314-A66B-4347991B02BD}"/>
    <cellStyle name="Separador de milhares 3 4 2 3 2 2 2" xfId="27085" xr:uid="{85C86AA1-170C-4013-96B9-ECC1BF9B0753}"/>
    <cellStyle name="Separador de milhares 3 4 2 3 2 3" xfId="16346" xr:uid="{B999C257-EE3E-4E5F-9850-3DF1A2F23300}"/>
    <cellStyle name="Separador de milhares 3 4 2 3 2 4" xfId="22244" xr:uid="{43A457DE-63EC-4B0B-B2A1-8D50E5D8ED7A}"/>
    <cellStyle name="Separador de milhares 3 4 2 3 2 5" xfId="30374" xr:uid="{52194848-89D8-4D38-81B5-3F36E6516809}"/>
    <cellStyle name="Separador de milhares 3 4 2 3 3" xfId="7580" xr:uid="{CF119A61-1797-4EF6-9DD6-F0D0944158C5}"/>
    <cellStyle name="Separador de milhares 3 4 2 3 3 2" xfId="12435" xr:uid="{1CF86802-D173-4624-A041-58801D869675}"/>
    <cellStyle name="Separador de milhares 3 4 2 3 3 2 2" xfId="28697" xr:uid="{EFACB742-2777-4A3B-A45D-00BFFC8DC3B0}"/>
    <cellStyle name="Separador de milhares 3 4 2 3 3 3" xfId="18030" xr:uid="{6FFF37EA-5EB7-4CD4-A7C6-588614A1B63D}"/>
    <cellStyle name="Separador de milhares 3 4 2 3 3 4" xfId="23856" xr:uid="{A09328B2-C5D0-43C0-B768-58EE31A3D9F0}"/>
    <cellStyle name="Separador de milhares 3 4 2 3 3 5" xfId="30140" xr:uid="{6060E8B1-AED6-4AC2-A78E-0087E76297E7}"/>
    <cellStyle name="Separador de milhares 3 4 2 3 4" xfId="9207" xr:uid="{5C1D64B0-DAA8-4A0D-8DC9-2D4491E21983}"/>
    <cellStyle name="Separador de milhares 3 4 2 3 4 2" xfId="25476" xr:uid="{72242C4B-1364-433D-9DF5-EB09E8B2AFDD}"/>
    <cellStyle name="Separador de milhares 3 4 2 3 5" xfId="14737" xr:uid="{3A3F2EB4-3FFA-45AE-9A98-3D28F51E1689}"/>
    <cellStyle name="Separador de milhares 3 4 2 3 6" xfId="20635" xr:uid="{1A5D73F1-43B0-44A5-B263-9ABD6CA04D08}"/>
    <cellStyle name="Separador de milhares 3 4 2 3 7" xfId="31346" xr:uid="{0839D84C-F831-4226-B3F1-6EF891576862}"/>
    <cellStyle name="Separador de milhares 3 4 2 3 8" xfId="33680" xr:uid="{0768E4C1-5DA6-4810-B351-A3105ADC820C}"/>
    <cellStyle name="Separador de milhares 3 4 2 3 9" xfId="34843" xr:uid="{4A4A6B70-8F0D-41FC-B550-F32E711B26EA}"/>
    <cellStyle name="Separador de milhares 3 4 2 4" xfId="4715" xr:uid="{251FDF32-AB8F-4261-ACF5-870016CEA64E}"/>
    <cellStyle name="Separador de milhares 3 4 2 4 2" xfId="9964" xr:uid="{C398E663-102B-486F-B733-39186AFE4A94}"/>
    <cellStyle name="Separador de milhares 3 4 2 4 2 2" xfId="26226" xr:uid="{8E50E300-7F24-430A-B1C7-F61A481FA0BB}"/>
    <cellStyle name="Separador de milhares 3 4 2 4 3" xfId="15487" xr:uid="{A087FB39-74A4-42FB-B1A4-974849B74057}"/>
    <cellStyle name="Separador de milhares 3 4 2 4 4" xfId="21385" xr:uid="{C3DAED19-CD83-4258-9BC7-1A7C6AF7EA14}"/>
    <cellStyle name="Separador de milhares 3 4 2 4 5" xfId="18776" xr:uid="{F9BA6CFA-0F24-47FB-83ED-44B28CD53A94}"/>
    <cellStyle name="Separador de milhares 3 4 2 5" xfId="6721" xr:uid="{9FA69416-89BD-4EAB-90CF-4BE0FA735784}"/>
    <cellStyle name="Separador de milhares 3 4 2 5 2" xfId="11576" xr:uid="{38618D2F-C30D-4970-AC81-26288546A722}"/>
    <cellStyle name="Separador de milhares 3 4 2 5 2 2" xfId="27838" xr:uid="{32FF21BB-DDE3-4795-B258-B41170717E00}"/>
    <cellStyle name="Separador de milhares 3 4 2 5 3" xfId="17171" xr:uid="{62A06287-BA19-4882-B6ED-2EE940456228}"/>
    <cellStyle name="Separador de milhares 3 4 2 5 4" xfId="22997" xr:uid="{17D3E7A0-6B14-464A-A2F2-D4DE5B5DF39C}"/>
    <cellStyle name="Separador de milhares 3 4 2 5 5" xfId="29373" xr:uid="{B5F4229D-B537-42B6-8908-3AE605820394}"/>
    <cellStyle name="Separador de milhares 3 4 2 6" xfId="8348" xr:uid="{DBAE7634-8126-4940-A66C-529847023C66}"/>
    <cellStyle name="Separador de milhares 3 4 2 6 2" xfId="24617" xr:uid="{0B3FA31B-42C8-4476-8C1A-E7F18D1CFD96}"/>
    <cellStyle name="Separador de milhares 3 4 2 7" xfId="13873" xr:uid="{F782553A-8744-495F-B3FA-DDEBB0114906}"/>
    <cellStyle name="Separador de milhares 3 4 2 8" xfId="19776" xr:uid="{C21F1E48-A1CB-4B3D-BA15-3F2DAE0EB7E3}"/>
    <cellStyle name="Separador de milhares 3 4 2 9" xfId="13761" xr:uid="{2E8FA3D3-DA17-4834-9BDA-F2563C4326EA}"/>
    <cellStyle name="Separador de milhares 3 4 3" xfId="3340" xr:uid="{54287CE1-39F5-4333-9234-8756704F3B82}"/>
    <cellStyle name="Separador de milhares 3 4 3 10" xfId="34844" xr:uid="{C63B703E-924B-4917-A0F1-F3CE3B3986F4}"/>
    <cellStyle name="Separador de milhares 3 4 3 11" xfId="36082" xr:uid="{B1781641-CD1D-471B-9089-B79B44953377}"/>
    <cellStyle name="Separador de milhares 3 4 3 12" xfId="37494" xr:uid="{FDB44DAE-7CC9-4F77-A816-EEA73310194F}"/>
    <cellStyle name="Separador de milhares 3 4 3 13" xfId="38899" xr:uid="{F6B61F9C-4B31-4193-A171-C14A56F21982}"/>
    <cellStyle name="Separador de milhares 3 4 3 14" xfId="40513" xr:uid="{AFEFB4EE-D33D-48E5-B42C-5464CE78E0DC}"/>
    <cellStyle name="Separador de milhares 3 4 3 15" xfId="41948" xr:uid="{664FE8EB-A544-417D-A5B8-2C5FC73DAB52}"/>
    <cellStyle name="Separador de milhares 3 4 3 16" xfId="43351" xr:uid="{10A29DB6-5659-4D8C-BD61-C9A94992BBA4}"/>
    <cellStyle name="Separador de milhares 3 4 3 2" xfId="4202" xr:uid="{AFCC8663-87FA-45DE-82EE-AD8B64877DD9}"/>
    <cellStyle name="Separador de milhares 3 4 3 2 10" xfId="36834" xr:uid="{896BCBAE-93E4-4C84-8528-CF0E5C778A7C}"/>
    <cellStyle name="Separador de milhares 3 4 3 2 11" xfId="38246" xr:uid="{252DA09A-503E-4E66-A3AA-B18FF4D8CA12}"/>
    <cellStyle name="Separador de milhares 3 4 3 2 12" xfId="39651" xr:uid="{3201EC85-A967-447F-AF0E-58B86259E258}"/>
    <cellStyle name="Separador de milhares 3 4 3 2 13" xfId="40514" xr:uid="{59F1AA61-C636-4FD3-8FF0-931142EE437D}"/>
    <cellStyle name="Separador de milhares 3 4 3 2 14" xfId="42700" xr:uid="{60CE772B-4635-4613-8C52-95C37C44FB96}"/>
    <cellStyle name="Separador de milhares 3 4 3 2 15" xfId="44103" xr:uid="{F3F7815A-F273-499C-B301-DBCC175C5B84}"/>
    <cellStyle name="Separador de milhares 3 4 3 2 2" xfId="5811" xr:uid="{A72C74BC-0CC6-4E96-8871-17FB41F48D8B}"/>
    <cellStyle name="Separador de milhares 3 4 3 2 2 2" xfId="11060" xr:uid="{51F097BF-D777-4FB4-98F6-913008EAAF72}"/>
    <cellStyle name="Separador de milhares 3 4 3 2 2 2 2" xfId="27322" xr:uid="{B710D112-7D4C-4AA8-A322-D821F91ADDEC}"/>
    <cellStyle name="Separador de milhares 3 4 3 2 2 3" xfId="16583" xr:uid="{4D57C917-A6D8-4446-B1E3-25C0193DD5BA}"/>
    <cellStyle name="Separador de milhares 3 4 3 2 2 4" xfId="22481" xr:uid="{C9AA9473-4057-49CD-B376-8A3F6B31C667}"/>
    <cellStyle name="Separador de milhares 3 4 3 2 2 5" xfId="19136" xr:uid="{F899D7D3-0417-44FF-89A7-6AE5B46EC214}"/>
    <cellStyle name="Separador de milhares 3 4 3 2 3" xfId="7817" xr:uid="{1E5E222F-36D5-411D-95C1-451A3F2CF5A2}"/>
    <cellStyle name="Separador de milhares 3 4 3 2 3 2" xfId="12672" xr:uid="{16DB86E8-278A-422A-9BFE-877CA3C624EF}"/>
    <cellStyle name="Separador de milhares 3 4 3 2 3 2 2" xfId="28934" xr:uid="{4BB38EB1-EB7E-46C8-B772-6E33C6446778}"/>
    <cellStyle name="Separador de milhares 3 4 3 2 3 3" xfId="18267" xr:uid="{073E3A38-E38A-41F7-B9E8-389F31BB0327}"/>
    <cellStyle name="Separador de milhares 3 4 3 2 3 4" xfId="24093" xr:uid="{E75A2181-346D-4E01-8910-0609CBF2BFA3}"/>
    <cellStyle name="Separador de milhares 3 4 3 2 3 5" xfId="32496" xr:uid="{E247A6C7-E586-4CAF-B240-7B3BCA8D094F}"/>
    <cellStyle name="Separador de milhares 3 4 3 2 4" xfId="9444" xr:uid="{D661B6F5-6EFE-4870-9137-6A71F5B3DA60}"/>
    <cellStyle name="Separador de milhares 3 4 3 2 4 2" xfId="25713" xr:uid="{63BD2F47-DC46-41CA-9C68-9818A5B6C5D1}"/>
    <cellStyle name="Separador de milhares 3 4 3 2 5" xfId="14974" xr:uid="{2557E692-4D29-48D5-A96B-8420C57D4D7E}"/>
    <cellStyle name="Separador de milhares 3 4 3 2 6" xfId="20872" xr:uid="{D34DEC0B-D6DE-4D36-A159-BE2180872A2D}"/>
    <cellStyle name="Separador de milhares 3 4 3 2 7" xfId="29462" xr:uid="{BA44A789-27E4-4689-9376-0AFFC756954E}"/>
    <cellStyle name="Separador de milhares 3 4 3 2 8" xfId="33917" xr:uid="{53E5B5DC-09C6-4B33-8400-8977F76F70AF}"/>
    <cellStyle name="Separador de milhares 3 4 3 2 9" xfId="34845" xr:uid="{6BE53D3D-0759-4148-BECD-11F312B2A6CE}"/>
    <cellStyle name="Separador de milhares 3 4 3 3" xfId="4955" xr:uid="{ECAD1E5B-AEE7-416D-B440-9E7EC5675A7F}"/>
    <cellStyle name="Separador de milhares 3 4 3 3 2" xfId="10204" xr:uid="{D8A3080E-5DC8-4BD8-9B0D-9581B75FF74E}"/>
    <cellStyle name="Separador de milhares 3 4 3 3 2 2" xfId="26466" xr:uid="{109F738D-E708-4F02-A15B-0760CC0C92FB}"/>
    <cellStyle name="Separador de milhares 3 4 3 3 3" xfId="15727" xr:uid="{37C7901F-F42D-4BD6-9D82-8EE160B32DAF}"/>
    <cellStyle name="Separador de milhares 3 4 3 3 4" xfId="21625" xr:uid="{EFECE145-1184-4632-B15E-57CB2CC8B13F}"/>
    <cellStyle name="Separador de milhares 3 4 3 3 5" xfId="31733" xr:uid="{7A16C201-56F6-4F53-89CA-0C72A9071291}"/>
    <cellStyle name="Separador de milhares 3 4 3 4" xfId="6961" xr:uid="{6C99D766-02B9-40D2-B90A-EF2B8CD2567D}"/>
    <cellStyle name="Separador de milhares 3 4 3 4 2" xfId="11816" xr:uid="{DFB76757-0BEE-407A-A2A9-19320138E340}"/>
    <cellStyle name="Separador de milhares 3 4 3 4 2 2" xfId="28078" xr:uid="{8C5AC05E-22C2-43D2-9C5B-FDC003848850}"/>
    <cellStyle name="Separador de milhares 3 4 3 4 3" xfId="17411" xr:uid="{3E41F65B-052E-480E-B322-94866190196B}"/>
    <cellStyle name="Separador de milhares 3 4 3 4 4" xfId="23237" xr:uid="{DFF73269-876D-4D11-AEB0-628A9EBC1896}"/>
    <cellStyle name="Separador de milhares 3 4 3 4 5" xfId="19176" xr:uid="{3EDD4D00-DD99-44DD-9B0B-149AAFE5B93D}"/>
    <cellStyle name="Separador de milhares 3 4 3 5" xfId="8588" xr:uid="{6A3C9728-7891-4AE6-BF36-A85E83776C42}"/>
    <cellStyle name="Separador de milhares 3 4 3 5 2" xfId="24857" xr:uid="{9AFF66E2-06A9-4C90-B59F-64F55A8E37B3}"/>
    <cellStyle name="Separador de milhares 3 4 3 6" xfId="14116" xr:uid="{255EBC36-432C-43F9-B7BD-4CE2E95476AA}"/>
    <cellStyle name="Separador de milhares 3 4 3 7" xfId="20016" xr:uid="{5D0B7C7E-6605-43E5-A844-39367C5D2D13}"/>
    <cellStyle name="Separador de milhares 3 4 3 8" xfId="31156" xr:uid="{30B8F6E8-7331-4D93-A524-DE28B07C8B64}"/>
    <cellStyle name="Separador de milhares 3 4 3 9" xfId="33061" xr:uid="{C2A132D6-3877-435C-956D-8FA757B1CE86}"/>
    <cellStyle name="Separador de milhares 3 4 4" xfId="3764" xr:uid="{41EB8B10-9C53-44C8-BD65-A9518AAA332F}"/>
    <cellStyle name="Separador de milhares 3 4 4 10" xfId="36467" xr:uid="{B83D1F99-A156-4824-A6A5-AA11175B6B5E}"/>
    <cellStyle name="Separador de milhares 3 4 4 11" xfId="37879" xr:uid="{E785A363-E67D-4DF7-AD27-DF0A8C688DC3}"/>
    <cellStyle name="Separador de milhares 3 4 4 12" xfId="39284" xr:uid="{8E28E31C-B65A-4B16-9A4E-3AE337F5852A}"/>
    <cellStyle name="Separador de milhares 3 4 4 13" xfId="40515" xr:uid="{D17663DB-46A1-447B-9A8F-93FAD0FBABC9}"/>
    <cellStyle name="Separador de milhares 3 4 4 14" xfId="42333" xr:uid="{143F6E91-6CA3-4B5B-A273-89B84E01B377}"/>
    <cellStyle name="Separador de milhares 3 4 4 15" xfId="43736" xr:uid="{7F7883E5-DCAC-4374-BFDF-7734D4C6DE25}"/>
    <cellStyle name="Separador de milhares 3 4 4 2" xfId="5373" xr:uid="{DDD12B81-5F82-4CFF-84CA-D860AFDCE16E}"/>
    <cellStyle name="Separador de milhares 3 4 4 2 2" xfId="10622" xr:uid="{E4B9F168-877B-4BD8-BDD1-4AE76A10BFF5}"/>
    <cellStyle name="Separador de milhares 3 4 4 2 2 2" xfId="26884" xr:uid="{E9281E5C-9A53-4082-BDCB-BEE10D65828F}"/>
    <cellStyle name="Separador de milhares 3 4 4 2 3" xfId="16145" xr:uid="{8A381C40-1E9C-4F0A-ACC6-100D8E27CEEA}"/>
    <cellStyle name="Separador de milhares 3 4 4 2 4" xfId="22043" xr:uid="{3B88EBC9-A4A4-4EDA-A806-F404F0B40B6F}"/>
    <cellStyle name="Separador de milhares 3 4 4 2 5" xfId="30922" xr:uid="{60026777-F57E-4861-8C98-3F85A0EA537B}"/>
    <cellStyle name="Separador de milhares 3 4 4 3" xfId="7379" xr:uid="{ECB86D15-6595-424A-967E-BAFFAA8B4D4B}"/>
    <cellStyle name="Separador de milhares 3 4 4 3 2" xfId="12234" xr:uid="{8F84B647-DBAE-487D-BC84-ACFCFD8965BC}"/>
    <cellStyle name="Separador de milhares 3 4 4 3 2 2" xfId="28496" xr:uid="{23BAB480-E261-4248-ADEB-138CE4602F7A}"/>
    <cellStyle name="Separador de milhares 3 4 4 3 3" xfId="17829" xr:uid="{2173A103-6561-407C-B1C6-25FC9E69A6DA}"/>
    <cellStyle name="Separador de milhares 3 4 4 3 4" xfId="23655" xr:uid="{25906540-729B-497A-AF2C-FA5AB824C65A}"/>
    <cellStyle name="Separador de milhares 3 4 4 3 5" xfId="31413" xr:uid="{5A9583FC-FE75-4D0F-B29F-B6449E8BB53D}"/>
    <cellStyle name="Separador de milhares 3 4 4 4" xfId="9006" xr:uid="{D859B1E0-9E1A-49A8-B65A-D2C1EA8073F3}"/>
    <cellStyle name="Separador de milhares 3 4 4 4 2" xfId="25275" xr:uid="{06080626-BF71-425B-A0D0-7E47B707A6C3}"/>
    <cellStyle name="Separador de milhares 3 4 4 5" xfId="14536" xr:uid="{67872A45-0E8A-4CC8-B39D-F5EF2FA23C33}"/>
    <cellStyle name="Separador de milhares 3 4 4 6" xfId="20434" xr:uid="{75BCAA3F-254D-41A7-8C0C-7182C691B5D6}"/>
    <cellStyle name="Separador de milhares 3 4 4 7" xfId="30079" xr:uid="{1864331B-4380-4BB5-9AAB-D56F90F60228}"/>
    <cellStyle name="Separador de milhares 3 4 4 8" xfId="33479" xr:uid="{F178A48F-0942-4017-8854-84D81B57AB7E}"/>
    <cellStyle name="Separador de milhares 3 4 4 9" xfId="34846" xr:uid="{C925FA31-E48D-4ABD-8E2A-F433E0D081A8}"/>
    <cellStyle name="Separador de milhares 3 4 5" xfId="13668" xr:uid="{2960452A-B7A1-4918-B125-50B010D8C3C6}"/>
    <cellStyle name="Separador de milhares 3 4 6" xfId="29305" xr:uid="{7BF977A8-DAD0-4CD0-9AC3-30E5F6E215CF}"/>
    <cellStyle name="Separador de milhares 3 5" xfId="2826" xr:uid="{EF525BC0-54BA-49EB-9B23-DE82ED5D2FF7}"/>
    <cellStyle name="Separador de milhares 3 5 2" xfId="3075" xr:uid="{0E01CC86-5506-4349-8128-8F89B4D43627}"/>
    <cellStyle name="Separador de milhares 3 5 2 10" xfId="32822" xr:uid="{BD7F9F04-12E6-4A22-BB8C-E94758899308}"/>
    <cellStyle name="Separador de milhares 3 5 2 11" xfId="34847" xr:uid="{0D10476E-633F-452E-9C0C-0DC485F7799F}"/>
    <cellStyle name="Separador de milhares 3 5 2 12" xfId="35906" xr:uid="{BBE3B6DF-9F5F-4DF9-8C0D-551308DF6553}"/>
    <cellStyle name="Separador de milhares 3 5 2 13" xfId="37318" xr:uid="{E5FC6D16-96E2-4E11-94F2-4DB76ECCE1F7}"/>
    <cellStyle name="Separador de milhares 3 5 2 14" xfId="38723" xr:uid="{C50E56B7-E5D0-4D0D-A751-261E9CEB01C3}"/>
    <cellStyle name="Separador de milhares 3 5 2 15" xfId="40516" xr:uid="{ACBAE1AE-208E-40E3-A44F-88578900B373}"/>
    <cellStyle name="Separador de milhares 3 5 2 16" xfId="41772" xr:uid="{DC510524-0766-4C0B-99C6-637F8E156265}"/>
    <cellStyle name="Separador de milhares 3 5 2 17" xfId="43175" xr:uid="{1445F0CD-29AE-4AC0-82B5-2CBD322430AC}"/>
    <cellStyle name="Separador de milhares 3 5 2 2" xfId="3540" xr:uid="{9F04F858-DB7A-4A8C-A8A1-E7D300460265}"/>
    <cellStyle name="Separador de milhares 3 5 2 2 10" xfId="34848" xr:uid="{65A48B67-4759-482A-B73C-3F2F0F0223C8}"/>
    <cellStyle name="Separador de milhares 3 5 2 2 11" xfId="36271" xr:uid="{74DBD5F6-A0A2-46DB-820E-2D9C9F60C5AC}"/>
    <cellStyle name="Separador de milhares 3 5 2 2 12" xfId="37683" xr:uid="{AE0B56AC-79F9-480C-8126-3BBC100471F9}"/>
    <cellStyle name="Separador de milhares 3 5 2 2 13" xfId="39088" xr:uid="{F7EFCC58-F9E1-462D-AED1-A95AB0917F4F}"/>
    <cellStyle name="Separador de milhares 3 5 2 2 14" xfId="40517" xr:uid="{9A479EF7-420A-499F-A557-D23B5CDEA1F8}"/>
    <cellStyle name="Separador de milhares 3 5 2 2 15" xfId="42137" xr:uid="{4BC398DD-A4BB-4D34-B3D7-1953E97D11D5}"/>
    <cellStyle name="Separador de milhares 3 5 2 2 16" xfId="43540" xr:uid="{C5EA18FC-6439-4632-9BC0-51C5F8989C3C}"/>
    <cellStyle name="Separador de milhares 3 5 2 2 2" xfId="4401" xr:uid="{69D47310-6C49-41B6-A360-E537008BAB9D}"/>
    <cellStyle name="Separador de milhares 3 5 2 2 2 10" xfId="37023" xr:uid="{AF07F91A-6763-4C47-AF29-94C32BEA17D1}"/>
    <cellStyle name="Separador de milhares 3 5 2 2 2 11" xfId="38435" xr:uid="{C7279C94-1741-4146-A7A3-1449BEB25956}"/>
    <cellStyle name="Separador de milhares 3 5 2 2 2 12" xfId="39840" xr:uid="{A759FE0D-2825-4BAA-AE69-88942C12B540}"/>
    <cellStyle name="Separador de milhares 3 5 2 2 2 13" xfId="40518" xr:uid="{95BE539E-09EE-40D9-BF10-4A4F8A15936A}"/>
    <cellStyle name="Separador de milhares 3 5 2 2 2 14" xfId="42889" xr:uid="{90A06C8B-561D-4EC4-9E41-A06E0ECE24FA}"/>
    <cellStyle name="Separador de milhares 3 5 2 2 2 15" xfId="44292" xr:uid="{DE8E3CB5-E90C-4EE9-BF05-5AB67FDBDE25}"/>
    <cellStyle name="Separador de milhares 3 5 2 2 2 2" xfId="6010" xr:uid="{5D114905-6607-495B-95E8-2D9AEA1607B0}"/>
    <cellStyle name="Separador de milhares 3 5 2 2 2 2 2" xfId="11259" xr:uid="{B275E672-9A0A-42EA-9F72-80EC017B8EC0}"/>
    <cellStyle name="Separador de milhares 3 5 2 2 2 2 2 2" xfId="27521" xr:uid="{43117110-D0CB-4436-AF2B-C0E357A5A4AA}"/>
    <cellStyle name="Separador de milhares 3 5 2 2 2 2 3" xfId="16782" xr:uid="{BFBD0DC6-F9DD-41F5-9B0C-3D7A8F4EB4A1}"/>
    <cellStyle name="Separador de milhares 3 5 2 2 2 2 4" xfId="22680" xr:uid="{C1D8DEF7-2910-44B3-B5F8-EE6912082E77}"/>
    <cellStyle name="Separador de milhares 3 5 2 2 2 2 5" xfId="31277" xr:uid="{21D48D7E-6E25-4C7F-AFEF-2DB37A837719}"/>
    <cellStyle name="Separador de milhares 3 5 2 2 2 3" xfId="8016" xr:uid="{3EA9713E-349A-481F-8DA0-D3FF94D8F26C}"/>
    <cellStyle name="Separador de milhares 3 5 2 2 2 3 2" xfId="12871" xr:uid="{A2E999D1-8E54-4018-B94D-73E9C560E856}"/>
    <cellStyle name="Separador de milhares 3 5 2 2 2 3 2 2" xfId="29133" xr:uid="{ED62F65B-E975-413B-92E2-042623E0F264}"/>
    <cellStyle name="Separador de milhares 3 5 2 2 2 3 3" xfId="18466" xr:uid="{AA12F018-5A74-46F2-A6B6-93E12597209C}"/>
    <cellStyle name="Separador de milhares 3 5 2 2 2 3 4" xfId="24292" xr:uid="{1E35777A-191B-40B9-A8CC-AC6CA1AA26B3}"/>
    <cellStyle name="Separador de milhares 3 5 2 2 2 3 5" xfId="31893" xr:uid="{31802110-3462-4A07-AC2F-DC1DE7656DC2}"/>
    <cellStyle name="Separador de milhares 3 5 2 2 2 4" xfId="9643" xr:uid="{1F29928B-43A0-4870-85B5-50A8F2589620}"/>
    <cellStyle name="Separador de milhares 3 5 2 2 2 4 2" xfId="25912" xr:uid="{30EE3B71-474A-4FED-A2BC-727BD71ACFDC}"/>
    <cellStyle name="Separador de milhares 3 5 2 2 2 5" xfId="15173" xr:uid="{7DEA809B-5519-487B-9612-7AAC6584C9D0}"/>
    <cellStyle name="Separador de milhares 3 5 2 2 2 6" xfId="21071" xr:uid="{6D9FDCFA-81AB-45A1-B962-AD2186D692AC}"/>
    <cellStyle name="Separador de milhares 3 5 2 2 2 7" xfId="30733" xr:uid="{E85AA94A-7E7D-404B-B759-9478E73AB2D6}"/>
    <cellStyle name="Separador de milhares 3 5 2 2 2 8" xfId="34116" xr:uid="{815DD5CA-CB92-493D-98B9-8AC07207E0D5}"/>
    <cellStyle name="Separador de milhares 3 5 2 2 2 9" xfId="34849" xr:uid="{A7A30957-B0AC-4174-AC2A-712424693B15}"/>
    <cellStyle name="Separador de milhares 3 5 2 2 3" xfId="5155" xr:uid="{975376F8-FD7F-4C64-B5E7-290F563CDB90}"/>
    <cellStyle name="Separador de milhares 3 5 2 2 3 2" xfId="10404" xr:uid="{94253272-6037-4EBC-B24E-A85CE41E7683}"/>
    <cellStyle name="Separador de milhares 3 5 2 2 3 2 2" xfId="26666" xr:uid="{F0BDDB2B-6689-47B0-B547-B43274805711}"/>
    <cellStyle name="Separador de milhares 3 5 2 2 3 3" xfId="15927" xr:uid="{38089B16-655F-4086-B61A-D30F389E2730}"/>
    <cellStyle name="Separador de milhares 3 5 2 2 3 4" xfId="21825" xr:uid="{A1978CB6-9359-41C5-8ABD-492612D3235A}"/>
    <cellStyle name="Separador de milhares 3 5 2 2 3 5" xfId="29433" xr:uid="{A3887CE3-B9EF-4774-8876-D906EA79C580}"/>
    <cellStyle name="Separador de milhares 3 5 2 2 4" xfId="7161" xr:uid="{D6EF9907-25C1-4ACE-9E19-5D9E64835FDB}"/>
    <cellStyle name="Separador de milhares 3 5 2 2 4 2" xfId="12016" xr:uid="{15C0BA02-8416-440F-8FD2-E40B9606BDE0}"/>
    <cellStyle name="Separador de milhares 3 5 2 2 4 2 2" xfId="28278" xr:uid="{B13C8B2A-A845-4770-BDF4-A06D5E173892}"/>
    <cellStyle name="Separador de milhares 3 5 2 2 4 3" xfId="17611" xr:uid="{BE9C84EB-65AE-4FED-80F6-FB55D4A76495}"/>
    <cellStyle name="Separador de milhares 3 5 2 2 4 4" xfId="23437" xr:uid="{AD56046D-0D85-417E-9BBE-671942636697}"/>
    <cellStyle name="Separador de milhares 3 5 2 2 4 5" xfId="18988" xr:uid="{8A376D83-0180-404D-89BC-72594E83A6DA}"/>
    <cellStyle name="Separador de milhares 3 5 2 2 5" xfId="8788" xr:uid="{886EB285-D9CF-4D6A-9C13-C00AF0C6DBE8}"/>
    <cellStyle name="Separador de milhares 3 5 2 2 5 2" xfId="25057" xr:uid="{2785CE0D-5F1D-4FE0-83F8-CA1D923FAE08}"/>
    <cellStyle name="Separador de milhares 3 5 2 2 6" xfId="14316" xr:uid="{C43178FB-B38E-4F22-929D-5060EEB70595}"/>
    <cellStyle name="Separador de milhares 3 5 2 2 7" xfId="20216" xr:uid="{C27BB47F-184E-4777-8717-5E525E99499A}"/>
    <cellStyle name="Separador de milhares 3 5 2 2 8" xfId="30261" xr:uid="{B813A317-C1F0-4320-B7C8-4648671C2155}"/>
    <cellStyle name="Separador de milhares 3 5 2 2 9" xfId="33261" xr:uid="{EB16E8E8-071F-4721-8317-0FB45220916B}"/>
    <cellStyle name="Separador de milhares 3 5 2 3" xfId="3966" xr:uid="{B57B1818-A1C7-474F-9440-8A1B452E4D29}"/>
    <cellStyle name="Separador de milhares 3 5 2 3 10" xfId="36656" xr:uid="{854BD2C0-12EE-42DB-B399-0007C11F8DA7}"/>
    <cellStyle name="Separador de milhares 3 5 2 3 11" xfId="38068" xr:uid="{35185466-7D83-40C3-B7EB-93DE93AA4F8A}"/>
    <cellStyle name="Separador de milhares 3 5 2 3 12" xfId="39473" xr:uid="{62028B9A-AD1C-41E3-B6F4-DE1595D6040F}"/>
    <cellStyle name="Separador de milhares 3 5 2 3 13" xfId="40519" xr:uid="{D45E5425-EE22-455E-A05E-51698E33D274}"/>
    <cellStyle name="Separador de milhares 3 5 2 3 14" xfId="42522" xr:uid="{39230D79-BCF0-46FB-A3A6-F8D3D77B6A11}"/>
    <cellStyle name="Separador de milhares 3 5 2 3 15" xfId="43925" xr:uid="{668D1811-D2E2-4F3C-B06B-D1A38F9C8F75}"/>
    <cellStyle name="Separador de milhares 3 5 2 3 2" xfId="5575" xr:uid="{44CCE0CB-EE91-4C86-9536-A8D15563301C}"/>
    <cellStyle name="Separador de milhares 3 5 2 3 2 2" xfId="10824" xr:uid="{A5C4CA44-5D07-4948-BF57-87CF871E606E}"/>
    <cellStyle name="Separador de milhares 3 5 2 3 2 2 2" xfId="27086" xr:uid="{41405425-461E-487A-B050-E717EDDD844E}"/>
    <cellStyle name="Separador de milhares 3 5 2 3 2 3" xfId="16347" xr:uid="{F1B0A0E5-6C96-47A5-99C9-141CDE6840D9}"/>
    <cellStyle name="Separador de milhares 3 5 2 3 2 4" xfId="22245" xr:uid="{1C63241F-FF02-479D-87F7-AAD5DEA94D3F}"/>
    <cellStyle name="Separador de milhares 3 5 2 3 2 5" xfId="32177" xr:uid="{DEED2687-9ED6-483C-86C7-A296DD65D186}"/>
    <cellStyle name="Separador de milhares 3 5 2 3 3" xfId="7581" xr:uid="{2807423A-2F2C-4308-B6ED-61AE3CA0447E}"/>
    <cellStyle name="Separador de milhares 3 5 2 3 3 2" xfId="12436" xr:uid="{56AB2D10-B956-4357-BD9C-33550C2A3AAE}"/>
    <cellStyle name="Separador de milhares 3 5 2 3 3 2 2" xfId="28698" xr:uid="{E8D2A9B6-612D-4A50-867A-9B2425217A42}"/>
    <cellStyle name="Separador de milhares 3 5 2 3 3 3" xfId="18031" xr:uid="{21920757-C8CE-4D2B-8B3F-3ABBD37850D0}"/>
    <cellStyle name="Separador de milhares 3 5 2 3 3 4" xfId="23857" xr:uid="{9C5D4134-166D-4CFF-8B38-AE8EA393321E}"/>
    <cellStyle name="Separador de milhares 3 5 2 3 3 5" xfId="32119" xr:uid="{0E39BED8-6121-424B-AFD9-4851E7876104}"/>
    <cellStyle name="Separador de milhares 3 5 2 3 4" xfId="9208" xr:uid="{9F742754-2024-4D1E-844D-BB99BF0433E5}"/>
    <cellStyle name="Separador de milhares 3 5 2 3 4 2" xfId="25477" xr:uid="{FF201818-EF21-4005-AACA-DDE1D4BD8314}"/>
    <cellStyle name="Separador de milhares 3 5 2 3 5" xfId="14738" xr:uid="{2792FBEF-0B97-496C-914C-2BF92DE5B5B1}"/>
    <cellStyle name="Separador de milhares 3 5 2 3 6" xfId="20636" xr:uid="{165ABF82-2168-4230-AEC3-4D1776DD00D8}"/>
    <cellStyle name="Separador de milhares 3 5 2 3 7" xfId="18963" xr:uid="{CCF116A0-4B99-46EC-8FB3-79A8719190F9}"/>
    <cellStyle name="Separador de milhares 3 5 2 3 8" xfId="33681" xr:uid="{6C49BF73-DB32-4965-A5A4-A1C3C2AE065D}"/>
    <cellStyle name="Separador de milhares 3 5 2 3 9" xfId="34850" xr:uid="{91B5B5A7-6D85-4180-858D-125D08B63EB8}"/>
    <cellStyle name="Separador de milhares 3 5 2 4" xfId="4716" xr:uid="{FADE53C9-31EC-4882-8A1D-C82A341D77A0}"/>
    <cellStyle name="Separador de milhares 3 5 2 4 2" xfId="9965" xr:uid="{5869A405-839C-4041-88E6-FF703E134BBC}"/>
    <cellStyle name="Separador de milhares 3 5 2 4 2 2" xfId="26227" xr:uid="{244AEFFA-308A-4C08-BB28-A4D8820C2DF4}"/>
    <cellStyle name="Separador de milhares 3 5 2 4 3" xfId="15488" xr:uid="{CAB64441-B5B6-4C9C-8E82-C9F90ACE3FB1}"/>
    <cellStyle name="Separador de milhares 3 5 2 4 4" xfId="21386" xr:uid="{AE7FAE99-AC31-4C70-A615-0B6BF26AA3DA}"/>
    <cellStyle name="Separador de milhares 3 5 2 4 5" xfId="32433" xr:uid="{103F17B3-542D-4803-8BCE-F215C1D87B9E}"/>
    <cellStyle name="Separador de milhares 3 5 2 5" xfId="6722" xr:uid="{13D9F928-480F-48A8-9EDB-2B39632CB1F2}"/>
    <cellStyle name="Separador de milhares 3 5 2 5 2" xfId="11577" xr:uid="{BD4172A4-6C08-4485-9328-255585956533}"/>
    <cellStyle name="Separador de milhares 3 5 2 5 2 2" xfId="27839" xr:uid="{D3FC9CE6-2AFA-4D57-9D45-BB0089F4B637}"/>
    <cellStyle name="Separador de milhares 3 5 2 5 3" xfId="17172" xr:uid="{C7D04876-A25F-4A09-9C1F-F39B3F2DD911}"/>
    <cellStyle name="Separador de milhares 3 5 2 5 4" xfId="22998" xr:uid="{EE9B9A1A-6E7D-4027-90EB-6A96BFD5AC12}"/>
    <cellStyle name="Separador de milhares 3 5 2 5 5" xfId="13468" xr:uid="{4EEFF72C-993A-44A9-AF55-8E5203F0C056}"/>
    <cellStyle name="Separador de milhares 3 5 2 6" xfId="8349" xr:uid="{48EB5AEA-FFC4-42B1-B4E3-1FF01547D297}"/>
    <cellStyle name="Separador de milhares 3 5 2 6 2" xfId="24618" xr:uid="{70F377B3-0992-4D3A-BEA9-E7A2F03BFBE3}"/>
    <cellStyle name="Separador de milhares 3 5 2 7" xfId="13874" xr:uid="{FDA0FBA4-F9E4-413D-BDBB-6787B0F2EACC}"/>
    <cellStyle name="Separador de milhares 3 5 2 8" xfId="19777" xr:uid="{F0CAA545-238B-48EE-90E9-58B4246588AA}"/>
    <cellStyle name="Separador de milhares 3 5 2 9" xfId="29867" xr:uid="{7A0C4AE6-22B7-4B95-AF63-BE0C5C1DEBAD}"/>
    <cellStyle name="Separador de milhares 3 5 3" xfId="3341" xr:uid="{4B72CA1B-FF08-4306-BCFA-00400E6F42BB}"/>
    <cellStyle name="Separador de milhares 3 5 3 10" xfId="34851" xr:uid="{E5CD899B-06D6-4470-ACD7-B951B53D7A71}"/>
    <cellStyle name="Separador de milhares 3 5 3 11" xfId="36095" xr:uid="{5317360D-D7EE-46D8-B3DB-FB9235E3D8F0}"/>
    <cellStyle name="Separador de milhares 3 5 3 12" xfId="37507" xr:uid="{FEC77031-5EBE-4F9C-B3B3-4A10D4CC0943}"/>
    <cellStyle name="Separador de milhares 3 5 3 13" xfId="38912" xr:uid="{5DFC361B-D5E3-46FF-839E-8B9A7F69BC31}"/>
    <cellStyle name="Separador de milhares 3 5 3 14" xfId="40520" xr:uid="{A3B26812-1375-4D85-8E8F-B4AECC3DEE38}"/>
    <cellStyle name="Separador de milhares 3 5 3 15" xfId="41961" xr:uid="{2BEA9E1A-8888-4C22-9B21-2390A450A85B}"/>
    <cellStyle name="Separador de milhares 3 5 3 16" xfId="43364" xr:uid="{8BA122AD-CBBF-4D98-A26D-32272439098E}"/>
    <cellStyle name="Separador de milhares 3 5 3 2" xfId="4203" xr:uid="{AE9AAC91-F2D2-46A3-A620-E8355A260458}"/>
    <cellStyle name="Separador de milhares 3 5 3 2 10" xfId="36847" xr:uid="{85E7A78D-8ACD-4FC2-BDEF-CBB160AC7325}"/>
    <cellStyle name="Separador de milhares 3 5 3 2 11" xfId="38259" xr:uid="{60841F0D-D959-4A07-AF4A-8196DFAF534F}"/>
    <cellStyle name="Separador de milhares 3 5 3 2 12" xfId="39664" xr:uid="{6531F532-7048-49E1-BCB6-F604F71F1468}"/>
    <cellStyle name="Separador de milhares 3 5 3 2 13" xfId="40521" xr:uid="{33702321-3128-4AE8-9CDC-4B7039A4029B}"/>
    <cellStyle name="Separador de milhares 3 5 3 2 14" xfId="42713" xr:uid="{FF4FA3FC-7A48-4D6F-9373-AF985753D009}"/>
    <cellStyle name="Separador de milhares 3 5 3 2 15" xfId="44116" xr:uid="{848CC71B-3D46-42B1-BE10-FB59DAF09050}"/>
    <cellStyle name="Separador de milhares 3 5 3 2 2" xfId="5812" xr:uid="{FD043D31-6034-4859-9A7B-C153828FCE6E}"/>
    <cellStyle name="Separador de milhares 3 5 3 2 2 2" xfId="11061" xr:uid="{69E3E1F3-4B8C-4CB5-8875-6E3626996330}"/>
    <cellStyle name="Separador de milhares 3 5 3 2 2 2 2" xfId="27323" xr:uid="{6B0C855F-F4E9-4098-939C-B661A00F7486}"/>
    <cellStyle name="Separador de milhares 3 5 3 2 2 3" xfId="16584" xr:uid="{C16920E7-84CF-4529-881E-510ED32062EA}"/>
    <cellStyle name="Separador de milhares 3 5 3 2 2 4" xfId="22482" xr:uid="{92DB9EDA-1BE5-4BE7-B16F-FEB08F631B4F}"/>
    <cellStyle name="Separador de milhares 3 5 3 2 2 5" xfId="19251" xr:uid="{442D906F-C8A7-4102-AC0C-F4972975EA65}"/>
    <cellStyle name="Separador de milhares 3 5 3 2 3" xfId="7818" xr:uid="{A55961A1-59E6-4469-8252-3017F0942DF6}"/>
    <cellStyle name="Separador de milhares 3 5 3 2 3 2" xfId="12673" xr:uid="{FE70E1E8-7BF0-486A-9E02-7A577953DC4A}"/>
    <cellStyle name="Separador de milhares 3 5 3 2 3 2 2" xfId="28935" xr:uid="{B111268C-60FC-4CC9-9E9B-0B477B6E2354}"/>
    <cellStyle name="Separador de milhares 3 5 3 2 3 3" xfId="18268" xr:uid="{4011FB9A-FFEB-4376-8CAF-2DB0A05B27EB}"/>
    <cellStyle name="Separador de milhares 3 5 3 2 3 4" xfId="24094" xr:uid="{8B147565-CC24-4313-AA95-28E559F0CDA7}"/>
    <cellStyle name="Separador de milhares 3 5 3 2 3 5" xfId="32489" xr:uid="{442316B5-5659-4A8A-A4D3-480CB787FF28}"/>
    <cellStyle name="Separador de milhares 3 5 3 2 4" xfId="9445" xr:uid="{ECED5663-14A5-4E18-A6DE-8EA450C3F6E1}"/>
    <cellStyle name="Separador de milhares 3 5 3 2 4 2" xfId="25714" xr:uid="{B4F40C27-EE84-4CF5-A402-5064F1F47F38}"/>
    <cellStyle name="Separador de milhares 3 5 3 2 5" xfId="14975" xr:uid="{B5EA2D5A-AE1C-470A-9E35-5A79EA1E30B7}"/>
    <cellStyle name="Separador de milhares 3 5 3 2 6" xfId="20873" xr:uid="{9EC7B0EC-755F-430B-AAEB-1666FC07ED2F}"/>
    <cellStyle name="Separador de milhares 3 5 3 2 7" xfId="32007" xr:uid="{B829AD2A-8CCD-455F-B9FD-F7FA0576CA34}"/>
    <cellStyle name="Separador de milhares 3 5 3 2 8" xfId="33918" xr:uid="{61281866-FE44-46B4-86CE-8D64AD294EF6}"/>
    <cellStyle name="Separador de milhares 3 5 3 2 9" xfId="34852" xr:uid="{A8C7109D-0E61-4633-930F-B5F0F44A2E2C}"/>
    <cellStyle name="Separador de milhares 3 5 3 3" xfId="4956" xr:uid="{F604A925-749C-453C-AF23-E93E40F8A7F9}"/>
    <cellStyle name="Separador de milhares 3 5 3 3 2" xfId="10205" xr:uid="{B1D902F6-263F-4215-9334-C21A5FD08129}"/>
    <cellStyle name="Separador de milhares 3 5 3 3 2 2" xfId="26467" xr:uid="{774CAB24-2F3A-4F47-9D6D-5A467450D12F}"/>
    <cellStyle name="Separador de milhares 3 5 3 3 3" xfId="15728" xr:uid="{8BD06D57-9C97-4FFC-9D6D-8682B584EDAB}"/>
    <cellStyle name="Separador de milhares 3 5 3 3 4" xfId="21626" xr:uid="{8B3B14D6-3CAF-4CFC-8665-AD79C55ED745}"/>
    <cellStyle name="Separador de milhares 3 5 3 3 5" xfId="13475" xr:uid="{9552F07E-0719-4AA5-9B40-86BB958990AC}"/>
    <cellStyle name="Separador de milhares 3 5 3 4" xfId="6962" xr:uid="{EA996749-FB7C-46F2-8605-EEE4FE15BE97}"/>
    <cellStyle name="Separador de milhares 3 5 3 4 2" xfId="11817" xr:uid="{D119D60B-6E89-48E0-B508-193393A0E0F6}"/>
    <cellStyle name="Separador de milhares 3 5 3 4 2 2" xfId="28079" xr:uid="{241CB12F-AB17-4EE3-98AD-536E94DF054C}"/>
    <cellStyle name="Separador de milhares 3 5 3 4 3" xfId="17412" xr:uid="{2E207EE7-839C-4BF1-97E6-7C316E5AD6EA}"/>
    <cellStyle name="Separador de milhares 3 5 3 4 4" xfId="23238" xr:uid="{F83A4F1A-CFA7-4C26-B2E2-DF409DF69302}"/>
    <cellStyle name="Separador de milhares 3 5 3 4 5" xfId="13237" xr:uid="{ECFD5C72-B26D-4099-A1F5-E36565F157C7}"/>
    <cellStyle name="Separador de milhares 3 5 3 5" xfId="8589" xr:uid="{7C958791-7C2F-4714-9E3B-E081CEB80D5C}"/>
    <cellStyle name="Separador de milhares 3 5 3 5 2" xfId="24858" xr:uid="{55B1A062-4A03-4F85-9719-5F2A682E256C}"/>
    <cellStyle name="Separador de milhares 3 5 3 6" xfId="14117" xr:uid="{860E9F2C-49ED-4439-B433-B1B35015CC8B}"/>
    <cellStyle name="Separador de milhares 3 5 3 7" xfId="20017" xr:uid="{00FC26AA-B5E6-4BEA-966E-D6DE7F7D61EC}"/>
    <cellStyle name="Separador de milhares 3 5 3 8" xfId="13636" xr:uid="{76E844DF-1C1E-4FCA-9EBA-DEB3C351CA1E}"/>
    <cellStyle name="Separador de milhares 3 5 3 9" xfId="33062" xr:uid="{66D8D831-7DC1-411A-AB23-657E3C913A4E}"/>
    <cellStyle name="Separador de milhares 3 5 4" xfId="3765" xr:uid="{7F5E6C3B-FBB3-4171-8744-592CC57AFFBA}"/>
    <cellStyle name="Separador de milhares 3 5 4 10" xfId="36480" xr:uid="{31DE8538-231C-42CF-A23B-053A0FF97A70}"/>
    <cellStyle name="Separador de milhares 3 5 4 11" xfId="37892" xr:uid="{3B8DA841-D93F-4196-88CB-75C297361AA0}"/>
    <cellStyle name="Separador de milhares 3 5 4 12" xfId="39297" xr:uid="{BCC27B5C-3EE9-4179-9668-641371C0A939}"/>
    <cellStyle name="Separador de milhares 3 5 4 13" xfId="40522" xr:uid="{09D71B12-58B4-4E76-8D09-5E45D10CD876}"/>
    <cellStyle name="Separador de milhares 3 5 4 14" xfId="42346" xr:uid="{762866AE-7E89-4BF4-A10F-6AD8E9EA4A7F}"/>
    <cellStyle name="Separador de milhares 3 5 4 15" xfId="43749" xr:uid="{A47A7303-AD04-4D3F-8B7C-1E1E17372B04}"/>
    <cellStyle name="Separador de milhares 3 5 4 2" xfId="5374" xr:uid="{DAD742AC-E35F-4A17-B29A-BFDD4007D047}"/>
    <cellStyle name="Separador de milhares 3 5 4 2 2" xfId="10623" xr:uid="{9C38CAD1-A9C1-490C-87C2-77E56F60F96B}"/>
    <cellStyle name="Separador de milhares 3 5 4 2 2 2" xfId="26885" xr:uid="{99830021-DD47-41E6-B42D-06F67687C0E8}"/>
    <cellStyle name="Separador de milhares 3 5 4 2 3" xfId="16146" xr:uid="{0F9235AA-06F2-4ABC-9A79-0398FB86EC02}"/>
    <cellStyle name="Separador de milhares 3 5 4 2 4" xfId="22044" xr:uid="{D8F4CAE7-3264-4167-8D3D-FE499B2F7EC1}"/>
    <cellStyle name="Separador de milhares 3 5 4 2 5" xfId="31842" xr:uid="{AE9542EE-D3EF-44C5-8DA5-7C3493C1D5E6}"/>
    <cellStyle name="Separador de milhares 3 5 4 3" xfId="7380" xr:uid="{01540382-7042-40A3-BC2C-5EB938350D86}"/>
    <cellStyle name="Separador de milhares 3 5 4 3 2" xfId="12235" xr:uid="{A72A1741-5DB3-40EB-AF88-E558F5246D82}"/>
    <cellStyle name="Separador de milhares 3 5 4 3 2 2" xfId="28497" xr:uid="{8A54B9DC-A2B1-4FF1-80CC-1989B4C7C3EB}"/>
    <cellStyle name="Separador de milhares 3 5 4 3 3" xfId="17830" xr:uid="{E75F52D9-EE89-4C48-8075-A090C159DBAA}"/>
    <cellStyle name="Separador de milhares 3 5 4 3 4" xfId="23656" xr:uid="{857F1931-F53B-4604-9653-B846F05C211E}"/>
    <cellStyle name="Separador de milhares 3 5 4 3 5" xfId="19521" xr:uid="{4BD3C415-CEF2-400A-8425-90193C1D0B6C}"/>
    <cellStyle name="Separador de milhares 3 5 4 4" xfId="9007" xr:uid="{0BD54C9F-984D-4805-A2DA-40DD3C4DA855}"/>
    <cellStyle name="Separador de milhares 3 5 4 4 2" xfId="25276" xr:uid="{F0F0A652-F11D-47C3-9FFA-D3F1527623CF}"/>
    <cellStyle name="Separador de milhares 3 5 4 5" xfId="14537" xr:uid="{A3D5CC49-C566-40B2-8B52-6B25C2002200}"/>
    <cellStyle name="Separador de milhares 3 5 4 6" xfId="20435" xr:uid="{DDCF123F-EDCA-4366-8381-61B0BE57B7E2}"/>
    <cellStyle name="Separador de milhares 3 5 4 7" xfId="30741" xr:uid="{55FC689D-970F-43CB-83D6-03B2D53ECDD8}"/>
    <cellStyle name="Separador de milhares 3 5 4 8" xfId="33480" xr:uid="{8532BE4A-53A9-439E-95E4-9E2C7A1CB430}"/>
    <cellStyle name="Separador de milhares 3 5 4 9" xfId="34853" xr:uid="{F32F1A54-A0D5-461F-BF75-0FE89DEB1616}"/>
    <cellStyle name="Separador de milhares 3 5 5" xfId="13669" xr:uid="{D37839AC-3D4C-4B06-AB6A-F6EFAE755A9C}"/>
    <cellStyle name="Separador de milhares 3 5 6" xfId="32368" xr:uid="{04840112-B562-4D20-AA46-80548B72EDA5}"/>
    <cellStyle name="Separador de milhares 3 6" xfId="2958" xr:uid="{1D73DFA8-4332-4781-A835-58CE25A1FC40}"/>
    <cellStyle name="Separador de milhares 3 6 10" xfId="31798" xr:uid="{33F392EA-ED6A-496F-B689-312CF94FCAF5}"/>
    <cellStyle name="Separador de milhares 3 6 11" xfId="32718" xr:uid="{B80A723D-3904-4151-B9A2-3EF3B2D5AC3D}"/>
    <cellStyle name="Separador de milhares 3 6 12" xfId="34854" xr:uid="{730FB938-F999-4287-8A72-4B20B5CF03CA}"/>
    <cellStyle name="Separador de milhares 3 6 13" xfId="35848" xr:uid="{16F0BB5D-61F6-491E-8AE9-2D9E146A2079}"/>
    <cellStyle name="Separador de milhares 3 6 14" xfId="37260" xr:uid="{9E12380B-D4F5-4B1D-87BC-72A5D94D953A}"/>
    <cellStyle name="Separador de milhares 3 6 15" xfId="38665" xr:uid="{27BAB393-FC98-42E2-86B9-350EC71088F4}"/>
    <cellStyle name="Separador de milhares 3 6 16" xfId="40523" xr:uid="{991BE40A-2D27-477F-8EA0-D229EE31F5DD}"/>
    <cellStyle name="Separador de milhares 3 6 17" xfId="41714" xr:uid="{5C0B507B-08BB-410D-88C9-18BE91B8071D}"/>
    <cellStyle name="Separador de milhares 3 6 18" xfId="43117" xr:uid="{0FF789E3-1211-4921-B793-A251470CCE41}"/>
    <cellStyle name="Separador de milhares 3 6 2" xfId="3169" xr:uid="{A1D49F55-0E08-451B-8E76-31FE673237DA}"/>
    <cellStyle name="Separador de milhares 3 6 2 10" xfId="32916" xr:uid="{1B47417F-1F5A-4665-9D7A-2EFC45079898}"/>
    <cellStyle name="Separador de milhares 3 6 2 11" xfId="34855" xr:uid="{7A5ACD43-51FF-4C78-9AC1-F7966B586E4A}"/>
    <cellStyle name="Separador de milhares 3 6 2 12" xfId="36213" xr:uid="{8CF2D5BE-B62E-4671-95E0-B543EC57FEBC}"/>
    <cellStyle name="Separador de milhares 3 6 2 13" xfId="37625" xr:uid="{8DDC5D10-30D0-436D-AF48-7D4D64CF0E44}"/>
    <cellStyle name="Separador de milhares 3 6 2 14" xfId="39030" xr:uid="{2396F992-CC8C-494C-925F-E8ABE14D46F1}"/>
    <cellStyle name="Separador de milhares 3 6 2 15" xfId="40524" xr:uid="{A338847F-C13D-4C44-B884-43968AA887A1}"/>
    <cellStyle name="Separador de milhares 3 6 2 16" xfId="42079" xr:uid="{A95515F1-C6C9-46A2-B47C-C45952D00AF9}"/>
    <cellStyle name="Separador de milhares 3 6 2 17" xfId="43482" xr:uid="{30E402F6-2A65-4FCD-BDB1-CC940E2CAFE7}"/>
    <cellStyle name="Separador de milhares 3 6 2 2" xfId="3634" xr:uid="{102A760E-6DDA-4BDE-8D54-49F0583C6AC3}"/>
    <cellStyle name="Separador de milhares 3 6 2 2 10" xfId="34856" xr:uid="{8963563D-F705-4DCF-9A7C-D1BBC1811D46}"/>
    <cellStyle name="Separador de milhares 3 6 2 2 11" xfId="36965" xr:uid="{4DDEF997-5FC4-4F8F-B3E2-153241198C2B}"/>
    <cellStyle name="Separador de milhares 3 6 2 2 12" xfId="38377" xr:uid="{688B4FDB-F02B-4E53-AF79-1A22D20AEF81}"/>
    <cellStyle name="Separador de milhares 3 6 2 2 13" xfId="39782" xr:uid="{36B2839A-12DA-4B41-A3FB-1164AC432249}"/>
    <cellStyle name="Separador de milhares 3 6 2 2 14" xfId="40525" xr:uid="{C48A29D9-5BDC-421D-ADC5-12A57F2C6414}"/>
    <cellStyle name="Separador de milhares 3 6 2 2 15" xfId="42831" xr:uid="{E73C42D0-9697-40C7-82D8-B927657064E2}"/>
    <cellStyle name="Separador de milhares 3 6 2 2 16" xfId="44234" xr:uid="{5EA34C6D-A7E9-4CEA-A885-085311D76EFE}"/>
    <cellStyle name="Separador de milhares 3 6 2 2 2" xfId="4495" xr:uid="{D62EE6D8-3E57-4079-9E6B-00CD8880FD87}"/>
    <cellStyle name="Separador de milhares 3 6 2 2 2 2" xfId="6104" xr:uid="{31445882-D974-46BE-8B21-AFD16855A31A}"/>
    <cellStyle name="Separador de milhares 3 6 2 2 2 2 2" xfId="11353" xr:uid="{078AD003-5ECC-4092-B8D1-13DD10F36C8D}"/>
    <cellStyle name="Separador de milhares 3 6 2 2 2 2 2 2" xfId="27615" xr:uid="{D043465C-B96F-429C-B5A4-5BBBF24DA431}"/>
    <cellStyle name="Separador de milhares 3 6 2 2 2 2 3" xfId="16876" xr:uid="{6087395B-7789-4247-953F-5B5F605FC4E1}"/>
    <cellStyle name="Separador de milhares 3 6 2 2 2 2 4" xfId="22774" xr:uid="{3F675211-AC16-45CE-898F-ADA4F7444D64}"/>
    <cellStyle name="Separador de milhares 3 6 2 2 2 2 5" xfId="29596" xr:uid="{A420B144-2C9D-46EE-B76D-9D370B333544}"/>
    <cellStyle name="Separador de milhares 3 6 2 2 2 3" xfId="8110" xr:uid="{BB705FEB-E8D6-4B8A-8A25-BC629CCC3B46}"/>
    <cellStyle name="Separador de milhares 3 6 2 2 2 3 2" xfId="12965" xr:uid="{03A598FA-1897-4BFB-B503-836822C6C0CD}"/>
    <cellStyle name="Separador de milhares 3 6 2 2 2 3 2 2" xfId="29227" xr:uid="{4B1EC6A5-43CE-45D2-94A7-F7B20AA65FB8}"/>
    <cellStyle name="Separador de milhares 3 6 2 2 2 3 3" xfId="18560" xr:uid="{8CF1914A-3B17-44DA-9E8D-DFE9B83B3DCB}"/>
    <cellStyle name="Separador de milhares 3 6 2 2 2 3 4" xfId="24386" xr:uid="{311BAECC-B8B1-4194-80C7-F3FDED4DC3D1}"/>
    <cellStyle name="Separador de milhares 3 6 2 2 2 3 5" xfId="30478" xr:uid="{ACE9523D-A28F-4C12-91B6-E110EA182D51}"/>
    <cellStyle name="Separador de milhares 3 6 2 2 2 4" xfId="9737" xr:uid="{14F05626-EEC2-467B-A416-DAADC2FD8753}"/>
    <cellStyle name="Separador de milhares 3 6 2 2 2 4 2" xfId="26006" xr:uid="{E35A1DE1-9515-4ABE-B4D7-0C328A3E1278}"/>
    <cellStyle name="Separador de milhares 3 6 2 2 2 5" xfId="15267" xr:uid="{D69167BD-7DA5-4650-94F3-0FBA2B1069AA}"/>
    <cellStyle name="Separador de milhares 3 6 2 2 2 6" xfId="21165" xr:uid="{E70999A1-59C6-4CA6-AA10-4AD50067F47C}"/>
    <cellStyle name="Separador de milhares 3 6 2 2 2 7" xfId="13621" xr:uid="{3008EB8F-A438-4012-9364-A6C3AD0CDECC}"/>
    <cellStyle name="Separador de milhares 3 6 2 2 2 8" xfId="34210" xr:uid="{5A40EDC4-44D2-4F6B-B638-3CC78EDC9076}"/>
    <cellStyle name="Separador de milhares 3 6 2 2 3" xfId="5249" xr:uid="{7C181068-5A3D-4976-BB55-D7E9DE360AD6}"/>
    <cellStyle name="Separador de milhares 3 6 2 2 3 2" xfId="10498" xr:uid="{AE70A1CA-66DA-4A3B-BAC8-D2F88382391B}"/>
    <cellStyle name="Separador de milhares 3 6 2 2 3 2 2" xfId="26760" xr:uid="{9856BA46-7F26-4F59-B5A0-A4E814B979A3}"/>
    <cellStyle name="Separador de milhares 3 6 2 2 3 3" xfId="16021" xr:uid="{643AD24A-3FDA-4C16-879F-65AF7E72BA17}"/>
    <cellStyle name="Separador de milhares 3 6 2 2 3 4" xfId="21919" xr:uid="{EDA2B2BB-FB99-4150-811C-A919E02E2DFC}"/>
    <cellStyle name="Separador de milhares 3 6 2 2 3 5" xfId="29504" xr:uid="{516CFEEA-1A3F-4419-9C10-94461651AED9}"/>
    <cellStyle name="Separador de milhares 3 6 2 2 4" xfId="7255" xr:uid="{D1EC017C-A72E-47E1-A8E3-D6AF927057CF}"/>
    <cellStyle name="Separador de milhares 3 6 2 2 4 2" xfId="12110" xr:uid="{4D1619A6-7A4D-4DA8-83E7-491CC8E92B04}"/>
    <cellStyle name="Separador de milhares 3 6 2 2 4 2 2" xfId="28372" xr:uid="{DC9D7055-87E9-4A62-9336-3BB90E72F60E}"/>
    <cellStyle name="Separador de milhares 3 6 2 2 4 3" xfId="17705" xr:uid="{43B5F84C-88E2-44F4-B343-70546B5F8869}"/>
    <cellStyle name="Separador de milhares 3 6 2 2 4 4" xfId="23531" xr:uid="{F3FF85E3-9E3C-4A99-8629-AC011E66C411}"/>
    <cellStyle name="Separador de milhares 3 6 2 2 4 5" xfId="31953" xr:uid="{5AE20927-03EC-44BF-9AEC-5FA8416AF4E6}"/>
    <cellStyle name="Separador de milhares 3 6 2 2 5" xfId="8882" xr:uid="{D367CCCD-5D7A-4B48-901A-737233771446}"/>
    <cellStyle name="Separador de milhares 3 6 2 2 5 2" xfId="25151" xr:uid="{F31B2E61-AA1F-432B-9467-87F7AE7118DC}"/>
    <cellStyle name="Separador de milhares 3 6 2 2 6" xfId="14410" xr:uid="{5B07CEDC-4036-437F-B15A-41D6B338EAFA}"/>
    <cellStyle name="Separador de milhares 3 6 2 2 7" xfId="20310" xr:uid="{95D1147F-9EC1-48E3-BFAD-7D9E4302C110}"/>
    <cellStyle name="Separador de milhares 3 6 2 2 8" xfId="32533" xr:uid="{0BD9E37A-2BDF-40BF-B02F-DA9D4841165A}"/>
    <cellStyle name="Separador de milhares 3 6 2 2 9" xfId="33355" xr:uid="{2D5099B7-8123-4CB4-8C3C-707038B672F1}"/>
    <cellStyle name="Separador de milhares 3 6 2 3" xfId="4060" xr:uid="{6CAE3669-BA10-4E90-9169-6F567051C1AB}"/>
    <cellStyle name="Separador de milhares 3 6 2 3 2" xfId="5669" xr:uid="{E568601D-208D-44CE-B34C-329F564DA905}"/>
    <cellStyle name="Separador de milhares 3 6 2 3 2 2" xfId="10918" xr:uid="{7020C9D0-A005-4483-AAFF-B2B25F86C1A0}"/>
    <cellStyle name="Separador de milhares 3 6 2 3 2 2 2" xfId="27180" xr:uid="{45F43F6A-FE91-434D-9E13-1EB037BADA1A}"/>
    <cellStyle name="Separador de milhares 3 6 2 3 2 3" xfId="16441" xr:uid="{74FC9D2D-3D40-4DAA-BB56-46FB65BC30D8}"/>
    <cellStyle name="Separador de milhares 3 6 2 3 2 4" xfId="22339" xr:uid="{A50B1661-5651-48AB-AD36-C45038E2DB73}"/>
    <cellStyle name="Separador de milhares 3 6 2 3 2 5" xfId="13134" xr:uid="{66B9F35E-C873-454C-A5CF-2976A9A1B940}"/>
    <cellStyle name="Separador de milhares 3 6 2 3 3" xfId="7675" xr:uid="{B3EA0655-9BAA-4E2D-B206-37CE3FAC9357}"/>
    <cellStyle name="Separador de milhares 3 6 2 3 3 2" xfId="12530" xr:uid="{447DD51A-6B6E-406D-B31C-62F64464C77B}"/>
    <cellStyle name="Separador de milhares 3 6 2 3 3 2 2" xfId="28792" xr:uid="{EA5E3BA1-09D4-4E24-8BF8-E3E8BE98E788}"/>
    <cellStyle name="Separador de milhares 3 6 2 3 3 3" xfId="18125" xr:uid="{71AB753D-B546-4B97-92D7-7F08D45067C1}"/>
    <cellStyle name="Separador de milhares 3 6 2 3 3 4" xfId="23951" xr:uid="{2106E711-A7A9-4F3B-9690-B9430D422708}"/>
    <cellStyle name="Separador de milhares 3 6 2 3 3 5" xfId="30193" xr:uid="{A0B08E20-7B68-495F-8380-044E6AA8E3B3}"/>
    <cellStyle name="Separador de milhares 3 6 2 3 4" xfId="9302" xr:uid="{5B5ED16A-A2B8-4891-8583-530334118313}"/>
    <cellStyle name="Separador de milhares 3 6 2 3 4 2" xfId="25571" xr:uid="{3834C8BB-BAD0-46F0-828B-AD5DD2CC021D}"/>
    <cellStyle name="Separador de milhares 3 6 2 3 5" xfId="14832" xr:uid="{D5A8C550-8286-467D-8C5F-862D31BCB544}"/>
    <cellStyle name="Separador de milhares 3 6 2 3 6" xfId="20730" xr:uid="{4DC1067E-E4D8-4D91-8D71-1ED607D737A5}"/>
    <cellStyle name="Separador de milhares 3 6 2 3 7" xfId="29669" xr:uid="{68E3C68A-4F4C-474B-9CD7-EED4896BC36C}"/>
    <cellStyle name="Separador de milhares 3 6 2 3 8" xfId="33775" xr:uid="{60A6EB0D-C8D0-4FDB-A5DC-041848199161}"/>
    <cellStyle name="Separador de milhares 3 6 2 4" xfId="4810" xr:uid="{79B13A04-14B0-4B20-B84D-C0DD5A2012AF}"/>
    <cellStyle name="Separador de milhares 3 6 2 4 2" xfId="10059" xr:uid="{2EEEC24F-F15C-495C-BDF7-9E97C8B11BB0}"/>
    <cellStyle name="Separador de milhares 3 6 2 4 2 2" xfId="26321" xr:uid="{650A4231-814C-4B54-935B-27CF99769109}"/>
    <cellStyle name="Separador de milhares 3 6 2 4 3" xfId="15582" xr:uid="{85BA6D6D-D2A4-473F-A0F4-24FC8B8BC549}"/>
    <cellStyle name="Separador de milhares 3 6 2 4 4" xfId="21480" xr:uid="{8DDC91C2-8A02-402A-9CA7-2E53843A85E1}"/>
    <cellStyle name="Separador de milhares 3 6 2 4 5" xfId="31039" xr:uid="{647A3B06-FBD0-471C-B6FA-DBEA1D8EC212}"/>
    <cellStyle name="Separador de milhares 3 6 2 5" xfId="6816" xr:uid="{FA070FC3-C426-49D9-990A-3C9711EC1DA8}"/>
    <cellStyle name="Separador de milhares 3 6 2 5 2" xfId="11671" xr:uid="{51251970-E3C2-45F8-A030-1FC5A1F0205A}"/>
    <cellStyle name="Separador de milhares 3 6 2 5 2 2" xfId="27933" xr:uid="{22FF4DCC-8234-49F4-B1BD-C45FC1887361}"/>
    <cellStyle name="Separador de milhares 3 6 2 5 3" xfId="17266" xr:uid="{B370792E-0AEC-4808-B8E6-F15C6956BB04}"/>
    <cellStyle name="Separador de milhares 3 6 2 5 4" xfId="23092" xr:uid="{F1602F8C-E95E-4EA6-B995-5800759BD50F}"/>
    <cellStyle name="Separador de milhares 3 6 2 5 5" xfId="13419" xr:uid="{7EC21067-AE4C-4E5D-8D1A-AB0A5608B382}"/>
    <cellStyle name="Separador de milhares 3 6 2 6" xfId="8443" xr:uid="{2ECE4181-92EB-4D84-8D63-0DDD16BEC5E5}"/>
    <cellStyle name="Separador de milhares 3 6 2 6 2" xfId="24712" xr:uid="{0E982103-A390-4408-A3C6-7EA937725BF9}"/>
    <cellStyle name="Separador de milhares 3 6 2 7" xfId="13968" xr:uid="{15DB74E2-2722-458E-9410-A8C50D1B29DE}"/>
    <cellStyle name="Separador de milhares 3 6 2 8" xfId="19871" xr:uid="{A55D6A85-DEB8-44C6-9A8C-CF871910864C}"/>
    <cellStyle name="Separador de milhares 3 6 2 9" xfId="13100" xr:uid="{0F2D5705-E76F-462D-9074-9D7353C6F72F}"/>
    <cellStyle name="Separador de milhares 3 6 3" xfId="3436" xr:uid="{874F96B6-040E-4449-9C56-7FB8E90B0C62}"/>
    <cellStyle name="Separador de milhares 3 6 3 10" xfId="34857" xr:uid="{35D2E4E2-4D00-478E-8EDB-A13986AA1925}"/>
    <cellStyle name="Separador de milhares 3 6 3 11" xfId="36598" xr:uid="{A615EBEB-AFEB-469C-B4B8-8750732EA596}"/>
    <cellStyle name="Separador de milhares 3 6 3 12" xfId="38010" xr:uid="{EE13D2D8-E1EE-4B00-9235-7C63F98EC420}"/>
    <cellStyle name="Separador de milhares 3 6 3 13" xfId="39415" xr:uid="{5B725200-C246-4D68-BF90-C6987D03FF67}"/>
    <cellStyle name="Separador de milhares 3 6 3 14" xfId="40526" xr:uid="{4CB4E777-AFED-4322-9CB8-A5FA71619DEA}"/>
    <cellStyle name="Separador de milhares 3 6 3 15" xfId="42464" xr:uid="{42E983E1-0605-4FB3-874A-D16B0A1B834A}"/>
    <cellStyle name="Separador de milhares 3 6 3 16" xfId="43867" xr:uid="{12F2E4F4-0B71-4FD8-BDCF-4037E644CAAA}"/>
    <cellStyle name="Separador de milhares 3 6 3 2" xfId="4297" xr:uid="{719BBDEF-B77E-4C21-B85F-5792814969FE}"/>
    <cellStyle name="Separador de milhares 3 6 3 2 2" xfId="5906" xr:uid="{923D4A9A-2817-4B59-B75E-A1D543EB0EBE}"/>
    <cellStyle name="Separador de milhares 3 6 3 2 2 2" xfId="11155" xr:uid="{08646234-B407-43BC-9AAD-5A88845FDF1F}"/>
    <cellStyle name="Separador de milhares 3 6 3 2 2 2 2" xfId="27417" xr:uid="{F3FC2D61-C6CF-4B52-B1B1-8E1E14DA37ED}"/>
    <cellStyle name="Separador de milhares 3 6 3 2 2 3" xfId="16678" xr:uid="{FD560163-E0F2-4010-8345-2522CB32DAF3}"/>
    <cellStyle name="Separador de milhares 3 6 3 2 2 4" xfId="22576" xr:uid="{FC3F88F8-D184-49B8-8DAE-17DABD09441B}"/>
    <cellStyle name="Separador de milhares 3 6 3 2 2 5" xfId="31328" xr:uid="{BACDF9E2-DE86-4CED-92F8-D09B4C4BCE7E}"/>
    <cellStyle name="Separador de milhares 3 6 3 2 3" xfId="7912" xr:uid="{478B2E1D-EC47-444D-86F8-D71EEDE2A223}"/>
    <cellStyle name="Separador de milhares 3 6 3 2 3 2" xfId="12767" xr:uid="{4158644F-75C2-4A2D-93AF-DF1432111BB7}"/>
    <cellStyle name="Separador de milhares 3 6 3 2 3 2 2" xfId="29029" xr:uid="{668CEACE-9BC7-4D51-AA67-9A77D085632F}"/>
    <cellStyle name="Separador de milhares 3 6 3 2 3 3" xfId="18362" xr:uid="{8A57F5A7-834A-4B91-A348-6E2872D4206C}"/>
    <cellStyle name="Separador de milhares 3 6 3 2 3 4" xfId="24188" xr:uid="{3C7A5B55-B17A-4CD7-BA8A-4BD0C88C38F9}"/>
    <cellStyle name="Separador de milhares 3 6 3 2 3 5" xfId="30567" xr:uid="{D0414501-782F-4847-8774-99DBA735A533}"/>
    <cellStyle name="Separador de milhares 3 6 3 2 4" xfId="9539" xr:uid="{6DFA864B-6AC1-42EF-9189-A6260B510B19}"/>
    <cellStyle name="Separador de milhares 3 6 3 2 4 2" xfId="25808" xr:uid="{E7A856E1-0D45-4CC2-8A8F-5C3E4DF81206}"/>
    <cellStyle name="Separador de milhares 3 6 3 2 5" xfId="15069" xr:uid="{745E5705-E267-4F70-A701-2B318D383CEF}"/>
    <cellStyle name="Separador de milhares 3 6 3 2 6" xfId="20967" xr:uid="{6D044814-D72F-4DFC-83AB-319CD3D02121}"/>
    <cellStyle name="Separador de milhares 3 6 3 2 7" xfId="30224" xr:uid="{BD0D99CC-F0A0-4AA5-AA3C-6221CD2A2DFC}"/>
    <cellStyle name="Separador de milhares 3 6 3 2 8" xfId="34012" xr:uid="{2F28DC7C-EC79-424B-8181-B1778A781D21}"/>
    <cellStyle name="Separador de milhares 3 6 3 3" xfId="5051" xr:uid="{C2C0A57C-847D-4EC8-A60C-AC508CB22258}"/>
    <cellStyle name="Separador de milhares 3 6 3 3 2" xfId="10300" xr:uid="{AB2A6564-DAE4-44D9-B4DE-76E4F08884BC}"/>
    <cellStyle name="Separador de milhares 3 6 3 3 2 2" xfId="26562" xr:uid="{574754CB-34E4-4282-9100-BD414C610B1A}"/>
    <cellStyle name="Separador de milhares 3 6 3 3 3" xfId="15823" xr:uid="{09666B1E-31AE-4E19-8CEB-D3E28A827492}"/>
    <cellStyle name="Separador de milhares 3 6 3 3 4" xfId="21721" xr:uid="{FFC6EA50-E5AE-4A66-AEBD-825784194AE1}"/>
    <cellStyle name="Separador de milhares 3 6 3 3 5" xfId="30095" xr:uid="{18DF9BF3-4D02-4DF5-BC7D-7CDD7262971A}"/>
    <cellStyle name="Separador de milhares 3 6 3 4" xfId="7057" xr:uid="{49CD74F8-3D43-40B2-83CA-655FB89D7128}"/>
    <cellStyle name="Separador de milhares 3 6 3 4 2" xfId="11912" xr:uid="{F418782B-F2C5-4184-B1FB-76CE9FF851E8}"/>
    <cellStyle name="Separador de milhares 3 6 3 4 2 2" xfId="28174" xr:uid="{8EABD672-FA5F-498C-828F-23561939337E}"/>
    <cellStyle name="Separador de milhares 3 6 3 4 3" xfId="17507" xr:uid="{067C29CB-18A2-4C0C-B6B4-AE33B78789DC}"/>
    <cellStyle name="Separador de milhares 3 6 3 4 4" xfId="23333" xr:uid="{707D18AA-EB83-4D1B-B4CB-E92A8267CD2C}"/>
    <cellStyle name="Separador de milhares 3 6 3 4 5" xfId="32446" xr:uid="{F152149A-C036-408C-B979-BD7820F6FD51}"/>
    <cellStyle name="Separador de milhares 3 6 3 5" xfId="8684" xr:uid="{D3FB26D6-DB2C-47B3-B170-4BEF254D09F1}"/>
    <cellStyle name="Separador de milhares 3 6 3 5 2" xfId="24953" xr:uid="{B8CEB974-40AB-4C57-B187-C06FB5FBBCAC}"/>
    <cellStyle name="Separador de milhares 3 6 3 6" xfId="14212" xr:uid="{42A1FB9A-7833-4604-905D-6044F4CF538B}"/>
    <cellStyle name="Separador de milhares 3 6 3 7" xfId="20112" xr:uid="{18FEBC25-BE3D-497C-B166-0950919786F3}"/>
    <cellStyle name="Separador de milhares 3 6 3 8" xfId="30953" xr:uid="{80444499-3388-44CC-AF59-F2698A62EBEC}"/>
    <cellStyle name="Separador de milhares 3 6 3 9" xfId="33157" xr:uid="{DB4F8D26-CA13-49EC-B9C0-367D47973262}"/>
    <cellStyle name="Separador de milhares 3 6 4" xfId="3862" xr:uid="{2A9FC989-4C08-4889-8093-05B6DE52141D}"/>
    <cellStyle name="Separador de milhares 3 6 4 2" xfId="5471" xr:uid="{E9CC6477-9E77-48AE-915F-A2BB83822524}"/>
    <cellStyle name="Separador de milhares 3 6 4 2 2" xfId="10720" xr:uid="{C041905F-3E4A-4971-B127-FB325C599106}"/>
    <cellStyle name="Separador de milhares 3 6 4 2 2 2" xfId="26982" xr:uid="{E31BD1D8-DDE3-41FB-8E46-226CDA575CC4}"/>
    <cellStyle name="Separador de milhares 3 6 4 2 3" xfId="16243" xr:uid="{784F3586-2D93-4ECE-B4FC-AB13195B3188}"/>
    <cellStyle name="Separador de milhares 3 6 4 2 4" xfId="22141" xr:uid="{11447E8E-9156-4DE7-ADA9-A5B352A917A7}"/>
    <cellStyle name="Separador de milhares 3 6 4 2 5" xfId="18646" xr:uid="{BBE8AA99-DF14-4417-9911-A6DCACEDA165}"/>
    <cellStyle name="Separador de milhares 3 6 4 3" xfId="7477" xr:uid="{CB584E2C-1159-4ED1-B404-6EA8010A19E1}"/>
    <cellStyle name="Separador de milhares 3 6 4 3 2" xfId="12332" xr:uid="{15DDE14A-2F1C-406D-AD04-CE64729AC228}"/>
    <cellStyle name="Separador de milhares 3 6 4 3 2 2" xfId="28594" xr:uid="{D7B5FDD4-A2C8-4EE0-811C-CCDA202C2B1E}"/>
    <cellStyle name="Separador de milhares 3 6 4 3 3" xfId="17927" xr:uid="{7AC27C13-8C67-4CF1-A482-1B2A826C9F30}"/>
    <cellStyle name="Separador de milhares 3 6 4 3 4" xfId="23753" xr:uid="{4894C7E4-1E6A-47B9-9A70-EECACA063A30}"/>
    <cellStyle name="Separador de milhares 3 6 4 3 5" xfId="29832" xr:uid="{DD185FB8-0061-47FA-9B87-BC8A73EC343B}"/>
    <cellStyle name="Separador de milhares 3 6 4 4" xfId="9104" xr:uid="{2C68A63D-3187-4BD0-83F5-00FB90B7F085}"/>
    <cellStyle name="Separador de milhares 3 6 4 4 2" xfId="25373" xr:uid="{AE32FD69-3368-4FCF-8BD8-49A163ADB7E0}"/>
    <cellStyle name="Separador de milhares 3 6 4 5" xfId="14634" xr:uid="{F0D1C447-D823-4AA9-ABB9-99EF913FBA6D}"/>
    <cellStyle name="Separador de milhares 3 6 4 6" xfId="20532" xr:uid="{6C5AE56E-99DE-44C3-930E-F8881DAC1FED}"/>
    <cellStyle name="Separador de milhares 3 6 4 7" xfId="19439" xr:uid="{C0515AD3-A208-4DF6-8D79-1CA6FEF9A554}"/>
    <cellStyle name="Separador de milhares 3 6 4 8" xfId="33577" xr:uid="{9D3B6F8A-7BA1-4700-A579-79401E13DBAD}"/>
    <cellStyle name="Separador de milhares 3 6 5" xfId="4613" xr:uid="{00F65F6A-18EB-4019-9854-A48CD655F3AA}"/>
    <cellStyle name="Separador de milhares 3 6 5 2" xfId="9862" xr:uid="{E66AC2BA-8192-43E5-BD21-702EA6F5F7A3}"/>
    <cellStyle name="Separador de milhares 3 6 5 2 2" xfId="26124" xr:uid="{4B663A4C-079E-487C-8057-13774BF7864F}"/>
    <cellStyle name="Separador de milhares 3 6 5 3" xfId="15385" xr:uid="{E4AC6B75-B700-48A2-A400-8CB997523B4A}"/>
    <cellStyle name="Separador de milhares 3 6 5 4" xfId="21283" xr:uid="{C0F700E6-4183-4753-AD82-0CD373455AA2}"/>
    <cellStyle name="Separador de milhares 3 6 5 5" xfId="29525" xr:uid="{0FFDE41F-D76F-42F7-B196-9EDF368CEC27}"/>
    <cellStyle name="Separador de milhares 3 6 6" xfId="6619" xr:uid="{1FFC7B5F-3612-49A0-93CC-1FFCABD34454}"/>
    <cellStyle name="Separador de milhares 3 6 6 2" xfId="11474" xr:uid="{E6993CCD-0215-456E-85F6-CC82A376E7E3}"/>
    <cellStyle name="Separador de milhares 3 6 6 2 2" xfId="27736" xr:uid="{F9B89107-6848-4D34-9416-4CB17F7D7C85}"/>
    <cellStyle name="Separador de milhares 3 6 6 3" xfId="17069" xr:uid="{9B2FB2D9-9B47-43AF-8C34-BADF56CE6970}"/>
    <cellStyle name="Separador de milhares 3 6 6 4" xfId="22895" xr:uid="{4BD4F73C-1976-4481-8CA5-FA5623765FC0}"/>
    <cellStyle name="Separador de milhares 3 6 6 5" xfId="19213" xr:uid="{C2F0B6F3-5339-4723-80CC-F00C798D8BB5}"/>
    <cellStyle name="Separador de milhares 3 6 7" xfId="8246" xr:uid="{D8C8CD48-6A84-41C2-A533-506AB819CC43}"/>
    <cellStyle name="Separador de milhares 3 6 7 2" xfId="24515" xr:uid="{ED585680-F632-4255-8CB8-47670B931955}"/>
    <cellStyle name="Separador de milhares 3 6 8" xfId="13769" xr:uid="{4672949B-5222-4B5A-A24A-69F338837AF2}"/>
    <cellStyle name="Separador de milhares 3 6 9" xfId="19674" xr:uid="{10D5289D-A758-4F61-B467-AA81B886AD6C}"/>
    <cellStyle name="Separador de milhares 3 7" xfId="3069" xr:uid="{8236AC9F-057D-4E1B-9868-C362AF910A8E}"/>
    <cellStyle name="Separador de milhares 3 7 10" xfId="32816" xr:uid="{5BD805DA-2F65-4793-9FF8-6FB4FBA18D9A}"/>
    <cellStyle name="Separador de milhares 3 7 11" xfId="34858" xr:uid="{ABDC2574-0BEA-4515-83B5-E64729C17E50}"/>
    <cellStyle name="Separador de milhares 3 7 12" xfId="36037" xr:uid="{1499B706-1355-4A25-A21D-74A4E2B334D0}"/>
    <cellStyle name="Separador de milhares 3 7 13" xfId="37449" xr:uid="{28DF27CD-397B-4B50-988C-E8020C55828B}"/>
    <cellStyle name="Separador de milhares 3 7 14" xfId="38854" xr:uid="{C96B7AAE-FD0B-434A-9C07-3BB9796ACCDD}"/>
    <cellStyle name="Separador de milhares 3 7 15" xfId="40527" xr:uid="{9BDD4160-7786-4F60-BF38-886EB482905A}"/>
    <cellStyle name="Separador de milhares 3 7 16" xfId="41903" xr:uid="{273F52E5-A055-4199-807E-022004C2FF01}"/>
    <cellStyle name="Separador de milhares 3 7 17" xfId="43306" xr:uid="{8D5571BF-B570-4C2D-B082-B793BDBB9AC2}"/>
    <cellStyle name="Separador de milhares 3 7 2" xfId="3534" xr:uid="{E3418D56-58AA-4730-8C66-7C2E0B750597}"/>
    <cellStyle name="Separador de milhares 3 7 2 10" xfId="34859" xr:uid="{44133BA5-5BA5-4FF3-B7C3-4F1B1606F948}"/>
    <cellStyle name="Separador de milhares 3 7 2 11" xfId="36789" xr:uid="{87900A91-9B89-462D-88B6-AF185BBB4EDF}"/>
    <cellStyle name="Separador de milhares 3 7 2 12" xfId="38201" xr:uid="{BC47BA53-1864-4606-959B-4C500DEDEF8A}"/>
    <cellStyle name="Separador de milhares 3 7 2 13" xfId="39606" xr:uid="{F027C7CF-A5D3-44BC-825B-C3976419F514}"/>
    <cellStyle name="Separador de milhares 3 7 2 14" xfId="40528" xr:uid="{00C9F3E8-33E4-4314-9722-632BF12BE210}"/>
    <cellStyle name="Separador de milhares 3 7 2 15" xfId="42655" xr:uid="{0194167D-C841-44ED-A6B6-430101017F2A}"/>
    <cellStyle name="Separador de milhares 3 7 2 16" xfId="44058" xr:uid="{A943FA35-3370-445B-9332-56A2933CF127}"/>
    <cellStyle name="Separador de milhares 3 7 2 2" xfId="4395" xr:uid="{7C825D6E-3002-4FE7-A6AD-5C1A28FD64D5}"/>
    <cellStyle name="Separador de milhares 3 7 2 2 2" xfId="6004" xr:uid="{45D3E3DA-ED88-4477-974A-A69C339DF74A}"/>
    <cellStyle name="Separador de milhares 3 7 2 2 2 2" xfId="11253" xr:uid="{78880CA2-D6B2-4752-A382-09756C536B81}"/>
    <cellStyle name="Separador de milhares 3 7 2 2 2 2 2" xfId="27515" xr:uid="{D0044C3F-7905-4EF9-BF72-F89B10F6BB04}"/>
    <cellStyle name="Separador de milhares 3 7 2 2 2 3" xfId="16776" xr:uid="{12BD07BE-DABF-43E1-8F83-C22B9AC6E5FD}"/>
    <cellStyle name="Separador de milhares 3 7 2 2 2 4" xfId="22674" xr:uid="{E78D1617-2F8B-43DA-A888-243039E1622E}"/>
    <cellStyle name="Separador de milhares 3 7 2 2 2 5" xfId="13049" xr:uid="{CBF17DBD-35E1-4433-91AD-1002F98F6D87}"/>
    <cellStyle name="Separador de milhares 3 7 2 2 3" xfId="8010" xr:uid="{0D9D530C-BF0F-4212-B8DF-C56335B1B5A0}"/>
    <cellStyle name="Separador de milhares 3 7 2 2 3 2" xfId="12865" xr:uid="{B127D60B-1993-4843-B08C-1B2E8C070777}"/>
    <cellStyle name="Separador de milhares 3 7 2 2 3 2 2" xfId="29127" xr:uid="{D847DEC2-EEB3-495F-93EB-5E9D6A61ADCC}"/>
    <cellStyle name="Separador de milhares 3 7 2 2 3 3" xfId="18460" xr:uid="{237BE8FC-D993-44FF-9527-8B7F3A51AEF1}"/>
    <cellStyle name="Separador de milhares 3 7 2 2 3 4" xfId="24286" xr:uid="{092A05EB-3480-4FED-9656-E73CFEB2BFC1}"/>
    <cellStyle name="Separador de milhares 3 7 2 2 3 5" xfId="32228" xr:uid="{A73418EC-E8DA-4226-9843-1007371DA075}"/>
    <cellStyle name="Separador de milhares 3 7 2 2 4" xfId="9637" xr:uid="{5EF45E37-0B40-4F98-9FA4-60FC8711DFC6}"/>
    <cellStyle name="Separador de milhares 3 7 2 2 4 2" xfId="25906" xr:uid="{815B0B1F-E227-40B5-940D-06C778B60B29}"/>
    <cellStyle name="Separador de milhares 3 7 2 2 5" xfId="15167" xr:uid="{230E62E5-D839-4427-8C0C-BB15DC7984B3}"/>
    <cellStyle name="Separador de milhares 3 7 2 2 6" xfId="21065" xr:uid="{39F37452-E2F6-47E5-9DA2-0140E273B0F5}"/>
    <cellStyle name="Separador de milhares 3 7 2 2 7" xfId="13423" xr:uid="{BDD9A84D-85A2-486A-9A46-BF32BE213FAF}"/>
    <cellStyle name="Separador de milhares 3 7 2 2 8" xfId="34110" xr:uid="{14FE27BD-B4C0-4B7A-B496-B8BFC64305B2}"/>
    <cellStyle name="Separador de milhares 3 7 2 3" xfId="5149" xr:uid="{102BDB8C-7BB3-487A-937A-1DE2716BE535}"/>
    <cellStyle name="Separador de milhares 3 7 2 3 2" xfId="10398" xr:uid="{27498D5B-7945-4753-98AD-05BE5475E2E7}"/>
    <cellStyle name="Separador de milhares 3 7 2 3 2 2" xfId="26660" xr:uid="{B8D90762-8798-4830-9784-2330682FFF2B}"/>
    <cellStyle name="Separador de milhares 3 7 2 3 3" xfId="15921" xr:uid="{0F6E7D4A-980B-4F01-B40D-4C885BB7B15F}"/>
    <cellStyle name="Separador de milhares 3 7 2 3 4" xfId="21819" xr:uid="{E1D65CEB-F49A-4F01-9AC4-7D4E8BD7637A}"/>
    <cellStyle name="Separador de milhares 3 7 2 3 5" xfId="30865" xr:uid="{B019E578-AA9F-4026-948E-EA3BF823EF49}"/>
    <cellStyle name="Separador de milhares 3 7 2 4" xfId="7155" xr:uid="{2E17E644-91F3-4424-BECA-A959C1853890}"/>
    <cellStyle name="Separador de milhares 3 7 2 4 2" xfId="12010" xr:uid="{54D716B1-AECD-4822-BD50-CE4598DCA1C8}"/>
    <cellStyle name="Separador de milhares 3 7 2 4 2 2" xfId="28272" xr:uid="{1317DFD2-11FE-4814-9610-CE0D25EF8120}"/>
    <cellStyle name="Separador de milhares 3 7 2 4 3" xfId="17605" xr:uid="{33D957D8-765B-4E7F-889E-3636F420D083}"/>
    <cellStyle name="Separador de milhares 3 7 2 4 4" xfId="23431" xr:uid="{A293C6B7-75BC-44AC-AFC3-FD6290682088}"/>
    <cellStyle name="Separador de milhares 3 7 2 4 5" xfId="31291" xr:uid="{2F99FD10-8CF2-4965-B7B9-D0C760F33EC6}"/>
    <cellStyle name="Separador de milhares 3 7 2 5" xfId="8782" xr:uid="{87F4B84A-D525-49BA-A330-A68318177637}"/>
    <cellStyle name="Separador de milhares 3 7 2 5 2" xfId="25051" xr:uid="{94C05DFA-2000-4A73-ABC3-36B4D6034238}"/>
    <cellStyle name="Separador de milhares 3 7 2 6" xfId="14310" xr:uid="{782CD35C-2114-42C1-A049-008C0B4C75D2}"/>
    <cellStyle name="Separador de milhares 3 7 2 7" xfId="20210" xr:uid="{C8C12AF2-DAFD-4464-B258-7A94155E74AF}"/>
    <cellStyle name="Separador de milhares 3 7 2 8" xfId="13318" xr:uid="{B975FC36-07B3-4381-A6EE-BADCAE207224}"/>
    <cellStyle name="Separador de milhares 3 7 2 9" xfId="33255" xr:uid="{BD08129A-F1B0-4E01-92B9-543035B423C2}"/>
    <cellStyle name="Separador de milhares 3 7 3" xfId="3960" xr:uid="{04708759-9422-46F1-A35F-49BDA4EB3AB2}"/>
    <cellStyle name="Separador de milhares 3 7 3 2" xfId="5569" xr:uid="{E150928B-176E-415E-91CE-3A19441ECBC7}"/>
    <cellStyle name="Separador de milhares 3 7 3 2 2" xfId="10818" xr:uid="{80FE3754-C537-42B1-A0EA-18161092D5F0}"/>
    <cellStyle name="Separador de milhares 3 7 3 2 2 2" xfId="27080" xr:uid="{DEA6B398-3B97-4786-879C-BFC55FA20DFA}"/>
    <cellStyle name="Separador de milhares 3 7 3 2 3" xfId="16341" xr:uid="{2A6F115B-E74E-4F40-BDEF-DBE998D9EB1F}"/>
    <cellStyle name="Separador de milhares 3 7 3 2 4" xfId="22239" xr:uid="{1E377387-67D3-4A52-A26F-CFA667206984}"/>
    <cellStyle name="Separador de milhares 3 7 3 2 5" xfId="31376" xr:uid="{6F27C61F-C6C5-4485-A2F4-59BD46D4BFF5}"/>
    <cellStyle name="Separador de milhares 3 7 3 3" xfId="7575" xr:uid="{0148FF32-EA87-4E9D-A9C3-3EB2194B072C}"/>
    <cellStyle name="Separador de milhares 3 7 3 3 2" xfId="12430" xr:uid="{07CC17FE-E3DA-409B-9EB4-910D1F843301}"/>
    <cellStyle name="Separador de milhares 3 7 3 3 2 2" xfId="28692" xr:uid="{7487EC61-5F82-483D-8FE7-2D6D87D22DE7}"/>
    <cellStyle name="Separador de milhares 3 7 3 3 3" xfId="18025" xr:uid="{D3330026-176D-4E08-A21E-67873BDD854D}"/>
    <cellStyle name="Separador de milhares 3 7 3 3 4" xfId="23851" xr:uid="{74F787F7-773A-4E3A-9481-F01AA4668D29}"/>
    <cellStyle name="Separador de milhares 3 7 3 3 5" xfId="30334" xr:uid="{BED32624-AA77-45B7-9095-0E95E4C20CB0}"/>
    <cellStyle name="Separador de milhares 3 7 3 4" xfId="9202" xr:uid="{F7CDA47A-DD91-4CB8-A53C-123BCA189811}"/>
    <cellStyle name="Separador de milhares 3 7 3 4 2" xfId="25471" xr:uid="{04B8CB42-FF8B-46AD-B8BD-7F1BB90F3A79}"/>
    <cellStyle name="Separador de milhares 3 7 3 5" xfId="14732" xr:uid="{30D62E2D-DB70-4CB0-A6EA-F7920540DD2E}"/>
    <cellStyle name="Separador de milhares 3 7 3 6" xfId="20630" xr:uid="{1F06E98B-B204-4553-9297-DFACA7F3C467}"/>
    <cellStyle name="Separador de milhares 3 7 3 7" xfId="13261" xr:uid="{7575815A-18E3-4732-B956-B70E6E0AC852}"/>
    <cellStyle name="Separador de milhares 3 7 3 8" xfId="33675" xr:uid="{E931020D-E52A-495A-9E6E-6D5981E17E48}"/>
    <cellStyle name="Separador de milhares 3 7 4" xfId="4710" xr:uid="{E9AF36B9-903D-4FEB-B612-61D1C1F12416}"/>
    <cellStyle name="Separador de milhares 3 7 4 2" xfId="9959" xr:uid="{DB715633-82B9-4BCB-860E-79D5F8B6ADBE}"/>
    <cellStyle name="Separador de milhares 3 7 4 2 2" xfId="26221" xr:uid="{C41B77D0-05DA-4005-952B-E2939C77A601}"/>
    <cellStyle name="Separador de milhares 3 7 4 3" xfId="15482" xr:uid="{DA0CCF37-7033-4C84-BC6E-9FDA1057A4B1}"/>
    <cellStyle name="Separador de milhares 3 7 4 4" xfId="21380" xr:uid="{6897AAA5-9485-4C06-BBF5-4A2A19E8189D}"/>
    <cellStyle name="Separador de milhares 3 7 4 5" xfId="32585" xr:uid="{CCDB9AF3-6831-439D-A0AB-C39FE148054F}"/>
    <cellStyle name="Separador de milhares 3 7 5" xfId="6716" xr:uid="{821AC5FE-AA93-48C8-AA03-D8DE3AE48C2D}"/>
    <cellStyle name="Separador de milhares 3 7 5 2" xfId="11571" xr:uid="{A73CACF8-1943-493E-98EF-098B99A88194}"/>
    <cellStyle name="Separador de milhares 3 7 5 2 2" xfId="27833" xr:uid="{C9E98913-F326-4311-BCA4-313360E2AB45}"/>
    <cellStyle name="Separador de milhares 3 7 5 3" xfId="17166" xr:uid="{764FAE34-EE03-4D53-8BEF-3676D8876FA8}"/>
    <cellStyle name="Separador de milhares 3 7 5 4" xfId="22992" xr:uid="{B8246BE3-B4CC-4636-ABE5-F0C433DA2F03}"/>
    <cellStyle name="Separador de milhares 3 7 5 5" xfId="31512" xr:uid="{4E5532EE-56B8-4861-B0F6-9E82F90C133A}"/>
    <cellStyle name="Separador de milhares 3 7 6" xfId="8343" xr:uid="{111B751D-A26C-4A53-B7AF-4AD20F5FF21B}"/>
    <cellStyle name="Separador de milhares 3 7 6 2" xfId="24612" xr:uid="{E18A4190-B567-4D9E-94D2-5E5FD50F0CAF}"/>
    <cellStyle name="Separador de milhares 3 7 7" xfId="13868" xr:uid="{07C4C32B-F637-4F58-B4B8-EBEBAA671BE4}"/>
    <cellStyle name="Separador de milhares 3 7 8" xfId="19771" xr:uid="{A4C7BC67-6FD3-4A17-B3D2-81DC1FDED569}"/>
    <cellStyle name="Separador de milhares 3 7 9" xfId="31023" xr:uid="{9553FA5D-7201-4827-BD13-2EDC3CF4067A}"/>
    <cellStyle name="Separador de milhares 3 8" xfId="3335" xr:uid="{2B2ECEA7-338B-40F3-916A-E38070967FC2}"/>
    <cellStyle name="Separador de milhares 3 8 10" xfId="34860" xr:uid="{E17390F9-F128-4689-9642-C134B4B1A876}"/>
    <cellStyle name="Separador de milhares 3 8 11" xfId="36422" xr:uid="{28E61C9B-73B8-4AF8-9E1C-49F00056AF71}"/>
    <cellStyle name="Separador de milhares 3 8 12" xfId="37834" xr:uid="{6F44685E-4A3B-458B-AB4E-964F23EE018A}"/>
    <cellStyle name="Separador de milhares 3 8 13" xfId="39239" xr:uid="{7885AA97-457F-4028-8D0B-B45DB189C329}"/>
    <cellStyle name="Separador de milhares 3 8 14" xfId="40529" xr:uid="{934063EF-A1AF-4498-ABBB-49831F4D1163}"/>
    <cellStyle name="Separador de milhares 3 8 15" xfId="42288" xr:uid="{4B06B0F6-5876-4B32-81C9-766E8E7091F4}"/>
    <cellStyle name="Separador de milhares 3 8 16" xfId="43691" xr:uid="{A2CC3898-FAD7-452A-8F95-01EA79F086C6}"/>
    <cellStyle name="Separador de milhares 3 8 2" xfId="4197" xr:uid="{87585355-9F2D-4EEB-BA42-5D97A0C486AC}"/>
    <cellStyle name="Separador de milhares 3 8 2 2" xfId="5806" xr:uid="{C4595CB3-3CA3-4FE9-90DC-3BAC73BEB8E3}"/>
    <cellStyle name="Separador de milhares 3 8 2 2 2" xfId="11055" xr:uid="{EB6BA4C4-08A9-420B-8C1C-78E91692D76F}"/>
    <cellStyle name="Separador de milhares 3 8 2 2 2 2" xfId="27317" xr:uid="{18A15659-6293-4259-92F1-1F1BFE6FBE2A}"/>
    <cellStyle name="Separador de milhares 3 8 2 2 3" xfId="16578" xr:uid="{1D136280-1290-4243-BC97-BF0AAB35E092}"/>
    <cellStyle name="Separador de milhares 3 8 2 2 4" xfId="22476" xr:uid="{669F623B-2112-4BE6-B9AD-1A831F23DA82}"/>
    <cellStyle name="Separador de milhares 3 8 2 2 5" xfId="18937" xr:uid="{9BCBAFEE-5525-486B-BAB6-1DE64078CD72}"/>
    <cellStyle name="Separador de milhares 3 8 2 3" xfId="7812" xr:uid="{459937F3-2BD1-43F8-A133-A614217DCC54}"/>
    <cellStyle name="Separador de milhares 3 8 2 3 2" xfId="12667" xr:uid="{93433613-7E45-4291-9835-6B77DE99F2AB}"/>
    <cellStyle name="Separador de milhares 3 8 2 3 2 2" xfId="28929" xr:uid="{AA95F1D3-142D-420B-966F-CED5AE790359}"/>
    <cellStyle name="Separador de milhares 3 8 2 3 3" xfId="18262" xr:uid="{3EACC8DA-6695-4F17-B3B4-56676018CB4A}"/>
    <cellStyle name="Separador de milhares 3 8 2 3 4" xfId="24088" xr:uid="{9C68A1F6-EB1D-4A7E-8603-94B488CAED24}"/>
    <cellStyle name="Separador de milhares 3 8 2 3 5" xfId="29478" xr:uid="{F5225818-430A-4B57-94F9-8A905E04010C}"/>
    <cellStyle name="Separador de milhares 3 8 2 4" xfId="9439" xr:uid="{4736D30B-09E4-4B44-B541-12600266C73E}"/>
    <cellStyle name="Separador de milhares 3 8 2 4 2" xfId="25708" xr:uid="{2F21FBC6-0EDF-4514-9701-BC3C7F9993A6}"/>
    <cellStyle name="Separador de milhares 3 8 2 5" xfId="14969" xr:uid="{35C8C0EC-84EE-4AD6-937D-959E0B0ADA37}"/>
    <cellStyle name="Separador de milhares 3 8 2 6" xfId="20867" xr:uid="{B50B045E-E7E6-4C31-8503-480A643C78B2}"/>
    <cellStyle name="Separador de milhares 3 8 2 7" xfId="31476" xr:uid="{1EAFFFB6-D972-4085-8DC9-EBBFACF73007}"/>
    <cellStyle name="Separador de milhares 3 8 2 8" xfId="33912" xr:uid="{64464B80-CC86-4180-B1C7-3D62BEF54F5A}"/>
    <cellStyle name="Separador de milhares 3 8 3" xfId="4950" xr:uid="{EE827E80-2C8E-418F-B6E9-9D83DE8ACBFD}"/>
    <cellStyle name="Separador de milhares 3 8 3 2" xfId="10199" xr:uid="{D0D3FA69-D756-420A-B9C6-883FB6A66B32}"/>
    <cellStyle name="Separador de milhares 3 8 3 2 2" xfId="26461" xr:uid="{F982510C-E305-41C2-B5E4-41059FF3B559}"/>
    <cellStyle name="Separador de milhares 3 8 3 3" xfId="15722" xr:uid="{858BF43A-EF3A-49BA-AEE9-C0560E547795}"/>
    <cellStyle name="Separador de milhares 3 8 3 4" xfId="21620" xr:uid="{A80CF131-1BCF-4441-A88F-1C73B7F422C1}"/>
    <cellStyle name="Separador de milhares 3 8 3 5" xfId="30378" xr:uid="{FD6B962A-0382-4191-9BD6-1B2A8C246ADE}"/>
    <cellStyle name="Separador de milhares 3 8 4" xfId="6956" xr:uid="{D7A83C16-B17A-4A48-B764-37ACD8FA3873}"/>
    <cellStyle name="Separador de milhares 3 8 4 2" xfId="11811" xr:uid="{E2B0CB97-A78D-42E6-8EA6-E661AD915ECD}"/>
    <cellStyle name="Separador de milhares 3 8 4 2 2" xfId="28073" xr:uid="{59B67493-D179-4932-A19B-25C42BFDCA8A}"/>
    <cellStyle name="Separador de milhares 3 8 4 3" xfId="17406" xr:uid="{71347923-05E1-4D5E-B886-B880F0B43849}"/>
    <cellStyle name="Separador de milhares 3 8 4 4" xfId="23232" xr:uid="{AF759D3C-11A2-4FD7-AD69-91D7E47AE04D}"/>
    <cellStyle name="Separador de milhares 3 8 4 5" xfId="32117" xr:uid="{42476C35-C462-48D8-B035-5220ADC7A85F}"/>
    <cellStyle name="Separador de milhares 3 8 5" xfId="8583" xr:uid="{F886B6E1-8901-4633-818E-15AC16E4E4BE}"/>
    <cellStyle name="Separador de milhares 3 8 5 2" xfId="24852" xr:uid="{ABE9C194-5643-4732-98D9-F7FB330614BF}"/>
    <cellStyle name="Separador de milhares 3 8 6" xfId="14111" xr:uid="{4DF53BE2-C5C4-4BC1-9ED0-B42EF3D6E811}"/>
    <cellStyle name="Separador de milhares 3 8 7" xfId="20011" xr:uid="{C3D8F880-13C0-4DD8-B4DC-034B51B18092}"/>
    <cellStyle name="Separador de milhares 3 8 8" xfId="32316" xr:uid="{FACE5552-7F5B-4895-9DDD-1C7208049155}"/>
    <cellStyle name="Separador de milhares 3 8 9" xfId="33056" xr:uid="{F36900C2-D908-494B-8B3B-3732B53D1BAC}"/>
    <cellStyle name="Separador de milhares 3 9" xfId="3759" xr:uid="{77A68AEA-64D0-4C00-994D-792619A37502}"/>
    <cellStyle name="Separador de milhares 3 9 2" xfId="5368" xr:uid="{391269A3-2BBC-469C-95EA-AA6A83635B02}"/>
    <cellStyle name="Separador de milhares 3 9 2 2" xfId="10617" xr:uid="{83979BDD-A378-4A8B-9B19-C19B6BF9112C}"/>
    <cellStyle name="Separador de milhares 3 9 2 2 2" xfId="26879" xr:uid="{914DC07D-33A5-4335-9142-CED729FAE7F1}"/>
    <cellStyle name="Separador de milhares 3 9 2 3" xfId="16140" xr:uid="{0F45D5F4-E887-4633-891D-BE6FDBB3F6F1}"/>
    <cellStyle name="Separador de milhares 3 9 2 4" xfId="22038" xr:uid="{21C9154D-F54D-4C8C-9C24-91424336E4C9}"/>
    <cellStyle name="Separador de milhares 3 9 2 5" xfId="13039" xr:uid="{26E104FF-7329-408C-A9E5-C5B6846F2610}"/>
    <cellStyle name="Separador de milhares 3 9 3" xfId="7374" xr:uid="{33413053-22AE-4A55-B25B-35B289714432}"/>
    <cellStyle name="Separador de milhares 3 9 3 2" xfId="12229" xr:uid="{A4EA6A12-72FD-486F-A198-3AA7064FF1ED}"/>
    <cellStyle name="Separador de milhares 3 9 3 2 2" xfId="28491" xr:uid="{F19C0F20-0EB8-4276-B511-CC27E72E7BF4}"/>
    <cellStyle name="Separador de milhares 3 9 3 3" xfId="17824" xr:uid="{B3EB4704-249E-495F-916D-EC23F91646FE}"/>
    <cellStyle name="Separador de milhares 3 9 3 4" xfId="23650" xr:uid="{48FEDF5A-4B0C-42AD-868B-E3EC4506A0F8}"/>
    <cellStyle name="Separador de milhares 3 9 3 5" xfId="18831" xr:uid="{CE05C5E7-2D2B-409A-A274-5E9602A063C5}"/>
    <cellStyle name="Separador de milhares 3 9 4" xfId="9001" xr:uid="{1D1560B4-1754-4009-8385-527262CC05BB}"/>
    <cellStyle name="Separador de milhares 3 9 4 2" xfId="25270" xr:uid="{1A1E25F7-6BB7-4FB6-88CF-C46D98BC39AD}"/>
    <cellStyle name="Separador de milhares 3 9 5" xfId="14531" xr:uid="{96C129EC-0128-4AE2-BDF2-28257EDE416E}"/>
    <cellStyle name="Separador de milhares 3 9 6" xfId="20429" xr:uid="{5A506B50-805A-4654-A719-A913C014410F}"/>
    <cellStyle name="Separador de milhares 3 9 7" xfId="30549" xr:uid="{72E3B065-8D95-477E-8CD4-8D3559E09C44}"/>
    <cellStyle name="Separador de milhares 3 9 8" xfId="33474" xr:uid="{40A31A0C-D9F9-4A8C-9649-B89CCECBE856}"/>
    <cellStyle name="Separador de milhares 30" xfId="2827" xr:uid="{E47FA549-5418-4B09-9788-9A2EC7FC6C7C}"/>
    <cellStyle name="Separador de milhares 31" xfId="2828" xr:uid="{D3C58941-453A-4B33-9F2D-ACA7B4C208E1}"/>
    <cellStyle name="Separador de milhares 32" xfId="2829" xr:uid="{A312B427-1803-4A8A-8304-E3EB156C6159}"/>
    <cellStyle name="Separador de milhares 33" xfId="2830" xr:uid="{D27FDED5-B95F-4550-B924-8A451D1E945E}"/>
    <cellStyle name="Separador de milhares 34" xfId="2831" xr:uid="{F7A57D3B-4A43-488A-8005-32CC6D2A3EC2}"/>
    <cellStyle name="Separador de milhares 35" xfId="2832" xr:uid="{A07E1583-04FE-4050-B458-4B3D4996337F}"/>
    <cellStyle name="Separador de milhares 4" xfId="2833" xr:uid="{107B49EB-A9B6-4470-83E7-FBE5E21F0E40}"/>
    <cellStyle name="Separador de milhares 4 10" xfId="13671" xr:uid="{B3579CB9-42FC-4A4B-AA4F-3A1AED106690}"/>
    <cellStyle name="Separador de milhares 4 11" xfId="31099" xr:uid="{FC7073BE-E2D8-44C8-91E0-B4BB9697C16B}"/>
    <cellStyle name="Separador de milhares 4 2" xfId="2834" xr:uid="{FF7DC817-4D9F-4678-A239-26EE379E4047}"/>
    <cellStyle name="Separador de milhares 4 2 2" xfId="2835" xr:uid="{6C81CE98-4A69-4AEB-986A-E82305A86F18}"/>
    <cellStyle name="Separador de milhares 4 2 2 2" xfId="3078" xr:uid="{BC287958-62A8-4FE6-86CC-25A5B435793B}"/>
    <cellStyle name="Separador de milhares 4 2 2 2 10" xfId="32825" xr:uid="{9641F2EF-02DD-4B56-A3D9-92AB65E3ED17}"/>
    <cellStyle name="Separador de milhares 4 2 2 2 11" xfId="34861" xr:uid="{52162DF8-D5B5-4C3B-B858-8E39B68A355E}"/>
    <cellStyle name="Separador de milhares 4 2 2 2 12" xfId="35880" xr:uid="{6AD10182-89DB-478C-AAFE-8F12FD42236C}"/>
    <cellStyle name="Separador de milhares 4 2 2 2 13" xfId="37292" xr:uid="{979E5D24-5D83-4A6D-82DC-B59D6F32B05A}"/>
    <cellStyle name="Separador de milhares 4 2 2 2 14" xfId="38697" xr:uid="{419C0638-63E7-474C-8CE4-67051EBC0FEB}"/>
    <cellStyle name="Separador de milhares 4 2 2 2 15" xfId="40530" xr:uid="{E737788C-22DE-4849-BBB8-CAE0299E6D0E}"/>
    <cellStyle name="Separador de milhares 4 2 2 2 16" xfId="41746" xr:uid="{74BCCE67-C8D2-47AF-8918-080D9D206D65}"/>
    <cellStyle name="Separador de milhares 4 2 2 2 17" xfId="43149" xr:uid="{49D4286B-76A4-46F6-85D4-9C7D9101E69B}"/>
    <cellStyle name="Separador de milhares 4 2 2 2 2" xfId="3543" xr:uid="{09F84D24-714F-4667-8C67-385218C6BC7A}"/>
    <cellStyle name="Separador de milhares 4 2 2 2 2 10" xfId="34862" xr:uid="{0E910A6B-CDD9-4C5B-9A79-B5333707F97F}"/>
    <cellStyle name="Separador de milhares 4 2 2 2 2 11" xfId="36245" xr:uid="{EE642633-A0C3-490A-9464-76F2C6A8659F}"/>
    <cellStyle name="Separador de milhares 4 2 2 2 2 12" xfId="37657" xr:uid="{DA621359-F9FB-49AA-A03B-188D18E13DBC}"/>
    <cellStyle name="Separador de milhares 4 2 2 2 2 13" xfId="39062" xr:uid="{C65C7BA3-2631-4D2E-8C34-7F05A28FA41D}"/>
    <cellStyle name="Separador de milhares 4 2 2 2 2 14" xfId="40531" xr:uid="{912C8430-B7EF-473A-95D4-6F38FA7BFE93}"/>
    <cellStyle name="Separador de milhares 4 2 2 2 2 15" xfId="42111" xr:uid="{FB518E88-D65B-4745-8269-714F24F4D348}"/>
    <cellStyle name="Separador de milhares 4 2 2 2 2 16" xfId="43514" xr:uid="{57480CAF-924E-4EDA-AADC-79CB21659AEF}"/>
    <cellStyle name="Separador de milhares 4 2 2 2 2 2" xfId="4404" xr:uid="{3851BFE0-2FDC-4C0E-B190-8EE7B9601DFA}"/>
    <cellStyle name="Separador de milhares 4 2 2 2 2 2 10" xfId="36997" xr:uid="{EBD78E7E-43C0-4379-811E-25B5CAA19128}"/>
    <cellStyle name="Separador de milhares 4 2 2 2 2 2 11" xfId="38409" xr:uid="{1185C4BA-1BBD-429F-85EF-618E153D41CE}"/>
    <cellStyle name="Separador de milhares 4 2 2 2 2 2 12" xfId="39814" xr:uid="{48901957-1807-4AC1-B5CF-E0825A4EDB29}"/>
    <cellStyle name="Separador de milhares 4 2 2 2 2 2 13" xfId="40532" xr:uid="{87B5F2CA-8FAE-4B4E-B757-D8C9035C6B04}"/>
    <cellStyle name="Separador de milhares 4 2 2 2 2 2 14" xfId="42863" xr:uid="{1F0113C1-2753-455A-B1FA-CCE39BB9FBAC}"/>
    <cellStyle name="Separador de milhares 4 2 2 2 2 2 15" xfId="44266" xr:uid="{48B2020C-E3D5-4174-83B6-0BC7AA9E09AF}"/>
    <cellStyle name="Separador de milhares 4 2 2 2 2 2 2" xfId="6013" xr:uid="{A8BA60F0-348F-4B45-B202-162F1CAC77DE}"/>
    <cellStyle name="Separador de milhares 4 2 2 2 2 2 2 2" xfId="11262" xr:uid="{C204FFFF-C73D-4DB2-98C5-E74A6E1D1464}"/>
    <cellStyle name="Separador de milhares 4 2 2 2 2 2 2 2 2" xfId="27524" xr:uid="{B516B670-E2A5-4F89-A07D-699A503B7002}"/>
    <cellStyle name="Separador de milhares 4 2 2 2 2 2 2 3" xfId="16785" xr:uid="{2A81F059-781B-4778-B1D2-DF9252E6FA52}"/>
    <cellStyle name="Separador de milhares 4 2 2 2 2 2 2 4" xfId="22683" xr:uid="{3AA9AFA0-3AFF-4AC1-9F34-2C03D93D3C5E}"/>
    <cellStyle name="Separador de milhares 4 2 2 2 2 2 2 5" xfId="30475" xr:uid="{1783179A-34CE-4E61-B99F-E991427190C7}"/>
    <cellStyle name="Separador de milhares 4 2 2 2 2 2 3" xfId="8019" xr:uid="{197CFD43-6D88-47BF-9E1C-E2BD47B50FC0}"/>
    <cellStyle name="Separador de milhares 4 2 2 2 2 2 3 2" xfId="12874" xr:uid="{E36E61BE-119C-4342-AE44-FB72A50C74BC}"/>
    <cellStyle name="Separador de milhares 4 2 2 2 2 2 3 2 2" xfId="29136" xr:uid="{E4A630DA-0945-4775-81F4-F0505F60BF32}"/>
    <cellStyle name="Separador de milhares 4 2 2 2 2 2 3 3" xfId="18469" xr:uid="{3836DA32-A420-4B62-A7D3-1B6C1C6149B5}"/>
    <cellStyle name="Separador de milhares 4 2 2 2 2 2 3 4" xfId="24295" xr:uid="{F22C3CE9-B6C1-4833-83D7-31F838292654}"/>
    <cellStyle name="Separador de milhares 4 2 2 2 2 2 3 5" xfId="32531" xr:uid="{C1120E1E-6C91-4EA1-88A5-962CAD779D21}"/>
    <cellStyle name="Separador de milhares 4 2 2 2 2 2 4" xfId="9646" xr:uid="{330D62EA-3222-4369-8E1B-1D2D24C7ABFA}"/>
    <cellStyle name="Separador de milhares 4 2 2 2 2 2 4 2" xfId="25915" xr:uid="{D8F3DB4B-2824-4932-851B-C18990AECD24}"/>
    <cellStyle name="Separador de milhares 4 2 2 2 2 2 5" xfId="15176" xr:uid="{6983F1ED-7878-4492-88B5-59139199EC4E}"/>
    <cellStyle name="Separador de milhares 4 2 2 2 2 2 6" xfId="21074" xr:uid="{EF8D65A5-5E7A-4799-A8B5-E0607B1403BD}"/>
    <cellStyle name="Separador de milhares 4 2 2 2 2 2 7" xfId="13701" xr:uid="{4920A742-1335-43BA-9AF3-2EB6E1B817A2}"/>
    <cellStyle name="Separador de milhares 4 2 2 2 2 2 8" xfId="34119" xr:uid="{4DEAB82B-A95B-49FE-B932-904B47F55D2B}"/>
    <cellStyle name="Separador de milhares 4 2 2 2 2 2 9" xfId="34863" xr:uid="{68D50C62-4C85-4A81-BBBE-122CDDC7758F}"/>
    <cellStyle name="Separador de milhares 4 2 2 2 2 3" xfId="5158" xr:uid="{C928C400-5F43-4EF9-AE33-D83EE19776BA}"/>
    <cellStyle name="Separador de milhares 4 2 2 2 2 3 2" xfId="10407" xr:uid="{36973EA0-3958-4B5E-B8CF-BC1359096C7C}"/>
    <cellStyle name="Separador de milhares 4 2 2 2 2 3 2 2" xfId="26669" xr:uid="{B123718B-7F84-4E3C-9B73-B1B64BADAE86}"/>
    <cellStyle name="Separador de milhares 4 2 2 2 2 3 3" xfId="15930" xr:uid="{6A648A53-7F76-426B-B7C6-C861F1514F4D}"/>
    <cellStyle name="Separador de milhares 4 2 2 2 2 3 4" xfId="21828" xr:uid="{8562D053-7C21-44CB-B138-E3249F3A6C8D}"/>
    <cellStyle name="Separador de milhares 4 2 2 2 2 3 5" xfId="31024" xr:uid="{DA8A781F-1716-4EF7-B72E-CF9E34C56A32}"/>
    <cellStyle name="Separador de milhares 4 2 2 2 2 4" xfId="7164" xr:uid="{7E91097F-EE22-4191-9F82-2A4AF6F0950F}"/>
    <cellStyle name="Separador de milhares 4 2 2 2 2 4 2" xfId="12019" xr:uid="{E229F60B-5883-4CDD-A015-9E9708323C40}"/>
    <cellStyle name="Separador de milhares 4 2 2 2 2 4 2 2" xfId="28281" xr:uid="{3A739178-66D0-46AF-9670-DCA374B409BB}"/>
    <cellStyle name="Separador de milhares 4 2 2 2 2 4 3" xfId="17614" xr:uid="{80C91B54-BF87-4EA3-BB9D-8B66852FC8DC}"/>
    <cellStyle name="Separador de milhares 4 2 2 2 2 4 4" xfId="23440" xr:uid="{7C054C97-A78E-4B4D-B448-146C0174E378}"/>
    <cellStyle name="Separador de milhares 4 2 2 2 2 4 5" xfId="32380" xr:uid="{C7DDD1BD-D061-4256-A652-5C7BA15DCE36}"/>
    <cellStyle name="Separador de milhares 4 2 2 2 2 5" xfId="8791" xr:uid="{CC80BE5D-6BF2-40E2-839D-A46EC563340E}"/>
    <cellStyle name="Separador de milhares 4 2 2 2 2 5 2" xfId="25060" xr:uid="{6C147A7C-A48F-40DA-9B08-9022AAFA71C0}"/>
    <cellStyle name="Separador de milhares 4 2 2 2 2 6" xfId="14319" xr:uid="{BC3B2849-AA08-4AD6-A879-CC8FCD2C7EAE}"/>
    <cellStyle name="Separador de milhares 4 2 2 2 2 7" xfId="20219" xr:uid="{10F45693-580B-4F72-819D-5F8DAAF9D89D}"/>
    <cellStyle name="Separador de milhares 4 2 2 2 2 8" xfId="31758" xr:uid="{A6CD8B06-6A02-4F90-80BB-A1EC92DDF601}"/>
    <cellStyle name="Separador de milhares 4 2 2 2 2 9" xfId="33264" xr:uid="{1D9EBF9B-33C8-4BF1-BE8F-16A78CF143A2}"/>
    <cellStyle name="Separador de milhares 4 2 2 2 3" xfId="3969" xr:uid="{B63EFE4C-57B2-4FB2-A85E-7D2C1255F3D0}"/>
    <cellStyle name="Separador de milhares 4 2 2 2 3 10" xfId="36630" xr:uid="{ADD8D8AD-9564-48EF-B7A1-E68C836D4076}"/>
    <cellStyle name="Separador de milhares 4 2 2 2 3 11" xfId="38042" xr:uid="{DB622536-D047-4A63-A521-CAB1EF34B574}"/>
    <cellStyle name="Separador de milhares 4 2 2 2 3 12" xfId="39447" xr:uid="{BD0DEFDA-BD90-4ECE-ACBB-B7501016DD5E}"/>
    <cellStyle name="Separador de milhares 4 2 2 2 3 13" xfId="40533" xr:uid="{035F9D9E-12BC-456F-8E5F-B40FD30DC3A6}"/>
    <cellStyle name="Separador de milhares 4 2 2 2 3 14" xfId="42496" xr:uid="{5DCEC6D6-1A63-4658-B98D-F7741A915BA5}"/>
    <cellStyle name="Separador de milhares 4 2 2 2 3 15" xfId="43899" xr:uid="{8EC8B1E0-8BAF-4110-8311-C643F1E400AC}"/>
    <cellStyle name="Separador de milhares 4 2 2 2 3 2" xfId="5578" xr:uid="{7502E873-557C-46E6-8F8F-8CE8E7E22CF4}"/>
    <cellStyle name="Separador de milhares 4 2 2 2 3 2 2" xfId="10827" xr:uid="{427CFEDA-E418-42AC-B00B-A4A4E9B76C73}"/>
    <cellStyle name="Separador de milhares 4 2 2 2 3 2 2 2" xfId="27089" xr:uid="{490D2AA5-1B0A-4ECE-89CB-ABDCE35AC52C}"/>
    <cellStyle name="Separador de milhares 4 2 2 2 3 2 3" xfId="16350" xr:uid="{F9182C7F-C6F1-443D-9FA8-B3FE90DB59E7}"/>
    <cellStyle name="Separador de milhares 4 2 2 2 3 2 4" xfId="22248" xr:uid="{03BA00F5-1D10-4C01-9005-4CE2FD7970EC}"/>
    <cellStyle name="Separador de milhares 4 2 2 2 3 2 5" xfId="29807" xr:uid="{85702BB6-13FE-421A-B948-A4F61E433264}"/>
    <cellStyle name="Separador de milhares 4 2 2 2 3 3" xfId="7584" xr:uid="{7AE7A07A-E94D-411D-930D-100E5D8B0CD9}"/>
    <cellStyle name="Separador de milhares 4 2 2 2 3 3 2" xfId="12439" xr:uid="{D67F48EC-9CF3-43C8-8495-52852A8185A0}"/>
    <cellStyle name="Separador de milhares 4 2 2 2 3 3 2 2" xfId="28701" xr:uid="{68F32AF3-511D-450D-9F16-4E8C4B37607A}"/>
    <cellStyle name="Separador de milhares 4 2 2 2 3 3 3" xfId="18034" xr:uid="{69C1DD16-4B0F-48F4-BFCF-408259AD295F}"/>
    <cellStyle name="Separador de milhares 4 2 2 2 3 3 4" xfId="23860" xr:uid="{CE4E507E-9EEB-4470-96F6-2B30BCBC9C56}"/>
    <cellStyle name="Separador de milhares 4 2 2 2 3 3 5" xfId="29781" xr:uid="{DD07D7E2-5148-4C60-904B-E690E6EEAB5D}"/>
    <cellStyle name="Separador de milhares 4 2 2 2 3 4" xfId="9211" xr:uid="{5BC875BB-57C2-411E-A0AA-920DCA83EABB}"/>
    <cellStyle name="Separador de milhares 4 2 2 2 3 4 2" xfId="25480" xr:uid="{5F57806E-B59A-43AD-BDC5-ABCD30E87C3B}"/>
    <cellStyle name="Separador de milhares 4 2 2 2 3 5" xfId="14741" xr:uid="{E1E45A10-7770-4301-AF58-90152115896A}"/>
    <cellStyle name="Separador de milhares 4 2 2 2 3 6" xfId="20639" xr:uid="{7B58F1C5-3172-4040-A19A-CB122EB2A6DA}"/>
    <cellStyle name="Separador de milhares 4 2 2 2 3 7" xfId="31236" xr:uid="{4CD23854-F63B-4F10-B531-D2C6A440A2B9}"/>
    <cellStyle name="Separador de milhares 4 2 2 2 3 8" xfId="33684" xr:uid="{C2E04FD5-DC9A-4910-AD8F-39F003D8A654}"/>
    <cellStyle name="Separador de milhares 4 2 2 2 3 9" xfId="34864" xr:uid="{66167BA2-38FD-4C0D-9010-B79AAFB6969D}"/>
    <cellStyle name="Separador de milhares 4 2 2 2 4" xfId="4719" xr:uid="{0E06F52D-FC8E-4A26-ADA7-D94503339C9B}"/>
    <cellStyle name="Separador de milhares 4 2 2 2 4 2" xfId="9968" xr:uid="{8FB8D9EB-738A-46AF-87AB-BCA9EF58DB0C}"/>
    <cellStyle name="Separador de milhares 4 2 2 2 4 2 2" xfId="26230" xr:uid="{DEAAF512-55CF-49A7-92F4-0D9AA7A79C9C}"/>
    <cellStyle name="Separador de milhares 4 2 2 2 4 3" xfId="15491" xr:uid="{02EBFA85-FC91-4879-8B99-D8FCD058E6A0}"/>
    <cellStyle name="Separador de milhares 4 2 2 2 4 4" xfId="21389" xr:uid="{ED0A5C84-53E0-419E-9351-DEB1618ED1EA}"/>
    <cellStyle name="Separador de milhares 4 2 2 2 4 5" xfId="32491" xr:uid="{8EB88EEB-9667-42E9-BAF2-039E852DB67E}"/>
    <cellStyle name="Separador de milhares 4 2 2 2 5" xfId="6725" xr:uid="{3C9184DD-D3BC-4166-B7DC-E661E37B2AD8}"/>
    <cellStyle name="Separador de milhares 4 2 2 2 5 2" xfId="11580" xr:uid="{4C732A90-FA58-4617-A863-F2CF3F02C64A}"/>
    <cellStyle name="Separador de milhares 4 2 2 2 5 2 2" xfId="27842" xr:uid="{2A7CCC21-35D0-41A3-BEE8-135D6465DE3D}"/>
    <cellStyle name="Separador de milhares 4 2 2 2 5 3" xfId="17175" xr:uid="{7943901E-0FB5-436A-A023-9BF8F6517D77}"/>
    <cellStyle name="Separador de milhares 4 2 2 2 5 4" xfId="23001" xr:uid="{C0C5B672-32D0-4400-9564-825A74CBEAA4}"/>
    <cellStyle name="Separador de milhares 4 2 2 2 5 5" xfId="13071" xr:uid="{033990E5-6EA4-4D88-BC64-A5C9FAFC3E13}"/>
    <cellStyle name="Separador de milhares 4 2 2 2 6" xfId="8352" xr:uid="{3E2A1D0F-8885-4F99-B5F6-DC337A7B959A}"/>
    <cellStyle name="Separador de milhares 4 2 2 2 6 2" xfId="24621" xr:uid="{91BCB904-CEDB-4C7D-8A65-2CBAF2F7F3B6}"/>
    <cellStyle name="Separador de milhares 4 2 2 2 7" xfId="13877" xr:uid="{A7D69C55-94DA-4311-946D-1CA12E5B41BD}"/>
    <cellStyle name="Separador de milhares 4 2 2 2 8" xfId="19780" xr:uid="{A8343199-216F-417D-ABCC-A57AF2DC7286}"/>
    <cellStyle name="Separador de milhares 4 2 2 2 9" xfId="30702" xr:uid="{FE5A1CE1-3430-433D-AB37-0B0F44492EDE}"/>
    <cellStyle name="Separador de milhares 4 2 2 3" xfId="3344" xr:uid="{DAA63683-FD21-40BB-9774-368A8BBA7151}"/>
    <cellStyle name="Separador de milhares 4 2 2 3 10" xfId="34865" xr:uid="{957F4AA3-D400-48AD-915C-5B8925747EAA}"/>
    <cellStyle name="Separador de milhares 4 2 2 3 11" xfId="36069" xr:uid="{9302754E-320D-4B4F-84D2-598CB5E3735B}"/>
    <cellStyle name="Separador de milhares 4 2 2 3 12" xfId="37481" xr:uid="{5B88B720-6AB6-4799-B2F0-EEA979B94A59}"/>
    <cellStyle name="Separador de milhares 4 2 2 3 13" xfId="38886" xr:uid="{CDA45276-CDF8-477E-9BF6-31937EB36647}"/>
    <cellStyle name="Separador de milhares 4 2 2 3 14" xfId="40534" xr:uid="{E47523C8-08AB-459D-8543-F9059C5AF463}"/>
    <cellStyle name="Separador de milhares 4 2 2 3 15" xfId="41935" xr:uid="{5208901E-B7DF-4E76-B9E6-8E489DCB74D6}"/>
    <cellStyle name="Separador de milhares 4 2 2 3 16" xfId="43338" xr:uid="{4FB27B65-CA21-4DCE-912E-F33E0192DA2B}"/>
    <cellStyle name="Separador de milhares 4 2 2 3 2" xfId="4206" xr:uid="{A81E166F-ABED-4194-B533-D1BF065D06EE}"/>
    <cellStyle name="Separador de milhares 4 2 2 3 2 10" xfId="36821" xr:uid="{8FEE92C7-9722-4731-A5FA-F92D6BC631D4}"/>
    <cellStyle name="Separador de milhares 4 2 2 3 2 11" xfId="38233" xr:uid="{EC036644-4A68-4F3B-8E0F-5F805529F2BC}"/>
    <cellStyle name="Separador de milhares 4 2 2 3 2 12" xfId="39638" xr:uid="{FB2EC6C5-78F2-4FB0-937C-B5E620AA5D9B}"/>
    <cellStyle name="Separador de milhares 4 2 2 3 2 13" xfId="40535" xr:uid="{7EF58FF9-C691-4B38-9662-63A753486784}"/>
    <cellStyle name="Separador de milhares 4 2 2 3 2 14" xfId="42687" xr:uid="{0D114588-F37F-4E0E-9A9A-82058660F37E}"/>
    <cellStyle name="Separador de milhares 4 2 2 3 2 15" xfId="44090" xr:uid="{7E84DDB8-BFEF-4896-8149-0F1F050DA096}"/>
    <cellStyle name="Separador de milhares 4 2 2 3 2 2" xfId="5815" xr:uid="{4BE4D917-4C18-4BD4-BE8F-A275184DAA18}"/>
    <cellStyle name="Separador de milhares 4 2 2 3 2 2 2" xfId="11064" xr:uid="{95F4FB82-85A3-414D-90F7-9272075B3729}"/>
    <cellStyle name="Separador de milhares 4 2 2 3 2 2 2 2" xfId="27326" xr:uid="{E69C2126-2ED5-4DFA-9C0A-6C31FC49ABE4}"/>
    <cellStyle name="Separador de milhares 4 2 2 3 2 2 3" xfId="16587" xr:uid="{E5801CED-BCA0-406F-8112-8668AAE67062}"/>
    <cellStyle name="Separador de milhares 4 2 2 3 2 2 4" xfId="22485" xr:uid="{0734C8BB-4ED0-4DF5-9BA8-97E79759A350}"/>
    <cellStyle name="Separador de milhares 4 2 2 3 2 2 5" xfId="30522" xr:uid="{EDB3CF18-434A-4314-BBD3-FDB1772F5ADA}"/>
    <cellStyle name="Separador de milhares 4 2 2 3 2 3" xfId="7821" xr:uid="{4ACB7288-640A-4889-A0F5-2FA691C9241D}"/>
    <cellStyle name="Separador de milhares 4 2 2 3 2 3 2" xfId="12676" xr:uid="{41386D0E-D33A-4167-B7F4-D85B21176454}"/>
    <cellStyle name="Separador de milhares 4 2 2 3 2 3 2 2" xfId="28938" xr:uid="{723A003F-4512-4BCC-BD74-59930ABD413E}"/>
    <cellStyle name="Separador de milhares 4 2 2 3 2 3 3" xfId="18271" xr:uid="{8FC2A8B7-549E-49A6-9750-291D7FC6C8DF}"/>
    <cellStyle name="Separador de milhares 4 2 2 3 2 3 4" xfId="24097" xr:uid="{14C23625-A07B-4A4E-845B-C722D9CB5195}"/>
    <cellStyle name="Separador de milhares 4 2 2 3 2 3 5" xfId="29584" xr:uid="{35A8F824-6EA9-4817-9819-7A9C32E8FAD7}"/>
    <cellStyle name="Separador de milhares 4 2 2 3 2 4" xfId="9448" xr:uid="{7782C833-DBA0-4EC3-9E5D-3515137A6038}"/>
    <cellStyle name="Separador de milhares 4 2 2 3 2 4 2" xfId="25717" xr:uid="{CA7933EE-2584-47EB-A0B6-685028A881EC}"/>
    <cellStyle name="Separador de milhares 4 2 2 3 2 5" xfId="14978" xr:uid="{00EDCAD8-27E9-41D5-B1BC-A4097E51A52F}"/>
    <cellStyle name="Separador de milhares 4 2 2 3 2 6" xfId="20876" xr:uid="{7574C36B-2610-4615-8629-D3F25475EF2B}"/>
    <cellStyle name="Separador de milhares 4 2 2 3 2 7" xfId="18944" xr:uid="{A31C0493-F36E-4F2C-A622-4A04107E219D}"/>
    <cellStyle name="Separador de milhares 4 2 2 3 2 8" xfId="33921" xr:uid="{16CE68FE-34C5-4396-A782-FECD3A5660CA}"/>
    <cellStyle name="Separador de milhares 4 2 2 3 2 9" xfId="34866" xr:uid="{F703015F-59E9-4668-8634-9C846B0E6BC2}"/>
    <cellStyle name="Separador de milhares 4 2 2 3 3" xfId="4959" xr:uid="{7C55C711-0091-453C-8391-914DF5D45A9E}"/>
    <cellStyle name="Separador de milhares 4 2 2 3 3 2" xfId="10208" xr:uid="{A0E7C7BA-CE85-4DE6-8FD2-A918F30888F4}"/>
    <cellStyle name="Separador de milhares 4 2 2 3 3 2 2" xfId="26470" xr:uid="{971B200D-6EC8-4636-939B-D7CA45C05C32}"/>
    <cellStyle name="Separador de milhares 4 2 2 3 3 3" xfId="15731" xr:uid="{45A7AD65-FCB2-40FC-A621-9A4375ED9DB1}"/>
    <cellStyle name="Separador de milhares 4 2 2 3 3 4" xfId="21629" xr:uid="{A1B3F7A7-5BE1-4999-AA32-10123E1AD9E7}"/>
    <cellStyle name="Separador de milhares 4 2 2 3 3 5" xfId="32254" xr:uid="{6EF509F9-045E-42CB-A947-F068BED42A08}"/>
    <cellStyle name="Separador de milhares 4 2 2 3 4" xfId="6965" xr:uid="{146D6318-19BB-4DAA-A23F-858CF09C9CD4}"/>
    <cellStyle name="Separador de milhares 4 2 2 3 4 2" xfId="11820" xr:uid="{09B82AEF-56E1-40E6-B1B6-2FE9F0CB9700}"/>
    <cellStyle name="Separador de milhares 4 2 2 3 4 2 2" xfId="28082" xr:uid="{B6E97015-1AE8-4CBF-9CFC-178BCD01EE10}"/>
    <cellStyle name="Separador de milhares 4 2 2 3 4 3" xfId="17415" xr:uid="{ED4F256F-A778-4A0B-93EA-D304395E0D20}"/>
    <cellStyle name="Separador de milhares 4 2 2 3 4 4" xfId="23241" xr:uid="{FA835122-D438-4E07-BBA5-FECD5CAF9B87}"/>
    <cellStyle name="Separador de milhares 4 2 2 3 4 5" xfId="16938" xr:uid="{17188923-CDE9-4C3C-B2D9-9EE6F01B0185}"/>
    <cellStyle name="Separador de milhares 4 2 2 3 5" xfId="8592" xr:uid="{F839D6A0-493A-43FB-8C95-8834007CFED5}"/>
    <cellStyle name="Separador de milhares 4 2 2 3 5 2" xfId="24861" xr:uid="{B37537D2-EB45-404A-9EA2-59D17A464377}"/>
    <cellStyle name="Separador de milhares 4 2 2 3 6" xfId="14120" xr:uid="{8A737318-5068-4798-8AB6-98CF339DC335}"/>
    <cellStyle name="Separador de milhares 4 2 2 3 7" xfId="20020" xr:uid="{2B62B76D-7909-4AA3-8AC7-1AF50D1B5265}"/>
    <cellStyle name="Separador de milhares 4 2 2 3 8" xfId="30289" xr:uid="{F11740EC-05EF-48AD-A8F0-5EB6BF0BF7E8}"/>
    <cellStyle name="Separador de milhares 4 2 2 3 9" xfId="33065" xr:uid="{630F570B-754D-43EA-A08F-5611AE17F295}"/>
    <cellStyle name="Separador de milhares 4 2 2 4" xfId="3768" xr:uid="{E9E26EB0-63BC-4300-BDA6-9E201A462C86}"/>
    <cellStyle name="Separador de milhares 4 2 2 4 10" xfId="36454" xr:uid="{B03F56B4-62EC-4FE2-B6EA-CD75D1F8982B}"/>
    <cellStyle name="Separador de milhares 4 2 2 4 11" xfId="37866" xr:uid="{E7F07FB3-8FF1-459A-945F-350A1377CB74}"/>
    <cellStyle name="Separador de milhares 4 2 2 4 12" xfId="39271" xr:uid="{A8B05775-FD85-40EA-99D0-9B5016DC0F58}"/>
    <cellStyle name="Separador de milhares 4 2 2 4 13" xfId="40536" xr:uid="{B46418F2-BCE3-4987-AB9B-E2D7022F96E1}"/>
    <cellStyle name="Separador de milhares 4 2 2 4 14" xfId="42320" xr:uid="{CA68CAF9-B807-4E23-852D-6E19EBA3AEE0}"/>
    <cellStyle name="Separador de milhares 4 2 2 4 15" xfId="43723" xr:uid="{F0B21887-08DF-4844-8722-D4B74AEE78AE}"/>
    <cellStyle name="Separador de milhares 4 2 2 4 2" xfId="5377" xr:uid="{CA0D28FF-321C-4049-B403-A82225B4E0AB}"/>
    <cellStyle name="Separador de milhares 4 2 2 4 2 2" xfId="10626" xr:uid="{437EF977-C8D7-4C4F-BB75-0B97CA95FFCD}"/>
    <cellStyle name="Separador de milhares 4 2 2 4 2 2 2" xfId="26888" xr:uid="{89C83353-23FB-4F3A-BD7E-CBD59B16FA6B}"/>
    <cellStyle name="Separador de milhares 4 2 2 4 2 3" xfId="16149" xr:uid="{59BCF8A1-5E6C-453E-B174-880388894160}"/>
    <cellStyle name="Separador de milhares 4 2 2 4 2 4" xfId="22047" xr:uid="{F17C13E5-16F3-4901-BE2D-1023FF4CECF6}"/>
    <cellStyle name="Separador de milhares 4 2 2 4 2 5" xfId="18683" xr:uid="{3F5A4D73-10A9-4A1F-B80F-D7909AF17A3A}"/>
    <cellStyle name="Separador de milhares 4 2 2 4 3" xfId="7383" xr:uid="{8DC31CA9-60A2-4C41-93EE-FBB993916EF5}"/>
    <cellStyle name="Separador de milhares 4 2 2 4 3 2" xfId="12238" xr:uid="{91CDE84C-FD8B-45A7-99DD-F4508FFB9907}"/>
    <cellStyle name="Separador de milhares 4 2 2 4 3 2 2" xfId="28500" xr:uid="{DAF66F54-B56E-48A2-9248-4A88945074BF}"/>
    <cellStyle name="Separador de milhares 4 2 2 4 3 3" xfId="17833" xr:uid="{B4B991E2-9EC4-4EB9-96BF-1C259C39B89E}"/>
    <cellStyle name="Separador de milhares 4 2 2 4 3 4" xfId="23659" xr:uid="{60CF0E61-D232-463F-B83C-88E6E188CC04}"/>
    <cellStyle name="Separador de milhares 4 2 2 4 3 5" xfId="13414" xr:uid="{8140967A-F5D4-41D2-AA15-4D333400A265}"/>
    <cellStyle name="Separador de milhares 4 2 2 4 4" xfId="9010" xr:uid="{5927CE58-4CF1-429E-9EFA-C997F4F8790F}"/>
    <cellStyle name="Separador de milhares 4 2 2 4 4 2" xfId="25279" xr:uid="{CB1B10C5-9918-4716-AFC2-4C865E1413A0}"/>
    <cellStyle name="Separador de milhares 4 2 2 4 5" xfId="14540" xr:uid="{AA03B608-01D3-479E-82B7-73A286E68D51}"/>
    <cellStyle name="Separador de milhares 4 2 2 4 6" xfId="20438" xr:uid="{E7440B51-7755-40AF-B738-B5E37D7A2A3E}"/>
    <cellStyle name="Separador de milhares 4 2 2 4 7" xfId="32428" xr:uid="{CD617863-5104-4396-B305-451B27850050}"/>
    <cellStyle name="Separador de milhares 4 2 2 4 8" xfId="33483" xr:uid="{C86259D0-75D7-4D1B-A603-8732DB71DF94}"/>
    <cellStyle name="Separador de milhares 4 2 2 4 9" xfId="34867" xr:uid="{C439DAD8-0511-4E4F-886E-2727AC3E7352}"/>
    <cellStyle name="Separador de milhares 4 2 2 5" xfId="13673" xr:uid="{B80CDA5D-2C2F-4D1F-8F89-38A344706E9B}"/>
    <cellStyle name="Separador de milhares 4 2 2 6" xfId="31373" xr:uid="{AF3DC378-AA30-4F1D-97C5-FC334F913CF1}"/>
    <cellStyle name="Separador de milhares 4 2 3" xfId="2836" xr:uid="{14EEC809-0E98-46B3-B0A8-4EEB8D27BB0E}"/>
    <cellStyle name="Separador de milhares 4 2 3 2" xfId="3079" xr:uid="{864E5D99-3529-4B14-ACB9-28FEE550F3B5}"/>
    <cellStyle name="Separador de milhares 4 2 3 2 10" xfId="32826" xr:uid="{04F35CE2-E9CA-4C16-815D-EBC4A6B5E943}"/>
    <cellStyle name="Separador de milhares 4 2 3 2 11" xfId="34868" xr:uid="{A5A5CE0C-BCE2-4A7D-ACC6-B7AE2032DEB2}"/>
    <cellStyle name="Separador de milhares 4 2 3 2 12" xfId="35896" xr:uid="{365363D2-0903-4F71-A833-8CC545128EE0}"/>
    <cellStyle name="Separador de milhares 4 2 3 2 13" xfId="37308" xr:uid="{B14E1C86-36CB-4B62-9663-96665381D03B}"/>
    <cellStyle name="Separador de milhares 4 2 3 2 14" xfId="38713" xr:uid="{233CA91A-C3E3-4700-B3B4-58864C575A73}"/>
    <cellStyle name="Separador de milhares 4 2 3 2 15" xfId="40537" xr:uid="{064B0174-CE90-4353-BFFE-11D8F451D4B7}"/>
    <cellStyle name="Separador de milhares 4 2 3 2 16" xfId="41762" xr:uid="{0C8688CC-A25D-4D00-9D92-70D36312AC67}"/>
    <cellStyle name="Separador de milhares 4 2 3 2 17" xfId="43165" xr:uid="{FC7464E4-A3B0-4ECB-B1F6-96EF91B63AD8}"/>
    <cellStyle name="Separador de milhares 4 2 3 2 2" xfId="3544" xr:uid="{2E6DA508-E9AA-4BB1-BB01-CABE91CDC46A}"/>
    <cellStyle name="Separador de milhares 4 2 3 2 2 10" xfId="34869" xr:uid="{0782F4ED-3FDF-43C9-A9BF-A55F4506B807}"/>
    <cellStyle name="Separador de milhares 4 2 3 2 2 11" xfId="36261" xr:uid="{6A9CC577-F9FA-4F6F-8877-8E46E8F91BD0}"/>
    <cellStyle name="Separador de milhares 4 2 3 2 2 12" xfId="37673" xr:uid="{228FAE1B-17CE-41C5-BA8E-8AE6FF3B82DA}"/>
    <cellStyle name="Separador de milhares 4 2 3 2 2 13" xfId="39078" xr:uid="{CA29E3AF-43C5-42DB-9C68-A0154856DA22}"/>
    <cellStyle name="Separador de milhares 4 2 3 2 2 14" xfId="40538" xr:uid="{26972C87-FC3E-44CA-B3DF-C013C76A15B7}"/>
    <cellStyle name="Separador de milhares 4 2 3 2 2 15" xfId="42127" xr:uid="{DC15FE91-C2C1-4FFE-B128-62D28437A7FD}"/>
    <cellStyle name="Separador de milhares 4 2 3 2 2 16" xfId="43530" xr:uid="{5B61EC2A-7902-4BE4-9EDA-10AB552AB57D}"/>
    <cellStyle name="Separador de milhares 4 2 3 2 2 2" xfId="4405" xr:uid="{CA08F970-658E-4B5F-92A8-8C3B54C2F928}"/>
    <cellStyle name="Separador de milhares 4 2 3 2 2 2 10" xfId="37013" xr:uid="{F2D7F361-2EF5-41CE-95FD-5B146EB9BC11}"/>
    <cellStyle name="Separador de milhares 4 2 3 2 2 2 11" xfId="38425" xr:uid="{AF243978-5335-4481-A51F-FA2A62F810E2}"/>
    <cellStyle name="Separador de milhares 4 2 3 2 2 2 12" xfId="39830" xr:uid="{44C831CC-EE91-4AAB-85A9-C63C933248D1}"/>
    <cellStyle name="Separador de milhares 4 2 3 2 2 2 13" xfId="40539" xr:uid="{657F797D-D044-4ACA-81CC-8CC68EE542B8}"/>
    <cellStyle name="Separador de milhares 4 2 3 2 2 2 14" xfId="42879" xr:uid="{BE05485A-51B5-481D-AA00-B60A67F69734}"/>
    <cellStyle name="Separador de milhares 4 2 3 2 2 2 15" xfId="44282" xr:uid="{9BB03124-ABB7-4A0F-82F6-8D59183EBEAD}"/>
    <cellStyle name="Separador de milhares 4 2 3 2 2 2 2" xfId="6014" xr:uid="{4F102BAF-EAC9-4AE2-AE5A-63A9E6630A54}"/>
    <cellStyle name="Separador de milhares 4 2 3 2 2 2 2 2" xfId="11263" xr:uid="{9009F9FA-D1C7-4056-B270-F5D0B22AC933}"/>
    <cellStyle name="Separador de milhares 4 2 3 2 2 2 2 2 2" xfId="27525" xr:uid="{7BFF1C49-7D77-47EB-BEF5-17339881E8A1}"/>
    <cellStyle name="Separador de milhares 4 2 3 2 2 2 2 3" xfId="16786" xr:uid="{E8E4BB7A-278A-460B-A650-3EE8011468EC}"/>
    <cellStyle name="Separador de milhares 4 2 3 2 2 2 2 4" xfId="22684" xr:uid="{996871B0-9662-4CD8-A7D9-DE4D44CAD7F9}"/>
    <cellStyle name="Separador de milhares 4 2 3 2 2 2 2 5" xfId="19426" xr:uid="{A2906728-9AA7-4008-88A7-2348B0F9112D}"/>
    <cellStyle name="Separador de milhares 4 2 3 2 2 2 3" xfId="8020" xr:uid="{E7F13582-CDB0-4707-AE41-36AC38502712}"/>
    <cellStyle name="Separador de milhares 4 2 3 2 2 2 3 2" xfId="12875" xr:uid="{C3C3D269-B049-4A10-A746-AFB05738DFE9}"/>
    <cellStyle name="Separador de milhares 4 2 3 2 2 2 3 2 2" xfId="29137" xr:uid="{BB1DC69A-CF69-471D-AC3B-945C562C58E4}"/>
    <cellStyle name="Separador de milhares 4 2 3 2 2 2 3 3" xfId="18470" xr:uid="{6077C07E-B725-4C1F-BBB6-023B37B64FED}"/>
    <cellStyle name="Separador de milhares 4 2 3 2 2 2 3 4" xfId="24296" xr:uid="{89871FCE-C63D-43F3-AF77-3CECC2CEF024}"/>
    <cellStyle name="Separador de milhares 4 2 3 2 2 2 3 5" xfId="30110" xr:uid="{202827BC-40D0-4BC4-ACDE-BE55ADFE6F59}"/>
    <cellStyle name="Separador de milhares 4 2 3 2 2 2 4" xfId="9647" xr:uid="{D10D3445-4A80-46C8-AF5B-E2BE67504BA2}"/>
    <cellStyle name="Separador de milhares 4 2 3 2 2 2 4 2" xfId="25916" xr:uid="{6E6F2BB0-D8C4-45A0-8F02-4E33C4F5DB95}"/>
    <cellStyle name="Separador de milhares 4 2 3 2 2 2 5" xfId="15177" xr:uid="{5A2A8F18-B769-4DD7-BD91-0FBD1E590B27}"/>
    <cellStyle name="Separador de milhares 4 2 3 2 2 2 6" xfId="21075" xr:uid="{82B2D3D5-04B9-4CD6-995E-E0159E31776D}"/>
    <cellStyle name="Separador de milhares 4 2 3 2 2 2 7" xfId="32051" xr:uid="{C117442D-2F5D-41C7-8422-3A97E88551CC}"/>
    <cellStyle name="Separador de milhares 4 2 3 2 2 2 8" xfId="34120" xr:uid="{2B1A7E24-6632-46C2-BEFE-7A1898AEE279}"/>
    <cellStyle name="Separador de milhares 4 2 3 2 2 2 9" xfId="34870" xr:uid="{4AD99940-59DF-49D8-A500-1D5D5532369F}"/>
    <cellStyle name="Separador de milhares 4 2 3 2 2 3" xfId="5159" xr:uid="{790E093D-541A-42FE-9DC6-0FBB20D3DC30}"/>
    <cellStyle name="Separador de milhares 4 2 3 2 2 3 2" xfId="10408" xr:uid="{3CD8858C-9931-41D4-9F19-6390F1A525D1}"/>
    <cellStyle name="Separador de milhares 4 2 3 2 2 3 2 2" xfId="26670" xr:uid="{0F0BF7C2-06E7-43EF-BF5E-9B2ABF08B9BD}"/>
    <cellStyle name="Separador de milhares 4 2 3 2 2 3 3" xfId="15931" xr:uid="{97BA8B6F-4345-454D-BD1B-448215A23F9C}"/>
    <cellStyle name="Separador de milhares 4 2 3 2 2 3 4" xfId="21829" xr:uid="{97A69FA5-A325-47F2-8BAE-FD190A4D8649}"/>
    <cellStyle name="Separador de milhares 4 2 3 2 2 3 5" xfId="31149" xr:uid="{12F330DE-FB41-430C-B0C4-7EA8D5F6163D}"/>
    <cellStyle name="Separador de milhares 4 2 3 2 2 4" xfId="7165" xr:uid="{2768A58D-ED52-4046-9171-FCB42CFC0E24}"/>
    <cellStyle name="Separador de milhares 4 2 3 2 2 4 2" xfId="12020" xr:uid="{DE902560-7ED2-44A2-9F1A-0789E3EF0194}"/>
    <cellStyle name="Separador de milhares 4 2 3 2 2 4 2 2" xfId="28282" xr:uid="{CACDEA37-157C-4994-A7FF-778F94C74031}"/>
    <cellStyle name="Separador de milhares 4 2 3 2 2 4 3" xfId="17615" xr:uid="{5599FC7B-B5B5-4B10-98A3-A6F2987A7CE8}"/>
    <cellStyle name="Separador de milhares 4 2 3 2 2 4 4" xfId="23441" xr:uid="{06F3CDA7-CFF1-485C-9AEF-8D75B743B53B}"/>
    <cellStyle name="Separador de milhares 4 2 3 2 2 4 5" xfId="31122" xr:uid="{69936BF4-D923-4459-9F99-D0F9A41454C7}"/>
    <cellStyle name="Separador de milhares 4 2 3 2 2 5" xfId="8792" xr:uid="{0E7928E9-F994-4C59-8120-C55D5930EB7B}"/>
    <cellStyle name="Separador de milhares 4 2 3 2 2 5 2" xfId="25061" xr:uid="{D652DD75-2D74-4D48-B8A1-B4B20021066C}"/>
    <cellStyle name="Separador de milhares 4 2 3 2 2 6" xfId="14320" xr:uid="{3EB8AAF8-2F8E-45D1-8815-4A4F93811056}"/>
    <cellStyle name="Separador de milhares 4 2 3 2 2 7" xfId="20220" xr:uid="{7FAEC93B-2F78-43B2-A5F6-1AD1350C46FD}"/>
    <cellStyle name="Separador de milhares 4 2 3 2 2 8" xfId="30367" xr:uid="{4DC306D7-997B-461A-ADB7-DCC0294E2A4B}"/>
    <cellStyle name="Separador de milhares 4 2 3 2 2 9" xfId="33265" xr:uid="{F8521A12-5F9F-418D-AFA2-CA77123457AB}"/>
    <cellStyle name="Separador de milhares 4 2 3 2 3" xfId="3970" xr:uid="{937928F2-6164-45D8-8D3A-3036F7AF0EE7}"/>
    <cellStyle name="Separador de milhares 4 2 3 2 3 10" xfId="36646" xr:uid="{F82EE026-3FB5-4469-B190-F428E9F91B1A}"/>
    <cellStyle name="Separador de milhares 4 2 3 2 3 11" xfId="38058" xr:uid="{E27AB1C1-3564-4915-8136-2C46160C593E}"/>
    <cellStyle name="Separador de milhares 4 2 3 2 3 12" xfId="39463" xr:uid="{3DE21E5A-197A-4D7A-AB2C-321425EAFAF4}"/>
    <cellStyle name="Separador de milhares 4 2 3 2 3 13" xfId="40540" xr:uid="{36223FB6-93C3-432F-9C26-8003466258EC}"/>
    <cellStyle name="Separador de milhares 4 2 3 2 3 14" xfId="42512" xr:uid="{62437148-02A3-403D-BCF1-1C7604A5A194}"/>
    <cellStyle name="Separador de milhares 4 2 3 2 3 15" xfId="43915" xr:uid="{AF62F4B6-352E-4544-AF0F-ABD938192CB3}"/>
    <cellStyle name="Separador de milhares 4 2 3 2 3 2" xfId="5579" xr:uid="{0B0DB230-7F72-44F6-9F18-E7EC6F53CE5E}"/>
    <cellStyle name="Separador de milhares 4 2 3 2 3 2 2" xfId="10828" xr:uid="{E838061B-57C9-46D4-934F-1F56B14DD1F1}"/>
    <cellStyle name="Separador de milhares 4 2 3 2 3 2 2 2" xfId="27090" xr:uid="{3672833C-E29A-4A84-96B1-27E902BB49C9}"/>
    <cellStyle name="Separador de milhares 4 2 3 2 3 2 3" xfId="16351" xr:uid="{20F4FB87-46E6-4830-BC0F-C4D365A6301C}"/>
    <cellStyle name="Separador de milhares 4 2 3 2 3 2 4" xfId="22249" xr:uid="{69A0DBD0-F732-4B17-ADB1-3EC6FBD8D04D}"/>
    <cellStyle name="Separador de milhares 4 2 3 2 3 2 5" xfId="19569" xr:uid="{63331D59-B303-4721-9544-5311A3EF41BC}"/>
    <cellStyle name="Separador de milhares 4 2 3 2 3 3" xfId="7585" xr:uid="{511E4CFB-B8BA-410A-936B-4F9E213DB4A2}"/>
    <cellStyle name="Separador de milhares 4 2 3 2 3 3 2" xfId="12440" xr:uid="{2ABCC7DB-B4A2-4DD0-BB6B-28934C648CC7}"/>
    <cellStyle name="Separador de milhares 4 2 3 2 3 3 2 2" xfId="28702" xr:uid="{2C3805FB-8530-4CCD-B47F-7A73604FC54A}"/>
    <cellStyle name="Separador de milhares 4 2 3 2 3 3 3" xfId="18035" xr:uid="{64625C75-9639-4959-BE57-20D290E2602B}"/>
    <cellStyle name="Separador de milhares 4 2 3 2 3 3 4" xfId="23861" xr:uid="{5EB73000-1F7C-4BDA-993D-7799847EF2DB}"/>
    <cellStyle name="Separador de milhares 4 2 3 2 3 3 5" xfId="30037" xr:uid="{E83DED0D-7A86-4BC5-87BA-29051C948A3D}"/>
    <cellStyle name="Separador de milhares 4 2 3 2 3 4" xfId="9212" xr:uid="{F46D126F-B7BE-4D0D-A298-0ED9A65C6361}"/>
    <cellStyle name="Separador de milhares 4 2 3 2 3 4 2" xfId="25481" xr:uid="{684180E1-352D-453B-A22A-3EB08124822F}"/>
    <cellStyle name="Separador de milhares 4 2 3 2 3 5" xfId="14742" xr:uid="{748E68A1-CDC1-4E53-8D81-BA4EB2C32FDD}"/>
    <cellStyle name="Separador de milhares 4 2 3 2 3 6" xfId="20640" xr:uid="{14955853-6631-4966-A81D-65AC3C4E1F8D}"/>
    <cellStyle name="Separador de milhares 4 2 3 2 3 7" xfId="30345" xr:uid="{8D66792F-55B0-4F14-B03E-6C0E67D3E5A0}"/>
    <cellStyle name="Separador de milhares 4 2 3 2 3 8" xfId="33685" xr:uid="{E330D5DF-9931-43BE-AF9E-A27DF6B18EF8}"/>
    <cellStyle name="Separador de milhares 4 2 3 2 3 9" xfId="34871" xr:uid="{33F11B9E-E11E-4293-B8A9-BDA6A8F6137B}"/>
    <cellStyle name="Separador de milhares 4 2 3 2 4" xfId="4720" xr:uid="{DE07B85D-E33B-407D-97A0-A9F78F56A151}"/>
    <cellStyle name="Separador de milhares 4 2 3 2 4 2" xfId="9969" xr:uid="{59B08BBF-2BBF-4AEC-ADFF-C826899D8058}"/>
    <cellStyle name="Separador de milhares 4 2 3 2 4 2 2" xfId="26231" xr:uid="{C2B3FD54-0CD0-4EFE-B901-9756C4012215}"/>
    <cellStyle name="Separador de milhares 4 2 3 2 4 3" xfId="15492" xr:uid="{8A210245-7815-4271-A804-49EC06758644}"/>
    <cellStyle name="Separador de milhares 4 2 3 2 4 4" xfId="21390" xr:uid="{2CB0FFE1-D558-405D-8F8A-669BE5C4F5F0}"/>
    <cellStyle name="Separador de milhares 4 2 3 2 4 5" xfId="29531" xr:uid="{E22353A0-9C2A-4751-B67D-48300AD7D570}"/>
    <cellStyle name="Separador de milhares 4 2 3 2 5" xfId="6726" xr:uid="{EC92CADC-A4BA-4814-8769-5F45FE122190}"/>
    <cellStyle name="Separador de milhares 4 2 3 2 5 2" xfId="11581" xr:uid="{95FD5E83-32C7-4A04-BFF4-E147771B26A1}"/>
    <cellStyle name="Separador de milhares 4 2 3 2 5 2 2" xfId="27843" xr:uid="{5E8F1AC0-98DC-4E7E-BE6B-91395F7F7DC9}"/>
    <cellStyle name="Separador de milhares 4 2 3 2 5 3" xfId="17176" xr:uid="{CAAA45BB-1944-44DF-A579-031AE2A1BEAD}"/>
    <cellStyle name="Separador de milhares 4 2 3 2 5 4" xfId="23002" xr:uid="{7BA27225-2D3D-4DE4-9A31-623DC66A72C7}"/>
    <cellStyle name="Separador de milhares 4 2 3 2 5 5" xfId="13143" xr:uid="{A456C915-D7AD-45A0-8E22-DC18E93329C6}"/>
    <cellStyle name="Separador de milhares 4 2 3 2 6" xfId="8353" xr:uid="{3D84C036-81F8-4FDE-9F99-3F217905B392}"/>
    <cellStyle name="Separador de milhares 4 2 3 2 6 2" xfId="24622" xr:uid="{BC2BC28C-0E5A-48A6-9682-0C49BF6C7696}"/>
    <cellStyle name="Separador de milhares 4 2 3 2 7" xfId="13878" xr:uid="{E5082156-B879-4322-A782-39248FE6867D}"/>
    <cellStyle name="Separador de milhares 4 2 3 2 8" xfId="19781" xr:uid="{F5B91303-C364-4644-8050-B3FA6DD7D950}"/>
    <cellStyle name="Separador de milhares 4 2 3 2 9" xfId="29810" xr:uid="{5620F8B4-F43A-4138-9B4D-35728743EAA8}"/>
    <cellStyle name="Separador de milhares 4 2 3 3" xfId="3345" xr:uid="{FEC3D989-7197-42EB-B950-D66A4216F33D}"/>
    <cellStyle name="Separador de milhares 4 2 3 3 10" xfId="34872" xr:uid="{3A2A1E47-A73F-4857-8805-E68B02DDEBC0}"/>
    <cellStyle name="Separador de milhares 4 2 3 3 11" xfId="36085" xr:uid="{4D4A50A8-E8CE-4962-AD48-EEF3F6A1ECA7}"/>
    <cellStyle name="Separador de milhares 4 2 3 3 12" xfId="37497" xr:uid="{7EB3C431-7E21-44D2-8326-9363F61722B8}"/>
    <cellStyle name="Separador de milhares 4 2 3 3 13" xfId="38902" xr:uid="{FDFFF878-293A-46DB-B50C-30DA2564E0FE}"/>
    <cellStyle name="Separador de milhares 4 2 3 3 14" xfId="40541" xr:uid="{62541CC6-1DE2-49E6-A7E8-6927D9FB01FE}"/>
    <cellStyle name="Separador de milhares 4 2 3 3 15" xfId="41951" xr:uid="{6698F353-1243-47DA-860C-FBCF845D26D4}"/>
    <cellStyle name="Separador de milhares 4 2 3 3 16" xfId="43354" xr:uid="{50F6473E-68EE-4060-945C-B0EFC43DC1AB}"/>
    <cellStyle name="Separador de milhares 4 2 3 3 2" xfId="4207" xr:uid="{24DE4806-0D02-431B-835F-8E1A48FFC241}"/>
    <cellStyle name="Separador de milhares 4 2 3 3 2 10" xfId="36837" xr:uid="{F8C3DCC3-9C8D-4044-9BD5-8BC1BB52BDC6}"/>
    <cellStyle name="Separador de milhares 4 2 3 3 2 11" xfId="38249" xr:uid="{714547AE-3AAB-489E-99BD-02DEE95FB616}"/>
    <cellStyle name="Separador de milhares 4 2 3 3 2 12" xfId="39654" xr:uid="{F843A495-B687-4B17-A917-72C9BB23AE86}"/>
    <cellStyle name="Separador de milhares 4 2 3 3 2 13" xfId="40542" xr:uid="{E76DF9F2-1AFF-44D8-AB44-7DA1BE74231A}"/>
    <cellStyle name="Separador de milhares 4 2 3 3 2 14" xfId="42703" xr:uid="{693C4779-8B4A-4E02-BB2E-ACBF03EB670F}"/>
    <cellStyle name="Separador de milhares 4 2 3 3 2 15" xfId="44106" xr:uid="{9451F86D-861E-44CE-A6B7-123E88DB4C4C}"/>
    <cellStyle name="Separador de milhares 4 2 3 3 2 2" xfId="5816" xr:uid="{D035FF6B-074F-473F-96E1-8154E3178740}"/>
    <cellStyle name="Separador de milhares 4 2 3 3 2 2 2" xfId="11065" xr:uid="{DB10D7B2-8740-4F31-BB5C-978D4649D858}"/>
    <cellStyle name="Separador de milhares 4 2 3 3 2 2 2 2" xfId="27327" xr:uid="{FC52A718-F202-4C5B-83F5-82E979AC2830}"/>
    <cellStyle name="Separador de milhares 4 2 3 3 2 2 3" xfId="16588" xr:uid="{0AC260C6-CE26-478D-B22A-E6BAB29E3B5C}"/>
    <cellStyle name="Separador de milhares 4 2 3 3 2 2 4" xfId="22486" xr:uid="{C6608E63-8E9B-4D7A-9AF3-EB5183A1899F}"/>
    <cellStyle name="Separador de milhares 4 2 3 3 2 2 5" xfId="13350" xr:uid="{63544223-912A-4B6B-94A7-BE4FF0426353}"/>
    <cellStyle name="Separador de milhares 4 2 3 3 2 3" xfId="7822" xr:uid="{EB6615E3-5AD5-4584-97D4-B927A9693C72}"/>
    <cellStyle name="Separador de milhares 4 2 3 3 2 3 2" xfId="12677" xr:uid="{FDA1E55C-AE19-462F-914C-EABB26EA2F9B}"/>
    <cellStyle name="Separador de milhares 4 2 3 3 2 3 2 2" xfId="28939" xr:uid="{430079E9-0DD6-462C-BC2D-DE993FDFCC67}"/>
    <cellStyle name="Separador de milhares 4 2 3 3 2 3 3" xfId="18272" xr:uid="{807F255C-E829-415A-8555-4AFB6974D7A0}"/>
    <cellStyle name="Separador de milhares 4 2 3 3 2 3 4" xfId="24098" xr:uid="{77A61B3A-BF2D-4041-B644-31B07FC02C3A}"/>
    <cellStyle name="Separador de milhares 4 2 3 3 2 3 5" xfId="19292" xr:uid="{622CD700-6251-4375-84DB-5E2C785C9EF5}"/>
    <cellStyle name="Separador de milhares 4 2 3 3 2 4" xfId="9449" xr:uid="{2019065C-3281-412C-9A75-CAFA1C9A14DF}"/>
    <cellStyle name="Separador de milhares 4 2 3 3 2 4 2" xfId="25718" xr:uid="{86F63DAC-43AB-432D-B200-D56FE450050D}"/>
    <cellStyle name="Separador de milhares 4 2 3 3 2 5" xfId="14979" xr:uid="{2B58C4E0-AEEC-4C09-A945-A816EA8C0204}"/>
    <cellStyle name="Separador de milhares 4 2 3 3 2 6" xfId="20877" xr:uid="{6EF39415-95AF-4374-B9A1-AADE15B136C5}"/>
    <cellStyle name="Separador de milhares 4 2 3 3 2 7" xfId="30866" xr:uid="{87E55856-40B2-47FB-96C1-7EA6CE2460F6}"/>
    <cellStyle name="Separador de milhares 4 2 3 3 2 8" xfId="33922" xr:uid="{9C334C92-CE6A-4872-AF80-51E7FA13451B}"/>
    <cellStyle name="Separador de milhares 4 2 3 3 2 9" xfId="34873" xr:uid="{514CDA02-E952-4444-A81E-D98A88DCE0A4}"/>
    <cellStyle name="Separador de milhares 4 2 3 3 3" xfId="4960" xr:uid="{89A5FB15-505E-4341-BD78-DA4EC22EFFF8}"/>
    <cellStyle name="Separador de milhares 4 2 3 3 3 2" xfId="10209" xr:uid="{525CD1D5-B1DA-4F25-9CE1-DFC76A5F9B8C}"/>
    <cellStyle name="Separador de milhares 4 2 3 3 3 2 2" xfId="26471" xr:uid="{C29895E2-E804-4835-8F2B-E7DA1C48A659}"/>
    <cellStyle name="Separador de milhares 4 2 3 3 3 3" xfId="15732" xr:uid="{BA101987-77C7-483A-8E1B-B6E6DFB432CE}"/>
    <cellStyle name="Separador de milhares 4 2 3 3 3 4" xfId="21630" xr:uid="{435D893A-49A8-467B-BE79-F1E62DF890EC}"/>
    <cellStyle name="Separador de milhares 4 2 3 3 3 5" xfId="31677" xr:uid="{B779E407-3A31-4ACA-A757-8442B66F9A08}"/>
    <cellStyle name="Separador de milhares 4 2 3 3 4" xfId="6966" xr:uid="{FCED18D5-A7DC-45BA-B0BA-2542C7CFBDDA}"/>
    <cellStyle name="Separador de milhares 4 2 3 3 4 2" xfId="11821" xr:uid="{2DF50F92-43C7-47A3-9B5E-D1CCDC8D7A4A}"/>
    <cellStyle name="Separador de milhares 4 2 3 3 4 2 2" xfId="28083" xr:uid="{0DDEEF56-E176-417B-8547-85A78AB9430E}"/>
    <cellStyle name="Separador de milhares 4 2 3 3 4 3" xfId="17416" xr:uid="{BA35072D-A81C-4579-A8B6-312A1A967F20}"/>
    <cellStyle name="Separador de milhares 4 2 3 3 4 4" xfId="23242" xr:uid="{C8EE8AF6-3234-4174-84C1-97647690EA51}"/>
    <cellStyle name="Separador de milhares 4 2 3 3 4 5" xfId="32341" xr:uid="{73803A43-6A88-47CF-B2EA-81BFFF64CBA7}"/>
    <cellStyle name="Separador de milhares 4 2 3 3 5" xfId="8593" xr:uid="{2E8B30A9-AD7D-4E12-B7E1-D42D75202D47}"/>
    <cellStyle name="Separador de milhares 4 2 3 3 5 2" xfId="24862" xr:uid="{68322090-5A2F-4C61-9034-A74DB1F13828}"/>
    <cellStyle name="Separador de milhares 4 2 3 3 6" xfId="14121" xr:uid="{4B4395C4-0A51-440F-8BB2-59C87B223861}"/>
    <cellStyle name="Separador de milhares 4 2 3 3 7" xfId="20021" xr:uid="{7375BA33-516A-4ED5-A4C9-79C1551D5221}"/>
    <cellStyle name="Separador de milhares 4 2 3 3 8" xfId="19464" xr:uid="{F012B378-7349-4D86-BD97-0B8A9818A92B}"/>
    <cellStyle name="Separador de milhares 4 2 3 3 9" xfId="33066" xr:uid="{F96E58A7-6B46-4E1A-BB9B-8ED3AC366989}"/>
    <cellStyle name="Separador de milhares 4 2 3 4" xfId="3769" xr:uid="{C4597566-9410-4182-947F-A55770802DF7}"/>
    <cellStyle name="Separador de milhares 4 2 3 4 10" xfId="36470" xr:uid="{9F53AB6B-768D-42D6-9371-B73760E9C7A4}"/>
    <cellStyle name="Separador de milhares 4 2 3 4 11" xfId="37882" xr:uid="{F83AE862-EFE1-4605-BAD5-DD77F04530BD}"/>
    <cellStyle name="Separador de milhares 4 2 3 4 12" xfId="39287" xr:uid="{A763D1C8-6D05-4264-8AB4-B0E0ADD52EFE}"/>
    <cellStyle name="Separador de milhares 4 2 3 4 13" xfId="40543" xr:uid="{34267D69-F745-4CDB-B7DA-626C97846367}"/>
    <cellStyle name="Separador de milhares 4 2 3 4 14" xfId="42336" xr:uid="{46E1F593-6956-4C0F-922A-E7A880DF63D9}"/>
    <cellStyle name="Separador de milhares 4 2 3 4 15" xfId="43739" xr:uid="{EEA95CC4-FF58-4668-B4E5-2E4F34D19E4F}"/>
    <cellStyle name="Separador de milhares 4 2 3 4 2" xfId="5378" xr:uid="{6C761841-06C6-43D9-A5C9-8FD611F0B941}"/>
    <cellStyle name="Separador de milhares 4 2 3 4 2 2" xfId="10627" xr:uid="{EE63223D-DE73-4DFE-88A6-E2DA26DD76E1}"/>
    <cellStyle name="Separador de milhares 4 2 3 4 2 2 2" xfId="26889" xr:uid="{DAC06E39-7180-4592-A9EC-FC1D5867DF01}"/>
    <cellStyle name="Separador de milhares 4 2 3 4 2 3" xfId="16150" xr:uid="{4DA29AB9-1FD8-4504-A861-ADC238F8A33B}"/>
    <cellStyle name="Separador de milhares 4 2 3 4 2 4" xfId="22048" xr:uid="{2614A716-CFF3-4B33-9F78-ED1AE3EC5509}"/>
    <cellStyle name="Separador de milhares 4 2 3 4 2 5" xfId="31120" xr:uid="{15C52415-AC27-4A17-B2D3-73F59A7D2C58}"/>
    <cellStyle name="Separador de milhares 4 2 3 4 3" xfId="7384" xr:uid="{4570A019-00AA-45DF-B5CB-310B330FEC47}"/>
    <cellStyle name="Separador de milhares 4 2 3 4 3 2" xfId="12239" xr:uid="{8D569DEB-4836-43D7-916C-33E90787BF1E}"/>
    <cellStyle name="Separador de milhares 4 2 3 4 3 2 2" xfId="28501" xr:uid="{5542B966-D7CD-4B2F-930D-83E590BAB6EE}"/>
    <cellStyle name="Separador de milhares 4 2 3 4 3 3" xfId="17834" xr:uid="{88A70826-7893-45E5-8E56-E6417D61FA34}"/>
    <cellStyle name="Separador de milhares 4 2 3 4 3 4" xfId="23660" xr:uid="{0F918A11-A91F-47FD-ABD6-BEB1C37E9789}"/>
    <cellStyle name="Separador de milhares 4 2 3 4 3 5" xfId="32391" xr:uid="{1F1AB0AF-5BCD-43A4-B906-097D168A100A}"/>
    <cellStyle name="Separador de milhares 4 2 3 4 4" xfId="9011" xr:uid="{2C7D6069-EEAD-4E63-90DA-C1F4587DA363}"/>
    <cellStyle name="Separador de milhares 4 2 3 4 4 2" xfId="25280" xr:uid="{361A1828-B90C-4FE8-8839-758D95B2786E}"/>
    <cellStyle name="Separador de milhares 4 2 3 4 5" xfId="14541" xr:uid="{9CE40ABD-8AC1-4C28-A173-6504C24A554C}"/>
    <cellStyle name="Separador de milhares 4 2 3 4 6" xfId="20439" xr:uid="{6E4A12A6-A12C-4562-9496-9B3D62162C1B}"/>
    <cellStyle name="Separador de milhares 4 2 3 4 7" xfId="29640" xr:uid="{9FE4323A-D486-4F6D-82EB-D948D0276A1B}"/>
    <cellStyle name="Separador de milhares 4 2 3 4 8" xfId="33484" xr:uid="{C7193433-E41E-459C-B924-3EC2A9095121}"/>
    <cellStyle name="Separador de milhares 4 2 3 4 9" xfId="34874" xr:uid="{504FBB64-92AB-402F-9DB7-93A7F7D84713}"/>
    <cellStyle name="Separador de milhares 4 2 3 5" xfId="13674" xr:uid="{9DC376E5-1E66-4C7C-A2A6-C542CAB9CC25}"/>
    <cellStyle name="Separador de milhares 4 2 3 6" xfId="31728" xr:uid="{9992FBFA-EC08-4D2B-9D94-450F85C9A3B3}"/>
    <cellStyle name="Separador de milhares 4 2 4" xfId="3077" xr:uid="{800328AF-3647-49DA-AAB5-5E83C1305D42}"/>
    <cellStyle name="Separador de milhares 4 2 4 10" xfId="32824" xr:uid="{CE5DFDB2-8473-4019-BDB7-090BBC6E1235}"/>
    <cellStyle name="Separador de milhares 4 2 4 11" xfId="34875" xr:uid="{34379FED-2B71-4F23-BB23-B68B9192A586}"/>
    <cellStyle name="Separador de milhares 4 2 4 12" xfId="35851" xr:uid="{A039F3F1-1CFA-4E09-AF7B-8AE441808220}"/>
    <cellStyle name="Separador de milhares 4 2 4 13" xfId="37263" xr:uid="{D1CD3012-98C8-436C-9B84-AF0FEE2ED8EA}"/>
    <cellStyle name="Separador de milhares 4 2 4 14" xfId="38668" xr:uid="{18513092-1AC7-4003-AD2D-BCBF63E27E03}"/>
    <cellStyle name="Separador de milhares 4 2 4 15" xfId="40544" xr:uid="{5A32376F-A432-47B0-9052-99655D6EB962}"/>
    <cellStyle name="Separador de milhares 4 2 4 16" xfId="41717" xr:uid="{015EC487-8298-4B2B-A5EC-D06723C5EB00}"/>
    <cellStyle name="Separador de milhares 4 2 4 17" xfId="43120" xr:uid="{DA0D179B-E037-4BDA-BFA2-A7C5F041F93F}"/>
    <cellStyle name="Separador de milhares 4 2 4 2" xfId="3542" xr:uid="{31B4FC67-EB8A-4256-82DA-4310E00B8218}"/>
    <cellStyle name="Separador de milhares 4 2 4 2 10" xfId="34876" xr:uid="{CC7798AE-B2DD-411A-9600-F616C125A130}"/>
    <cellStyle name="Separador de milhares 4 2 4 2 11" xfId="36216" xr:uid="{1599A7A2-E799-4716-92C9-F38CFA712CF2}"/>
    <cellStyle name="Separador de milhares 4 2 4 2 12" xfId="37628" xr:uid="{A6EF2A03-3793-4072-8FAA-6932C27A5D5D}"/>
    <cellStyle name="Separador de milhares 4 2 4 2 13" xfId="39033" xr:uid="{C99CB491-E465-46E3-95B7-A2A442A2D5CD}"/>
    <cellStyle name="Separador de milhares 4 2 4 2 14" xfId="40545" xr:uid="{D2E9AD17-8FC8-4873-A2CE-630AF43C14AC}"/>
    <cellStyle name="Separador de milhares 4 2 4 2 15" xfId="42082" xr:uid="{F7089DE5-2A51-4FA5-8D39-69C5566CB7F7}"/>
    <cellStyle name="Separador de milhares 4 2 4 2 16" xfId="43485" xr:uid="{A362B8AE-F628-4633-AC0D-C4355A104B7B}"/>
    <cellStyle name="Separador de milhares 4 2 4 2 2" xfId="4403" xr:uid="{240D5DF4-E907-4573-B4F2-72494FA7D7A6}"/>
    <cellStyle name="Separador de milhares 4 2 4 2 2 10" xfId="36968" xr:uid="{63EF68B6-7DEB-4BD5-9FC1-1964CCE54360}"/>
    <cellStyle name="Separador de milhares 4 2 4 2 2 11" xfId="38380" xr:uid="{A181AD49-ABAA-4D92-9A08-7CED078F7C5C}"/>
    <cellStyle name="Separador de milhares 4 2 4 2 2 12" xfId="39785" xr:uid="{A7BDE381-B8FA-4BC9-90A9-445E6F62B21D}"/>
    <cellStyle name="Separador de milhares 4 2 4 2 2 13" xfId="40546" xr:uid="{1D6CB9D1-AFA4-41FF-8319-20AC3CEE374F}"/>
    <cellStyle name="Separador de milhares 4 2 4 2 2 14" xfId="42834" xr:uid="{45FDD63E-A696-4599-A812-AFD25EF1EBC4}"/>
    <cellStyle name="Separador de milhares 4 2 4 2 2 15" xfId="44237" xr:uid="{3545A0F7-C8E8-49C7-88E0-E64F7DD64267}"/>
    <cellStyle name="Separador de milhares 4 2 4 2 2 2" xfId="6012" xr:uid="{26032738-B24B-4317-830A-040C3403B2E6}"/>
    <cellStyle name="Separador de milhares 4 2 4 2 2 2 2" xfId="11261" xr:uid="{A1A0E570-8EE5-4F3A-B8BC-79C66AC1B489}"/>
    <cellStyle name="Separador de milhares 4 2 4 2 2 2 2 2" xfId="27523" xr:uid="{96A832A9-4246-4426-B8EE-0FAD42E9A56B}"/>
    <cellStyle name="Separador de milhares 4 2 4 2 2 2 3" xfId="16784" xr:uid="{5348F0F2-9FE2-4045-B0BB-E79B1335D854}"/>
    <cellStyle name="Separador de milhares 4 2 4 2 2 2 4" xfId="22682" xr:uid="{9C1302BD-3B47-4F3D-8A2D-2C69BEF8EA38}"/>
    <cellStyle name="Separador de milhares 4 2 4 2 2 2 5" xfId="30177" xr:uid="{25B9E5B0-2DA2-4C20-A56A-F2FBF986936F}"/>
    <cellStyle name="Separador de milhares 4 2 4 2 2 3" xfId="8018" xr:uid="{2DE718A7-FBB8-403B-9F7C-E3166693DB24}"/>
    <cellStyle name="Separador de milhares 4 2 4 2 2 3 2" xfId="12873" xr:uid="{BEDD4027-7F39-4D71-919F-902CAE534C4C}"/>
    <cellStyle name="Separador de milhares 4 2 4 2 2 3 2 2" xfId="29135" xr:uid="{C893EC4A-8092-484E-AC9C-99C96CEFA133}"/>
    <cellStyle name="Separador de milhares 4 2 4 2 2 3 3" xfId="18468" xr:uid="{4F11CE5B-6925-485C-9C38-ABA0C7623FBC}"/>
    <cellStyle name="Separador de milhares 4 2 4 2 2 3 4" xfId="24294" xr:uid="{43508C05-1CCA-40E7-A7E4-358448D058D1}"/>
    <cellStyle name="Separador de milhares 4 2 4 2 2 3 5" xfId="16935" xr:uid="{257542BF-D7F2-484F-886D-0F3D827CB5E9}"/>
    <cellStyle name="Separador de milhares 4 2 4 2 2 4" xfId="9645" xr:uid="{8F53371F-2747-4355-A5F0-3F2DEE965C42}"/>
    <cellStyle name="Separador de milhares 4 2 4 2 2 4 2" xfId="25914" xr:uid="{423BC322-DEC7-4B67-9548-F1D9A8314124}"/>
    <cellStyle name="Separador de milhares 4 2 4 2 2 5" xfId="15175" xr:uid="{9ADA75F6-AAC7-434C-A0F2-A3796E079FEC}"/>
    <cellStyle name="Separador de milhares 4 2 4 2 2 6" xfId="21073" xr:uid="{8573A49E-9163-4088-87F5-D9542D2F89DA}"/>
    <cellStyle name="Separador de milhares 4 2 4 2 2 7" xfId="29326" xr:uid="{D1C53A49-5ED3-442A-91B7-A1D9F6C04207}"/>
    <cellStyle name="Separador de milhares 4 2 4 2 2 8" xfId="34118" xr:uid="{2C0031DC-40EA-4BC8-9593-B6284DCF4436}"/>
    <cellStyle name="Separador de milhares 4 2 4 2 2 9" xfId="34877" xr:uid="{9961DDBF-EA31-49FB-AB6F-B245414A92FF}"/>
    <cellStyle name="Separador de milhares 4 2 4 2 3" xfId="5157" xr:uid="{DE9BEFAF-8488-4BDE-A10B-8FB13A74C89B}"/>
    <cellStyle name="Separador de milhares 4 2 4 2 3 2" xfId="10406" xr:uid="{88B30A41-1C43-4384-83B1-D27A0B5071B6}"/>
    <cellStyle name="Separador de milhares 4 2 4 2 3 2 2" xfId="26668" xr:uid="{591E55D6-2175-4BC7-B5AC-A27AFC43F5F1}"/>
    <cellStyle name="Separador de milhares 4 2 4 2 3 3" xfId="15929" xr:uid="{2549E2F6-78D7-411A-8F49-1D3166F3213C}"/>
    <cellStyle name="Separador de milhares 4 2 4 2 3 4" xfId="21827" xr:uid="{5D0F4875-7D70-4B07-8AD9-4432E5FFF13F}"/>
    <cellStyle name="Separador de milhares 4 2 4 2 3 5" xfId="18668" xr:uid="{F6C8F133-39EB-4B2B-8E50-F80CC7D6C721}"/>
    <cellStyle name="Separador de milhares 4 2 4 2 4" xfId="7163" xr:uid="{D9402B79-5FB3-4612-BA6C-5CD057741D5E}"/>
    <cellStyle name="Separador de milhares 4 2 4 2 4 2" xfId="12018" xr:uid="{8F5DC468-FD9E-41D8-AD4C-E6BD98A9F352}"/>
    <cellStyle name="Separador de milhares 4 2 4 2 4 2 2" xfId="28280" xr:uid="{3FE0C548-9D41-47FA-A583-F4961DE1FE76}"/>
    <cellStyle name="Separador de milhares 4 2 4 2 4 3" xfId="17613" xr:uid="{349A79FC-F415-4A99-AC0E-426184A04A1C}"/>
    <cellStyle name="Separador de milhares 4 2 4 2 4 4" xfId="23439" xr:uid="{5960D9FA-E1B6-4BA5-B116-0BB5975DA86F}"/>
    <cellStyle name="Separador de milhares 4 2 4 2 4 5" xfId="30918" xr:uid="{E327C4CB-9657-4588-8003-1D842FEE1FC1}"/>
    <cellStyle name="Separador de milhares 4 2 4 2 5" xfId="8790" xr:uid="{D2D5610D-21F6-4495-9ED0-0D51B5BCC689}"/>
    <cellStyle name="Separador de milhares 4 2 4 2 5 2" xfId="25059" xr:uid="{52006A2F-4A05-476D-8A92-23447C42CFD8}"/>
    <cellStyle name="Separador de milhares 4 2 4 2 6" xfId="14318" xr:uid="{FB87A82B-BC79-49A7-9F79-DC8CBD318E1F}"/>
    <cellStyle name="Separador de milhares 4 2 4 2 7" xfId="20218" xr:uid="{FBBB6EC7-173F-4A3C-9085-7A1CD3DD6CAA}"/>
    <cellStyle name="Separador de milhares 4 2 4 2 8" xfId="31718" xr:uid="{2BD2B9F6-0E2C-4322-882A-6604EA28A46D}"/>
    <cellStyle name="Separador de milhares 4 2 4 2 9" xfId="33263" xr:uid="{84983525-22BC-456F-952B-17DABA3FCE6E}"/>
    <cellStyle name="Separador de milhares 4 2 4 3" xfId="3968" xr:uid="{231D9370-EA91-485A-9117-18BD0C29A395}"/>
    <cellStyle name="Separador de milhares 4 2 4 3 10" xfId="36601" xr:uid="{28BD08F5-87D4-48B9-95E7-2047F4B794A7}"/>
    <cellStyle name="Separador de milhares 4 2 4 3 11" xfId="38013" xr:uid="{98224A6D-DFAE-48D2-B33A-3D057B8B183D}"/>
    <cellStyle name="Separador de milhares 4 2 4 3 12" xfId="39418" xr:uid="{3BE9C955-B8CC-4CC7-8311-01108DC3F259}"/>
    <cellStyle name="Separador de milhares 4 2 4 3 13" xfId="40547" xr:uid="{3E808A54-4CC0-4193-9505-90AFC3D45366}"/>
    <cellStyle name="Separador de milhares 4 2 4 3 14" xfId="42467" xr:uid="{EC25E304-0693-41BF-BED3-4935F4D2691C}"/>
    <cellStyle name="Separador de milhares 4 2 4 3 15" xfId="43870" xr:uid="{FBCD1E5A-9C7C-4127-A442-F7B67680FB65}"/>
    <cellStyle name="Separador de milhares 4 2 4 3 2" xfId="5577" xr:uid="{1402B4A7-8E76-4C46-9443-41A78CC27772}"/>
    <cellStyle name="Separador de milhares 4 2 4 3 2 2" xfId="10826" xr:uid="{26D003FE-D8E2-4F64-A262-ABFF23968EFF}"/>
    <cellStyle name="Separador de milhares 4 2 4 3 2 2 2" xfId="27088" xr:uid="{DA3318ED-620F-4EB0-8F2C-400E22E24B90}"/>
    <cellStyle name="Separador de milhares 4 2 4 3 2 3" xfId="16349" xr:uid="{F363D947-D086-479B-A4F4-C74DD8FF62B0}"/>
    <cellStyle name="Separador de milhares 4 2 4 3 2 4" xfId="22247" xr:uid="{F77C7C59-7270-4090-B00E-74A3502459E7}"/>
    <cellStyle name="Separador de milhares 4 2 4 3 2 5" xfId="30320" xr:uid="{AB2DBA2B-521D-4CE4-9C29-C9B443C653C4}"/>
    <cellStyle name="Separador de milhares 4 2 4 3 3" xfId="7583" xr:uid="{1AFC837A-060E-4FA1-8984-E80950BDE416}"/>
    <cellStyle name="Separador de milhares 4 2 4 3 3 2" xfId="12438" xr:uid="{69F0B607-6B58-4389-804E-9B82A918A0C1}"/>
    <cellStyle name="Separador de milhares 4 2 4 3 3 2 2" xfId="28700" xr:uid="{8BCBB9B3-58E7-47EF-B2AC-347F757E2AF1}"/>
    <cellStyle name="Separador de milhares 4 2 4 3 3 3" xfId="18033" xr:uid="{BFE51068-5B24-46B2-A8D5-7E0154F5119D}"/>
    <cellStyle name="Separador de milhares 4 2 4 3 3 4" xfId="23859" xr:uid="{5C17377D-7875-424F-82E2-A41D3B6CF14F}"/>
    <cellStyle name="Separador de milhares 4 2 4 3 3 5" xfId="31396" xr:uid="{E1C81D26-973F-496C-AAE4-B0A7BC5BB25B}"/>
    <cellStyle name="Separador de milhares 4 2 4 3 4" xfId="9210" xr:uid="{B2F86FBB-FBE6-45EF-AD3C-D46C83E650A6}"/>
    <cellStyle name="Separador de milhares 4 2 4 3 4 2" xfId="25479" xr:uid="{3BC4ED98-3025-4226-A86C-15123EBE7BE4}"/>
    <cellStyle name="Separador de milhares 4 2 4 3 5" xfId="14740" xr:uid="{DBA63FD9-FEF2-4DC6-83F6-4BB5B2D76F2A}"/>
    <cellStyle name="Separador de milhares 4 2 4 3 6" xfId="20638" xr:uid="{9C1B058D-266E-4A10-BF28-878F2D34417F}"/>
    <cellStyle name="Separador de milhares 4 2 4 3 7" xfId="32568" xr:uid="{1736E55E-F9E0-4BC9-9B0C-332D544477FE}"/>
    <cellStyle name="Separador de milhares 4 2 4 3 8" xfId="33683" xr:uid="{851B0226-ACC3-4A4E-A9F7-45408FE3378E}"/>
    <cellStyle name="Separador de milhares 4 2 4 3 9" xfId="34878" xr:uid="{5C017672-2F34-4010-8ADD-3D86AD764E82}"/>
    <cellStyle name="Separador de milhares 4 2 4 4" xfId="4718" xr:uid="{8601543E-F5B5-4A98-A771-693A153C95C1}"/>
    <cellStyle name="Separador de milhares 4 2 4 4 2" xfId="9967" xr:uid="{DF0D1883-56FA-492D-8E3F-BDE7F558611B}"/>
    <cellStyle name="Separador de milhares 4 2 4 4 2 2" xfId="26229" xr:uid="{BA18CD8A-EE73-446D-B973-180FBDA42842}"/>
    <cellStyle name="Separador de milhares 4 2 4 4 3" xfId="15490" xr:uid="{670B6F60-2EBF-40AE-B7BA-EF8126821C74}"/>
    <cellStyle name="Separador de milhares 4 2 4 4 4" xfId="21388" xr:uid="{EA35724D-2409-4B60-9AA5-C4D0456A6F53}"/>
    <cellStyle name="Separador de milhares 4 2 4 4 5" xfId="13278" xr:uid="{D403245C-8949-41C9-8512-851ACB735705}"/>
    <cellStyle name="Separador de milhares 4 2 4 5" xfId="6724" xr:uid="{6B248015-FAD1-4A61-89D3-FF54E46EC93F}"/>
    <cellStyle name="Separador de milhares 4 2 4 5 2" xfId="11579" xr:uid="{205C69D8-C8E9-4CAB-81B0-129592374A73}"/>
    <cellStyle name="Separador de milhares 4 2 4 5 2 2" xfId="27841" xr:uid="{5ADE768E-2387-423A-9D4F-C0062AD5D814}"/>
    <cellStyle name="Separador de milhares 4 2 4 5 3" xfId="17174" xr:uid="{8837DB24-06B3-46C4-AB17-43DC7DAF10F2}"/>
    <cellStyle name="Separador de milhares 4 2 4 5 4" xfId="23000" xr:uid="{A2F64C0A-2F4D-4279-A08D-0B2F8E42EF55}"/>
    <cellStyle name="Separador de milhares 4 2 4 5 5" xfId="31081" xr:uid="{C90D1A95-CF97-4857-8375-8A534CEB6584}"/>
    <cellStyle name="Separador de milhares 4 2 4 6" xfId="8351" xr:uid="{06FFC99C-7516-41B0-9B27-A0B363E093AF}"/>
    <cellStyle name="Separador de milhares 4 2 4 6 2" xfId="24620" xr:uid="{6DA5A9D9-4BBB-499C-AFF0-8D0549941A49}"/>
    <cellStyle name="Separador de milhares 4 2 4 7" xfId="13876" xr:uid="{E272E2E8-5A8B-4EC2-BFFD-70B87E3A3CCD}"/>
    <cellStyle name="Separador de milhares 4 2 4 8" xfId="19779" xr:uid="{6C784825-459F-48D4-9F02-A9FC14054FB3}"/>
    <cellStyle name="Separador de milhares 4 2 4 9" xfId="32104" xr:uid="{C1B88F1E-A594-4BFC-A7AD-483F62CD29DC}"/>
    <cellStyle name="Separador de milhares 4 2 5" xfId="3343" xr:uid="{3C800CDF-AF4A-496B-9046-22D6451AC55F}"/>
    <cellStyle name="Separador de milhares 4 2 5 10" xfId="34879" xr:uid="{0FE3D5AD-F988-4226-A481-80B00339804E}"/>
    <cellStyle name="Separador de milhares 4 2 5 11" xfId="36040" xr:uid="{9AAE55A4-9C8A-4ED9-82F8-4AA76C25BC7C}"/>
    <cellStyle name="Separador de milhares 4 2 5 12" xfId="37452" xr:uid="{86EE4BD1-F906-4EBB-A426-D5C859CD6FB6}"/>
    <cellStyle name="Separador de milhares 4 2 5 13" xfId="38857" xr:uid="{79F04217-AE50-4D59-ACD4-65A8F156AA9D}"/>
    <cellStyle name="Separador de milhares 4 2 5 14" xfId="40548" xr:uid="{ADB9CE8F-C6B8-437A-B513-567CBBF4698D}"/>
    <cellStyle name="Separador de milhares 4 2 5 15" xfId="41906" xr:uid="{94F242EA-14B6-426A-97B0-8181732DE6B6}"/>
    <cellStyle name="Separador de milhares 4 2 5 16" xfId="43309" xr:uid="{10137EBB-C10E-4834-A409-32A7338B27AA}"/>
    <cellStyle name="Separador de milhares 4 2 5 2" xfId="4205" xr:uid="{C91A9590-2D6B-4599-8925-50F1C761DB9E}"/>
    <cellStyle name="Separador de milhares 4 2 5 2 10" xfId="36792" xr:uid="{2853EC43-6CA0-4E8A-8806-8BB6D43E5E6B}"/>
    <cellStyle name="Separador de milhares 4 2 5 2 11" xfId="38204" xr:uid="{FEFEA10E-4E48-4568-B11A-266C69793AFF}"/>
    <cellStyle name="Separador de milhares 4 2 5 2 12" xfId="39609" xr:uid="{A7B496F7-7C77-4474-ADEA-2BBFA3F84A1C}"/>
    <cellStyle name="Separador de milhares 4 2 5 2 13" xfId="40549" xr:uid="{B4D22FE3-7FE8-474A-BAD6-007153FB3200}"/>
    <cellStyle name="Separador de milhares 4 2 5 2 14" xfId="42658" xr:uid="{F3B51F83-DE29-4554-BF7E-D6584410B7FE}"/>
    <cellStyle name="Separador de milhares 4 2 5 2 15" xfId="44061" xr:uid="{FC48CDC8-20EF-4EED-B863-119449DDC162}"/>
    <cellStyle name="Separador de milhares 4 2 5 2 2" xfId="5814" xr:uid="{43470158-13AB-4C78-93EC-50926B3A2EDB}"/>
    <cellStyle name="Separador de milhares 4 2 5 2 2 2" xfId="11063" xr:uid="{C365B8B1-D8F9-47CD-8DDC-BB7FF63D9412}"/>
    <cellStyle name="Separador de milhares 4 2 5 2 2 2 2" xfId="27325" xr:uid="{025ED066-F552-444D-B992-72DC245DA6AC}"/>
    <cellStyle name="Separador de milhares 4 2 5 2 2 3" xfId="16586" xr:uid="{F33DB910-20B4-43AC-9843-0BFE42B3B577}"/>
    <cellStyle name="Separador de milhares 4 2 5 2 2 4" xfId="22484" xr:uid="{9DD73599-48EB-4744-B9C6-6BC911357B9C}"/>
    <cellStyle name="Separador de milhares 4 2 5 2 2 5" xfId="30485" xr:uid="{EC309D13-D28D-4F4B-AFA5-90CC00CB6223}"/>
    <cellStyle name="Separador de milhares 4 2 5 2 3" xfId="7820" xr:uid="{D800EA5E-5BC5-40D7-913E-734DAC4F788F}"/>
    <cellStyle name="Separador de milhares 4 2 5 2 3 2" xfId="12675" xr:uid="{37C2E0C0-3545-41EE-8B5D-ABD0EAB49DC9}"/>
    <cellStyle name="Separador de milhares 4 2 5 2 3 2 2" xfId="28937" xr:uid="{2F920746-6DF7-4531-83D0-0FBD25828457}"/>
    <cellStyle name="Separador de milhares 4 2 5 2 3 3" xfId="18270" xr:uid="{3ACBEFF0-CD6C-49EB-861A-5ABCD793760C}"/>
    <cellStyle name="Separador de milhares 4 2 5 2 3 4" xfId="24096" xr:uid="{40E0D83A-308B-4EE0-A2AB-3B7E7A23CF3F}"/>
    <cellStyle name="Separador de milhares 4 2 5 2 3 5" xfId="19395" xr:uid="{05FB20AA-2504-4D10-B969-B56B5AD3DEE0}"/>
    <cellStyle name="Separador de milhares 4 2 5 2 4" xfId="9447" xr:uid="{9D1EA9D8-6859-4818-8201-64A8CA8403D4}"/>
    <cellStyle name="Separador de milhares 4 2 5 2 4 2" xfId="25716" xr:uid="{4504A28F-FBEC-4E67-B0A2-247EDB21AFA9}"/>
    <cellStyle name="Separador de milhares 4 2 5 2 5" xfId="14977" xr:uid="{169608D4-9C11-4573-9135-E9D2867E71F3}"/>
    <cellStyle name="Separador de milhares 4 2 5 2 6" xfId="20875" xr:uid="{246A5EA8-80B1-415F-A464-3A571292782B}"/>
    <cellStyle name="Separador de milhares 4 2 5 2 7" xfId="31286" xr:uid="{5D4D8F1C-D9F1-4D57-8EE7-E173FF29DF13}"/>
    <cellStyle name="Separador de milhares 4 2 5 2 8" xfId="33920" xr:uid="{EA8ACCB0-C253-415B-BF56-51AE971EB251}"/>
    <cellStyle name="Separador de milhares 4 2 5 2 9" xfId="34880" xr:uid="{4C67F276-45E5-41CC-A57C-64134C1F0662}"/>
    <cellStyle name="Separador de milhares 4 2 5 3" xfId="4958" xr:uid="{7900E9BC-3D2E-4D0D-ABB9-011DD7AB3956}"/>
    <cellStyle name="Separador de milhares 4 2 5 3 2" xfId="10207" xr:uid="{0492739B-8AD8-4BA9-881F-0C51DB3BF37C}"/>
    <cellStyle name="Separador de milhares 4 2 5 3 2 2" xfId="26469" xr:uid="{9334673B-3128-43D2-A155-CBA579A65AA5}"/>
    <cellStyle name="Separador de milhares 4 2 5 3 3" xfId="15730" xr:uid="{45A610AC-E070-426D-B4D6-36E78AD7DDA1}"/>
    <cellStyle name="Separador de milhares 4 2 5 3 4" xfId="21628" xr:uid="{A534E98A-0444-461B-8005-7A5D762189E8}"/>
    <cellStyle name="Separador de milhares 4 2 5 3 5" xfId="30777" xr:uid="{73A068A3-4D97-4B7C-AE0B-9052CD0B96C2}"/>
    <cellStyle name="Separador de milhares 4 2 5 4" xfId="6964" xr:uid="{7D108833-CD67-4D6F-BC32-4B77FEA13C1F}"/>
    <cellStyle name="Separador de milhares 4 2 5 4 2" xfId="11819" xr:uid="{ACB584CA-2F0E-4531-8AE3-6DB0CF2A0126}"/>
    <cellStyle name="Separador de milhares 4 2 5 4 2 2" xfId="28081" xr:uid="{F14865B7-022E-4698-8CB1-01B95B580EB9}"/>
    <cellStyle name="Separador de milhares 4 2 5 4 3" xfId="17414" xr:uid="{09BADCFF-0DDD-49A9-AFB5-532E49A0387F}"/>
    <cellStyle name="Separador de milhares 4 2 5 4 4" xfId="23240" xr:uid="{77CE5BC7-82A3-42C9-B5FF-CD1D9F3D0F93}"/>
    <cellStyle name="Separador de milhares 4 2 5 4 5" xfId="31601" xr:uid="{403010B7-9435-4C8C-A0BA-42F0F7E88EEC}"/>
    <cellStyle name="Separador de milhares 4 2 5 5" xfId="8591" xr:uid="{D7718264-2E1D-4302-999E-7BEB53FE2FA2}"/>
    <cellStyle name="Separador de milhares 4 2 5 5 2" xfId="24860" xr:uid="{EB36E3FE-115E-4A51-A512-6D0BFC506EFA}"/>
    <cellStyle name="Separador de milhares 4 2 5 6" xfId="14119" xr:uid="{988E9C9C-4601-46DF-AF4A-D4885530B0B1}"/>
    <cellStyle name="Separador de milhares 4 2 5 7" xfId="20019" xr:uid="{F625CCCA-C4F6-4C6B-891B-8B463ED9A89D}"/>
    <cellStyle name="Separador de milhares 4 2 5 8" xfId="29732" xr:uid="{C63FA805-9E7B-416C-A0DC-1A6B2D793DF8}"/>
    <cellStyle name="Separador de milhares 4 2 5 9" xfId="33064" xr:uid="{BF5022F6-2B7E-4A49-9383-7FCB9B0597D7}"/>
    <cellStyle name="Separador de milhares 4 2 6" xfId="3767" xr:uid="{4BD7F542-BA4B-4CA0-AD92-4766C53970E5}"/>
    <cellStyle name="Separador de milhares 4 2 6 10" xfId="36425" xr:uid="{F5A00388-9B20-428F-9C31-27A5289ACAE5}"/>
    <cellStyle name="Separador de milhares 4 2 6 11" xfId="37837" xr:uid="{348B6D94-B545-4753-AC73-5FC5C82BF55F}"/>
    <cellStyle name="Separador de milhares 4 2 6 12" xfId="39242" xr:uid="{9321093E-34EC-47CB-ABCB-38F7997826E0}"/>
    <cellStyle name="Separador de milhares 4 2 6 13" xfId="40550" xr:uid="{F1705B4B-D483-4074-B91D-DE28CE8411C1}"/>
    <cellStyle name="Separador de milhares 4 2 6 14" xfId="42291" xr:uid="{8D928AA6-422F-4D08-B135-6A561B3BD2AB}"/>
    <cellStyle name="Separador de milhares 4 2 6 15" xfId="43694" xr:uid="{2544BFD4-9BF8-4B74-A52C-5CCA978F714B}"/>
    <cellStyle name="Separador de milhares 4 2 6 2" xfId="5376" xr:uid="{257E3B73-A459-4996-A799-FB95F2EA7507}"/>
    <cellStyle name="Separador de milhares 4 2 6 2 2" xfId="10625" xr:uid="{55844D12-9D0A-4CDE-BA25-41405D17AF8B}"/>
    <cellStyle name="Separador de milhares 4 2 6 2 2 2" xfId="26887" xr:uid="{18243947-EED3-4279-A83A-B21F28AD212F}"/>
    <cellStyle name="Separador de milhares 4 2 6 2 3" xfId="16148" xr:uid="{8DBCAE9F-D77A-443C-B05C-BC19FE894C90}"/>
    <cellStyle name="Separador de milhares 4 2 6 2 4" xfId="22046" xr:uid="{CDE10B6F-182B-452A-8910-0A0E254BEABF}"/>
    <cellStyle name="Separador de milhares 4 2 6 2 5" xfId="19053" xr:uid="{9C2A7D34-9BA7-41A9-8BC2-DCBEBA5D23F8}"/>
    <cellStyle name="Separador de milhares 4 2 6 3" xfId="7382" xr:uid="{E2B9FD4C-8576-49CB-9D7B-5BCAC0F93C87}"/>
    <cellStyle name="Separador de milhares 4 2 6 3 2" xfId="12237" xr:uid="{1294284C-02B6-420B-9FA1-8AB0C762BC4F}"/>
    <cellStyle name="Separador de milhares 4 2 6 3 2 2" xfId="28499" xr:uid="{26248708-9230-414C-A07C-1107C417260F}"/>
    <cellStyle name="Separador de milhares 4 2 6 3 3" xfId="17832" xr:uid="{3356C5DE-6F6E-4E20-9977-15A4BD0698D0}"/>
    <cellStyle name="Separador de milhares 4 2 6 3 4" xfId="23658" xr:uid="{8BCB42DC-3F62-4FDD-A5C3-209AEECC2A05}"/>
    <cellStyle name="Separador de milhares 4 2 6 3 5" xfId="32243" xr:uid="{0DC0121D-9950-4469-94FC-EB2E3B43AC81}"/>
    <cellStyle name="Separador de milhares 4 2 6 4" xfId="9009" xr:uid="{9AD6F1E5-A44C-4B6E-A652-BAFD110415C5}"/>
    <cellStyle name="Separador de milhares 4 2 6 4 2" xfId="25278" xr:uid="{0A8FF114-7BE7-4D12-AB81-79A28F3BE870}"/>
    <cellStyle name="Separador de milhares 4 2 6 5" xfId="14539" xr:uid="{718A5F82-93AF-419A-83AF-3A120856D651}"/>
    <cellStyle name="Separador de milhares 4 2 6 6" xfId="20437" xr:uid="{603698E5-98C6-426D-9C53-997E26B59F45}"/>
    <cellStyle name="Separador de milhares 4 2 6 7" xfId="19443" xr:uid="{67ED8810-A22A-4AA1-AD73-1393D6D289EC}"/>
    <cellStyle name="Separador de milhares 4 2 6 8" xfId="33482" xr:uid="{E630A46F-4B4F-49B3-B19F-DA8A33570296}"/>
    <cellStyle name="Separador de milhares 4 2 6 9" xfId="34881" xr:uid="{6779D318-C3A5-4C2C-B13B-9970220E433C}"/>
    <cellStyle name="Separador de milhares 4 2 7" xfId="13672" xr:uid="{4C560AA5-F2B2-415B-B0FC-0D6F89D7D371}"/>
    <cellStyle name="Separador de milhares 4 2 7 2" xfId="41352" xr:uid="{310C8B25-FE10-475E-B5B7-61639292DFFC}"/>
    <cellStyle name="Separador de milhares 4 2 8" xfId="13547" xr:uid="{7736D8A0-24E8-487D-B783-0F2AB8F48669}"/>
    <cellStyle name="Separador de milhares 4 2 9" xfId="32618" xr:uid="{CE7B96D8-C06F-4B8E-8F67-BBDCE2B889AC}"/>
    <cellStyle name="Separador de milhares 4 3" xfId="2837" xr:uid="{6B298F1F-0D9C-444A-BE26-45E6F73BEF40}"/>
    <cellStyle name="Separador de milhares 4 3 2" xfId="3080" xr:uid="{233C795E-C992-4486-AF47-2283645659BE}"/>
    <cellStyle name="Separador de milhares 4 3 2 10" xfId="32827" xr:uid="{F069529B-B8F6-4095-A281-B7B654944DBE}"/>
    <cellStyle name="Separador de milhares 4 3 2 11" xfId="34882" xr:uid="{5B3237DE-F483-4B6D-8B18-3A6D5D887AA5}"/>
    <cellStyle name="Separador de milhares 4 3 2 12" xfId="35871" xr:uid="{2F185B86-636F-4883-9732-75A60EE7C864}"/>
    <cellStyle name="Separador de milhares 4 3 2 13" xfId="37283" xr:uid="{E6A2351C-F778-462B-972C-4756B8B4397C}"/>
    <cellStyle name="Separador de milhares 4 3 2 14" xfId="38688" xr:uid="{B873CB2E-C2B8-4024-BF63-A17CB8C5ADC3}"/>
    <cellStyle name="Separador de milhares 4 3 2 15" xfId="40551" xr:uid="{6312B79F-7CBA-4292-988B-180761C51E34}"/>
    <cellStyle name="Separador de milhares 4 3 2 16" xfId="41737" xr:uid="{37BF26F7-0802-4297-A1B6-A73B090A9F73}"/>
    <cellStyle name="Separador de milhares 4 3 2 17" xfId="43140" xr:uid="{7D2E11B5-E9B8-416B-8184-DC0E99694ABE}"/>
    <cellStyle name="Separador de milhares 4 3 2 2" xfId="3545" xr:uid="{DA89A893-84EC-4781-BFD8-776A580C59F4}"/>
    <cellStyle name="Separador de milhares 4 3 2 2 10" xfId="34883" xr:uid="{DE9C018E-1564-43D5-841F-D5569666A82D}"/>
    <cellStyle name="Separador de milhares 4 3 2 2 11" xfId="36236" xr:uid="{8497DCCA-B975-48A2-9969-FEB3A9F16E87}"/>
    <cellStyle name="Separador de milhares 4 3 2 2 12" xfId="37648" xr:uid="{0D180BB0-5626-4EEB-8305-17A9CA16EB95}"/>
    <cellStyle name="Separador de milhares 4 3 2 2 13" xfId="39053" xr:uid="{C0B3F7FB-BDBC-4B99-8B04-96A6A54B64C4}"/>
    <cellStyle name="Separador de milhares 4 3 2 2 14" xfId="40552" xr:uid="{27840236-D24A-4A30-B658-FC5897BA1027}"/>
    <cellStyle name="Separador de milhares 4 3 2 2 15" xfId="42102" xr:uid="{B99C06C4-E421-426C-B535-5A6BF82CB2F9}"/>
    <cellStyle name="Separador de milhares 4 3 2 2 16" xfId="43505" xr:uid="{94B23C9E-5114-4D36-BFC8-CD285E617283}"/>
    <cellStyle name="Separador de milhares 4 3 2 2 2" xfId="4406" xr:uid="{40243E3C-0F7C-48A5-BC33-E0363E7B6254}"/>
    <cellStyle name="Separador de milhares 4 3 2 2 2 10" xfId="36988" xr:uid="{BE5743E1-B06D-4156-9AB2-A00F475DED71}"/>
    <cellStyle name="Separador de milhares 4 3 2 2 2 11" xfId="38400" xr:uid="{61365ABB-CE48-4577-B06C-F834043FC967}"/>
    <cellStyle name="Separador de milhares 4 3 2 2 2 12" xfId="39805" xr:uid="{4BF5A42F-0AE2-44C6-B1C0-BD697FF018DF}"/>
    <cellStyle name="Separador de milhares 4 3 2 2 2 13" xfId="40553" xr:uid="{194855AD-0549-4A1B-9C21-EC39D165C98D}"/>
    <cellStyle name="Separador de milhares 4 3 2 2 2 14" xfId="42854" xr:uid="{2DD93241-4798-40D2-8B9E-FC55743F8C08}"/>
    <cellStyle name="Separador de milhares 4 3 2 2 2 15" xfId="44257" xr:uid="{F5FA2E9F-3111-45FC-A44D-D58C30E5699C}"/>
    <cellStyle name="Separador de milhares 4 3 2 2 2 2" xfId="6015" xr:uid="{9572E1A7-7480-4E3D-8A28-F4F6F6B37444}"/>
    <cellStyle name="Separador de milhares 4 3 2 2 2 2 2" xfId="11264" xr:uid="{A18CE3B8-2A3C-480D-8F5C-8D88A6A30527}"/>
    <cellStyle name="Separador de milhares 4 3 2 2 2 2 2 2" xfId="27526" xr:uid="{BC758C7B-179F-4C27-BFAE-56205F0CD8B8}"/>
    <cellStyle name="Separador de milhares 4 3 2 2 2 2 3" xfId="16787" xr:uid="{FE0EE089-7C07-4144-BF6A-AFB8A009AD67}"/>
    <cellStyle name="Separador de milhares 4 3 2 2 2 2 4" xfId="22685" xr:uid="{6E8F0C28-80FA-48A9-B86F-0CF3CAFDD270}"/>
    <cellStyle name="Separador de milhares 4 3 2 2 2 2 5" xfId="32471" xr:uid="{1FFF9CC1-FE1D-4D2D-B1C8-6985850E8902}"/>
    <cellStyle name="Separador de milhares 4 3 2 2 2 3" xfId="8021" xr:uid="{3821D88D-993D-4DC4-B341-22F28BAD6535}"/>
    <cellStyle name="Separador de milhares 4 3 2 2 2 3 2" xfId="12876" xr:uid="{5BA6D749-928E-42D6-BC92-FEBB566735EF}"/>
    <cellStyle name="Separador de milhares 4 3 2 2 2 3 2 2" xfId="29138" xr:uid="{8ED389F9-D39C-4BD8-A12C-7F90DE9E583F}"/>
    <cellStyle name="Separador de milhares 4 3 2 2 2 3 3" xfId="18471" xr:uid="{C5227D10-12E6-4BAC-875D-DB81519994C2}"/>
    <cellStyle name="Separador de milhares 4 3 2 2 2 3 4" xfId="24297" xr:uid="{3D514916-03DF-4040-AB27-4E967E9EA519}"/>
    <cellStyle name="Separador de milhares 4 3 2 2 2 3 5" xfId="31501" xr:uid="{6C79D0E9-15B3-4272-9925-1EB222684AA0}"/>
    <cellStyle name="Separador de milhares 4 3 2 2 2 4" xfId="9648" xr:uid="{2BFC0F72-F360-456D-A95B-9260A616C962}"/>
    <cellStyle name="Separador de milhares 4 3 2 2 2 4 2" xfId="25917" xr:uid="{25EE95E4-25CB-45FC-AF17-B56C22E27782}"/>
    <cellStyle name="Separador de milhares 4 3 2 2 2 5" xfId="15178" xr:uid="{F7EAED64-B1AA-4BE6-9556-7FE9E2F1A806}"/>
    <cellStyle name="Separador de milhares 4 3 2 2 2 6" xfId="21076" xr:uid="{67F69BF9-7AF9-4D0F-8754-1D14796A178F}"/>
    <cellStyle name="Separador de milhares 4 3 2 2 2 7" xfId="31932" xr:uid="{E653266F-FB40-4356-AE49-1A92BCE76AB9}"/>
    <cellStyle name="Separador de milhares 4 3 2 2 2 8" xfId="34121" xr:uid="{6ACFE4FE-4AB6-4488-B488-81083909CC6E}"/>
    <cellStyle name="Separador de milhares 4 3 2 2 2 9" xfId="34884" xr:uid="{C4F447DE-7206-4C88-81A6-EF0A3E3785F9}"/>
    <cellStyle name="Separador de milhares 4 3 2 2 3" xfId="5160" xr:uid="{B548C38D-800B-43C5-9BF5-EC5A47BD9C86}"/>
    <cellStyle name="Separador de milhares 4 3 2 2 3 2" xfId="10409" xr:uid="{26EAFD2D-406B-4828-899B-1CEB88496E47}"/>
    <cellStyle name="Separador de milhares 4 3 2 2 3 2 2" xfId="26671" xr:uid="{FF3DC2CF-36A7-4CE7-A095-144F597F7F55}"/>
    <cellStyle name="Separador de milhares 4 3 2 2 3 3" xfId="15932" xr:uid="{89F749F2-1D55-4A2C-B3F7-16C42F41DAE5}"/>
    <cellStyle name="Separador de milhares 4 3 2 2 3 4" xfId="21830" xr:uid="{D8899A38-EAA1-40A1-92C6-1120E1CE5C5D}"/>
    <cellStyle name="Separador de milhares 4 3 2 2 3 5" xfId="30590" xr:uid="{5485D4CF-B766-4E4B-AF6E-DDC411010E60}"/>
    <cellStyle name="Separador de milhares 4 3 2 2 4" xfId="7166" xr:uid="{2ABDC253-05BD-418D-B465-DBE79D658EB4}"/>
    <cellStyle name="Separador de milhares 4 3 2 2 4 2" xfId="12021" xr:uid="{83FFE1AF-43B2-490F-86EA-1C56C8AF0DE4}"/>
    <cellStyle name="Separador de milhares 4 3 2 2 4 2 2" xfId="28283" xr:uid="{240B7746-89C2-4E55-94C3-3FA0D6FF7B3C}"/>
    <cellStyle name="Separador de milhares 4 3 2 2 4 3" xfId="17616" xr:uid="{3C710227-F100-44C1-A025-0443FF198F6D}"/>
    <cellStyle name="Separador de milhares 4 3 2 2 4 4" xfId="23442" xr:uid="{D2D5458D-390A-4CD9-AF0F-B67F0E4FAEE4}"/>
    <cellStyle name="Separador de milhares 4 3 2 2 4 5" xfId="32460" xr:uid="{999EE16D-12DD-472B-9A08-0588AD713334}"/>
    <cellStyle name="Separador de milhares 4 3 2 2 5" xfId="8793" xr:uid="{01C27041-683C-4DD6-8823-E4804AD270B8}"/>
    <cellStyle name="Separador de milhares 4 3 2 2 5 2" xfId="25062" xr:uid="{C91FB5D9-7C41-43A2-8326-756CCA54990C}"/>
    <cellStyle name="Separador de milhares 4 3 2 2 6" xfId="14321" xr:uid="{51961667-60A3-4173-B62A-F756EF5C130E}"/>
    <cellStyle name="Separador de milhares 4 3 2 2 7" xfId="20221" xr:uid="{DA3127BE-6880-4577-933D-37AFBC4ED19D}"/>
    <cellStyle name="Separador de milhares 4 3 2 2 8" xfId="29930" xr:uid="{8767782C-29DA-4EBF-8788-1338BB903428}"/>
    <cellStyle name="Separador de milhares 4 3 2 2 9" xfId="33266" xr:uid="{C4B67410-56DB-4766-BC47-D5C3C0F81B04}"/>
    <cellStyle name="Separador de milhares 4 3 2 3" xfId="3971" xr:uid="{69E880AC-753D-4900-A2DF-DB505CC16566}"/>
    <cellStyle name="Separador de milhares 4 3 2 3 10" xfId="36621" xr:uid="{A7017269-E069-4223-A018-80C54BA3CB36}"/>
    <cellStyle name="Separador de milhares 4 3 2 3 11" xfId="38033" xr:uid="{869B4619-E3B0-43D1-9246-AC9B480F8B1E}"/>
    <cellStyle name="Separador de milhares 4 3 2 3 12" xfId="39438" xr:uid="{F0C99C9A-AF16-4EF4-9D1D-4AF3EA4CAE7E}"/>
    <cellStyle name="Separador de milhares 4 3 2 3 13" xfId="40554" xr:uid="{7C77F26F-512C-4193-862B-A0B2E0AEE38A}"/>
    <cellStyle name="Separador de milhares 4 3 2 3 14" xfId="42487" xr:uid="{6D4685EE-5419-462B-8734-A2FF3505D255}"/>
    <cellStyle name="Separador de milhares 4 3 2 3 15" xfId="43890" xr:uid="{3217CFF9-3CC1-40A1-9322-493BE9B38178}"/>
    <cellStyle name="Separador de milhares 4 3 2 3 2" xfId="5580" xr:uid="{AB818D0C-51D0-4B19-9C87-53561F1BCD9A}"/>
    <cellStyle name="Separador de milhares 4 3 2 3 2 2" xfId="10829" xr:uid="{B1DE459B-FC43-48C4-BD2C-90C02DCC0544}"/>
    <cellStyle name="Separador de milhares 4 3 2 3 2 2 2" xfId="27091" xr:uid="{290D4197-7C1A-4EDA-B8F9-2590852D8255}"/>
    <cellStyle name="Separador de milhares 4 3 2 3 2 3" xfId="16352" xr:uid="{7957F4DF-6233-4D10-A262-15A26567CB17}"/>
    <cellStyle name="Separador de milhares 4 3 2 3 2 4" xfId="22250" xr:uid="{9EBD8AB5-7404-4D2B-AE6F-2346E9893365}"/>
    <cellStyle name="Separador de milhares 4 3 2 3 2 5" xfId="13047" xr:uid="{212AC721-B36F-4C21-8C36-932C2F5FA558}"/>
    <cellStyle name="Separador de milhares 4 3 2 3 3" xfId="7586" xr:uid="{3B2E4E93-BDB0-4768-9E8E-649B54F18E5E}"/>
    <cellStyle name="Separador de milhares 4 3 2 3 3 2" xfId="12441" xr:uid="{2A1BAAF4-26F5-4E4D-B64F-6A9AEFDAD1F0}"/>
    <cellStyle name="Separador de milhares 4 3 2 3 3 2 2" xfId="28703" xr:uid="{6DF8E76B-B357-4A05-A4FE-2764318F9FD9}"/>
    <cellStyle name="Separador de milhares 4 3 2 3 3 3" xfId="18036" xr:uid="{9BE50284-4E7E-47C8-BDFE-4C819945F346}"/>
    <cellStyle name="Separador de milhares 4 3 2 3 3 4" xfId="23862" xr:uid="{15712DAD-965F-4B1A-82B9-2434E9EC6E77}"/>
    <cellStyle name="Separador de milhares 4 3 2 3 3 5" xfId="30379" xr:uid="{5F2E6B6C-5ADB-4970-8EA0-5CDD70A17974}"/>
    <cellStyle name="Separador de milhares 4 3 2 3 4" xfId="9213" xr:uid="{84C1B843-B49E-4703-AA04-24A27599F42C}"/>
    <cellStyle name="Separador de milhares 4 3 2 3 4 2" xfId="25482" xr:uid="{1FF787BC-E9CA-4AE0-B937-06A4A695DC4A}"/>
    <cellStyle name="Separador de milhares 4 3 2 3 5" xfId="14743" xr:uid="{22AF5B75-91AC-42D0-8E3D-1B84BD11E46D}"/>
    <cellStyle name="Separador de milhares 4 3 2 3 6" xfId="20641" xr:uid="{CD21C635-FFD7-430A-9590-C15AB921FB4A}"/>
    <cellStyle name="Separador de milhares 4 3 2 3 7" xfId="31607" xr:uid="{37483BC2-144C-4FEA-96B0-B4E603E8696E}"/>
    <cellStyle name="Separador de milhares 4 3 2 3 8" xfId="33686" xr:uid="{D1B3B17C-75F2-4CA8-B8AC-F0D92E6032BB}"/>
    <cellStyle name="Separador de milhares 4 3 2 3 9" xfId="34885" xr:uid="{30C18D8C-7F6D-4F3D-A7F7-275E633F0A91}"/>
    <cellStyle name="Separador de milhares 4 3 2 4" xfId="4721" xr:uid="{C6DAFAB5-F593-495A-ADDE-059FCD79261D}"/>
    <cellStyle name="Separador de milhares 4 3 2 4 2" xfId="9970" xr:uid="{CF2C831E-FD4A-462E-A6B8-C5B4CE0F5274}"/>
    <cellStyle name="Separador de milhares 4 3 2 4 2 2" xfId="26232" xr:uid="{C8DBFCEC-9114-41CA-AA79-2576D37D841D}"/>
    <cellStyle name="Separador de milhares 4 3 2 4 3" xfId="15493" xr:uid="{F43D6307-443B-4FD9-B6E7-4F990491456B}"/>
    <cellStyle name="Separador de milhares 4 3 2 4 4" xfId="21391" xr:uid="{DA95AEDE-CB69-43D4-83E9-9F53973FDE47}"/>
    <cellStyle name="Separador de milhares 4 3 2 4 5" xfId="19228" xr:uid="{BF1BA8FF-BCDD-4433-8EDA-B54C573AA922}"/>
    <cellStyle name="Separador de milhares 4 3 2 5" xfId="6727" xr:uid="{9AD75F01-BC4A-488F-BA93-34344152E576}"/>
    <cellStyle name="Separador de milhares 4 3 2 5 2" xfId="11582" xr:uid="{BE1D3030-40BD-4814-B9CF-CDBC7EBDA18C}"/>
    <cellStyle name="Separador de milhares 4 3 2 5 2 2" xfId="27844" xr:uid="{50FF6792-4C2C-4FED-9031-60EB70EC7259}"/>
    <cellStyle name="Separador de milhares 4 3 2 5 3" xfId="17177" xr:uid="{27C5A285-2512-4CD3-9AB5-43F83BEFD5C5}"/>
    <cellStyle name="Separador de milhares 4 3 2 5 4" xfId="23003" xr:uid="{51BD2944-B527-4134-B6A8-100033796E5A}"/>
    <cellStyle name="Separador de milhares 4 3 2 5 5" xfId="19310" xr:uid="{E80F99F2-1850-49AC-9195-48D8208873CE}"/>
    <cellStyle name="Separador de milhares 4 3 2 6" xfId="8354" xr:uid="{74DAB721-CB5F-49E3-8491-C29444A4FD2D}"/>
    <cellStyle name="Separador de milhares 4 3 2 6 2" xfId="24623" xr:uid="{5C8D777D-C220-4916-9326-4C65A6792806}"/>
    <cellStyle name="Separador de milhares 4 3 2 7" xfId="13879" xr:uid="{AC1BD84E-F6BF-4C24-B011-7EE9B82E3205}"/>
    <cellStyle name="Separador de milhares 4 3 2 8" xfId="19782" xr:uid="{F4C45E67-FC34-4672-B619-92E87357D195}"/>
    <cellStyle name="Separador de milhares 4 3 2 9" xfId="30907" xr:uid="{E3EA6A85-69C8-4FE0-B082-8905F8D7362A}"/>
    <cellStyle name="Separador de milhares 4 3 3" xfId="3346" xr:uid="{BEE1B9E8-D10A-4909-911F-C73A3DBB273A}"/>
    <cellStyle name="Separador de milhares 4 3 3 10" xfId="34886" xr:uid="{F971DAEF-B8B2-4D28-BFE6-D5406BDE8288}"/>
    <cellStyle name="Separador de milhares 4 3 3 11" xfId="36060" xr:uid="{CB84D946-D751-4E88-B8E7-BC6B6486AB94}"/>
    <cellStyle name="Separador de milhares 4 3 3 12" xfId="37472" xr:uid="{9EFC3C2C-DF29-4524-9EC0-19CFC739BC2A}"/>
    <cellStyle name="Separador de milhares 4 3 3 13" xfId="38877" xr:uid="{5CAA82D4-DFB7-47D7-AF4A-6613EB07F24E}"/>
    <cellStyle name="Separador de milhares 4 3 3 14" xfId="40555" xr:uid="{9F0D56BC-2ACC-4A5D-908B-D4C1F8AE8BA6}"/>
    <cellStyle name="Separador de milhares 4 3 3 15" xfId="41926" xr:uid="{D4C75F04-E330-45C1-9E56-AF569D35056A}"/>
    <cellStyle name="Separador de milhares 4 3 3 16" xfId="43329" xr:uid="{F7C23D4C-41C5-4EC2-9421-71F146EC1F54}"/>
    <cellStyle name="Separador de milhares 4 3 3 2" xfId="4208" xr:uid="{2DF313A1-F993-41B9-8C46-C6157DF47F94}"/>
    <cellStyle name="Separador de milhares 4 3 3 2 10" xfId="36812" xr:uid="{A9239859-254E-4925-848D-5667AC2E0D82}"/>
    <cellStyle name="Separador de milhares 4 3 3 2 11" xfId="38224" xr:uid="{3CEC43D3-6C74-4D31-849B-B50BDF47FF3C}"/>
    <cellStyle name="Separador de milhares 4 3 3 2 12" xfId="39629" xr:uid="{2B9B22DA-82D7-4ED0-B8E9-E97F1DD0BC88}"/>
    <cellStyle name="Separador de milhares 4 3 3 2 13" xfId="40556" xr:uid="{675D095D-1C1A-4550-A51F-DF3B13DE8CD8}"/>
    <cellStyle name="Separador de milhares 4 3 3 2 14" xfId="42678" xr:uid="{47D4EA4C-A5BB-447A-BBB8-90C8870FCBF5}"/>
    <cellStyle name="Separador de milhares 4 3 3 2 15" xfId="44081" xr:uid="{5A6342CE-B514-4071-BC29-02F21CB1E4ED}"/>
    <cellStyle name="Separador de milhares 4 3 3 2 2" xfId="5817" xr:uid="{6C330E0E-66DD-4E30-8538-8B79F78B0A7C}"/>
    <cellStyle name="Separador de milhares 4 3 3 2 2 2" xfId="11066" xr:uid="{35703807-0B54-495B-9F13-455DCBB2E681}"/>
    <cellStyle name="Separador de milhares 4 3 3 2 2 2 2" xfId="27328" xr:uid="{71BF80AB-B01C-4939-AF05-22B283FD236C}"/>
    <cellStyle name="Separador de milhares 4 3 3 2 2 3" xfId="16589" xr:uid="{6E58C0DB-5A41-44F5-9FAE-6CD28E7B8703}"/>
    <cellStyle name="Separador de milhares 4 3 3 2 2 4" xfId="22487" xr:uid="{601C3080-C193-4315-BC91-6B0E12626CE2}"/>
    <cellStyle name="Separador de milhares 4 3 3 2 2 5" xfId="32241" xr:uid="{9C2D10BC-1CF8-4765-8DDF-9C52CCE7F585}"/>
    <cellStyle name="Separador de milhares 4 3 3 2 3" xfId="7823" xr:uid="{F331AD3A-922F-48DB-AF6A-21701A77B216}"/>
    <cellStyle name="Separador de milhares 4 3 3 2 3 2" xfId="12678" xr:uid="{CFC19001-FF93-4735-9DB0-7D9989F2EB5E}"/>
    <cellStyle name="Separador de milhares 4 3 3 2 3 2 2" xfId="28940" xr:uid="{670D7341-F1E0-4088-9FA8-CD8B37F8623C}"/>
    <cellStyle name="Separador de milhares 4 3 3 2 3 3" xfId="18273" xr:uid="{94F33AF0-45B7-4200-BFA0-503A4DDB6926}"/>
    <cellStyle name="Separador de milhares 4 3 3 2 3 4" xfId="24099" xr:uid="{44450612-42E9-4EE7-B182-E028E4AC76C2}"/>
    <cellStyle name="Separador de milhares 4 3 3 2 3 5" xfId="31988" xr:uid="{67C8B11F-E35C-45AF-98C4-742BE49157EA}"/>
    <cellStyle name="Separador de milhares 4 3 3 2 4" xfId="9450" xr:uid="{084EDEE7-152D-4B92-8409-AFC821F64823}"/>
    <cellStyle name="Separador de milhares 4 3 3 2 4 2" xfId="25719" xr:uid="{23F8ADBF-2076-4A8F-B874-D0011B3A5685}"/>
    <cellStyle name="Separador de milhares 4 3 3 2 5" xfId="14980" xr:uid="{31B60BCA-17C0-4811-B700-A9ED1C6213B9}"/>
    <cellStyle name="Separador de milhares 4 3 3 2 6" xfId="20878" xr:uid="{68F97090-3166-4B61-8F78-4D294D7CF9D4}"/>
    <cellStyle name="Separador de milhares 4 3 3 2 7" xfId="31575" xr:uid="{C5528734-92EB-4EE2-957D-04D292358546}"/>
    <cellStyle name="Separador de milhares 4 3 3 2 8" xfId="33923" xr:uid="{C950EB1C-86BA-4583-840A-42892D88E4D3}"/>
    <cellStyle name="Separador de milhares 4 3 3 2 9" xfId="34887" xr:uid="{876BD63E-D562-4A8C-B5C7-5EDA5DD5C9BE}"/>
    <cellStyle name="Separador de milhares 4 3 3 3" xfId="4961" xr:uid="{24A0261D-6C6F-46F8-98FD-41C658EEA890}"/>
    <cellStyle name="Separador de milhares 4 3 3 3 2" xfId="10210" xr:uid="{D2E3F83B-65E3-4A4D-AA15-77306349E5FA}"/>
    <cellStyle name="Separador de milhares 4 3 3 3 2 2" xfId="26472" xr:uid="{17F91611-1B23-4943-9A8B-89EC587A7BA0}"/>
    <cellStyle name="Separador de milhares 4 3 3 3 3" xfId="15733" xr:uid="{D1AF40F3-96ED-4DCF-A4DE-7BB33585987D}"/>
    <cellStyle name="Separador de milhares 4 3 3 3 4" xfId="21631" xr:uid="{76B9484D-18C2-4D96-97CB-C852F40D374A}"/>
    <cellStyle name="Separador de milhares 4 3 3 3 5" xfId="31723" xr:uid="{7B8481AF-FE96-4708-999E-3512EA466846}"/>
    <cellStyle name="Separador de milhares 4 3 3 4" xfId="6967" xr:uid="{0DFA6BF8-0F4D-4A4A-8F75-D14B2C0B959A}"/>
    <cellStyle name="Separador de milhares 4 3 3 4 2" xfId="11822" xr:uid="{28DEDF90-9323-44E6-B199-C42BF5E366FB}"/>
    <cellStyle name="Separador de milhares 4 3 3 4 2 2" xfId="28084" xr:uid="{72CF2009-198D-4713-8F0B-A239F0C8DE7D}"/>
    <cellStyle name="Separador de milhares 4 3 3 4 3" xfId="17417" xr:uid="{F86B850D-D051-4EFB-A36F-A12210CE35BC}"/>
    <cellStyle name="Separador de milhares 4 3 3 4 4" xfId="23243" xr:uid="{446DD51D-BF03-43F4-92B2-217EF4D6C1AC}"/>
    <cellStyle name="Separador de milhares 4 3 3 4 5" xfId="30990" xr:uid="{B57022B0-62D0-4AD0-9067-5139EF218390}"/>
    <cellStyle name="Separador de milhares 4 3 3 5" xfId="8594" xr:uid="{C99D6EDD-F954-4F12-9B56-B787F7EF2ACE}"/>
    <cellStyle name="Separador de milhares 4 3 3 5 2" xfId="24863" xr:uid="{0082E85F-2097-4D53-9F01-A2FAC83C6FA3}"/>
    <cellStyle name="Separador de milhares 4 3 3 6" xfId="14122" xr:uid="{69CCB8AE-2F31-44AD-AF3C-DFBA69DF3493}"/>
    <cellStyle name="Separador de milhares 4 3 3 7" xfId="20022" xr:uid="{0C2C39A3-0F08-485D-9648-74BE319804DE}"/>
    <cellStyle name="Separador de milhares 4 3 3 8" xfId="18645" xr:uid="{AF416196-7281-4457-8331-B80B5F7B5DB5}"/>
    <cellStyle name="Separador de milhares 4 3 3 9" xfId="33067" xr:uid="{CB4563E1-AEAE-47F1-8A90-8257B4852CA8}"/>
    <cellStyle name="Separador de milhares 4 3 4" xfId="3770" xr:uid="{A52D9353-2AFB-4A6E-A498-24F03D8829E9}"/>
    <cellStyle name="Separador de milhares 4 3 4 10" xfId="36445" xr:uid="{9E7AD69F-AD3D-4E18-9520-21133DF7DEE3}"/>
    <cellStyle name="Separador de milhares 4 3 4 11" xfId="37857" xr:uid="{00B09935-F05F-4F3A-A643-B80BF8F48DC4}"/>
    <cellStyle name="Separador de milhares 4 3 4 12" xfId="39262" xr:uid="{261338BD-F517-40CC-971F-1C81ECBC96A9}"/>
    <cellStyle name="Separador de milhares 4 3 4 13" xfId="40557" xr:uid="{205B7C18-397B-4F2E-9507-325022E86030}"/>
    <cellStyle name="Separador de milhares 4 3 4 14" xfId="42311" xr:uid="{861C15C2-5C8E-4177-8A72-F7EDF0C9F135}"/>
    <cellStyle name="Separador de milhares 4 3 4 15" xfId="43714" xr:uid="{C8C5067A-6E7A-4AFE-9FC6-8618B933EADB}"/>
    <cellStyle name="Separador de milhares 4 3 4 2" xfId="5379" xr:uid="{BB03D0D8-C9AD-4E9F-8057-6F2BBE93B229}"/>
    <cellStyle name="Separador de milhares 4 3 4 2 2" xfId="10628" xr:uid="{EB4AF245-5746-4A73-94DB-476F7DD70C89}"/>
    <cellStyle name="Separador de milhares 4 3 4 2 2 2" xfId="26890" xr:uid="{562C22D5-034A-4A92-99AA-78A0246DA57D}"/>
    <cellStyle name="Separador de milhares 4 3 4 2 3" xfId="16151" xr:uid="{3616C76E-B827-4791-B4B0-8FBEA7B3DD66}"/>
    <cellStyle name="Separador de milhares 4 3 4 2 4" xfId="22049" xr:uid="{9023BC9E-AD54-4A90-8A05-E25A1DDFF536}"/>
    <cellStyle name="Separador de milhares 4 3 4 2 5" xfId="13326" xr:uid="{732A3583-2E54-42FE-BD75-BFFF5A3FC128}"/>
    <cellStyle name="Separador de milhares 4 3 4 3" xfId="7385" xr:uid="{A6C41819-D486-47FE-A39B-7E1D74EC730F}"/>
    <cellStyle name="Separador de milhares 4 3 4 3 2" xfId="12240" xr:uid="{B559372A-57AE-47F5-BCDD-9E1F56D70AAC}"/>
    <cellStyle name="Separador de milhares 4 3 4 3 2 2" xfId="28502" xr:uid="{DB44ED5F-E371-4351-AACA-1BEA525AC165}"/>
    <cellStyle name="Separador de milhares 4 3 4 3 3" xfId="17835" xr:uid="{4321F8CD-3FA7-4A74-9454-6404FAE9D722}"/>
    <cellStyle name="Separador de milhares 4 3 4 3 4" xfId="23661" xr:uid="{484F9C84-22D3-41CE-A8F2-53E265BD38E8}"/>
    <cellStyle name="Separador de milhares 4 3 4 3 5" xfId="13097" xr:uid="{2431F72B-63C8-4B4E-B2BB-96037734CEAA}"/>
    <cellStyle name="Separador de milhares 4 3 4 4" xfId="9012" xr:uid="{B30355F8-5D1F-4299-9BBE-5809B20C19C8}"/>
    <cellStyle name="Separador de milhares 4 3 4 4 2" xfId="25281" xr:uid="{28D97B41-7B1E-4CF1-A3AB-8705536378E4}"/>
    <cellStyle name="Separador de milhares 4 3 4 5" xfId="14542" xr:uid="{1E817F6E-8F60-4402-BD54-FC3B98F495B7}"/>
    <cellStyle name="Separador de milhares 4 3 4 6" xfId="20440" xr:uid="{55A7089A-B451-43CA-9006-D3B8EDE92551}"/>
    <cellStyle name="Separador de milhares 4 3 4 7" xfId="30476" xr:uid="{2BE91320-37C8-408A-AD48-03253B194E33}"/>
    <cellStyle name="Separador de milhares 4 3 4 8" xfId="33485" xr:uid="{5633EE23-3F52-4766-B79D-6ACD07DEA5AA}"/>
    <cellStyle name="Separador de milhares 4 3 4 9" xfId="34888" xr:uid="{9DA9F66C-7322-48D4-9A54-48F8BA0100F0}"/>
    <cellStyle name="Separador de milhares 4 3 5" xfId="13675" xr:uid="{897B642E-A2B9-45B3-A387-AF2BD32BA071}"/>
    <cellStyle name="Separador de milhares 4 3 6" xfId="19352" xr:uid="{031697AC-8E38-483E-9BF3-B2792FAE6339}"/>
    <cellStyle name="Separador de milhares 4 4" xfId="2838" xr:uid="{2AFFB500-C11C-410E-B9C9-CA77CA3754A9}"/>
    <cellStyle name="Separador de milhares 4 4 2" xfId="3081" xr:uid="{FA96F48B-AAB4-4EB3-AB82-502E27619733}"/>
    <cellStyle name="Separador de milhares 4 4 2 10" xfId="32828" xr:uid="{3B0A6809-3C9B-4923-A372-1FCCD38BEF3B}"/>
    <cellStyle name="Separador de milhares 4 4 2 11" xfId="34889" xr:uid="{6BAD97E3-C800-45C7-A337-8B3152E441FA}"/>
    <cellStyle name="Separador de milhares 4 4 2 12" xfId="35895" xr:uid="{75C88447-AF6E-4B8A-936A-8547FA8FF1DC}"/>
    <cellStyle name="Separador de milhares 4 4 2 13" xfId="37307" xr:uid="{1A9C5786-EF38-466B-86AE-74E671B29398}"/>
    <cellStyle name="Separador de milhares 4 4 2 14" xfId="38712" xr:uid="{6EE885D5-AAA4-4F65-8CCB-29817CCC76D2}"/>
    <cellStyle name="Separador de milhares 4 4 2 15" xfId="40558" xr:uid="{8830548A-B147-45DC-BE48-A798CC2EEBCA}"/>
    <cellStyle name="Separador de milhares 4 4 2 16" xfId="41761" xr:uid="{F9589FCC-3625-4E6D-BF60-3DF230C5CADC}"/>
    <cellStyle name="Separador de milhares 4 4 2 17" xfId="43164" xr:uid="{AECC2691-0438-48E8-8194-BD35E4D518EA}"/>
    <cellStyle name="Separador de milhares 4 4 2 2" xfId="3546" xr:uid="{FC0973A1-D3B6-4607-A9DB-54D12852092C}"/>
    <cellStyle name="Separador de milhares 4 4 2 2 10" xfId="34890" xr:uid="{EB2EE580-C1FF-40AE-AA82-CAC63FE3F3E7}"/>
    <cellStyle name="Separador de milhares 4 4 2 2 11" xfId="36260" xr:uid="{FA5432FF-97E6-41C8-B685-4CC374BFC442}"/>
    <cellStyle name="Separador de milhares 4 4 2 2 12" xfId="37672" xr:uid="{15B78D2A-97A3-4549-817E-BC0CFD105C6C}"/>
    <cellStyle name="Separador de milhares 4 4 2 2 13" xfId="39077" xr:uid="{B94E3C48-8DE4-4F94-B683-8021D065ED8C}"/>
    <cellStyle name="Separador de milhares 4 4 2 2 14" xfId="40559" xr:uid="{2FD727FE-0603-4214-8E9D-EE0C2871C526}"/>
    <cellStyle name="Separador de milhares 4 4 2 2 15" xfId="42126" xr:uid="{A08452E5-3027-45C7-9874-CE9723451BBA}"/>
    <cellStyle name="Separador de milhares 4 4 2 2 16" xfId="43529" xr:uid="{CFC220FA-408B-4058-8E17-E52384B91177}"/>
    <cellStyle name="Separador de milhares 4 4 2 2 2" xfId="4407" xr:uid="{A0B76DEF-0748-4CBD-B71E-485A4504A25A}"/>
    <cellStyle name="Separador de milhares 4 4 2 2 2 10" xfId="37012" xr:uid="{E844209A-254A-4751-863F-DB6649D1645D}"/>
    <cellStyle name="Separador de milhares 4 4 2 2 2 11" xfId="38424" xr:uid="{CDF57453-FAC0-4DAB-BEAA-3CAF10DCFAAC}"/>
    <cellStyle name="Separador de milhares 4 4 2 2 2 12" xfId="39829" xr:uid="{788C651D-6CA5-408E-89B3-4835454274F4}"/>
    <cellStyle name="Separador de milhares 4 4 2 2 2 13" xfId="40560" xr:uid="{BF230BA5-4E28-4860-918B-17700DBE5EAD}"/>
    <cellStyle name="Separador de milhares 4 4 2 2 2 14" xfId="42878" xr:uid="{6D8505BF-1180-4865-8F6C-C3762E08C793}"/>
    <cellStyle name="Separador de milhares 4 4 2 2 2 15" xfId="44281" xr:uid="{176612DA-B282-401C-93EB-3E780D96DA6F}"/>
    <cellStyle name="Separador de milhares 4 4 2 2 2 2" xfId="6016" xr:uid="{89020BA0-1939-4909-AAD4-786393BE88E8}"/>
    <cellStyle name="Separador de milhares 4 4 2 2 2 2 2" xfId="11265" xr:uid="{16C05F5A-91CF-40BC-B0C1-3EBD5038D599}"/>
    <cellStyle name="Separador de milhares 4 4 2 2 2 2 2 2" xfId="27527" xr:uid="{566FF477-23A8-4BA5-9FAD-9F2032387D47}"/>
    <cellStyle name="Separador de milhares 4 4 2 2 2 2 3" xfId="16788" xr:uid="{4FB65814-87A2-4837-AB2C-9A28CFEF581B}"/>
    <cellStyle name="Separador de milhares 4 4 2 2 2 2 4" xfId="22686" xr:uid="{4A4F6AE4-967D-4155-A5D3-BB2C92D85002}"/>
    <cellStyle name="Separador de milhares 4 4 2 2 2 2 5" xfId="19088" xr:uid="{43A10014-529F-45D8-88E6-4254084E685C}"/>
    <cellStyle name="Separador de milhares 4 4 2 2 2 3" xfId="8022" xr:uid="{E2C91A5D-98E3-4F7D-9B5D-E0C219025460}"/>
    <cellStyle name="Separador de milhares 4 4 2 2 2 3 2" xfId="12877" xr:uid="{AB8B5D73-8B3A-40B4-8676-2542D5B3B173}"/>
    <cellStyle name="Separador de milhares 4 4 2 2 2 3 2 2" xfId="29139" xr:uid="{00EDAE9F-51B6-4ED1-A8F5-D0320F45E6F3}"/>
    <cellStyle name="Separador de milhares 4 4 2 2 2 3 3" xfId="18472" xr:uid="{46E1BD06-B0D7-46F9-A85A-07CC3F8E040F}"/>
    <cellStyle name="Separador de milhares 4 4 2 2 2 3 4" xfId="24298" xr:uid="{F649BA93-31D4-4405-9CCA-F334828A8250}"/>
    <cellStyle name="Separador de milhares 4 4 2 2 2 3 5" xfId="18631" xr:uid="{F30A66CC-B18C-4F73-9D33-5954F5351F0C}"/>
    <cellStyle name="Separador de milhares 4 4 2 2 2 4" xfId="9649" xr:uid="{8B545B4D-8E6B-4EA6-8045-3D1EFA34222C}"/>
    <cellStyle name="Separador de milhares 4 4 2 2 2 4 2" xfId="25918" xr:uid="{46DD94E1-4BF6-4767-80E0-8727AD80D527}"/>
    <cellStyle name="Separador de milhares 4 4 2 2 2 5" xfId="15179" xr:uid="{072DAB08-4B0E-4F6B-BAAD-633EA89A0F7E}"/>
    <cellStyle name="Separador de milhares 4 4 2 2 2 6" xfId="21077" xr:uid="{A856218A-ECE7-41E6-BBDE-F647CE9C3BC9}"/>
    <cellStyle name="Separador de milhares 4 4 2 2 2 7" xfId="31011" xr:uid="{CAD70E75-EF17-4206-86F5-A67AF57476B1}"/>
    <cellStyle name="Separador de milhares 4 4 2 2 2 8" xfId="34122" xr:uid="{46030A9A-DB48-4DB2-9B6C-95DBEC65E8CF}"/>
    <cellStyle name="Separador de milhares 4 4 2 2 2 9" xfId="34891" xr:uid="{51DA868D-2BE3-423A-B606-E1EDB1FB8E48}"/>
    <cellStyle name="Separador de milhares 4 4 2 2 3" xfId="5161" xr:uid="{7D40A70C-580B-4B32-8D2C-2A2D18C99C6E}"/>
    <cellStyle name="Separador de milhares 4 4 2 2 3 2" xfId="10410" xr:uid="{C9062A05-133E-47BA-84B0-9233AF94B2B9}"/>
    <cellStyle name="Separador de milhares 4 4 2 2 3 2 2" xfId="26672" xr:uid="{78B8C6C3-6DDC-4CE8-8F80-1EDDCFAE360F}"/>
    <cellStyle name="Separador de milhares 4 4 2 2 3 3" xfId="15933" xr:uid="{EA855819-16EB-4014-B53B-3A9AE2E15547}"/>
    <cellStyle name="Separador de milhares 4 4 2 2 3 4" xfId="21831" xr:uid="{F9BE7181-B936-4323-8E80-AED332FFB2C7}"/>
    <cellStyle name="Separador de milhares 4 4 2 2 3 5" xfId="29998" xr:uid="{8FC3CDAC-0608-4D09-9669-A460FD3673C8}"/>
    <cellStyle name="Separador de milhares 4 4 2 2 4" xfId="7167" xr:uid="{E4A47549-43C9-4AC1-B076-215B76E3336B}"/>
    <cellStyle name="Separador de milhares 4 4 2 2 4 2" xfId="12022" xr:uid="{9EEFDC88-7580-4470-AFA8-C83113783259}"/>
    <cellStyle name="Separador de milhares 4 4 2 2 4 2 2" xfId="28284" xr:uid="{FC333304-7E91-40EF-8C61-D5BA99B2CE64}"/>
    <cellStyle name="Separador de milhares 4 4 2 2 4 3" xfId="17617" xr:uid="{E629E46B-6A54-418C-9796-549ABFC3EC32}"/>
    <cellStyle name="Separador de milhares 4 4 2 2 4 4" xfId="23443" xr:uid="{42A1FA11-06E7-48A9-AE04-1BCE3DD38000}"/>
    <cellStyle name="Separador de milhares 4 4 2 2 4 5" xfId="31764" xr:uid="{79337A49-7C03-464A-9158-F68E1D9C005D}"/>
    <cellStyle name="Separador de milhares 4 4 2 2 5" xfId="8794" xr:uid="{C43DBEED-F759-47DA-B8DE-D2F346045C81}"/>
    <cellStyle name="Separador de milhares 4 4 2 2 5 2" xfId="25063" xr:uid="{87ACBFE8-0C79-446F-9543-5011599590D4}"/>
    <cellStyle name="Separador de milhares 4 4 2 2 6" xfId="14322" xr:uid="{A876E4CC-8780-484F-86BB-465141148E56}"/>
    <cellStyle name="Separador de milhares 4 4 2 2 7" xfId="20222" xr:uid="{3F3244E0-5A6E-4A2B-86AC-DA9CD3EEBDB6}"/>
    <cellStyle name="Separador de milhares 4 4 2 2 8" xfId="29493" xr:uid="{5D333891-6003-4A83-9BF2-790B74471CD3}"/>
    <cellStyle name="Separador de milhares 4 4 2 2 9" xfId="33267" xr:uid="{1AA3526C-968D-4FF2-B350-A017A1120005}"/>
    <cellStyle name="Separador de milhares 4 4 2 3" xfId="3972" xr:uid="{93C786EE-674D-4B2B-9B88-BD1B48DD09F6}"/>
    <cellStyle name="Separador de milhares 4 4 2 3 10" xfId="36645" xr:uid="{D8EE5E1A-66C8-405C-8821-2B15DE23E2B4}"/>
    <cellStyle name="Separador de milhares 4 4 2 3 11" xfId="38057" xr:uid="{F7C8BC66-D163-4A5B-A799-AA5CB0176BE8}"/>
    <cellStyle name="Separador de milhares 4 4 2 3 12" xfId="39462" xr:uid="{3D4EBD4E-4D19-422C-82F8-6634E149C0B8}"/>
    <cellStyle name="Separador de milhares 4 4 2 3 13" xfId="40561" xr:uid="{DE0E378B-85E6-4F34-B9EC-06CB1F079A20}"/>
    <cellStyle name="Separador de milhares 4 4 2 3 14" xfId="42511" xr:uid="{5DE67764-CDDB-432F-9636-266064EC6029}"/>
    <cellStyle name="Separador de milhares 4 4 2 3 15" xfId="43914" xr:uid="{46197390-574A-4E3C-9FFD-FCC19835F384}"/>
    <cellStyle name="Separador de milhares 4 4 2 3 2" xfId="5581" xr:uid="{723262C9-7030-46FF-89F2-CBC2BF53288D}"/>
    <cellStyle name="Separador de milhares 4 4 2 3 2 2" xfId="10830" xr:uid="{6182D591-635E-4541-A989-5012B111F0BD}"/>
    <cellStyle name="Separador de milhares 4 4 2 3 2 2 2" xfId="27092" xr:uid="{BFA8BA37-D1B6-45C7-8C84-FF016D403BA3}"/>
    <cellStyle name="Separador de milhares 4 4 2 3 2 3" xfId="16353" xr:uid="{9CBA40AD-1FF3-4029-AEB0-E897002941FF}"/>
    <cellStyle name="Separador de milhares 4 4 2 3 2 4" xfId="22251" xr:uid="{3525C174-57A8-44CF-9A76-8F0C0309DCED}"/>
    <cellStyle name="Separador de milhares 4 4 2 3 2 5" xfId="30486" xr:uid="{7D8F51DE-6089-41B3-8291-87CEFF50A057}"/>
    <cellStyle name="Separador de milhares 4 4 2 3 3" xfId="7587" xr:uid="{B46884FC-48A2-4F01-BAEF-35284AFAACB2}"/>
    <cellStyle name="Separador de milhares 4 4 2 3 3 2" xfId="12442" xr:uid="{8BC7100D-082B-4C54-8CD0-839823E42688}"/>
    <cellStyle name="Separador de milhares 4 4 2 3 3 2 2" xfId="28704" xr:uid="{7228A066-783A-45C2-8CEA-6F122BB176B7}"/>
    <cellStyle name="Separador de milhares 4 4 2 3 3 3" xfId="18037" xr:uid="{EC400C75-8B6D-4AA6-AE35-0EE7B1A32C1C}"/>
    <cellStyle name="Separador de milhares 4 4 2 3 3 4" xfId="23863" xr:uid="{628C8D66-8285-4C99-ADAE-8CF7C30819AA}"/>
    <cellStyle name="Separador de milhares 4 4 2 3 3 5" xfId="30560" xr:uid="{F6B0E2C7-F1CD-4E1C-AA01-C748CFA9389E}"/>
    <cellStyle name="Separador de milhares 4 4 2 3 4" xfId="9214" xr:uid="{EC76107E-7B79-491B-8D1C-43A12433B040}"/>
    <cellStyle name="Separador de milhares 4 4 2 3 4 2" xfId="25483" xr:uid="{42F4A8D2-D282-4F97-8B10-281C491D2E36}"/>
    <cellStyle name="Separador de milhares 4 4 2 3 5" xfId="14744" xr:uid="{7E06F314-D6B6-4B0A-B815-34815E5D3FD0}"/>
    <cellStyle name="Separador de milhares 4 4 2 3 6" xfId="20642" xr:uid="{B27FA09E-0545-4893-A497-C7AFE8EC3E75}"/>
    <cellStyle name="Separador de milhares 4 4 2 3 7" xfId="29353" xr:uid="{E6507584-4978-4643-AA84-A260B0768457}"/>
    <cellStyle name="Separador de milhares 4 4 2 3 8" xfId="33687" xr:uid="{DD3A3B93-3DED-45B9-A11D-AA471E8A6E97}"/>
    <cellStyle name="Separador de milhares 4 4 2 3 9" xfId="34892" xr:uid="{13F177C1-EC72-4026-A4DF-8AE10490FF95}"/>
    <cellStyle name="Separador de milhares 4 4 2 4" xfId="4722" xr:uid="{E8C41A19-78AD-406E-8005-99A481E79A10}"/>
    <cellStyle name="Separador de milhares 4 4 2 4 2" xfId="9971" xr:uid="{FC6817E8-081D-4868-8741-040515649A14}"/>
    <cellStyle name="Separador de milhares 4 4 2 4 2 2" xfId="26233" xr:uid="{EEA0D6DE-9E97-4E0D-80F2-58188CD42701}"/>
    <cellStyle name="Separador de milhares 4 4 2 4 3" xfId="15494" xr:uid="{B46996D8-FCBE-432E-8BB5-4713FFF28FFA}"/>
    <cellStyle name="Separador de milhares 4 4 2 4 4" xfId="21392" xr:uid="{441D556C-04B3-4FCB-BCC2-D4BC869C4B74}"/>
    <cellStyle name="Separador de milhares 4 4 2 4 5" xfId="30107" xr:uid="{43B88FB8-F646-446E-A129-006450B5D241}"/>
    <cellStyle name="Separador de milhares 4 4 2 5" xfId="6728" xr:uid="{EC8B671E-341C-40E4-B2D8-2281B937C07A}"/>
    <cellStyle name="Separador de milhares 4 4 2 5 2" xfId="11583" xr:uid="{355213A3-C229-4CAF-B48D-CDE2C6DDEB93}"/>
    <cellStyle name="Separador de milhares 4 4 2 5 2 2" xfId="27845" xr:uid="{6CAE2662-AC7A-4A19-82DA-5D22F86087E3}"/>
    <cellStyle name="Separador de milhares 4 4 2 5 3" xfId="17178" xr:uid="{3084A5A2-040F-4217-937B-87C3AE83C383}"/>
    <cellStyle name="Separador de milhares 4 4 2 5 4" xfId="23004" xr:uid="{9402FAD0-0D33-48E1-89E8-875F441922B0}"/>
    <cellStyle name="Separador de milhares 4 4 2 5 5" xfId="16947" xr:uid="{67404A86-54E5-48F2-AC26-3A83CEA0590C}"/>
    <cellStyle name="Separador de milhares 4 4 2 6" xfId="8355" xr:uid="{9BED351D-9E72-4450-A8CB-51597620EB9D}"/>
    <cellStyle name="Separador de milhares 4 4 2 6 2" xfId="24624" xr:uid="{C136205E-6CCB-4656-8501-1D93F7D37066}"/>
    <cellStyle name="Separador de milhares 4 4 2 7" xfId="13880" xr:uid="{D22F0504-3BEB-4FDA-A203-BB25844ED098}"/>
    <cellStyle name="Separador de milhares 4 4 2 8" xfId="19783" xr:uid="{28039E66-35E9-4E74-B0BC-C556038C13B2}"/>
    <cellStyle name="Separador de milhares 4 4 2 9" xfId="31132" xr:uid="{97908822-627D-445C-8757-817240A9B058}"/>
    <cellStyle name="Separador de milhares 4 4 3" xfId="3347" xr:uid="{241B65D1-DA7C-4E78-9B1A-34B0D9DEE195}"/>
    <cellStyle name="Separador de milhares 4 4 3 10" xfId="34893" xr:uid="{DA9FC902-890D-43CF-B2EB-DD36593A74FD}"/>
    <cellStyle name="Separador de milhares 4 4 3 11" xfId="36084" xr:uid="{8F86B1E7-2300-443E-82D1-207434E3DA20}"/>
    <cellStyle name="Separador de milhares 4 4 3 12" xfId="37496" xr:uid="{DC17AFB7-D047-4AD4-993D-D76D432BD41A}"/>
    <cellStyle name="Separador de milhares 4 4 3 13" xfId="38901" xr:uid="{E2FB95B5-3968-4617-A782-4D95E82F98F3}"/>
    <cellStyle name="Separador de milhares 4 4 3 14" xfId="40562" xr:uid="{754B4806-68E7-44F3-B219-AAF0FA593660}"/>
    <cellStyle name="Separador de milhares 4 4 3 15" xfId="41950" xr:uid="{F696BB54-B151-4F24-9202-BC819AAC3CB4}"/>
    <cellStyle name="Separador de milhares 4 4 3 16" xfId="43353" xr:uid="{73D16C25-3E40-47E3-BEE6-5CFC356E62F7}"/>
    <cellStyle name="Separador de milhares 4 4 3 2" xfId="4209" xr:uid="{28FAC2DF-FB36-4C59-83B7-B96C7A1BA201}"/>
    <cellStyle name="Separador de milhares 4 4 3 2 10" xfId="36836" xr:uid="{3E23E963-E302-42DA-835A-C67D567C7909}"/>
    <cellStyle name="Separador de milhares 4 4 3 2 11" xfId="38248" xr:uid="{A38E83AB-2183-4AC2-9F27-BDB500D8D703}"/>
    <cellStyle name="Separador de milhares 4 4 3 2 12" xfId="39653" xr:uid="{63404F19-93BC-4A5A-87EB-AE9FDF9DD23E}"/>
    <cellStyle name="Separador de milhares 4 4 3 2 13" xfId="40563" xr:uid="{794AFC28-3037-4CBD-AF82-A73DE0EA2E99}"/>
    <cellStyle name="Separador de milhares 4 4 3 2 14" xfId="42702" xr:uid="{04B3EEF7-2233-40EF-A0A3-506D64AF1A4E}"/>
    <cellStyle name="Separador de milhares 4 4 3 2 15" xfId="44105" xr:uid="{8DD65D83-6FA4-4058-B5BC-E34D8424F1B1}"/>
    <cellStyle name="Separador de milhares 4 4 3 2 2" xfId="5818" xr:uid="{FAB4877D-C5CE-40D9-ADE1-8935CD821B95}"/>
    <cellStyle name="Separador de milhares 4 4 3 2 2 2" xfId="11067" xr:uid="{8D4240F8-9747-49F4-A1E0-56E13E1F2944}"/>
    <cellStyle name="Separador de milhares 4 4 3 2 2 2 2" xfId="27329" xr:uid="{66540FDC-3B5E-4E73-B77D-DB6C751CDA79}"/>
    <cellStyle name="Separador de milhares 4 4 3 2 2 3" xfId="16590" xr:uid="{DB912A50-8F45-4BFD-A6A9-DE2B70DF568C}"/>
    <cellStyle name="Separador de milhares 4 4 3 2 2 4" xfId="22488" xr:uid="{FE7C48E1-0F46-4F01-9587-B946116276F4}"/>
    <cellStyle name="Separador de milhares 4 4 3 2 2 5" xfId="13491" xr:uid="{98D041C0-AEA0-4EC0-B56E-C450B075360B}"/>
    <cellStyle name="Separador de milhares 4 4 3 2 3" xfId="7824" xr:uid="{500E888B-4CC5-4A72-8BE4-8EAD53674BF5}"/>
    <cellStyle name="Separador de milhares 4 4 3 2 3 2" xfId="12679" xr:uid="{4CA51603-F6D7-4B1B-ABD3-AFCC9DF0085A}"/>
    <cellStyle name="Separador de milhares 4 4 3 2 3 2 2" xfId="28941" xr:uid="{879267D5-6646-41B4-9C86-7D3F49D3DEAC}"/>
    <cellStyle name="Separador de milhares 4 4 3 2 3 3" xfId="18274" xr:uid="{92BC45FB-EE83-4486-9954-0F09FD5099F8}"/>
    <cellStyle name="Separador de milhares 4 4 3 2 3 4" xfId="24100" xr:uid="{E5A07F71-56E8-4BB7-BE83-F035FDC6D021}"/>
    <cellStyle name="Separador de milhares 4 4 3 2 3 5" xfId="30773" xr:uid="{34EB3C29-87D2-44C9-920D-873CCD2C153B}"/>
    <cellStyle name="Separador de milhares 4 4 3 2 4" xfId="9451" xr:uid="{A02B283C-1F82-4177-B12C-B473159A6E84}"/>
    <cellStyle name="Separador de milhares 4 4 3 2 4 2" xfId="25720" xr:uid="{3128943E-793F-468A-B948-07C3BA5BA6FA}"/>
    <cellStyle name="Separador de milhares 4 4 3 2 5" xfId="14981" xr:uid="{0D51D8C6-F8EC-4D60-99CE-F534258BA6B9}"/>
    <cellStyle name="Separador de milhares 4 4 3 2 6" xfId="20879" xr:uid="{16F0C510-1A85-48DE-91CA-F0F0CEC07A78}"/>
    <cellStyle name="Separador de milhares 4 4 3 2 7" xfId="32340" xr:uid="{11AFA585-01CE-4777-884B-148359696EE0}"/>
    <cellStyle name="Separador de milhares 4 4 3 2 8" xfId="33924" xr:uid="{847EF4EA-7856-4612-B5C4-5CEF28DC7EF9}"/>
    <cellStyle name="Separador de milhares 4 4 3 2 9" xfId="34894" xr:uid="{92AFBD2B-6A53-400D-877A-B72FF01155E3}"/>
    <cellStyle name="Separador de milhares 4 4 3 3" xfId="4962" xr:uid="{7E492D87-C9C9-4FB0-9DD4-9407DC9AE171}"/>
    <cellStyle name="Separador de milhares 4 4 3 3 2" xfId="10211" xr:uid="{2E6A1FC4-8A14-42DC-B079-FB05FC0B2781}"/>
    <cellStyle name="Separador de milhares 4 4 3 3 2 2" xfId="26473" xr:uid="{BE14FFD5-EF69-4944-AF73-4850002746E0}"/>
    <cellStyle name="Separador de milhares 4 4 3 3 3" xfId="15734" xr:uid="{95E8A32D-4D4A-4C02-9352-82EE02B75C4F}"/>
    <cellStyle name="Separador de milhares 4 4 3 3 4" xfId="21632" xr:uid="{67DB61DC-40C7-4C7B-8583-130AAF38FC35}"/>
    <cellStyle name="Separador de milhares 4 4 3 3 5" xfId="31816" xr:uid="{EAC94317-128D-4D8B-867A-F9213D69FF9C}"/>
    <cellStyle name="Separador de milhares 4 4 3 4" xfId="6968" xr:uid="{75B08CCC-DFFC-48FF-94AB-8497F76F94F1}"/>
    <cellStyle name="Separador de milhares 4 4 3 4 2" xfId="11823" xr:uid="{2F3A4B99-FEAE-4B24-B5E2-DB7FC2B2116E}"/>
    <cellStyle name="Separador de milhares 4 4 3 4 2 2" xfId="28085" xr:uid="{199D816B-A585-4504-95F8-FB3BD1A844B2}"/>
    <cellStyle name="Separador de milhares 4 4 3 4 3" xfId="17418" xr:uid="{CDEEFFBE-3296-4892-AC16-BAD612BADF5E}"/>
    <cellStyle name="Separador de milhares 4 4 3 4 4" xfId="23244" xr:uid="{C12B04A8-C457-4317-BA5C-C23B8CB9AAC9}"/>
    <cellStyle name="Separador de milhares 4 4 3 4 5" xfId="29613" xr:uid="{7844F4C7-6DD0-453E-9BC1-EC87DC8C5F20}"/>
    <cellStyle name="Separador de milhares 4 4 3 5" xfId="8595" xr:uid="{C1425278-68C1-47BB-82EB-5794C44ACBD5}"/>
    <cellStyle name="Separador de milhares 4 4 3 5 2" xfId="24864" xr:uid="{9B0936C6-6892-4B3F-882C-38D3F13E568B}"/>
    <cellStyle name="Separador de milhares 4 4 3 6" xfId="14123" xr:uid="{05C6423A-BB39-4979-A561-41905EB08CD3}"/>
    <cellStyle name="Separador de milhares 4 4 3 7" xfId="20023" xr:uid="{7F5C7E9D-9300-41D5-AB3B-8C7DC2C2D60C}"/>
    <cellStyle name="Separador de milhares 4 4 3 8" xfId="31700" xr:uid="{7C27550B-2C10-4793-B982-99A36634FA1E}"/>
    <cellStyle name="Separador de milhares 4 4 3 9" xfId="33068" xr:uid="{7827FABD-1B4A-4CFA-B279-AC0C64A7D0FA}"/>
    <cellStyle name="Separador de milhares 4 4 4" xfId="3771" xr:uid="{1E9597E8-C51A-4BC9-98D3-EC46565C7F38}"/>
    <cellStyle name="Separador de milhares 4 4 4 10" xfId="36469" xr:uid="{4736C6C6-6A0C-40B8-820C-25B9400B52D0}"/>
    <cellStyle name="Separador de milhares 4 4 4 11" xfId="37881" xr:uid="{38BA33AB-5AEC-4F42-9723-51C283527627}"/>
    <cellStyle name="Separador de milhares 4 4 4 12" xfId="39286" xr:uid="{36FB3F63-598A-45F9-A105-CE0DF0025984}"/>
    <cellStyle name="Separador de milhares 4 4 4 13" xfId="40564" xr:uid="{8BA59F53-36E4-440D-9D99-93203B74EC65}"/>
    <cellStyle name="Separador de milhares 4 4 4 14" xfId="42335" xr:uid="{A42B99B9-DC17-4A95-84B3-CB99653D682E}"/>
    <cellStyle name="Separador de milhares 4 4 4 15" xfId="43738" xr:uid="{35413CB3-DF42-4BEE-A899-673DDF070F4C}"/>
    <cellStyle name="Separador de milhares 4 4 4 2" xfId="5380" xr:uid="{4FFCCE79-BD87-48D3-AC36-A7E16B1C0218}"/>
    <cellStyle name="Separador de milhares 4 4 4 2 2" xfId="10629" xr:uid="{DCE29F12-4F55-4132-9411-9223143FD113}"/>
    <cellStyle name="Separador de milhares 4 4 4 2 2 2" xfId="26891" xr:uid="{4B8C4FC6-9B7F-4DE7-A52E-7838E18F3A3B}"/>
    <cellStyle name="Separador de milhares 4 4 4 2 3" xfId="16152" xr:uid="{8CC3C9E0-90E0-4FA5-94BB-C546E3CAE258}"/>
    <cellStyle name="Separador de milhares 4 4 4 2 4" xfId="22050" xr:uid="{EF81EB74-FA17-4A7E-9908-62FFF1482135}"/>
    <cellStyle name="Separador de milhares 4 4 4 2 5" xfId="32185" xr:uid="{C6CA9155-72F5-478C-9F13-607AA7F66FC5}"/>
    <cellStyle name="Separador de milhares 4 4 4 3" xfId="7386" xr:uid="{ED4F976B-10DD-471E-A64D-BE83349EB011}"/>
    <cellStyle name="Separador de milhares 4 4 4 3 2" xfId="12241" xr:uid="{0A7DA020-F09E-49F9-9F67-1E1ABC5A1A4F}"/>
    <cellStyle name="Separador de milhares 4 4 4 3 2 2" xfId="28503" xr:uid="{EA0F075E-F316-40F1-BA8A-0A3EC0F39B04}"/>
    <cellStyle name="Separador de milhares 4 4 4 3 3" xfId="17836" xr:uid="{8F032366-49CA-42F3-B3DF-8CC6B68081B6}"/>
    <cellStyle name="Separador de milhares 4 4 4 3 4" xfId="23662" xr:uid="{517D3979-2A67-465E-969D-9302D6B434B8}"/>
    <cellStyle name="Separador de milhares 4 4 4 3 5" xfId="29882" xr:uid="{C6B01577-3571-498E-8BAE-170BA27E38D7}"/>
    <cellStyle name="Separador de milhares 4 4 4 4" xfId="9013" xr:uid="{4B6A919F-5731-404C-A7DB-FDB1F5B5FF01}"/>
    <cellStyle name="Separador de milhares 4 4 4 4 2" xfId="25282" xr:uid="{1874C4BD-0FDC-451E-818C-71A883912356}"/>
    <cellStyle name="Separador de milhares 4 4 4 5" xfId="14543" xr:uid="{BB4D5366-D3F1-4689-8484-A37858C47A95}"/>
    <cellStyle name="Separador de milhares 4 4 4 6" xfId="20441" xr:uid="{AAA7C3DA-3821-4800-B6CF-C0EA2BC90180}"/>
    <cellStyle name="Separador de milhares 4 4 4 7" xfId="31942" xr:uid="{F19B6C26-7853-4500-86BD-F5D53969CA95}"/>
    <cellStyle name="Separador de milhares 4 4 4 8" xfId="33486" xr:uid="{C2001BBB-E25A-4305-A902-85D924BF86C6}"/>
    <cellStyle name="Separador de milhares 4 4 4 9" xfId="34895" xr:uid="{34E6C436-845D-4207-8FA3-FA5D45D7A93B}"/>
    <cellStyle name="Separador de milhares 4 4 5" xfId="13676" xr:uid="{93DF72D8-DDC1-412F-8BBB-4D35C8EEEC0A}"/>
    <cellStyle name="Separador de milhares 4 4 6" xfId="29534" xr:uid="{DD20E204-44B6-4AC3-B7EA-E378824490E7}"/>
    <cellStyle name="Separador de milhares 4 5" xfId="2839" xr:uid="{6D298C92-3470-4727-B76F-BE29209BA153}"/>
    <cellStyle name="Separador de milhares 4 6" xfId="2957" xr:uid="{A460E97D-1CC0-4AD6-8762-ED760895BAEE}"/>
    <cellStyle name="Separador de milhares 4 6 10" xfId="31943" xr:uid="{DA738856-68BB-4A2A-B9BC-C24727FDA3E4}"/>
    <cellStyle name="Separador de milhares 4 6 11" xfId="32717" xr:uid="{7E98B06E-8DD7-447F-AB59-F295D5A14522}"/>
    <cellStyle name="Separador de milhares 4 6 12" xfId="34896" xr:uid="{D729B6E6-2F2E-4056-960C-FD0D2C760882}"/>
    <cellStyle name="Separador de milhares 4 6 13" xfId="35850" xr:uid="{48453FAE-0FA2-4F2D-82BB-5604FA4A55D0}"/>
    <cellStyle name="Separador de milhares 4 6 14" xfId="37262" xr:uid="{DE88A60B-9771-4C73-AFC1-5F5B0A3C0A61}"/>
    <cellStyle name="Separador de milhares 4 6 15" xfId="38667" xr:uid="{A2AFC2FE-5405-4EBC-97FB-6E860E79CD1E}"/>
    <cellStyle name="Separador de milhares 4 6 16" xfId="40565" xr:uid="{9601EA8B-B7B4-4F7D-92C5-E36555633E8F}"/>
    <cellStyle name="Separador de milhares 4 6 17" xfId="41716" xr:uid="{3AC6F49B-0AAE-4343-A9D5-596DD3591B2D}"/>
    <cellStyle name="Separador de milhares 4 6 18" xfId="43119" xr:uid="{E2FA16B3-F22A-4280-BC82-DCDF0C6BE4E1}"/>
    <cellStyle name="Separador de milhares 4 6 2" xfId="3168" xr:uid="{5985625E-B5E1-4AF4-8270-DD1E589EF885}"/>
    <cellStyle name="Separador de milhares 4 6 2 10" xfId="32915" xr:uid="{DDF7BE23-D9DB-4651-B0BE-DC4FE47A48D2}"/>
    <cellStyle name="Separador de milhares 4 6 2 11" xfId="34897" xr:uid="{C61BB009-1175-432A-B07C-A72EFBD1AC8B}"/>
    <cellStyle name="Separador de milhares 4 6 2 12" xfId="36215" xr:uid="{E17F88E4-B9E6-46B2-8FF8-102B89C8153F}"/>
    <cellStyle name="Separador de milhares 4 6 2 13" xfId="37627" xr:uid="{A6C26DB7-C63B-4C68-B377-D2CBAA44AD51}"/>
    <cellStyle name="Separador de milhares 4 6 2 14" xfId="39032" xr:uid="{947AE4AA-55D4-41ED-81C6-9974AEF4A485}"/>
    <cellStyle name="Separador de milhares 4 6 2 15" xfId="40566" xr:uid="{D0A2D3FA-177E-47A1-BA74-7524AA020D16}"/>
    <cellStyle name="Separador de milhares 4 6 2 16" xfId="42081" xr:uid="{41B7A19D-E315-41F2-8E73-865AE052FBA5}"/>
    <cellStyle name="Separador de milhares 4 6 2 17" xfId="43484" xr:uid="{0D494A76-4543-427F-BC00-D5F2545B34E4}"/>
    <cellStyle name="Separador de milhares 4 6 2 2" xfId="3633" xr:uid="{AFB167A7-F956-4535-9A83-7270274213C8}"/>
    <cellStyle name="Separador de milhares 4 6 2 2 10" xfId="34898" xr:uid="{84F4C56D-2C02-4A40-96A2-D80E9B9F148D}"/>
    <cellStyle name="Separador de milhares 4 6 2 2 11" xfId="36967" xr:uid="{D6D5B684-3BDA-4E25-89D6-64ACD8D7D658}"/>
    <cellStyle name="Separador de milhares 4 6 2 2 12" xfId="38379" xr:uid="{CF45B6B2-EAB4-48F9-82D4-2FF6D05B1E88}"/>
    <cellStyle name="Separador de milhares 4 6 2 2 13" xfId="39784" xr:uid="{AA44F7DD-C00E-4FD5-928D-7DC0FEA349F3}"/>
    <cellStyle name="Separador de milhares 4 6 2 2 14" xfId="40567" xr:uid="{48592A26-CFF4-4464-9B17-D2BBB9829F71}"/>
    <cellStyle name="Separador de milhares 4 6 2 2 15" xfId="42833" xr:uid="{36472773-856C-44F5-85C6-1F602C1BFCDC}"/>
    <cellStyle name="Separador de milhares 4 6 2 2 16" xfId="44236" xr:uid="{DCBD8FAA-1E9F-4887-9FEB-E50C47E35418}"/>
    <cellStyle name="Separador de milhares 4 6 2 2 2" xfId="4494" xr:uid="{CA89CA0B-50E0-4D6E-A8E1-8A47558735D7}"/>
    <cellStyle name="Separador de milhares 4 6 2 2 2 2" xfId="6103" xr:uid="{877CB4FE-411E-4C3B-BE36-58C2CB43E45D}"/>
    <cellStyle name="Separador de milhares 4 6 2 2 2 2 2" xfId="11352" xr:uid="{A89DDC83-35D6-49A5-A383-2D768AB376BC}"/>
    <cellStyle name="Separador de milhares 4 6 2 2 2 2 2 2" xfId="27614" xr:uid="{4A55CD7D-BA83-4151-A393-AF93677870B2}"/>
    <cellStyle name="Separador de milhares 4 6 2 2 2 2 3" xfId="16875" xr:uid="{2FE510D8-6EC4-4B28-AB14-4B2C200F6277}"/>
    <cellStyle name="Separador de milhares 4 6 2 2 2 2 4" xfId="22773" xr:uid="{D78A4F4A-9865-4D1D-8993-517EC64F6C75}"/>
    <cellStyle name="Separador de milhares 4 6 2 2 2 2 5" xfId="30237" xr:uid="{75C328D0-B95C-4C8C-A1E6-E6E82889E504}"/>
    <cellStyle name="Separador de milhares 4 6 2 2 2 3" xfId="8109" xr:uid="{8EB797E8-76AC-4470-B152-908E6F3D07F4}"/>
    <cellStyle name="Separador de milhares 4 6 2 2 2 3 2" xfId="12964" xr:uid="{49E22FED-145B-4A67-9905-0C6C3E4CB2F9}"/>
    <cellStyle name="Separador de milhares 4 6 2 2 2 3 2 2" xfId="29226" xr:uid="{8E6CF185-4FE7-4EA3-9420-FFF56F488D04}"/>
    <cellStyle name="Separador de milhares 4 6 2 2 2 3 3" xfId="18559" xr:uid="{A0897C14-C80E-4D95-B1FE-506969E93453}"/>
    <cellStyle name="Separador de milhares 4 6 2 2 2 3 4" xfId="24385" xr:uid="{229B6304-C089-44EC-88D8-FA9ED097AC81}"/>
    <cellStyle name="Separador de milhares 4 6 2 2 2 3 5" xfId="30876" xr:uid="{B7A25D70-2DD4-4FBF-91FB-676AE1EE03D9}"/>
    <cellStyle name="Separador de milhares 4 6 2 2 2 4" xfId="9736" xr:uid="{2673B9B1-17E7-4F3A-90CC-49D23F1D9A5D}"/>
    <cellStyle name="Separador de milhares 4 6 2 2 2 4 2" xfId="26005" xr:uid="{4E596115-B448-448E-93BD-3D49DFF0CCDD}"/>
    <cellStyle name="Separador de milhares 4 6 2 2 2 5" xfId="15266" xr:uid="{E0CE8C34-0D3D-4AD4-8831-CB551F1E139B}"/>
    <cellStyle name="Separador de milhares 4 6 2 2 2 6" xfId="21164" xr:uid="{793825F1-E24C-4E2C-82B1-A8E873F2EBEC}"/>
    <cellStyle name="Separador de milhares 4 6 2 2 2 7" xfId="19129" xr:uid="{B2A008AD-8FC4-42DE-BB2C-A67F74F12C3D}"/>
    <cellStyle name="Separador de milhares 4 6 2 2 2 8" xfId="34209" xr:uid="{FE764AD3-794A-4E3E-A3C0-9837F7C1DD7B}"/>
    <cellStyle name="Separador de milhares 4 6 2 2 3" xfId="5248" xr:uid="{DDF441AB-A73B-4709-AC2C-324D4A0116A0}"/>
    <cellStyle name="Separador de milhares 4 6 2 2 3 2" xfId="10497" xr:uid="{D680CD45-9246-4833-9899-0138576E3E27}"/>
    <cellStyle name="Separador de milhares 4 6 2 2 3 2 2" xfId="26759" xr:uid="{67BD9272-AD93-43EC-814C-CE94C5A82D43}"/>
    <cellStyle name="Separador de milhares 4 6 2 2 3 3" xfId="16020" xr:uid="{08EE0B57-B183-4762-8EA4-42E578DC0631}"/>
    <cellStyle name="Separador de milhares 4 6 2 2 3 4" xfId="21918" xr:uid="{17F2B524-2F21-455F-B22A-8E8A144628E6}"/>
    <cellStyle name="Separador de milhares 4 6 2 2 3 5" xfId="29962" xr:uid="{286F3A66-A823-4A2D-84F1-5C84917844C1}"/>
    <cellStyle name="Separador de milhares 4 6 2 2 4" xfId="7254" xr:uid="{C185D1E6-FAFF-4904-99D2-C81471358CAE}"/>
    <cellStyle name="Separador de milhares 4 6 2 2 4 2" xfId="12109" xr:uid="{D0AA423C-AF72-418A-AAC5-E4500AA2ED5B}"/>
    <cellStyle name="Separador de milhares 4 6 2 2 4 2 2" xfId="28371" xr:uid="{B4E9B007-8EEE-47DE-A383-6E7AA5C287E9}"/>
    <cellStyle name="Separador de milhares 4 6 2 2 4 3" xfId="17704" xr:uid="{BAD0F586-2559-4246-B2A9-23858D156100}"/>
    <cellStyle name="Separador de milhares 4 6 2 2 4 4" xfId="23530" xr:uid="{F8D33BF8-92CD-45FE-95AD-BBE34A1F7923}"/>
    <cellStyle name="Separador de milhares 4 6 2 2 4 5" xfId="29796" xr:uid="{830250D8-EB29-4365-97F5-FB5DDC6D6255}"/>
    <cellStyle name="Separador de milhares 4 6 2 2 5" xfId="8881" xr:uid="{532A8F83-F667-470B-8006-16AF969018DF}"/>
    <cellStyle name="Separador de milhares 4 6 2 2 5 2" xfId="25150" xr:uid="{D069F996-29B2-4A93-AB08-5B2E112E9B02}"/>
    <cellStyle name="Separador de milhares 4 6 2 2 6" xfId="14409" xr:uid="{C354376C-0DDE-4649-A68F-C017333796BC}"/>
    <cellStyle name="Separador de milhares 4 6 2 2 7" xfId="20309" xr:uid="{D6496C4A-C0C6-4728-948E-5CB0DA2649C2}"/>
    <cellStyle name="Separador de milhares 4 6 2 2 8" xfId="32220" xr:uid="{FA4774C0-8C9C-4C50-89C5-905B36BAE48F}"/>
    <cellStyle name="Separador de milhares 4 6 2 2 9" xfId="33354" xr:uid="{0FC0B9CF-D0E4-4081-A620-BFF637819A5B}"/>
    <cellStyle name="Separador de milhares 4 6 2 3" xfId="4059" xr:uid="{7642272F-9DFB-4031-BDF2-C78BD328DB29}"/>
    <cellStyle name="Separador de milhares 4 6 2 3 2" xfId="5668" xr:uid="{E2EB4A2B-5A74-418E-A928-901299ABFB72}"/>
    <cellStyle name="Separador de milhares 4 6 2 3 2 2" xfId="10917" xr:uid="{F3013FC7-B3D0-40D4-AA9F-2688AC39090C}"/>
    <cellStyle name="Separador de milhares 4 6 2 3 2 2 2" xfId="27179" xr:uid="{1208A1D3-3701-4DD5-9C6C-56CDED4F09F6}"/>
    <cellStyle name="Separador de milhares 4 6 2 3 2 3" xfId="16440" xr:uid="{0653C779-F1F5-4F22-BBBE-0017DF8052DC}"/>
    <cellStyle name="Separador de milhares 4 6 2 3 2 4" xfId="22338" xr:uid="{1C82C366-DBAD-41DA-BAB0-1972DD6359E9}"/>
    <cellStyle name="Separador de milhares 4 6 2 3 2 5" xfId="18976" xr:uid="{7A3B500D-92E5-4D21-AB94-78D9FDFE6710}"/>
    <cellStyle name="Separador de milhares 4 6 2 3 3" xfId="7674" xr:uid="{FD434BB4-7D78-4197-B496-045AEF02FC8A}"/>
    <cellStyle name="Separador de milhares 4 6 2 3 3 2" xfId="12529" xr:uid="{D2F9448E-117D-435F-AE0E-16EAE874C76E}"/>
    <cellStyle name="Separador de milhares 4 6 2 3 3 2 2" xfId="28791" xr:uid="{AAF2DF16-116D-4458-9258-BEA7D252537E}"/>
    <cellStyle name="Separador de milhares 4 6 2 3 3 3" xfId="18124" xr:uid="{50290B73-6632-419A-82B9-251D802DF067}"/>
    <cellStyle name="Separador de milhares 4 6 2 3 3 4" xfId="23950" xr:uid="{6ADFFBE5-B428-468D-907C-6BCCE412687D}"/>
    <cellStyle name="Separador de milhares 4 6 2 3 3 5" xfId="19442" xr:uid="{75868EA0-64AB-4298-9065-2DE1A5378E43}"/>
    <cellStyle name="Separador de milhares 4 6 2 3 4" xfId="9301" xr:uid="{947AD461-6F2F-409A-AFCD-6D2795DC14E8}"/>
    <cellStyle name="Separador de milhares 4 6 2 3 4 2" xfId="25570" xr:uid="{F28A4E86-FCC2-4352-B4F1-7C031CCEAE2A}"/>
    <cellStyle name="Separador de milhares 4 6 2 3 5" xfId="14831" xr:uid="{D38552F6-2DDB-4739-B100-19771FE2A05D}"/>
    <cellStyle name="Separador de milhares 4 6 2 3 6" xfId="20729" xr:uid="{88F55E1D-DB38-459B-B405-0253950CD5F9}"/>
    <cellStyle name="Separador de milhares 4 6 2 3 7" xfId="31315" xr:uid="{5F5F0AA9-6BA2-44F5-99C7-D2721CACC3D0}"/>
    <cellStyle name="Separador de milhares 4 6 2 3 8" xfId="33774" xr:uid="{61EDB233-A0A6-4C98-88C6-04EE522F36F1}"/>
    <cellStyle name="Separador de milhares 4 6 2 4" xfId="4809" xr:uid="{F18DFB18-C848-4A42-A5A7-D2D78936225F}"/>
    <cellStyle name="Separador de milhares 4 6 2 4 2" xfId="10058" xr:uid="{AB9A13C4-08C2-4792-9810-F915C1DDC6EE}"/>
    <cellStyle name="Separador de milhares 4 6 2 4 2 2" xfId="26320" xr:uid="{1B0C9BCB-4043-473C-8366-8A1F6641DE10}"/>
    <cellStyle name="Separador de milhares 4 6 2 4 3" xfId="15581" xr:uid="{768A402F-47AA-4ABA-999F-6A47223D46CD}"/>
    <cellStyle name="Separador de milhares 4 6 2 4 4" xfId="21479" xr:uid="{9DB1AD0B-896B-47FD-A57C-8C4B4C6D7F5D}"/>
    <cellStyle name="Separador de milhares 4 6 2 4 5" xfId="13112" xr:uid="{36F974B0-9D01-4D9C-A561-D48214B0B9C7}"/>
    <cellStyle name="Separador de milhares 4 6 2 5" xfId="6815" xr:uid="{1647A1D2-6030-4F17-9C1E-21035E576B0C}"/>
    <cellStyle name="Separador de milhares 4 6 2 5 2" xfId="11670" xr:uid="{C08FF309-67D7-446A-91D1-3B74598FA2BD}"/>
    <cellStyle name="Separador de milhares 4 6 2 5 2 2" xfId="27932" xr:uid="{911B0B69-001E-4D9D-9C0A-47353BCB876B}"/>
    <cellStyle name="Separador de milhares 4 6 2 5 3" xfId="17265" xr:uid="{55CBB0FB-0163-40D3-B1B1-EB21B624EE5E}"/>
    <cellStyle name="Separador de milhares 4 6 2 5 4" xfId="23091" xr:uid="{E7E655FF-2A6A-457D-B0A9-9F88114285EC}"/>
    <cellStyle name="Separador de milhares 4 6 2 5 5" xfId="30983" xr:uid="{16699126-70F4-434C-9096-B8C9BC507EF2}"/>
    <cellStyle name="Separador de milhares 4 6 2 6" xfId="8442" xr:uid="{6C10F55B-4914-4234-AFD4-DF4775AD5800}"/>
    <cellStyle name="Separador de milhares 4 6 2 6 2" xfId="24711" xr:uid="{52E77347-5E6A-49F4-8966-F141E8A232B9}"/>
    <cellStyle name="Separador de milhares 4 6 2 7" xfId="13967" xr:uid="{99612C72-F326-42E9-A643-B56DF39FA538}"/>
    <cellStyle name="Separador de milhares 4 6 2 8" xfId="19870" xr:uid="{08651BC5-1C14-4E43-87EE-4B2FE89DDFDD}"/>
    <cellStyle name="Separador de milhares 4 6 2 9" xfId="30005" xr:uid="{BEB6C9A4-B76D-4FA3-8134-99DF3901EFC2}"/>
    <cellStyle name="Separador de milhares 4 6 3" xfId="3435" xr:uid="{3BC471D5-235E-4F3F-BFE7-EAD3FD780A42}"/>
    <cellStyle name="Separador de milhares 4 6 3 10" xfId="34899" xr:uid="{B9889DFD-ADFD-4110-8222-5FC8082FF2D0}"/>
    <cellStyle name="Separador de milhares 4 6 3 11" xfId="36600" xr:uid="{4424BC4F-4E96-4B06-9076-E2D72ECBAE75}"/>
    <cellStyle name="Separador de milhares 4 6 3 12" xfId="38012" xr:uid="{7F4EB416-7087-40B6-8B8A-1F08452AB872}"/>
    <cellStyle name="Separador de milhares 4 6 3 13" xfId="39417" xr:uid="{EB12C6FB-DE23-46C7-93FC-97AFC387C2F1}"/>
    <cellStyle name="Separador de milhares 4 6 3 14" xfId="40568" xr:uid="{5A56FB76-1AB4-402C-BD1D-B22FDBCE65C4}"/>
    <cellStyle name="Separador de milhares 4 6 3 15" xfId="42466" xr:uid="{186E852D-CC81-4DF7-AD33-6A38502278E9}"/>
    <cellStyle name="Separador de milhares 4 6 3 16" xfId="43869" xr:uid="{42D29A8D-CB7F-4BAC-B476-B787C892A7EE}"/>
    <cellStyle name="Separador de milhares 4 6 3 2" xfId="4296" xr:uid="{571C0559-887C-4088-ACAD-71476B6425FE}"/>
    <cellStyle name="Separador de milhares 4 6 3 2 2" xfId="5905" xr:uid="{5171CF23-4E20-4EA8-A472-075A7EC86B7E}"/>
    <cellStyle name="Separador de milhares 4 6 3 2 2 2" xfId="11154" xr:uid="{6B4C1159-743C-4625-99B2-6E13F4303C79}"/>
    <cellStyle name="Separador de milhares 4 6 3 2 2 2 2" xfId="27416" xr:uid="{A263477D-63F8-4C5C-9423-682A9EEB2AFB}"/>
    <cellStyle name="Separador de milhares 4 6 3 2 2 3" xfId="16677" xr:uid="{6699F762-56EF-4521-A852-0F0F7979F983}"/>
    <cellStyle name="Separador de milhares 4 6 3 2 2 4" xfId="22575" xr:uid="{66F4CED0-8BC8-4639-8C06-E48517CF9613}"/>
    <cellStyle name="Separador de milhares 4 6 3 2 2 5" xfId="18799" xr:uid="{671F4D0C-810B-4DFE-8EBA-E0CCD1328424}"/>
    <cellStyle name="Separador de milhares 4 6 3 2 3" xfId="7911" xr:uid="{E77EA6A3-381E-4947-9CF5-753C9345ACEC}"/>
    <cellStyle name="Separador de milhares 4 6 3 2 3 2" xfId="12766" xr:uid="{FBC33BD6-426C-4E2F-B42D-89FBF5BF48D9}"/>
    <cellStyle name="Separador de milhares 4 6 3 2 3 2 2" xfId="29028" xr:uid="{90451B0D-EFCE-4932-B89A-6A49F601728A}"/>
    <cellStyle name="Separador de milhares 4 6 3 2 3 3" xfId="18361" xr:uid="{4A1E80E4-2CC2-4D86-805A-DF503919472D}"/>
    <cellStyle name="Separador de milhares 4 6 3 2 3 4" xfId="24187" xr:uid="{DA270A2E-BD4D-4B96-B8FD-CE635D55B865}"/>
    <cellStyle name="Separador de milhares 4 6 3 2 3 5" xfId="31419" xr:uid="{AA9C469C-9B39-4FA0-AEC2-F4347554684E}"/>
    <cellStyle name="Separador de milhares 4 6 3 2 4" xfId="9538" xr:uid="{086F6424-2FC6-4685-A2FA-C7D3DF74341D}"/>
    <cellStyle name="Separador de milhares 4 6 3 2 4 2" xfId="25807" xr:uid="{DD11905E-097A-42E3-9296-6015B733F2E1}"/>
    <cellStyle name="Separador de milhares 4 6 3 2 5" xfId="15068" xr:uid="{43D3C937-13D7-4F19-9C80-9D9A62820D9B}"/>
    <cellStyle name="Separador de milhares 4 6 3 2 6" xfId="20966" xr:uid="{004C5F07-0177-4ABE-9476-A471246EA074}"/>
    <cellStyle name="Separador de milhares 4 6 3 2 7" xfId="18915" xr:uid="{7C027F10-354C-4E0A-A763-00A3B874E1A0}"/>
    <cellStyle name="Separador de milhares 4 6 3 2 8" xfId="34011" xr:uid="{2BEA1202-8414-4893-AA76-6E8611946987}"/>
    <cellStyle name="Separador de milhares 4 6 3 3" xfId="5050" xr:uid="{20727DB9-950F-435C-8745-BC77F1DAB43D}"/>
    <cellStyle name="Separador de milhares 4 6 3 3 2" xfId="10299" xr:uid="{204425B8-9FF5-4181-8838-3F6164CE3582}"/>
    <cellStyle name="Separador de milhares 4 6 3 3 2 2" xfId="26561" xr:uid="{8508C907-CF7B-4AA5-AC1E-23BFC4272AC6}"/>
    <cellStyle name="Separador de milhares 4 6 3 3 3" xfId="15822" xr:uid="{436C4DB0-C898-4C1B-88EF-64F9F4C3388A}"/>
    <cellStyle name="Separador de milhares 4 6 3 3 4" xfId="21720" xr:uid="{2E2A64D9-24C5-40F2-973B-83E1502DF34E}"/>
    <cellStyle name="Separador de milhares 4 6 3 3 5" xfId="18619" xr:uid="{5EE5EDBD-F962-454D-89B0-550B57163968}"/>
    <cellStyle name="Separador de milhares 4 6 3 4" xfId="7056" xr:uid="{E3FF4800-BC9D-4384-ABE5-43657D4A02E0}"/>
    <cellStyle name="Separador de milhares 4 6 3 4 2" xfId="11911" xr:uid="{C760AE80-7F3E-418F-BB4B-FEA620EA675B}"/>
    <cellStyle name="Separador de milhares 4 6 3 4 2 2" xfId="28173" xr:uid="{5780AB61-8E8B-48FB-BEA2-7C946079FB18}"/>
    <cellStyle name="Separador de milhares 4 6 3 4 3" xfId="17506" xr:uid="{65F87438-D8DF-4475-8CE6-08615BEC6506}"/>
    <cellStyle name="Separador de milhares 4 6 3 4 4" xfId="23332" xr:uid="{BD75248A-36B6-4AF0-81BE-D0DD2824CDAA}"/>
    <cellStyle name="Separador de milhares 4 6 3 4 5" xfId="30134" xr:uid="{4E69C30C-1095-4E6B-8E11-6C54F3060EB6}"/>
    <cellStyle name="Separador de milhares 4 6 3 5" xfId="8683" xr:uid="{3C61A669-C7C6-4741-8194-12C00B99F4E9}"/>
    <cellStyle name="Separador de milhares 4 6 3 5 2" xfId="24952" xr:uid="{9FE5EF3E-BF1E-4843-A4D8-14A6BF337BA4}"/>
    <cellStyle name="Separador de milhares 4 6 3 6" xfId="14211" xr:uid="{2565F4B0-21E9-495A-91CF-C8B5C4B82C87}"/>
    <cellStyle name="Separador de milhares 4 6 3 7" xfId="20111" xr:uid="{629D4DBA-44DC-432A-8514-A0614D7BD893}"/>
    <cellStyle name="Separador de milhares 4 6 3 8" xfId="18772" xr:uid="{233CB1BC-4379-42E6-A889-0EF93B9F5054}"/>
    <cellStyle name="Separador de milhares 4 6 3 9" xfId="33156" xr:uid="{CDCA957C-A3D5-4504-B84A-5CD66D19C10D}"/>
    <cellStyle name="Separador de milhares 4 6 4" xfId="3861" xr:uid="{241A1EA9-3E95-42A7-85F6-93BD98BC1AD5}"/>
    <cellStyle name="Separador de milhares 4 6 4 2" xfId="5470" xr:uid="{44D1B664-CA5F-42A0-9F58-A6C1C7C0D8BC}"/>
    <cellStyle name="Separador de milhares 4 6 4 2 2" xfId="10719" xr:uid="{9C7815CC-1521-4C9A-A396-CAEE30440B7D}"/>
    <cellStyle name="Separador de milhares 4 6 4 2 2 2" xfId="26981" xr:uid="{D285B2C0-18AE-423B-8506-281407CCF4FE}"/>
    <cellStyle name="Separador de milhares 4 6 4 2 3" xfId="16242" xr:uid="{B7E04E26-D350-4FEE-8F67-2E81E1C0E434}"/>
    <cellStyle name="Separador de milhares 4 6 4 2 4" xfId="22140" xr:uid="{CA832B70-3DA7-4D2A-96C9-28AE643A3DF0}"/>
    <cellStyle name="Separador de milhares 4 6 4 2 5" xfId="31675" xr:uid="{D2673AB0-75E4-487F-8167-CD3B6194D373}"/>
    <cellStyle name="Separador de milhares 4 6 4 3" xfId="7476" xr:uid="{9E845853-438C-4250-8AE2-43349DA1F4DB}"/>
    <cellStyle name="Separador de milhares 4 6 4 3 2" xfId="12331" xr:uid="{22C0D864-1FAA-4BBF-BA23-3BACFFE54EDA}"/>
    <cellStyle name="Separador de milhares 4 6 4 3 2 2" xfId="28593" xr:uid="{D4D63730-2EC9-4D76-8F7A-3B273A315291}"/>
    <cellStyle name="Separador de milhares 4 6 4 3 3" xfId="17926" xr:uid="{E3CAFC1E-C4F3-48F9-8079-E4E0B0BFCE61}"/>
    <cellStyle name="Separador de milhares 4 6 4 3 4" xfId="23752" xr:uid="{61EBEE69-04C1-454D-BB99-780A1CB46B64}"/>
    <cellStyle name="Separador de milhares 4 6 4 3 5" xfId="29393" xr:uid="{5EF2D1FE-FB12-46A9-AD2A-40C495B95D76}"/>
    <cellStyle name="Separador de milhares 4 6 4 4" xfId="9103" xr:uid="{49B7F6A6-A0EB-43B6-B1DD-A75242583274}"/>
    <cellStyle name="Separador de milhares 4 6 4 4 2" xfId="25372" xr:uid="{92848F48-3C82-4F5D-A810-70B676B67514}"/>
    <cellStyle name="Separador de milhares 4 6 4 5" xfId="14633" xr:uid="{F162AB4D-CD05-4354-BFBF-10D032B35C5A}"/>
    <cellStyle name="Separador de milhares 4 6 4 6" xfId="20531" xr:uid="{58C0F2DB-981F-4F64-8DE8-69EDF5106193}"/>
    <cellStyle name="Separador de milhares 4 6 4 7" xfId="13642" xr:uid="{B21595EB-F487-4C0E-8E93-6FC98229A7FB}"/>
    <cellStyle name="Separador de milhares 4 6 4 8" xfId="33576" xr:uid="{18E74E3D-F733-4173-A653-8DA7289F595B}"/>
    <cellStyle name="Separador de milhares 4 6 5" xfId="4612" xr:uid="{74BB84BF-98E4-46C8-9990-A418DDDDEF45}"/>
    <cellStyle name="Separador de milhares 4 6 5 2" xfId="9861" xr:uid="{E5EC0165-3B13-448F-9B57-7282910B102A}"/>
    <cellStyle name="Separador de milhares 4 6 5 2 2" xfId="26123" xr:uid="{DCCB8553-DE04-4235-B930-71B5BEEF2652}"/>
    <cellStyle name="Separador de milhares 4 6 5 3" xfId="15384" xr:uid="{453D926C-C750-4AA8-A2E4-B32E0D608EAF}"/>
    <cellStyle name="Separador de milhares 4 6 5 4" xfId="21282" xr:uid="{6E155CB4-DF09-460F-9561-FD28DD3208BE}"/>
    <cellStyle name="Separador de milhares 4 6 5 5" xfId="19265" xr:uid="{684BD1D8-CC6B-4B54-AB68-2289B2E0C761}"/>
    <cellStyle name="Separador de milhares 4 6 6" xfId="6618" xr:uid="{B0DAE9FB-FEDB-445C-B1BC-E27AF6240545}"/>
    <cellStyle name="Separador de milhares 4 6 6 2" xfId="11473" xr:uid="{E016DED2-3FF4-4D31-B60B-775E1DF6F51C}"/>
    <cellStyle name="Separador de milhares 4 6 6 2 2" xfId="27735" xr:uid="{14B1C04D-F36E-4C8A-8EF9-8B494E328473}"/>
    <cellStyle name="Separador de milhares 4 6 6 3" xfId="17068" xr:uid="{CAB30EC1-DF0E-41BE-AD5B-A27FC828F149}"/>
    <cellStyle name="Separador de milhares 4 6 6 4" xfId="22894" xr:uid="{2B1AF979-7581-407B-B629-EF92F35636D5}"/>
    <cellStyle name="Separador de milhares 4 6 6 5" xfId="32438" xr:uid="{D25ECECA-93CF-4FA0-AED3-78BFD58D34A0}"/>
    <cellStyle name="Separador de milhares 4 6 7" xfId="8245" xr:uid="{D3EEB1EA-5C39-4809-A384-A3060D8F01E1}"/>
    <cellStyle name="Separador de milhares 4 6 7 2" xfId="24514" xr:uid="{5E0984ED-649C-4AC5-B9ED-1C7AE6DF7E10}"/>
    <cellStyle name="Separador de milhares 4 6 8" xfId="13768" xr:uid="{D8CC3E93-E185-4F82-800E-A361F2F7FD85}"/>
    <cellStyle name="Separador de milhares 4 6 9" xfId="19673" xr:uid="{C501CFB9-7000-461D-A97C-BFAF38B0E794}"/>
    <cellStyle name="Separador de milhares 4 7" xfId="3076" xr:uid="{C7845BC4-940B-4BB0-B2AC-40892CA371EF}"/>
    <cellStyle name="Separador de milhares 4 7 10" xfId="32823" xr:uid="{5537BCCB-30C6-48FC-8416-A562EA6A6752}"/>
    <cellStyle name="Separador de milhares 4 7 11" xfId="34900" xr:uid="{3926E3D1-8F71-420E-B450-5189CD01DDAC}"/>
    <cellStyle name="Separador de milhares 4 7 12" xfId="36039" xr:uid="{2DFD34A9-839D-41E2-833D-AB8FD9436F55}"/>
    <cellStyle name="Separador de milhares 4 7 13" xfId="37451" xr:uid="{36CECA16-AB5A-41AA-84B8-AFF0D6396FFE}"/>
    <cellStyle name="Separador de milhares 4 7 14" xfId="38856" xr:uid="{6A6E6419-CDBA-4941-BC41-3814A787D2FB}"/>
    <cellStyle name="Separador de milhares 4 7 15" xfId="40569" xr:uid="{086653CC-6FF5-4CF9-8668-3E567B7769A9}"/>
    <cellStyle name="Separador de milhares 4 7 16" xfId="41905" xr:uid="{709CA490-3BE5-4AFD-9FC0-9078F3EF7AFF}"/>
    <cellStyle name="Separador de milhares 4 7 17" xfId="43308" xr:uid="{084206C9-0FF1-4991-BA20-6D1870B113EC}"/>
    <cellStyle name="Separador de milhares 4 7 2" xfId="3541" xr:uid="{B061A96F-6F07-408D-8060-042D2E29793F}"/>
    <cellStyle name="Separador de milhares 4 7 2 10" xfId="34901" xr:uid="{71AC287F-B9FA-417F-A27C-834EE1A7E8B5}"/>
    <cellStyle name="Separador de milhares 4 7 2 11" xfId="36791" xr:uid="{E266544D-1D4C-4006-9235-39AA27808C65}"/>
    <cellStyle name="Separador de milhares 4 7 2 12" xfId="38203" xr:uid="{BEFC5580-FC71-40B6-9700-365DF7C270E6}"/>
    <cellStyle name="Separador de milhares 4 7 2 13" xfId="39608" xr:uid="{96727C4B-3FFE-4584-8EDD-10C6AE2403E0}"/>
    <cellStyle name="Separador de milhares 4 7 2 14" xfId="40570" xr:uid="{F7A9D2F0-9225-4666-96FC-DA6F485C0A9B}"/>
    <cellStyle name="Separador de milhares 4 7 2 15" xfId="42657" xr:uid="{2492A95E-9687-4EA2-9EB0-5ABF91957845}"/>
    <cellStyle name="Separador de milhares 4 7 2 16" xfId="44060" xr:uid="{B2FEDE48-3389-4798-821D-05B81696FEED}"/>
    <cellStyle name="Separador de milhares 4 7 2 2" xfId="4402" xr:uid="{E9972EEC-AADE-4DCF-98BD-306E7A9EB826}"/>
    <cellStyle name="Separador de milhares 4 7 2 2 2" xfId="6011" xr:uid="{21BC8B6A-4833-42BD-A8F9-7502E6378766}"/>
    <cellStyle name="Separador de milhares 4 7 2 2 2 2" xfId="11260" xr:uid="{5EAAC930-193F-4638-9A15-E487CA5D05F7}"/>
    <cellStyle name="Separador de milhares 4 7 2 2 2 2 2" xfId="27522" xr:uid="{1807C987-5272-402C-89CE-67413C671263}"/>
    <cellStyle name="Separador de milhares 4 7 2 2 2 3" xfId="16783" xr:uid="{0503DDFD-F136-4CE1-A4AE-55993E4B2EC0}"/>
    <cellStyle name="Separador de milhares 4 7 2 2 2 4" xfId="22681" xr:uid="{ACDCC4F0-701B-42D4-A8A9-DC136482160C}"/>
    <cellStyle name="Separador de milhares 4 7 2 2 2 5" xfId="13407" xr:uid="{82322B9C-5ED2-4C1A-99F9-6F15B04A750A}"/>
    <cellStyle name="Separador de milhares 4 7 2 2 3" xfId="8017" xr:uid="{FD74A1E9-CBCC-4176-95B5-C841C8A1D9B7}"/>
    <cellStyle name="Separador de milhares 4 7 2 2 3 2" xfId="12872" xr:uid="{5DDAB553-A190-4A6E-BEA6-984305BC3AF3}"/>
    <cellStyle name="Separador de milhares 4 7 2 2 3 2 2" xfId="29134" xr:uid="{DEBE46CF-515F-4084-9336-DC4794E495E9}"/>
    <cellStyle name="Separador de milhares 4 7 2 2 3 3" xfId="18467" xr:uid="{6D16C7AB-C571-457C-9F54-777066B6C1D7}"/>
    <cellStyle name="Separador de milhares 4 7 2 2 3 4" xfId="24293" xr:uid="{C71DAD90-BBC3-4958-A7D3-78C409290C3B}"/>
    <cellStyle name="Separador de milhares 4 7 2 2 3 5" xfId="31454" xr:uid="{310E84D9-1A43-484D-81DA-D577BEBDBC08}"/>
    <cellStyle name="Separador de milhares 4 7 2 2 4" xfId="9644" xr:uid="{95A2251F-6D46-482C-9EB0-A7D26CC13C00}"/>
    <cellStyle name="Separador de milhares 4 7 2 2 4 2" xfId="25913" xr:uid="{4C158CA4-CAF3-47C0-99DC-8F8D1AD78E18}"/>
    <cellStyle name="Separador de milhares 4 7 2 2 5" xfId="15174" xr:uid="{F8580AB3-82CE-433B-B8BD-A7E87876FBC6}"/>
    <cellStyle name="Separador de milhares 4 7 2 2 6" xfId="21072" xr:uid="{853300F5-45FB-41E4-A0D5-D8E802199689}"/>
    <cellStyle name="Separador de milhares 4 7 2 2 7" xfId="31371" xr:uid="{5A31B89C-FAC2-48F4-A68C-3C78B2343518}"/>
    <cellStyle name="Separador de milhares 4 7 2 2 8" xfId="34117" xr:uid="{4E7A1A6C-723F-4D9A-8D59-39BEA95D37F0}"/>
    <cellStyle name="Separador de milhares 4 7 2 3" xfId="5156" xr:uid="{47C667D3-28E0-4970-AE17-4D751F0C59D5}"/>
    <cellStyle name="Separador de milhares 4 7 2 3 2" xfId="10405" xr:uid="{F6DCE4C6-AC94-49F3-AE11-CD89D2BD9D06}"/>
    <cellStyle name="Separador de milhares 4 7 2 3 2 2" xfId="26667" xr:uid="{1E5F3C9D-CB52-4344-BE26-45BBB22E929C}"/>
    <cellStyle name="Separador de milhares 4 7 2 3 3" xfId="15928" xr:uid="{955CA625-1049-4341-B20D-7489C3F16496}"/>
    <cellStyle name="Separador de milhares 4 7 2 3 4" xfId="21826" xr:uid="{88F5A1A9-20E1-4BA6-A009-631FB5770D04}"/>
    <cellStyle name="Separador de milhares 4 7 2 3 5" xfId="30877" xr:uid="{A0AB6A2A-B057-4B30-9CAF-33C28D0EB51B}"/>
    <cellStyle name="Separador de milhares 4 7 2 4" xfId="7162" xr:uid="{70BDE38F-B883-4D7F-A92C-0C1F809BE00F}"/>
    <cellStyle name="Separador de milhares 4 7 2 4 2" xfId="12017" xr:uid="{1AACE1CD-B43E-48C2-888E-AEA641FD8A31}"/>
    <cellStyle name="Separador de milhares 4 7 2 4 2 2" xfId="28279" xr:uid="{A405DCD0-AFEC-4E69-B2F4-FDE762CC97AD}"/>
    <cellStyle name="Separador de milhares 4 7 2 4 3" xfId="17612" xr:uid="{AA1798F3-ECE6-4C41-8BB3-4DB6EBC4030F}"/>
    <cellStyle name="Separador de milhares 4 7 2 4 4" xfId="23438" xr:uid="{F00D6541-B4CF-4818-9BF3-5E4B19847991}"/>
    <cellStyle name="Separador de milhares 4 7 2 4 5" xfId="29652" xr:uid="{2A5EDAB9-7314-4061-A9EE-3A7BFC54E301}"/>
    <cellStyle name="Separador de milhares 4 7 2 5" xfId="8789" xr:uid="{ADA9E8C4-46C3-4DA6-8445-4B26B9B86E41}"/>
    <cellStyle name="Separador de milhares 4 7 2 5 2" xfId="25058" xr:uid="{55D24F1D-7843-47CC-A523-9DC96FB40A15}"/>
    <cellStyle name="Separador de milhares 4 7 2 6" xfId="14317" xr:uid="{B24F5747-DC5D-4D97-AC5D-7457B1481B7D}"/>
    <cellStyle name="Separador de milhares 4 7 2 7" xfId="20217" xr:uid="{DF3AEB67-87A7-4DCD-BFBF-411F1B2DDBC2}"/>
    <cellStyle name="Separador de milhares 4 7 2 8" xfId="30838" xr:uid="{C0D3C506-F822-4B89-A338-3594A06F5760}"/>
    <cellStyle name="Separador de milhares 4 7 2 9" xfId="33262" xr:uid="{193E2B65-5698-4B6C-A6BA-618E52EA17EE}"/>
    <cellStyle name="Separador de milhares 4 7 3" xfId="3967" xr:uid="{80CE3CA1-CD76-467C-B5DA-55A1B405C42D}"/>
    <cellStyle name="Separador de milhares 4 7 3 2" xfId="5576" xr:uid="{86A44D17-A02F-4618-B8C5-DAE49AB8F1A2}"/>
    <cellStyle name="Separador de milhares 4 7 3 2 2" xfId="10825" xr:uid="{5F666D36-BB67-46A6-ADEA-17E46AED1800}"/>
    <cellStyle name="Separador de milhares 4 7 3 2 2 2" xfId="27087" xr:uid="{C2C0D55C-D0D5-48F2-A4F9-8BDC1793C354}"/>
    <cellStyle name="Separador de milhares 4 7 3 2 3" xfId="16348" xr:uid="{DC8B4073-844D-4640-9296-9723256AAFB0}"/>
    <cellStyle name="Separador de milhares 4 7 3 2 4" xfId="22246" xr:uid="{773149EE-080A-4D9D-B926-4F230712AA91}"/>
    <cellStyle name="Separador de milhares 4 7 3 2 5" xfId="30392" xr:uid="{7E13C6AE-9F00-42F8-B794-B447C044BF7B}"/>
    <cellStyle name="Separador de milhares 4 7 3 3" xfId="7582" xr:uid="{C7377E9E-0ADB-41B3-BDAC-A8D9FE3FDD26}"/>
    <cellStyle name="Separador de milhares 4 7 3 3 2" xfId="12437" xr:uid="{FFBABD2C-4851-48D0-9DA5-A606D85A9C9E}"/>
    <cellStyle name="Separador de milhares 4 7 3 3 2 2" xfId="28699" xr:uid="{59F65E8C-6890-4773-AF02-5BF346E7B37E}"/>
    <cellStyle name="Separador de milhares 4 7 3 3 3" xfId="18032" xr:uid="{094CF9B4-54CB-4D79-9CA1-CE63BF473C01}"/>
    <cellStyle name="Separador de milhares 4 7 3 3 4" xfId="23858" xr:uid="{F07BA67A-296C-47C6-B2BE-766E65CD0826}"/>
    <cellStyle name="Separador de milhares 4 7 3 3 5" xfId="30410" xr:uid="{B8026B7D-AB00-44EC-ABC3-7EC7E1CEDA41}"/>
    <cellStyle name="Separador de milhares 4 7 3 4" xfId="9209" xr:uid="{79BF7B23-67CB-4662-AFF9-844EC0B07BBC}"/>
    <cellStyle name="Separador de milhares 4 7 3 4 2" xfId="25478" xr:uid="{5F5590A4-7FC8-44F5-B0DF-EC7FD331F158}"/>
    <cellStyle name="Separador de milhares 4 7 3 5" xfId="14739" xr:uid="{3D22620D-A4EF-4598-BD58-10711D8788F1}"/>
    <cellStyle name="Separador de milhares 4 7 3 6" xfId="20637" xr:uid="{4A3F4F79-FF36-4023-96B2-201559EE5982}"/>
    <cellStyle name="Separador de milhares 4 7 3 7" xfId="31567" xr:uid="{5B459E5E-279F-4B26-ABBA-B27FFDB6CE49}"/>
    <cellStyle name="Separador de milhares 4 7 3 8" xfId="33682" xr:uid="{06AE4C70-99FE-4956-9300-94FA77254333}"/>
    <cellStyle name="Separador de milhares 4 7 4" xfId="4717" xr:uid="{571E1761-FA4C-442E-94AF-51F1D0EAB91A}"/>
    <cellStyle name="Separador de milhares 4 7 4 2" xfId="9966" xr:uid="{D33082C1-9AEB-40DE-82BA-5418BAE4E30F}"/>
    <cellStyle name="Separador de milhares 4 7 4 2 2" xfId="26228" xr:uid="{1C29641A-DCB0-4E30-BAEE-2FAD57BAD2A4}"/>
    <cellStyle name="Separador de milhares 4 7 4 3" xfId="15489" xr:uid="{F6D16B03-4CD9-4BD1-8323-907C36A5CDBE}"/>
    <cellStyle name="Separador de milhares 4 7 4 4" xfId="21387" xr:uid="{98D784F0-2CE1-40F0-B56C-9AF62A9AB633}"/>
    <cellStyle name="Separador de milhares 4 7 4 5" xfId="31854" xr:uid="{E8C6E247-AFCB-4106-BFA6-115338A8F92B}"/>
    <cellStyle name="Separador de milhares 4 7 5" xfId="6723" xr:uid="{1962BFFD-CDA4-4DBF-BF14-6CC9D50EABE5}"/>
    <cellStyle name="Separador de milhares 4 7 5 2" xfId="11578" xr:uid="{C50E463E-2D16-4BF4-AB14-1C175BA446F2}"/>
    <cellStyle name="Separador de milhares 4 7 5 2 2" xfId="27840" xr:uid="{F89F82E9-5887-4E56-AFCD-F5CE7CE9ABFA}"/>
    <cellStyle name="Separador de milhares 4 7 5 3" xfId="17173" xr:uid="{65AF650B-D3AC-47AD-A644-3EC2EA2DB36B}"/>
    <cellStyle name="Separador de milhares 4 7 5 4" xfId="22999" xr:uid="{0B6D6AC8-3E81-4DAD-BAE8-BD68F1653104}"/>
    <cellStyle name="Separador de milhares 4 7 5 5" xfId="18759" xr:uid="{D7E708BF-BF7B-4780-B57C-7D4746D76AD3}"/>
    <cellStyle name="Separador de milhares 4 7 6" xfId="8350" xr:uid="{6C4F16A4-7620-4549-B4ED-D957FFC28C51}"/>
    <cellStyle name="Separador de milhares 4 7 6 2" xfId="24619" xr:uid="{62B881AB-6590-4839-8C5A-24ED2E8D14C8}"/>
    <cellStyle name="Separador de milhares 4 7 7" xfId="13875" xr:uid="{797CC5CF-2733-439E-B159-8A68E5A89784}"/>
    <cellStyle name="Separador de milhares 4 7 8" xfId="19778" xr:uid="{D95BD413-372A-469D-8817-D5393DC97E5D}"/>
    <cellStyle name="Separador de milhares 4 7 9" xfId="31759" xr:uid="{722DF97B-015A-4E42-AB1B-4D171AAEAF84}"/>
    <cellStyle name="Separador de milhares 4 8" xfId="3342" xr:uid="{35CDB596-2FA7-4B60-83EE-A43AF2F9AA01}"/>
    <cellStyle name="Separador de milhares 4 8 10" xfId="34902" xr:uid="{336A3394-3C3F-4295-A97E-F631E8440B60}"/>
    <cellStyle name="Separador de milhares 4 8 11" xfId="36424" xr:uid="{9F58D681-0364-43E8-B215-B899D9F80907}"/>
    <cellStyle name="Separador de milhares 4 8 12" xfId="37836" xr:uid="{3204F698-E81F-4912-B651-E6468C8A937B}"/>
    <cellStyle name="Separador de milhares 4 8 13" xfId="39241" xr:uid="{81073DE3-041B-48B8-9D51-6682C335147A}"/>
    <cellStyle name="Separador de milhares 4 8 14" xfId="40571" xr:uid="{A9250727-D4FB-4D45-B610-391659CC3492}"/>
    <cellStyle name="Separador de milhares 4 8 15" xfId="42290" xr:uid="{AB5DE38F-A986-45CA-9839-8F8911C0502D}"/>
    <cellStyle name="Separador de milhares 4 8 16" xfId="43693" xr:uid="{579666DE-1D5C-48A0-8FA7-FB2D7338F558}"/>
    <cellStyle name="Separador de milhares 4 8 2" xfId="4204" xr:uid="{B1933C57-8FE8-4779-B616-2340074A19B7}"/>
    <cellStyle name="Separador de milhares 4 8 2 2" xfId="5813" xr:uid="{AEF7ECE1-8482-42D0-89A1-6F10CC5CBE83}"/>
    <cellStyle name="Separador de milhares 4 8 2 2 2" xfId="11062" xr:uid="{C0AFC634-146B-4821-A978-AB21F0AE5F7A}"/>
    <cellStyle name="Separador de milhares 4 8 2 2 2 2" xfId="27324" xr:uid="{CF2C194F-2B68-451F-862B-BCC2D70AFED8}"/>
    <cellStyle name="Separador de milhares 4 8 2 2 3" xfId="16585" xr:uid="{1412B4AA-CE47-46CB-8B93-85D50F5F77E0}"/>
    <cellStyle name="Separador de milhares 4 8 2 2 4" xfId="22483" xr:uid="{49EB503F-D34B-47C3-AF46-D4891D0FC0A9}"/>
    <cellStyle name="Separador de milhares 4 8 2 2 5" xfId="18981" xr:uid="{2A09CA03-422B-48DF-99B9-65483133B129}"/>
    <cellStyle name="Separador de milhares 4 8 2 3" xfId="7819" xr:uid="{E9018548-DC2E-4CF2-B24D-CD450677EDA6}"/>
    <cellStyle name="Separador de milhares 4 8 2 3 2" xfId="12674" xr:uid="{C8EA2178-6884-47FD-8C07-7B5B87F2905B}"/>
    <cellStyle name="Separador de milhares 4 8 2 3 2 2" xfId="28936" xr:uid="{F8FA6752-17CA-4B43-BE78-A3864E1F3C4A}"/>
    <cellStyle name="Separador de milhares 4 8 2 3 3" xfId="18269" xr:uid="{1AD33BFB-17AF-4D5A-B147-8CEDC0D8F5E5}"/>
    <cellStyle name="Separador de milhares 4 8 2 3 4" xfId="24095" xr:uid="{D4A744A3-3FAB-46E2-912D-283A2593393F}"/>
    <cellStyle name="Separador de milhares 4 8 2 3 5" xfId="31335" xr:uid="{62061C4A-2BC9-4B94-AF04-A9E7227202A1}"/>
    <cellStyle name="Separador de milhares 4 8 2 4" xfId="9446" xr:uid="{4BCF6FE6-F7C9-4962-83C6-7731CDD6D30E}"/>
    <cellStyle name="Separador de milhares 4 8 2 4 2" xfId="25715" xr:uid="{697B80E7-CD2D-4014-A772-A2AEAE5EB780}"/>
    <cellStyle name="Separador de milhares 4 8 2 5" xfId="14976" xr:uid="{08A107E5-2D94-4291-AF18-4869F241E910}"/>
    <cellStyle name="Separador de milhares 4 8 2 6" xfId="20874" xr:uid="{BE09D415-DD5C-42C9-BECE-72BBEB870781}"/>
    <cellStyle name="Separador de milhares 4 8 2 7" xfId="19064" xr:uid="{F5C1602A-A661-42E4-9388-ADA00568B540}"/>
    <cellStyle name="Separador de milhares 4 8 2 8" xfId="33919" xr:uid="{00BBCB96-8E62-47A5-AE31-2C677FE458D3}"/>
    <cellStyle name="Separador de milhares 4 8 3" xfId="4957" xr:uid="{FE870E4F-0371-449E-A9AB-6D0AC5856EB8}"/>
    <cellStyle name="Separador de milhares 4 8 3 2" xfId="10206" xr:uid="{945F5DF4-99CB-4146-8B09-24D45A7AF226}"/>
    <cellStyle name="Separador de milhares 4 8 3 2 2" xfId="26468" xr:uid="{A5B30133-C175-486F-8AC1-410DC906B41E}"/>
    <cellStyle name="Separador de milhares 4 8 3 3" xfId="15729" xr:uid="{4842A13E-4877-443A-9CCD-2E6054ECDFD8}"/>
    <cellStyle name="Separador de milhares 4 8 3 4" xfId="21627" xr:uid="{99AE0243-6661-41EF-BCC4-9BE1BF5BAD0E}"/>
    <cellStyle name="Separador de milhares 4 8 3 5" xfId="29921" xr:uid="{B1A84697-5EF3-4411-86D7-6FDDF3E9C0EF}"/>
    <cellStyle name="Separador de milhares 4 8 4" xfId="6963" xr:uid="{A4DBDE7A-A432-4C6C-93ED-9E128448A5FE}"/>
    <cellStyle name="Separador de milhares 4 8 4 2" xfId="11818" xr:uid="{B8B477C7-8D39-42F7-9CB6-182C71F11720}"/>
    <cellStyle name="Separador de milhares 4 8 4 2 2" xfId="28080" xr:uid="{9BFA5143-0040-4FB6-8CB4-862797ECB6D9}"/>
    <cellStyle name="Separador de milhares 4 8 4 3" xfId="17413" xr:uid="{849F2C0C-7570-464B-96FD-7F737BB96057}"/>
    <cellStyle name="Separador de milhares 4 8 4 4" xfId="23239" xr:uid="{A8E9FCA6-A4DE-4E46-B099-A02F33AEBFD8}"/>
    <cellStyle name="Separador de milhares 4 8 4 5" xfId="13560" xr:uid="{190B8452-86F6-40F5-8829-E41A81EE6EFE}"/>
    <cellStyle name="Separador de milhares 4 8 5" xfId="8590" xr:uid="{CFC2EFEE-60FB-45ED-B95D-4CAC0C0FEBD7}"/>
    <cellStyle name="Separador de milhares 4 8 5 2" xfId="24859" xr:uid="{9BC9EDFA-36C5-445B-89E6-8C9C282193B3}"/>
    <cellStyle name="Separador de milhares 4 8 6" xfId="14118" xr:uid="{869F9272-4535-482D-A67F-4E44758382FA}"/>
    <cellStyle name="Separador de milhares 4 8 7" xfId="20018" xr:uid="{FC46B8FD-6F01-46A5-B2D3-77F53885D310}"/>
    <cellStyle name="Separador de milhares 4 8 8" xfId="30991" xr:uid="{04F0EE82-E6C5-4A03-AD55-C23378F27A72}"/>
    <cellStyle name="Separador de milhares 4 8 9" xfId="33063" xr:uid="{E962D37F-78F0-4ACE-A3E2-E8070791BABF}"/>
    <cellStyle name="Separador de milhares 4 9" xfId="3766" xr:uid="{13A16B5B-70FC-4F4A-B664-446E61919985}"/>
    <cellStyle name="Separador de milhares 4 9 2" xfId="5375" xr:uid="{371A5615-33EC-4137-A10C-95C3A9B554EE}"/>
    <cellStyle name="Separador de milhares 4 9 2 2" xfId="10624" xr:uid="{E75CBFA1-8D7D-4FF5-9E3A-F18E5F9A90B1}"/>
    <cellStyle name="Separador de milhares 4 9 2 2 2" xfId="26886" xr:uid="{F5A7DBF6-1F5A-4965-8B7E-7AC92650BB8F}"/>
    <cellStyle name="Separador de milhares 4 9 2 3" xfId="16147" xr:uid="{A99A8859-0CB6-4226-B6CF-380199ABD23A}"/>
    <cellStyle name="Separador de milhares 4 9 2 4" xfId="22045" xr:uid="{7D43A575-9926-4A89-AE56-9888DB76CFB6}"/>
    <cellStyle name="Separador de milhares 4 9 2 5" xfId="29481" xr:uid="{93DB6231-DE9E-4AA0-BCED-E8087AD404F4}"/>
    <cellStyle name="Separador de milhares 4 9 3" xfId="7381" xr:uid="{417D97E1-A17E-4863-8BDB-40E6E5595058}"/>
    <cellStyle name="Separador de milhares 4 9 3 2" xfId="12236" xr:uid="{038CA4F4-07D1-42B4-9C60-B99F6B211504}"/>
    <cellStyle name="Separador de milhares 4 9 3 2 2" xfId="28498" xr:uid="{1D43F515-6340-456B-B449-40D77FF49830}"/>
    <cellStyle name="Separador de milhares 4 9 3 3" xfId="17831" xr:uid="{91D72E0E-3E27-4562-9CC3-93D5448AED89}"/>
    <cellStyle name="Separador de milhares 4 9 3 4" xfId="23657" xr:uid="{88C82234-57B4-4774-8C1C-DAA03E2BAABF}"/>
    <cellStyle name="Separador de milhares 4 9 3 5" xfId="30689" xr:uid="{CD99E837-3E32-485E-891A-B217ACE071C1}"/>
    <cellStyle name="Separador de milhares 4 9 4" xfId="9008" xr:uid="{42D1E070-C5FF-4965-98EC-3ED0294EC3AF}"/>
    <cellStyle name="Separador de milhares 4 9 4 2" xfId="25277" xr:uid="{C301952D-50F3-4C73-B857-8D9BEFB3C6CE}"/>
    <cellStyle name="Separador de milhares 4 9 5" xfId="14538" xr:uid="{55283F14-86EC-4A6E-B3A8-8151A09E7AE8}"/>
    <cellStyle name="Separador de milhares 4 9 6" xfId="20436" xr:uid="{EEB1A29C-5E84-433C-B62D-1D92360549A2}"/>
    <cellStyle name="Separador de milhares 4 9 7" xfId="32047" xr:uid="{E2666001-5716-4BA8-9E85-930B8136E18B}"/>
    <cellStyle name="Separador de milhares 4 9 8" xfId="33481" xr:uid="{87EC3858-D616-4C06-BA0F-689CAACE36BE}"/>
    <cellStyle name="Separador de milhares 5" xfId="2840" xr:uid="{78C69493-E9B8-494F-A3F0-1D0FB1415280}"/>
    <cellStyle name="Separador de milhares 5 10" xfId="13677" xr:uid="{1A9F134D-C0E6-4E58-9EE1-78442DFF7BFD}"/>
    <cellStyle name="Separador de milhares 5 11" xfId="31606" xr:uid="{9CACFE8E-B54A-4C5B-ADDF-FDC451D5260B}"/>
    <cellStyle name="Separador de milhares 5 2" xfId="2841" xr:uid="{693551B4-CC7D-4A41-A056-C2F1A1BBD3BB}"/>
    <cellStyle name="Separador de milhares 5 2 2" xfId="2842" xr:uid="{26440899-CBDB-45AE-B0A8-968E8A8B1B13}"/>
    <cellStyle name="Separador de milhares 5 2 2 2" xfId="3084" xr:uid="{6BFE07FC-660C-43B8-A863-539F646D3B84}"/>
    <cellStyle name="Separador de milhares 5 2 2 2 10" xfId="32831" xr:uid="{B7700517-A7B9-4276-A042-F3AABDA3467E}"/>
    <cellStyle name="Separador de milhares 5 2 2 2 11" xfId="34903" xr:uid="{C225A10F-A911-4DDC-97E7-877C8EF6C46A}"/>
    <cellStyle name="Separador de milhares 5 2 2 2 12" xfId="35884" xr:uid="{7D04342F-7BEF-4A1E-8408-934C8B2BBA7C}"/>
    <cellStyle name="Separador de milhares 5 2 2 2 13" xfId="37296" xr:uid="{F8F23132-60A2-4980-9F4E-D0DF9767B3B8}"/>
    <cellStyle name="Separador de milhares 5 2 2 2 14" xfId="38701" xr:uid="{6EDD3AA8-28B9-475A-A2AF-53D69623A360}"/>
    <cellStyle name="Separador de milhares 5 2 2 2 15" xfId="40572" xr:uid="{8254CD5C-4624-488D-8731-38A92E5B4409}"/>
    <cellStyle name="Separador de milhares 5 2 2 2 16" xfId="41750" xr:uid="{7527C914-86B2-4212-8279-AD7616A0DF2E}"/>
    <cellStyle name="Separador de milhares 5 2 2 2 17" xfId="43153" xr:uid="{3F921FB6-3909-479F-AFDB-96447B9319AA}"/>
    <cellStyle name="Separador de milhares 5 2 2 2 2" xfId="3549" xr:uid="{8CD57AFF-DF5F-46D2-B142-A40DC8471A01}"/>
    <cellStyle name="Separador de milhares 5 2 2 2 2 10" xfId="34904" xr:uid="{9194F806-AC3D-4C3C-8973-1D523616DFA3}"/>
    <cellStyle name="Separador de milhares 5 2 2 2 2 11" xfId="36249" xr:uid="{9F4E3324-64F2-4FE7-AAA2-51F407869823}"/>
    <cellStyle name="Separador de milhares 5 2 2 2 2 12" xfId="37661" xr:uid="{365EF9BE-5648-4A63-934B-D66BF112CAC5}"/>
    <cellStyle name="Separador de milhares 5 2 2 2 2 13" xfId="39066" xr:uid="{8EDCDAF9-3789-4A79-A73B-4E75B29DB2D5}"/>
    <cellStyle name="Separador de milhares 5 2 2 2 2 14" xfId="40573" xr:uid="{3769E761-2B1D-4CCB-B5D5-3B6023B10067}"/>
    <cellStyle name="Separador de milhares 5 2 2 2 2 15" xfId="42115" xr:uid="{09155247-3C36-408D-B5D1-CAD740A6DF13}"/>
    <cellStyle name="Separador de milhares 5 2 2 2 2 16" xfId="43518" xr:uid="{0378ACF5-CB49-483E-A207-4ED61211349C}"/>
    <cellStyle name="Separador de milhares 5 2 2 2 2 2" xfId="4410" xr:uid="{B7029D2A-D10E-4DE5-A249-BB7875C2A66E}"/>
    <cellStyle name="Separador de milhares 5 2 2 2 2 2 10" xfId="37001" xr:uid="{39327619-C08D-4915-B41E-BD1E2E78EC20}"/>
    <cellStyle name="Separador de milhares 5 2 2 2 2 2 11" xfId="38413" xr:uid="{B1126333-F052-4E56-A68D-3F714F58918C}"/>
    <cellStyle name="Separador de milhares 5 2 2 2 2 2 12" xfId="39818" xr:uid="{DB66487E-E5DC-4038-BE77-8A2D03B08B0A}"/>
    <cellStyle name="Separador de milhares 5 2 2 2 2 2 13" xfId="40574" xr:uid="{5DCAEA39-256E-45EF-A56B-1F40B6DEA41D}"/>
    <cellStyle name="Separador de milhares 5 2 2 2 2 2 14" xfId="42867" xr:uid="{2879B447-7191-4E26-B8E7-9E332B1D75EF}"/>
    <cellStyle name="Separador de milhares 5 2 2 2 2 2 15" xfId="44270" xr:uid="{07C06D78-E806-40DA-AE4A-8AF207773626}"/>
    <cellStyle name="Separador de milhares 5 2 2 2 2 2 2" xfId="6019" xr:uid="{C8F5D4A5-5DF3-40A3-9E12-EA35852A31F0}"/>
    <cellStyle name="Separador de milhares 5 2 2 2 2 2 2 2" xfId="11268" xr:uid="{DD3743B6-5A4C-46E0-A4A1-6EB64AE80FE1}"/>
    <cellStyle name="Separador de milhares 5 2 2 2 2 2 2 2 2" xfId="27530" xr:uid="{C1930AA0-4688-48CE-8896-AAF9C60387EE}"/>
    <cellStyle name="Separador de milhares 5 2 2 2 2 2 2 3" xfId="16791" xr:uid="{38843689-FC41-4B27-A9EA-E247B907CC00}"/>
    <cellStyle name="Separador de milhares 5 2 2 2 2 2 2 4" xfId="22689" xr:uid="{B6C2DE34-9880-4848-BC44-8CC2724488B9}"/>
    <cellStyle name="Separador de milhares 5 2 2 2 2 2 2 5" xfId="31393" xr:uid="{028577CF-8506-4F5B-BCD5-90BBC56B8F24}"/>
    <cellStyle name="Separador de milhares 5 2 2 2 2 2 3" xfId="8025" xr:uid="{35AD8C0A-B9BF-484C-A279-6A5D9C165E4B}"/>
    <cellStyle name="Separador de milhares 5 2 2 2 2 2 3 2" xfId="12880" xr:uid="{BC21A5BB-A211-493F-BD3B-AB7ADAD9C1BE}"/>
    <cellStyle name="Separador de milhares 5 2 2 2 2 2 3 2 2" xfId="29142" xr:uid="{6FE83BC5-5485-4DD5-AB66-806CAC0AB380}"/>
    <cellStyle name="Separador de milhares 5 2 2 2 2 2 3 3" xfId="18475" xr:uid="{C05D45C6-51FD-488C-9558-757C83FC3DEE}"/>
    <cellStyle name="Separador de milhares 5 2 2 2 2 2 3 4" xfId="24301" xr:uid="{D71E4A30-4C13-41E2-BBFB-35155D0D5179}"/>
    <cellStyle name="Separador de milhares 5 2 2 2 2 2 3 5" xfId="31765" xr:uid="{17D2BCC3-2254-4E56-97FC-839E6FBA482E}"/>
    <cellStyle name="Separador de milhares 5 2 2 2 2 2 4" xfId="9652" xr:uid="{97E4D2C0-612C-4375-A7C1-5A8FF755D9DF}"/>
    <cellStyle name="Separador de milhares 5 2 2 2 2 2 4 2" xfId="25921" xr:uid="{4A5F4ED3-1AB9-4F98-8288-945EF5C69F62}"/>
    <cellStyle name="Separador de milhares 5 2 2 2 2 2 5" xfId="15182" xr:uid="{5C46411B-D3C7-46B3-8C6A-0DE42D79C0B6}"/>
    <cellStyle name="Separador de milhares 5 2 2 2 2 2 6" xfId="21080" xr:uid="{6C0EBE19-EB12-432C-BFAD-7CD93CDA9A12}"/>
    <cellStyle name="Separador de milhares 5 2 2 2 2 2 7" xfId="30424" xr:uid="{7F7DE220-BC1F-4BC3-89F0-B1F6D7C64E73}"/>
    <cellStyle name="Separador de milhares 5 2 2 2 2 2 8" xfId="34125" xr:uid="{323534AD-A7FA-466C-B7DF-0181A2538744}"/>
    <cellStyle name="Separador de milhares 5 2 2 2 2 2 9" xfId="34905" xr:uid="{C2A53829-DCA4-4D9E-A5D0-FFAE17B12C35}"/>
    <cellStyle name="Separador de milhares 5 2 2 2 2 3" xfId="5164" xr:uid="{6DB73865-59A9-436F-A5F8-740DE41AE939}"/>
    <cellStyle name="Separador de milhares 5 2 2 2 2 3 2" xfId="10413" xr:uid="{4F5365EC-BE1D-4656-8896-10321A10E534}"/>
    <cellStyle name="Separador de milhares 5 2 2 2 2 3 2 2" xfId="26675" xr:uid="{22C6EAF7-8EF7-4D0E-A489-C018F5CE22D8}"/>
    <cellStyle name="Separador de milhares 5 2 2 2 2 3 3" xfId="15936" xr:uid="{A4A0A68F-E028-4272-B2E6-FA7943E29C45}"/>
    <cellStyle name="Separador de milhares 5 2 2 2 2 3 4" xfId="21834" xr:uid="{411BC706-74F0-41D4-B9DD-1B529BDD7B5B}"/>
    <cellStyle name="Separador de milhares 5 2 2 2 2 3 5" xfId="31667" xr:uid="{8B31C28F-21F2-4765-B5A3-B25A5A50BDC4}"/>
    <cellStyle name="Separador de milhares 5 2 2 2 2 4" xfId="7170" xr:uid="{4D0CE513-B0D7-48DC-8640-701C58AA92AA}"/>
    <cellStyle name="Separador de milhares 5 2 2 2 2 4 2" xfId="12025" xr:uid="{25CF6264-10C0-4E9B-9272-53611F91DED8}"/>
    <cellStyle name="Separador de milhares 5 2 2 2 2 4 2 2" xfId="28287" xr:uid="{75AB44CB-C8C5-43CE-91A7-9673E38F17D8}"/>
    <cellStyle name="Separador de milhares 5 2 2 2 2 4 3" xfId="17620" xr:uid="{0D60EED1-99EA-4749-892F-0891326BB1F7}"/>
    <cellStyle name="Separador de milhares 5 2 2 2 2 4 4" xfId="23446" xr:uid="{5F09269A-4E07-4CB2-AF38-28EA33C4D2A5}"/>
    <cellStyle name="Separador de milhares 5 2 2 2 2 4 5" xfId="18653" xr:uid="{892AB484-5216-4961-8C25-87BA9D7C9005}"/>
    <cellStyle name="Separador de milhares 5 2 2 2 2 5" xfId="8797" xr:uid="{E43FFE12-6B94-4D52-B2E9-9F9B6DAC3D43}"/>
    <cellStyle name="Separador de milhares 5 2 2 2 2 5 2" xfId="25066" xr:uid="{C86A3998-65B9-4D92-8B44-32FA5B59C893}"/>
    <cellStyle name="Separador de milhares 5 2 2 2 2 6" xfId="14325" xr:uid="{D34AD88D-5225-413C-8E11-E4521EB8B7EC}"/>
    <cellStyle name="Separador de milhares 5 2 2 2 2 7" xfId="20225" xr:uid="{0239B461-8982-4964-8EEB-CC52970021E1}"/>
    <cellStyle name="Separador de milhares 5 2 2 2 2 8" xfId="31793" xr:uid="{DC4A6886-E2E4-4276-832D-EDD51E8CD7C4}"/>
    <cellStyle name="Separador de milhares 5 2 2 2 2 9" xfId="33270" xr:uid="{FC8BC11F-0071-467C-B7D9-1963A7A75E37}"/>
    <cellStyle name="Separador de milhares 5 2 2 2 3" xfId="3975" xr:uid="{A1B2A81B-7DB5-476F-9A9F-94219AB64A69}"/>
    <cellStyle name="Separador de milhares 5 2 2 2 3 10" xfId="36634" xr:uid="{FB251D8F-5984-4859-8237-B39E5A6C92AA}"/>
    <cellStyle name="Separador de milhares 5 2 2 2 3 11" xfId="38046" xr:uid="{3640B4C1-D410-41AA-9DFA-712B45E01150}"/>
    <cellStyle name="Separador de milhares 5 2 2 2 3 12" xfId="39451" xr:uid="{3B997614-1474-4645-9DB5-636357C352C3}"/>
    <cellStyle name="Separador de milhares 5 2 2 2 3 13" xfId="40575" xr:uid="{1510B55B-F529-4489-84C8-F5EAD5F71130}"/>
    <cellStyle name="Separador de milhares 5 2 2 2 3 14" xfId="42500" xr:uid="{5B0D54C4-D326-4349-AB9C-89731DCAB3A7}"/>
    <cellStyle name="Separador de milhares 5 2 2 2 3 15" xfId="43903" xr:uid="{4D23417D-7FEB-4528-AD5C-37C1DB33DF65}"/>
    <cellStyle name="Separador de milhares 5 2 2 2 3 2" xfId="5584" xr:uid="{1E11CF28-2702-4725-ADB5-774003DEBB6D}"/>
    <cellStyle name="Separador de milhares 5 2 2 2 3 2 2" xfId="10833" xr:uid="{61E02BEB-21CE-4602-A577-BD2D4760F5A2}"/>
    <cellStyle name="Separador de milhares 5 2 2 2 3 2 2 2" xfId="27095" xr:uid="{ADDDE983-7386-4AB5-9F9E-2EB82C6B5C60}"/>
    <cellStyle name="Separador de milhares 5 2 2 2 3 2 3" xfId="16356" xr:uid="{C19DB811-DF2B-459C-B9D9-CA8309A22A8F}"/>
    <cellStyle name="Separador de milhares 5 2 2 2 3 2 4" xfId="22254" xr:uid="{5474826B-0834-4E75-B012-B47BA9B3217A}"/>
    <cellStyle name="Separador de milhares 5 2 2 2 3 2 5" xfId="30663" xr:uid="{EC452DE5-F2B8-43AD-AECC-5E004A3C05FE}"/>
    <cellStyle name="Separador de milhares 5 2 2 2 3 3" xfId="7590" xr:uid="{58417328-9B06-4C23-9CA0-F38FB6A83624}"/>
    <cellStyle name="Separador de milhares 5 2 2 2 3 3 2" xfId="12445" xr:uid="{BFF94A68-5386-49AC-8C32-8DB2D4EDD0CD}"/>
    <cellStyle name="Separador de milhares 5 2 2 2 3 3 2 2" xfId="28707" xr:uid="{77278DC8-B3BA-472B-BECE-E138C979CB10}"/>
    <cellStyle name="Separador de milhares 5 2 2 2 3 3 3" xfId="18040" xr:uid="{C1B59B74-51A2-422E-8DF3-86DEA3840866}"/>
    <cellStyle name="Separador de milhares 5 2 2 2 3 3 4" xfId="23866" xr:uid="{5787E723-34D3-4ADB-914B-DAA7C054A830}"/>
    <cellStyle name="Separador de milhares 5 2 2 2 3 3 5" xfId="18758" xr:uid="{74613809-F1D1-4249-8164-77293E9D06F8}"/>
    <cellStyle name="Separador de milhares 5 2 2 2 3 4" xfId="9217" xr:uid="{A9C1986E-BD47-43B3-82AA-0196048FD540}"/>
    <cellStyle name="Separador de milhares 5 2 2 2 3 4 2" xfId="25486" xr:uid="{765D100A-D8CA-4F26-A4B0-822FD150E2B7}"/>
    <cellStyle name="Separador de milhares 5 2 2 2 3 5" xfId="14747" xr:uid="{0B1ED94E-0F31-4992-9397-D848AD48BD77}"/>
    <cellStyle name="Separador de milhares 5 2 2 2 3 6" xfId="20645" xr:uid="{5C1B020F-1450-4B50-A76A-2849A37E2B18}"/>
    <cellStyle name="Separador de milhares 5 2 2 2 3 7" xfId="29572" xr:uid="{3EE92999-F3C6-41D1-BC80-C227BD6814A2}"/>
    <cellStyle name="Separador de milhares 5 2 2 2 3 8" xfId="33690" xr:uid="{38566C28-D6E6-4C0A-BD53-089B04F10307}"/>
    <cellStyle name="Separador de milhares 5 2 2 2 3 9" xfId="34906" xr:uid="{7FC42959-DC79-4563-B0D8-41F52ABC2B84}"/>
    <cellStyle name="Separador de milhares 5 2 2 2 4" xfId="4725" xr:uid="{41FB9593-8709-4677-BA19-9CFD389D8357}"/>
    <cellStyle name="Separador de milhares 5 2 2 2 4 2" xfId="9974" xr:uid="{26A19EB9-7BA5-4D21-B2A6-245A9E625B8D}"/>
    <cellStyle name="Separador de milhares 5 2 2 2 4 2 2" xfId="26236" xr:uid="{7700A885-8334-447D-B815-A55ED91DA533}"/>
    <cellStyle name="Separador de milhares 5 2 2 2 4 3" xfId="15497" xr:uid="{DA30D0F3-5901-48C9-B874-5CCFFE450D4B}"/>
    <cellStyle name="Separador de milhares 5 2 2 2 4 4" xfId="21395" xr:uid="{47E90A17-CE3D-4B80-B8D6-CC2D76C9FEE7}"/>
    <cellStyle name="Separador de milhares 5 2 2 2 4 5" xfId="30801" xr:uid="{21D85B94-CE02-4C0F-9B50-90BDD1F1B4CA}"/>
    <cellStyle name="Separador de milhares 5 2 2 2 5" xfId="6731" xr:uid="{509D5AA9-2E3E-4C5F-839A-74CF70CC715E}"/>
    <cellStyle name="Separador de milhares 5 2 2 2 5 2" xfId="11586" xr:uid="{0A2E93B1-D91D-4FEF-B9BD-A3F667E98D53}"/>
    <cellStyle name="Separador de milhares 5 2 2 2 5 2 2" xfId="27848" xr:uid="{A2441681-C3FE-451D-9D93-BDD238FAE615}"/>
    <cellStyle name="Separador de milhares 5 2 2 2 5 3" xfId="17181" xr:uid="{10D1B283-7240-48B7-9215-F495A6CA4CD4}"/>
    <cellStyle name="Separador de milhares 5 2 2 2 5 4" xfId="23007" xr:uid="{3288938A-ADCA-46BC-B118-AA39B717A628}"/>
    <cellStyle name="Separador de milhares 5 2 2 2 5 5" xfId="18788" xr:uid="{DACC95BA-CB01-4C55-BFE4-FD4123BD745C}"/>
    <cellStyle name="Separador de milhares 5 2 2 2 6" xfId="8358" xr:uid="{7121DA0C-A3B2-49A9-982F-8ABEE85F69C6}"/>
    <cellStyle name="Separador de milhares 5 2 2 2 6 2" xfId="24627" xr:uid="{21EAF8AF-C451-4986-A5E2-C478F40D19A4}"/>
    <cellStyle name="Separador de milhares 5 2 2 2 7" xfId="13883" xr:uid="{54F7F043-DA5E-4791-BB66-FCEC4C4521E6}"/>
    <cellStyle name="Separador de milhares 5 2 2 2 8" xfId="19786" xr:uid="{2412A021-2D2C-49E7-BFBE-D68939835C8A}"/>
    <cellStyle name="Separador de milhares 5 2 2 2 9" xfId="32014" xr:uid="{D264B84E-6445-4F75-9B98-CDE3FFDA60CB}"/>
    <cellStyle name="Separador de milhares 5 2 2 3" xfId="3350" xr:uid="{7B19CC4F-33F3-4434-98A8-6E3BB2F56AC5}"/>
    <cellStyle name="Separador de milhares 5 2 2 3 10" xfId="34907" xr:uid="{C9C7E128-96F2-470E-A401-AB56C1C987A4}"/>
    <cellStyle name="Separador de milhares 5 2 2 3 11" xfId="36073" xr:uid="{847F8DCD-43F9-4194-B07C-66D2719765B3}"/>
    <cellStyle name="Separador de milhares 5 2 2 3 12" xfId="37485" xr:uid="{4E18ABF2-83B0-470B-9C01-12F7BBB877F9}"/>
    <cellStyle name="Separador de milhares 5 2 2 3 13" xfId="38890" xr:uid="{81704DA6-820A-4B0E-8669-ED8AF9CB638B}"/>
    <cellStyle name="Separador de milhares 5 2 2 3 14" xfId="40576" xr:uid="{F0AFFE99-5C2C-4F32-A359-99C4C1CEE0CA}"/>
    <cellStyle name="Separador de milhares 5 2 2 3 15" xfId="41939" xr:uid="{118E50B5-9326-440F-9285-75890CD02B21}"/>
    <cellStyle name="Separador de milhares 5 2 2 3 16" xfId="43342" xr:uid="{EF13E351-54C7-463D-A1E5-EB0A417493BC}"/>
    <cellStyle name="Separador de milhares 5 2 2 3 2" xfId="4212" xr:uid="{4A74F6C9-860B-4FF1-B3D1-38211D4993E8}"/>
    <cellStyle name="Separador de milhares 5 2 2 3 2 10" xfId="36825" xr:uid="{D8B12E3D-B550-4F86-9B42-02D4C6DFAA3F}"/>
    <cellStyle name="Separador de milhares 5 2 2 3 2 11" xfId="38237" xr:uid="{001956C7-452B-489E-8220-8F77478C1C89}"/>
    <cellStyle name="Separador de milhares 5 2 2 3 2 12" xfId="39642" xr:uid="{062AF976-49C1-4B0B-AF16-F7C142443AB1}"/>
    <cellStyle name="Separador de milhares 5 2 2 3 2 13" xfId="40577" xr:uid="{D2BA2FA3-419D-4161-BFFE-1B6235D83A23}"/>
    <cellStyle name="Separador de milhares 5 2 2 3 2 14" xfId="42691" xr:uid="{66F572F9-6BE9-4908-85C6-2C8335653C7E}"/>
    <cellStyle name="Separador de milhares 5 2 2 3 2 15" xfId="44094" xr:uid="{ADF60493-B856-401F-9E24-F25D9699D150}"/>
    <cellStyle name="Separador de milhares 5 2 2 3 2 2" xfId="5821" xr:uid="{A85EAE13-AF4F-41C2-BF42-53F141C18C49}"/>
    <cellStyle name="Separador de milhares 5 2 2 3 2 2 2" xfId="11070" xr:uid="{09AA6D4F-FAE9-429A-8A26-8F1F5B30DA95}"/>
    <cellStyle name="Separador de milhares 5 2 2 3 2 2 2 2" xfId="27332" xr:uid="{22577EFA-143F-4F01-B5D3-342664F2BC51}"/>
    <cellStyle name="Separador de milhares 5 2 2 3 2 2 3" xfId="16593" xr:uid="{A9EAD891-FC2F-4150-B6AB-E4DCDD434F73}"/>
    <cellStyle name="Separador de milhares 5 2 2 3 2 2 4" xfId="22491" xr:uid="{B68C2B28-FB35-4315-B864-948BA5A931A4}"/>
    <cellStyle name="Separador de milhares 5 2 2 3 2 2 5" xfId="16919" xr:uid="{F67403DA-0487-4B55-8D9D-999072BEB9BB}"/>
    <cellStyle name="Separador de milhares 5 2 2 3 2 3" xfId="7827" xr:uid="{DACB93D3-6B37-4E86-BE70-FF6C63A005D9}"/>
    <cellStyle name="Separador de milhares 5 2 2 3 2 3 2" xfId="12682" xr:uid="{889E6425-54C0-42C0-ACCA-43A1CE6A2BA2}"/>
    <cellStyle name="Separador de milhares 5 2 2 3 2 3 2 2" xfId="28944" xr:uid="{7B6DCF6E-DAB7-434B-A99F-CEF4EF888B0B}"/>
    <cellStyle name="Separador de milhares 5 2 2 3 2 3 3" xfId="18277" xr:uid="{D69816F1-8F0C-4B30-864C-10A15B8E32A6}"/>
    <cellStyle name="Separador de milhares 5 2 2 3 2 3 4" xfId="24103" xr:uid="{34D5B232-431E-4EBC-83F8-97381C62B606}"/>
    <cellStyle name="Separador de milhares 5 2 2 3 2 3 5" xfId="13093" xr:uid="{15BC51AD-F155-4B5A-B536-BED63BB88AF1}"/>
    <cellStyle name="Separador de milhares 5 2 2 3 2 4" xfId="9454" xr:uid="{7CD6018B-713F-46D5-8071-2D414FB96D89}"/>
    <cellStyle name="Separador de milhares 5 2 2 3 2 4 2" xfId="25723" xr:uid="{126B6A0F-DF6E-4462-9260-21FB24EC6A65}"/>
    <cellStyle name="Separador de milhares 5 2 2 3 2 5" xfId="14984" xr:uid="{C7F00C44-EC30-4248-9C26-6CB1BD4DEB04}"/>
    <cellStyle name="Separador de milhares 5 2 2 3 2 6" xfId="20882" xr:uid="{DA93E472-3FDC-46DB-9304-5CC383AFA057}"/>
    <cellStyle name="Separador de milhares 5 2 2 3 2 7" xfId="32484" xr:uid="{D224E053-869F-4CAE-8A67-717945D43A1B}"/>
    <cellStyle name="Separador de milhares 5 2 2 3 2 8" xfId="33927" xr:uid="{E224BFDB-F4D6-4970-A82C-CFEC7EFD20EB}"/>
    <cellStyle name="Separador de milhares 5 2 2 3 2 9" xfId="34908" xr:uid="{53C07084-2E45-4DD7-91F8-CD074A8690F0}"/>
    <cellStyle name="Separador de milhares 5 2 2 3 3" xfId="4965" xr:uid="{5D0B9DAC-8564-4173-BDD2-DC0709271032}"/>
    <cellStyle name="Separador de milhares 5 2 2 3 3 2" xfId="10214" xr:uid="{DCBC1A00-279F-4119-8C8E-E38501EE5D8F}"/>
    <cellStyle name="Separador de milhares 5 2 2 3 3 2 2" xfId="26476" xr:uid="{EFA83FDC-99AD-4789-99F7-07973AEFB7E5}"/>
    <cellStyle name="Separador de milhares 5 2 2 3 3 3" xfId="15737" xr:uid="{2E60C052-C6E4-43FA-BB32-9C348FF73B90}"/>
    <cellStyle name="Separador de milhares 5 2 2 3 3 4" xfId="21635" xr:uid="{6597225A-5868-409E-B35A-45F94C925A84}"/>
    <cellStyle name="Separador de milhares 5 2 2 3 3 5" xfId="31814" xr:uid="{3CC4FAD5-D614-44D9-BC2F-E3EC4F3748AC}"/>
    <cellStyle name="Separador de milhares 5 2 2 3 4" xfId="6971" xr:uid="{6D859EE4-8AC0-461A-81E5-1EBBC1F42CB1}"/>
    <cellStyle name="Separador de milhares 5 2 2 3 4 2" xfId="11826" xr:uid="{554E3A84-48A0-4DFE-824E-99FC797B4923}"/>
    <cellStyle name="Separador de milhares 5 2 2 3 4 2 2" xfId="28088" xr:uid="{FE05BC70-0437-4649-955F-8278AA8995B4}"/>
    <cellStyle name="Separador de milhares 5 2 2 3 4 3" xfId="17421" xr:uid="{5B2CA3DB-411C-4533-A044-39883781FF3F}"/>
    <cellStyle name="Separador de milhares 5 2 2 3 4 4" xfId="23247" xr:uid="{A647813E-FB81-4A10-B5CE-3CE1637D1B6E}"/>
    <cellStyle name="Separador de milhares 5 2 2 3 4 5" xfId="13613" xr:uid="{280080D2-4E0E-4DC9-8071-A6B726C5D682}"/>
    <cellStyle name="Separador de milhares 5 2 2 3 5" xfId="8598" xr:uid="{8739C85B-8302-4F16-82B0-96E591844001}"/>
    <cellStyle name="Separador de milhares 5 2 2 3 5 2" xfId="24867" xr:uid="{40004DDF-BD4D-412C-8391-CB434EE7CAC2}"/>
    <cellStyle name="Separador de milhares 5 2 2 3 6" xfId="14126" xr:uid="{3F974A36-C7B3-4C43-993D-1886271AA1A0}"/>
    <cellStyle name="Separador de milhares 5 2 2 3 7" xfId="20026" xr:uid="{D955B922-7430-4A56-B5AF-5E1C728E191A}"/>
    <cellStyle name="Separador de milhares 5 2 2 3 8" xfId="32018" xr:uid="{2562EA41-EA05-447A-8C41-4A745AB9012A}"/>
    <cellStyle name="Separador de milhares 5 2 2 3 9" xfId="33071" xr:uid="{E14A27CB-30C2-44FF-892E-DCCF529D1F0C}"/>
    <cellStyle name="Separador de milhares 5 2 2 4" xfId="3774" xr:uid="{E4CF6093-B64D-4F87-9B73-BA1BEBD3C8DE}"/>
    <cellStyle name="Separador de milhares 5 2 2 4 10" xfId="36458" xr:uid="{3AF77DE4-5711-4268-B6C7-BAA1CE917B8D}"/>
    <cellStyle name="Separador de milhares 5 2 2 4 11" xfId="37870" xr:uid="{5AB60A1A-E4C7-4D9F-83F5-EEDF6B1D8CBC}"/>
    <cellStyle name="Separador de milhares 5 2 2 4 12" xfId="39275" xr:uid="{BE3ADBF1-9BCC-4038-BB4E-163C734F42E1}"/>
    <cellStyle name="Separador de milhares 5 2 2 4 13" xfId="40578" xr:uid="{B8316842-1C73-4BDE-9CBB-998164CC3C3A}"/>
    <cellStyle name="Separador de milhares 5 2 2 4 14" xfId="42324" xr:uid="{D38629FD-D56B-42EA-92E2-EF78CB443463}"/>
    <cellStyle name="Separador de milhares 5 2 2 4 15" xfId="43727" xr:uid="{4446391A-8837-45A7-8859-76A1304F3742}"/>
    <cellStyle name="Separador de milhares 5 2 2 4 2" xfId="5383" xr:uid="{6D206B27-090D-4B74-896F-485ABA04BBA5}"/>
    <cellStyle name="Separador de milhares 5 2 2 4 2 2" xfId="10632" xr:uid="{E5411E39-380B-40D0-89CF-575775B9DBFB}"/>
    <cellStyle name="Separador de milhares 5 2 2 4 2 2 2" xfId="26894" xr:uid="{C75ED59E-6EF4-4532-87B5-12C8D7476BFF}"/>
    <cellStyle name="Separador de milhares 5 2 2 4 2 3" xfId="16155" xr:uid="{0AD1E566-2F2B-4887-995F-95F124AA1408}"/>
    <cellStyle name="Separador de milhares 5 2 2 4 2 4" xfId="22053" xr:uid="{4F59387E-F9C5-4FCC-B558-BD52AC6A2334}"/>
    <cellStyle name="Separador de milhares 5 2 2 4 2 5" xfId="30974" xr:uid="{16A10C01-499F-432E-BC23-74C8C5D0D170}"/>
    <cellStyle name="Separador de milhares 5 2 2 4 3" xfId="7389" xr:uid="{361EA11E-342D-40DB-8CCD-4B6D1F00349A}"/>
    <cellStyle name="Separador de milhares 5 2 2 4 3 2" xfId="12244" xr:uid="{A208F05B-5538-4529-81DC-50E3FA4448D9}"/>
    <cellStyle name="Separador de milhares 5 2 2 4 3 2 2" xfId="28506" xr:uid="{DEAF025F-3EB3-4F1A-8B7B-17B5344F1A48}"/>
    <cellStyle name="Separador de milhares 5 2 2 4 3 3" xfId="17839" xr:uid="{6975466C-7713-42EC-A7D3-C925E910E7B7}"/>
    <cellStyle name="Separador de milhares 5 2 2 4 3 4" xfId="23665" xr:uid="{30E8D6F9-5B7F-4403-BF57-153403DECCA6}"/>
    <cellStyle name="Separador de milhares 5 2 2 4 3 5" xfId="19444" xr:uid="{09CBDE17-D538-40F1-8DE6-2366EF0618E4}"/>
    <cellStyle name="Separador de milhares 5 2 2 4 4" xfId="9016" xr:uid="{9A2E04DD-0D35-4AD0-BF00-E942F2766319}"/>
    <cellStyle name="Separador de milhares 5 2 2 4 4 2" xfId="25285" xr:uid="{CB18F7E0-B850-47F5-98BF-9671DC17FEF5}"/>
    <cellStyle name="Separador de milhares 5 2 2 4 5" xfId="14546" xr:uid="{6FC602B2-6BCC-45EC-BA2C-FAA2DDBC8B17}"/>
    <cellStyle name="Separador de milhares 5 2 2 4 6" xfId="20444" xr:uid="{9AF8CB3B-60BA-437C-960C-98BD89ADAFD0}"/>
    <cellStyle name="Separador de milhares 5 2 2 4 7" xfId="32037" xr:uid="{38C247CB-876F-4FD1-8AF8-6847031AB352}"/>
    <cellStyle name="Separador de milhares 5 2 2 4 8" xfId="33489" xr:uid="{2DF15088-3D05-4072-844E-09D41433A6DA}"/>
    <cellStyle name="Separador de milhares 5 2 2 4 9" xfId="34909" xr:uid="{81CC48F1-E589-4967-8C0E-4C603F059C32}"/>
    <cellStyle name="Separador de milhares 5 2 2 5" xfId="13679" xr:uid="{EB4E92F9-5C9C-43B9-B849-D1E0F0FC4D49}"/>
    <cellStyle name="Separador de milhares 5 2 2 6" xfId="19493" xr:uid="{E297E44C-A092-4B5D-9CF1-C5F0EDF98C5D}"/>
    <cellStyle name="Separador de milhares 5 2 3" xfId="2843" xr:uid="{846C4CA0-5340-4DE5-BDA3-C30A7DAC66DF}"/>
    <cellStyle name="Separador de milhares 5 2 3 2" xfId="3085" xr:uid="{D373F114-7852-415C-A055-F6DA9FDE0F9B}"/>
    <cellStyle name="Separador de milhares 5 2 3 2 10" xfId="32832" xr:uid="{F0C5C29E-AA58-40C5-92A4-6B7BC695CA92}"/>
    <cellStyle name="Separador de milhares 5 2 3 2 11" xfId="34910" xr:uid="{D35753B0-14B4-4D5E-A265-5D81D8A99F6E}"/>
    <cellStyle name="Separador de milhares 5 2 3 2 12" xfId="35898" xr:uid="{705E34F3-2BA4-423D-8C92-3A01AA13B5F4}"/>
    <cellStyle name="Separador de milhares 5 2 3 2 13" xfId="37310" xr:uid="{A2538656-9027-41B0-9D05-C6BFA5A5EBEE}"/>
    <cellStyle name="Separador de milhares 5 2 3 2 14" xfId="38715" xr:uid="{452D2397-4FE5-468D-BE76-20B15F169394}"/>
    <cellStyle name="Separador de milhares 5 2 3 2 15" xfId="40579" xr:uid="{C5E39A5A-E0A8-42EF-B2A1-7942BF2C543A}"/>
    <cellStyle name="Separador de milhares 5 2 3 2 16" xfId="41764" xr:uid="{07E938EF-70F4-4DA7-A391-028A18445ACD}"/>
    <cellStyle name="Separador de milhares 5 2 3 2 17" xfId="43167" xr:uid="{CA3B25EB-0B9A-4DD1-90CB-E2DE171E5669}"/>
    <cellStyle name="Separador de milhares 5 2 3 2 2" xfId="3550" xr:uid="{7D8B8D69-57A4-4250-86FF-2740EF95A90D}"/>
    <cellStyle name="Separador de milhares 5 2 3 2 2 10" xfId="34911" xr:uid="{4080E79D-DD55-46CD-8F01-34611BA45BC5}"/>
    <cellStyle name="Separador de milhares 5 2 3 2 2 11" xfId="36263" xr:uid="{12530F91-EA73-4A0B-9981-04E811D16E93}"/>
    <cellStyle name="Separador de milhares 5 2 3 2 2 12" xfId="37675" xr:uid="{99224737-D7E4-467D-AC4E-1E25209D074E}"/>
    <cellStyle name="Separador de milhares 5 2 3 2 2 13" xfId="39080" xr:uid="{E4A7E8B1-1022-4052-8208-CADC4F360BAE}"/>
    <cellStyle name="Separador de milhares 5 2 3 2 2 14" xfId="40580" xr:uid="{A1490106-D0E0-48A0-9987-D758320AFCA4}"/>
    <cellStyle name="Separador de milhares 5 2 3 2 2 15" xfId="42129" xr:uid="{E8062FF6-DC04-4554-8EEF-AB06EC463D01}"/>
    <cellStyle name="Separador de milhares 5 2 3 2 2 16" xfId="43532" xr:uid="{18F64049-C228-4C0F-9ED9-50120A2FC95D}"/>
    <cellStyle name="Separador de milhares 5 2 3 2 2 2" xfId="4411" xr:uid="{50689A62-D271-4E96-A872-BDF510E877DB}"/>
    <cellStyle name="Separador de milhares 5 2 3 2 2 2 10" xfId="37015" xr:uid="{9FF63CFE-AC0B-4BA4-905B-464296B51F39}"/>
    <cellStyle name="Separador de milhares 5 2 3 2 2 2 11" xfId="38427" xr:uid="{FCBF5D6E-DB82-48C8-9D59-121E56B502DF}"/>
    <cellStyle name="Separador de milhares 5 2 3 2 2 2 12" xfId="39832" xr:uid="{00163D0C-8EA6-4AD1-A173-B4075BED08AA}"/>
    <cellStyle name="Separador de milhares 5 2 3 2 2 2 13" xfId="40581" xr:uid="{65DE26A4-837A-45CD-9BB1-5B827C8FC4EF}"/>
    <cellStyle name="Separador de milhares 5 2 3 2 2 2 14" xfId="42881" xr:uid="{9A2C6D01-697F-4F40-A84B-F742461114DB}"/>
    <cellStyle name="Separador de milhares 5 2 3 2 2 2 15" xfId="44284" xr:uid="{CCFD3EDA-47A2-4662-9B11-51F0CDA97C6D}"/>
    <cellStyle name="Separador de milhares 5 2 3 2 2 2 2" xfId="6020" xr:uid="{FEC1E9DB-F6FA-45B3-A508-93257700C6E5}"/>
    <cellStyle name="Separador de milhares 5 2 3 2 2 2 2 2" xfId="11269" xr:uid="{30B2958E-4D4B-4A83-97E5-C6D26D891354}"/>
    <cellStyle name="Separador de milhares 5 2 3 2 2 2 2 2 2" xfId="27531" xr:uid="{F0C15AB9-9A8E-44FE-AA6D-BE2810FE9E8B}"/>
    <cellStyle name="Separador de milhares 5 2 3 2 2 2 2 3" xfId="16792" xr:uid="{27636C4A-F312-4413-8D9B-6D29C8101EB2}"/>
    <cellStyle name="Separador de milhares 5 2 3 2 2 2 2 4" xfId="22690" xr:uid="{2D3853F3-FA99-4921-AE66-A1AB4F3C1252}"/>
    <cellStyle name="Separador de milhares 5 2 3 2 2 2 2 5" xfId="30506" xr:uid="{3A0248F3-3CB6-4C2C-A959-62810D35C5D5}"/>
    <cellStyle name="Separador de milhares 5 2 3 2 2 2 3" xfId="8026" xr:uid="{942D1930-9CC7-4C91-8AD0-DCD073C0CAD2}"/>
    <cellStyle name="Separador de milhares 5 2 3 2 2 2 3 2" xfId="12881" xr:uid="{926492AF-4156-4716-B987-705D406FB3BB}"/>
    <cellStyle name="Separador de milhares 5 2 3 2 2 2 3 2 2" xfId="29143" xr:uid="{B0FA980D-7EB0-4A57-8B6B-B0F97C91DD45}"/>
    <cellStyle name="Separador de milhares 5 2 3 2 2 2 3 3" xfId="18476" xr:uid="{DE74BBB6-E721-46A2-AE2E-EE4EEF02690B}"/>
    <cellStyle name="Separador de milhares 5 2 3 2 2 2 3 4" xfId="24302" xr:uid="{2D530278-D4B1-46DD-8FC7-B58EC8E9D20F}"/>
    <cellStyle name="Separador de milhares 5 2 3 2 2 2 3 5" xfId="13641" xr:uid="{CA8C4E7E-6145-4B7A-9C0D-445EF5D84E61}"/>
    <cellStyle name="Separador de milhares 5 2 3 2 2 2 4" xfId="9653" xr:uid="{B0777289-A172-4FA2-AFAC-99740EEB1F67}"/>
    <cellStyle name="Separador de milhares 5 2 3 2 2 2 4 2" xfId="25922" xr:uid="{42CAF76A-9F61-48AA-9126-B161B7EDE134}"/>
    <cellStyle name="Separador de milhares 5 2 3 2 2 2 5" xfId="15183" xr:uid="{11C7C74B-EB77-4DBE-8355-7D9020B20C9D}"/>
    <cellStyle name="Separador de milhares 5 2 3 2 2 2 6" xfId="21081" xr:uid="{227AC429-7360-49C2-834C-B6C8F9C4D2BA}"/>
    <cellStyle name="Separador de milhares 5 2 3 2 2 2 7" xfId="19164" xr:uid="{010014F2-CB1A-47BA-ADF5-68F006DF35D9}"/>
    <cellStyle name="Separador de milhares 5 2 3 2 2 2 8" xfId="34126" xr:uid="{56B8B26B-289D-4C98-B125-CC1B3F193AE1}"/>
    <cellStyle name="Separador de milhares 5 2 3 2 2 2 9" xfId="34912" xr:uid="{02DE220D-32C6-4D4C-B8B1-16F3773FF9C0}"/>
    <cellStyle name="Separador de milhares 5 2 3 2 2 3" xfId="5165" xr:uid="{5DBC3C12-06D0-4168-A3AF-2F16FDBD7A83}"/>
    <cellStyle name="Separador de milhares 5 2 3 2 2 3 2" xfId="10414" xr:uid="{B3D6607D-79A8-4173-8807-F382E1F65416}"/>
    <cellStyle name="Separador de milhares 5 2 3 2 2 3 2 2" xfId="26676" xr:uid="{1243BA7D-5A36-459E-841D-F3B5C96950CF}"/>
    <cellStyle name="Separador de milhares 5 2 3 2 2 3 3" xfId="15937" xr:uid="{E55A8DAD-C6FD-4072-9B87-15BD788FEDA9}"/>
    <cellStyle name="Separador de milhares 5 2 3 2 2 3 4" xfId="21835" xr:uid="{1CC74FC7-DB50-4C3A-BA88-993C1799F1DA}"/>
    <cellStyle name="Separador de milhares 5 2 3 2 2 3 5" xfId="31706" xr:uid="{E1E2FFCA-4B9F-4E72-AFDF-B976583CC496}"/>
    <cellStyle name="Separador de milhares 5 2 3 2 2 4" xfId="7171" xr:uid="{D6EDD7F3-EE7B-4427-9025-F316FC8CE48D}"/>
    <cellStyle name="Separador de milhares 5 2 3 2 2 4 2" xfId="12026" xr:uid="{6D7BD6AB-8F46-44C7-86D7-46C09789EFA3}"/>
    <cellStyle name="Separador de milhares 5 2 3 2 2 4 2 2" xfId="28288" xr:uid="{B70358CF-EFFC-4B78-8272-2191405C8596}"/>
    <cellStyle name="Separador de milhares 5 2 3 2 2 4 3" xfId="17621" xr:uid="{7C1B1154-E7E7-4522-A32E-1D641BD05978}"/>
    <cellStyle name="Separador de milhares 5 2 3 2 2 4 4" xfId="23447" xr:uid="{534AD72D-1DBD-4311-BDB3-8516410E54F8}"/>
    <cellStyle name="Separador de milhares 5 2 3 2 2 4 5" xfId="31409" xr:uid="{E4302ABC-4C0D-40F0-8950-398C6489CB50}"/>
    <cellStyle name="Separador de milhares 5 2 3 2 2 5" xfId="8798" xr:uid="{1E4A64A4-115E-40AE-ADC0-C06E009183A6}"/>
    <cellStyle name="Separador de milhares 5 2 3 2 2 5 2" xfId="25067" xr:uid="{D2E4DFE4-C546-41C5-9728-337E2DDF5878}"/>
    <cellStyle name="Separador de milhares 5 2 3 2 2 6" xfId="14326" xr:uid="{27EAB0FE-1535-40B5-B468-870FF619DCEF}"/>
    <cellStyle name="Separador de milhares 5 2 3 2 2 7" xfId="20226" xr:uid="{4D0C0F36-FA66-4280-B312-12BDA791F264}"/>
    <cellStyle name="Separador de milhares 5 2 3 2 2 8" xfId="19472" xr:uid="{0359C2E4-58D4-46B5-9FC7-E6D8C5CA8390}"/>
    <cellStyle name="Separador de milhares 5 2 3 2 2 9" xfId="33271" xr:uid="{D98E18C8-6B21-4D80-8204-7CE3450418E5}"/>
    <cellStyle name="Separador de milhares 5 2 3 2 3" xfId="3976" xr:uid="{92C603B6-95AE-4195-BE0B-8729F7C6C0BE}"/>
    <cellStyle name="Separador de milhares 5 2 3 2 3 10" xfId="36648" xr:uid="{A583A2B9-BCD4-4E24-B9F6-C93EEF14D6EE}"/>
    <cellStyle name="Separador de milhares 5 2 3 2 3 11" xfId="38060" xr:uid="{27FB0A34-ED1F-449E-A588-BD75402DFD45}"/>
    <cellStyle name="Separador de milhares 5 2 3 2 3 12" xfId="39465" xr:uid="{C6682949-FFCB-4FCE-A175-0A6C8B9997B9}"/>
    <cellStyle name="Separador de milhares 5 2 3 2 3 13" xfId="40582" xr:uid="{36F1ADBF-C539-4C07-810E-9528AB717A60}"/>
    <cellStyle name="Separador de milhares 5 2 3 2 3 14" xfId="42514" xr:uid="{BC19E2DF-04C8-4E52-9939-BCEC31B85EA8}"/>
    <cellStyle name="Separador de milhares 5 2 3 2 3 15" xfId="43917" xr:uid="{72AFD3DD-6D12-4572-B5D2-73ABE194A0E9}"/>
    <cellStyle name="Separador de milhares 5 2 3 2 3 2" xfId="5585" xr:uid="{B3F80A93-D364-400F-8E60-727C5ACE93EB}"/>
    <cellStyle name="Separador de milhares 5 2 3 2 3 2 2" xfId="10834" xr:uid="{D94E2B97-D61B-4AA3-8380-FFB1CC1B36E5}"/>
    <cellStyle name="Separador de milhares 5 2 3 2 3 2 2 2" xfId="27096" xr:uid="{349AC7BE-9008-4C07-8427-B27DD1AC0EEC}"/>
    <cellStyle name="Separador de milhares 5 2 3 2 3 2 3" xfId="16357" xr:uid="{B7543C50-C097-4CCB-A64B-4A12E3D96E86}"/>
    <cellStyle name="Separador de milhares 5 2 3 2 3 2 4" xfId="22255" xr:uid="{D865461E-3F96-418A-8A5A-166528791828}"/>
    <cellStyle name="Separador de milhares 5 2 3 2 3 2 5" xfId="30160" xr:uid="{72C80689-987D-4B52-9163-56A45E04F65A}"/>
    <cellStyle name="Separador de milhares 5 2 3 2 3 3" xfId="7591" xr:uid="{039BF9EC-EA71-40CA-B627-11AC746A365A}"/>
    <cellStyle name="Separador de milhares 5 2 3 2 3 3 2" xfId="12446" xr:uid="{D9F0A2D4-C2D0-4004-9B9E-4DC2DFE083A0}"/>
    <cellStyle name="Separador de milhares 5 2 3 2 3 3 2 2" xfId="28708" xr:uid="{B056D2B8-69A3-4E68-AF76-AAB36F767870}"/>
    <cellStyle name="Separador de milhares 5 2 3 2 3 3 3" xfId="18041" xr:uid="{1AB85F0F-153C-4DF6-817E-01FB0391A981}"/>
    <cellStyle name="Separador de milhares 5 2 3 2 3 3 4" xfId="23867" xr:uid="{68B0C768-1239-4BB6-83FF-A36301963EF2}"/>
    <cellStyle name="Separador de milhares 5 2 3 2 3 3 5" xfId="29822" xr:uid="{2E63BCA3-709E-4850-A0FF-6CA021522C90}"/>
    <cellStyle name="Separador de milhares 5 2 3 2 3 4" xfId="9218" xr:uid="{7E3CBD5B-BA3B-4109-A411-32FDC7D6EA16}"/>
    <cellStyle name="Separador de milhares 5 2 3 2 3 4 2" xfId="25487" xr:uid="{B7CAAF14-88EA-4DB7-9EB7-DD1B5B5A3BD0}"/>
    <cellStyle name="Separador de milhares 5 2 3 2 3 5" xfId="14748" xr:uid="{AD16B259-B128-437E-906F-28FFCBF05EC0}"/>
    <cellStyle name="Separador de milhares 5 2 3 2 3 6" xfId="20646" xr:uid="{D1269ECC-8C1B-4CD0-8663-1CDB37995D84}"/>
    <cellStyle name="Separador de milhares 5 2 3 2 3 7" xfId="18999" xr:uid="{1E20E21B-4958-4357-B730-C54F62C9A355}"/>
    <cellStyle name="Separador de milhares 5 2 3 2 3 8" xfId="33691" xr:uid="{E1A24E2A-5C11-4B49-84FD-817D8629BAA8}"/>
    <cellStyle name="Separador de milhares 5 2 3 2 3 9" xfId="34913" xr:uid="{51238F96-3861-47F9-B80D-231AF237BBA2}"/>
    <cellStyle name="Separador de milhares 5 2 3 2 4" xfId="4726" xr:uid="{5F730800-C867-47DE-BF09-0E83E930AE3B}"/>
    <cellStyle name="Separador de milhares 5 2 3 2 4 2" xfId="9975" xr:uid="{8502ED88-6E82-4EA8-9783-D04E9E45444E}"/>
    <cellStyle name="Separador de milhares 5 2 3 2 4 2 2" xfId="26237" xr:uid="{2CE2FF00-BBCA-4036-84F0-A1B9573BF0F7}"/>
    <cellStyle name="Separador de milhares 5 2 3 2 4 3" xfId="15498" xr:uid="{E79869B7-9B32-4C16-BDF2-BA9944ED0D8C}"/>
    <cellStyle name="Separador de milhares 5 2 3 2 4 4" xfId="21396" xr:uid="{CA5AAD15-F668-4AD2-B7B1-D0E38CBB630A}"/>
    <cellStyle name="Separador de milhares 5 2 3 2 4 5" xfId="31713" xr:uid="{7A8F1A71-8F7F-429A-92B6-22856E5E2D95}"/>
    <cellStyle name="Separador de milhares 5 2 3 2 5" xfId="6732" xr:uid="{FDFB0239-89EC-4B3D-AE2B-E159D287DC2C}"/>
    <cellStyle name="Separador de milhares 5 2 3 2 5 2" xfId="11587" xr:uid="{1C39C0BB-E5A7-45A0-B010-E700BE67150C}"/>
    <cellStyle name="Separador de milhares 5 2 3 2 5 2 2" xfId="27849" xr:uid="{78A263BD-5090-4110-95DE-C8EA9D5C358C}"/>
    <cellStyle name="Separador de milhares 5 2 3 2 5 3" xfId="17182" xr:uid="{906DC47D-182A-4C9F-987F-EDA505C805AC}"/>
    <cellStyle name="Separador de milhares 5 2 3 2 5 4" xfId="23008" xr:uid="{A02EAF82-AD47-41E2-BCFC-DA890BDA027A}"/>
    <cellStyle name="Separador de milhares 5 2 3 2 5 5" xfId="13312" xr:uid="{E72EE539-0AD6-4D7E-8C21-A29BA0E88126}"/>
    <cellStyle name="Separador de milhares 5 2 3 2 6" xfId="8359" xr:uid="{A0BE623A-5FB2-4B3E-BD6B-882AFC97DAC4}"/>
    <cellStyle name="Separador de milhares 5 2 3 2 6 2" xfId="24628" xr:uid="{83073950-999D-42AE-B597-4FF0F0AC2546}"/>
    <cellStyle name="Separador de milhares 5 2 3 2 7" xfId="13884" xr:uid="{E85C8A3C-2B74-4873-A93B-7ACC64490088}"/>
    <cellStyle name="Separador de milhares 5 2 3 2 8" xfId="19787" xr:uid="{75EF1B60-D25F-46D1-A6EF-35AC7DE4FA43}"/>
    <cellStyle name="Separador de milhares 5 2 3 2 9" xfId="31599" xr:uid="{BE912B30-84CE-4C1B-AEFA-D447A1C7B004}"/>
    <cellStyle name="Separador de milhares 5 2 3 3" xfId="3351" xr:uid="{8871CD22-BFDB-4F20-88BD-1AC55B54B0FC}"/>
    <cellStyle name="Separador de milhares 5 2 3 3 10" xfId="34914" xr:uid="{B520DA7B-C84C-463F-BBD7-93625EF4FD97}"/>
    <cellStyle name="Separador de milhares 5 2 3 3 11" xfId="36087" xr:uid="{E0BA08B3-0F50-47F0-9DB6-EBCA3C87B981}"/>
    <cellStyle name="Separador de milhares 5 2 3 3 12" xfId="37499" xr:uid="{28E5FA41-1A9C-4ED5-9F87-ED590EEEA1B7}"/>
    <cellStyle name="Separador de milhares 5 2 3 3 13" xfId="38904" xr:uid="{D026A5E2-0DFA-459E-9467-8DCA00168573}"/>
    <cellStyle name="Separador de milhares 5 2 3 3 14" xfId="40583" xr:uid="{533B72D9-4048-4F23-80E9-643A2CA875B6}"/>
    <cellStyle name="Separador de milhares 5 2 3 3 15" xfId="41953" xr:uid="{FBAC001B-72C3-423C-987C-673E9D144D2D}"/>
    <cellStyle name="Separador de milhares 5 2 3 3 16" xfId="43356" xr:uid="{F30C99CD-E3BD-4462-BA2E-6F9024A85D3D}"/>
    <cellStyle name="Separador de milhares 5 2 3 3 2" xfId="4213" xr:uid="{56343BAC-9B65-4542-960F-495B6879CC0F}"/>
    <cellStyle name="Separador de milhares 5 2 3 3 2 10" xfId="36839" xr:uid="{C958DAFE-DACF-43F9-8ED6-548F8E6DF18D}"/>
    <cellStyle name="Separador de milhares 5 2 3 3 2 11" xfId="38251" xr:uid="{F9942909-715D-47F4-A719-886D702E8462}"/>
    <cellStyle name="Separador de milhares 5 2 3 3 2 12" xfId="39656" xr:uid="{AF09EBA2-5094-4682-8735-EC33A98C7EBB}"/>
    <cellStyle name="Separador de milhares 5 2 3 3 2 13" xfId="40584" xr:uid="{1CA01EEF-612E-4DAD-8C2A-19884C843AD3}"/>
    <cellStyle name="Separador de milhares 5 2 3 3 2 14" xfId="42705" xr:uid="{1DC6C696-1A63-4BEB-A003-EA3F4665B124}"/>
    <cellStyle name="Separador de milhares 5 2 3 3 2 15" xfId="44108" xr:uid="{E3877A28-CFFD-4A97-8D29-80E93190E6E9}"/>
    <cellStyle name="Separador de milhares 5 2 3 3 2 2" xfId="5822" xr:uid="{5E1B86AB-A9BD-4281-8F78-1BF6C97D888C}"/>
    <cellStyle name="Separador de milhares 5 2 3 3 2 2 2" xfId="11071" xr:uid="{5692D4B7-0510-46F4-92AE-DC10780FD1ED}"/>
    <cellStyle name="Separador de milhares 5 2 3 3 2 2 2 2" xfId="27333" xr:uid="{428B04CD-6E6B-441D-A86D-74ED72172C2B}"/>
    <cellStyle name="Separador de milhares 5 2 3 3 2 2 3" xfId="16594" xr:uid="{50456FB4-6B95-4028-84F3-9B2DDD160475}"/>
    <cellStyle name="Separador de milhares 5 2 3 3 2 2 4" xfId="22492" xr:uid="{9D0760AA-7831-444E-BCC3-2E2744AAD3A5}"/>
    <cellStyle name="Separador de milhares 5 2 3 3 2 2 5" xfId="32509" xr:uid="{732F8A52-B3F4-4AC5-807D-7147E9A7F283}"/>
    <cellStyle name="Separador de milhares 5 2 3 3 2 3" xfId="7828" xr:uid="{E2AD6EAD-C327-494A-8768-4AE153E12338}"/>
    <cellStyle name="Separador de milhares 5 2 3 3 2 3 2" xfId="12683" xr:uid="{D0716919-97D2-489E-AE66-A7F727455745}"/>
    <cellStyle name="Separador de milhares 5 2 3 3 2 3 2 2" xfId="28945" xr:uid="{28C2D423-CC02-4440-8FAC-5391A560593D}"/>
    <cellStyle name="Separador de milhares 5 2 3 3 2 3 3" xfId="18278" xr:uid="{8AA2F2A9-F2F4-4C93-B11C-971EF9B5B578}"/>
    <cellStyle name="Separador de milhares 5 2 3 3 2 3 4" xfId="24104" xr:uid="{5628B532-50BF-4049-8C36-5A66E99E5529}"/>
    <cellStyle name="Separador de milhares 5 2 3 3 2 3 5" xfId="13624" xr:uid="{5C24B62A-50E9-4F69-8F7E-EF4E5404FE4E}"/>
    <cellStyle name="Separador de milhares 5 2 3 3 2 4" xfId="9455" xr:uid="{25A3F021-44D5-49B5-B3C2-17BED29925FD}"/>
    <cellStyle name="Separador de milhares 5 2 3 3 2 4 2" xfId="25724" xr:uid="{2CDEA9C4-C684-409B-9ECE-4FFB4C849DEB}"/>
    <cellStyle name="Separador de milhares 5 2 3 3 2 5" xfId="14985" xr:uid="{D285591C-115D-4AD0-919A-2CD79C31B30E}"/>
    <cellStyle name="Separador de milhares 5 2 3 3 2 6" xfId="20883" xr:uid="{ABA9F7C2-1960-4336-BCE0-4F625F803C39}"/>
    <cellStyle name="Separador de milhares 5 2 3 3 2 7" xfId="29957" xr:uid="{118E34C7-69F9-4C6C-91A7-596C87906EBC}"/>
    <cellStyle name="Separador de milhares 5 2 3 3 2 8" xfId="33928" xr:uid="{5DA5B366-EC2A-4403-A2FE-6BEB28CB0A5A}"/>
    <cellStyle name="Separador de milhares 5 2 3 3 2 9" xfId="34915" xr:uid="{28D43C4C-F2D0-43B4-B84B-A280613EBEDB}"/>
    <cellStyle name="Separador de milhares 5 2 3 3 3" xfId="4966" xr:uid="{398024B4-73FD-4C3B-B9C7-21F2BD7B126F}"/>
    <cellStyle name="Separador de milhares 5 2 3 3 3 2" xfId="10215" xr:uid="{9EF6E7C9-CE26-47CB-BD0F-343FD283FE11}"/>
    <cellStyle name="Separador de milhares 5 2 3 3 3 2 2" xfId="26477" xr:uid="{9C8C7BDD-2688-4E64-B464-7019FB66D399}"/>
    <cellStyle name="Separador de milhares 5 2 3 3 3 3" xfId="15738" xr:uid="{811A8066-ECA5-430E-B527-9E636974365F}"/>
    <cellStyle name="Separador de milhares 5 2 3 3 3 4" xfId="21636" xr:uid="{E4FD34C7-FA72-49CA-B957-A72021365607}"/>
    <cellStyle name="Separador de milhares 5 2 3 3 3 5" xfId="32154" xr:uid="{AD237E3F-83C9-4D45-A288-8ED8E943B915}"/>
    <cellStyle name="Separador de milhares 5 2 3 3 4" xfId="6972" xr:uid="{B68A9DB7-503D-491B-9669-9F5A7910F9E7}"/>
    <cellStyle name="Separador de milhares 5 2 3 3 4 2" xfId="11827" xr:uid="{51429010-B776-492F-903F-07EAF54976A8}"/>
    <cellStyle name="Separador de milhares 5 2 3 3 4 2 2" xfId="28089" xr:uid="{139F84C8-2534-42A2-A617-6A5C7CF50E72}"/>
    <cellStyle name="Separador de milhares 5 2 3 3 4 3" xfId="17422" xr:uid="{46E5EA98-C754-438F-B8D2-A1824F318E2A}"/>
    <cellStyle name="Separador de milhares 5 2 3 3 4 4" xfId="23248" xr:uid="{9D782E37-A228-4AD5-B818-67BAE995F880}"/>
    <cellStyle name="Separador de milhares 5 2 3 3 4 5" xfId="19547" xr:uid="{7BA2DEB5-9087-4B30-8BD1-9273F1A62277}"/>
    <cellStyle name="Separador de milhares 5 2 3 3 5" xfId="8599" xr:uid="{548FBC92-7CD3-44D8-B22F-8334427967F7}"/>
    <cellStyle name="Separador de milhares 5 2 3 3 5 2" xfId="24868" xr:uid="{2E3ED506-E4D6-4681-B3B9-7EB90E650E69}"/>
    <cellStyle name="Separador de milhares 5 2 3 3 6" xfId="14127" xr:uid="{527B9C9F-23F9-477B-A19F-F2B4CC193108}"/>
    <cellStyle name="Separador de milhares 5 2 3 3 7" xfId="20027" xr:uid="{738F1274-749F-46C8-B09A-2A65B5C6FB11}"/>
    <cellStyle name="Separador de milhares 5 2 3 3 8" xfId="19102" xr:uid="{192D5E06-50F4-4443-A6F9-C32CA37409C8}"/>
    <cellStyle name="Separador de milhares 5 2 3 3 9" xfId="33072" xr:uid="{DD0DF411-77D5-4473-97C5-28F5728C98B5}"/>
    <cellStyle name="Separador de milhares 5 2 3 4" xfId="3775" xr:uid="{46E65F9F-915D-4420-9863-CC481527773E}"/>
    <cellStyle name="Separador de milhares 5 2 3 4 10" xfId="36472" xr:uid="{A53D347D-0AEB-4E04-90C4-44DBF921A0F9}"/>
    <cellStyle name="Separador de milhares 5 2 3 4 11" xfId="37884" xr:uid="{E1852E6B-3FB7-4484-9694-6B8ABAC30208}"/>
    <cellStyle name="Separador de milhares 5 2 3 4 12" xfId="39289" xr:uid="{50199429-BE4C-4695-ABFA-53FABC98F9CC}"/>
    <cellStyle name="Separador de milhares 5 2 3 4 13" xfId="40585" xr:uid="{AFCAC3E5-6738-4FC9-9F9B-BA7DA7DC162C}"/>
    <cellStyle name="Separador de milhares 5 2 3 4 14" xfId="42338" xr:uid="{2E037CAB-F210-4717-B587-35070F66FB69}"/>
    <cellStyle name="Separador de milhares 5 2 3 4 15" xfId="43741" xr:uid="{335FE144-90F3-4894-A126-7C8E54282A05}"/>
    <cellStyle name="Separador de milhares 5 2 3 4 2" xfId="5384" xr:uid="{5F214642-7ED4-45C2-BBFD-50642CB91469}"/>
    <cellStyle name="Separador de milhares 5 2 3 4 2 2" xfId="10633" xr:uid="{6882BA83-3CFE-448B-BA35-D98638F48E6F}"/>
    <cellStyle name="Separador de milhares 5 2 3 4 2 2 2" xfId="26895" xr:uid="{010125BF-4DC6-4FBE-91A3-50A53974E9E8}"/>
    <cellStyle name="Separador de milhares 5 2 3 4 2 3" xfId="16156" xr:uid="{30918D0E-C8DF-4FB8-B248-9E6A755F07B1}"/>
    <cellStyle name="Separador de milhares 5 2 3 4 2 4" xfId="22054" xr:uid="{D70C6FB9-D607-4EA7-9655-8B23E6DEB855}"/>
    <cellStyle name="Separador de milhares 5 2 3 4 2 5" xfId="31672" xr:uid="{40331DB4-36F2-4F66-AF93-4D0579D15031}"/>
    <cellStyle name="Separador de milhares 5 2 3 4 3" xfId="7390" xr:uid="{64DD1351-1282-47A1-A8F8-3F887754FF02}"/>
    <cellStyle name="Separador de milhares 5 2 3 4 3 2" xfId="12245" xr:uid="{6EDEF9F8-9DD0-4481-8E4F-5766220206BA}"/>
    <cellStyle name="Separador de milhares 5 2 3 4 3 2 2" xfId="28507" xr:uid="{B48F47C6-EA4B-4C1A-A4A7-0CDEFC519700}"/>
    <cellStyle name="Separador de milhares 5 2 3 4 3 3" xfId="17840" xr:uid="{AA307795-CE72-4D5C-8270-2341840C3F37}"/>
    <cellStyle name="Separador de milhares 5 2 3 4 3 4" xfId="23666" xr:uid="{655349FC-7F02-491E-99FD-DF9CF92D7F2F}"/>
    <cellStyle name="Separador de milhares 5 2 3 4 3 5" xfId="30585" xr:uid="{0BE94EC3-B0E7-4EC3-B5C4-2CC8DF748EF1}"/>
    <cellStyle name="Separador de milhares 5 2 3 4 4" xfId="9017" xr:uid="{64068805-67AD-4B9F-862B-5FD70DBD6C59}"/>
    <cellStyle name="Separador de milhares 5 2 3 4 4 2" xfId="25286" xr:uid="{578A7ACF-2B29-4D96-B5E0-77DE09D5901F}"/>
    <cellStyle name="Separador de milhares 5 2 3 4 5" xfId="14547" xr:uid="{E46F1A4E-E94A-4655-8733-489CE8992FFF}"/>
    <cellStyle name="Separador de milhares 5 2 3 4 6" xfId="20445" xr:uid="{47A94773-DEC1-4835-A8A0-C55FA167F968}"/>
    <cellStyle name="Separador de milhares 5 2 3 4 7" xfId="30266" xr:uid="{70ACC3A2-14AE-4D56-A62E-86843908D027}"/>
    <cellStyle name="Separador de milhares 5 2 3 4 8" xfId="33490" xr:uid="{1919420D-11A6-468B-80E2-BF2F0464F5AC}"/>
    <cellStyle name="Separador de milhares 5 2 3 4 9" xfId="34916" xr:uid="{2CB4BC5D-5405-4F3A-A0C2-BBFEA596797B}"/>
    <cellStyle name="Separador de milhares 5 2 3 5" xfId="13680" xr:uid="{40843BE7-A44E-4FA9-990D-FFE7C3F662F2}"/>
    <cellStyle name="Separador de milhares 5 2 3 6" xfId="29354" xr:uid="{043F7200-5431-425C-8466-42ED551CADAE}"/>
    <cellStyle name="Separador de milhares 5 2 4" xfId="3083" xr:uid="{ADC052C5-A8CD-442A-A405-8FBD1B2CA04A}"/>
    <cellStyle name="Separador de milhares 5 2 4 10" xfId="32830" xr:uid="{A591EFE4-2B15-4E2F-8A58-A1D735805F01}"/>
    <cellStyle name="Separador de milhares 5 2 4 11" xfId="34917" xr:uid="{CB1DDD77-188A-461F-AEDD-8C32EE5C9BB5}"/>
    <cellStyle name="Separador de milhares 5 2 4 12" xfId="35853" xr:uid="{4B1183AA-5971-490A-9E04-7DCC49AE880F}"/>
    <cellStyle name="Separador de milhares 5 2 4 13" xfId="37265" xr:uid="{EDC0AD97-20D2-466B-9EA1-7D02A857CED3}"/>
    <cellStyle name="Separador de milhares 5 2 4 14" xfId="38670" xr:uid="{1467BA88-FD90-4E30-84EA-3D1EC58CDB98}"/>
    <cellStyle name="Separador de milhares 5 2 4 15" xfId="40586" xr:uid="{E006090E-6A74-4A7E-8E0B-8EBA912ABA98}"/>
    <cellStyle name="Separador de milhares 5 2 4 16" xfId="41719" xr:uid="{A83F1CD1-DC9C-4EB5-B487-4B63FD42EA93}"/>
    <cellStyle name="Separador de milhares 5 2 4 17" xfId="43122" xr:uid="{425FEED0-FA7C-4D45-8CA6-B4203D9A70FD}"/>
    <cellStyle name="Separador de milhares 5 2 4 2" xfId="3548" xr:uid="{A3D5CE03-D4D4-4436-A280-9E6DB6051221}"/>
    <cellStyle name="Separador de milhares 5 2 4 2 10" xfId="34918" xr:uid="{94678A68-4CAF-40FC-A139-3E43FE5EDC51}"/>
    <cellStyle name="Separador de milhares 5 2 4 2 11" xfId="36218" xr:uid="{1E05689E-3DD2-4BD5-91AA-675729E4A248}"/>
    <cellStyle name="Separador de milhares 5 2 4 2 12" xfId="37630" xr:uid="{C56B4D21-22AA-4024-95F8-924B536D5EF4}"/>
    <cellStyle name="Separador de milhares 5 2 4 2 13" xfId="39035" xr:uid="{4A2B1DE8-BA12-4E00-9E08-C08AE6A77526}"/>
    <cellStyle name="Separador de milhares 5 2 4 2 14" xfId="40587" xr:uid="{6D632479-6334-45C2-ABED-DC204800D1A2}"/>
    <cellStyle name="Separador de milhares 5 2 4 2 15" xfId="42084" xr:uid="{53959AEC-2D68-420D-8A90-80022DC0915B}"/>
    <cellStyle name="Separador de milhares 5 2 4 2 16" xfId="43487" xr:uid="{97EA7015-E510-42EF-A75E-75216FBCDF9F}"/>
    <cellStyle name="Separador de milhares 5 2 4 2 2" xfId="4409" xr:uid="{99E07CD1-AF4F-417A-B767-D7CB0E6D4D3E}"/>
    <cellStyle name="Separador de milhares 5 2 4 2 2 10" xfId="36970" xr:uid="{15D63360-D2CD-4F32-B2A5-8B92994B5CC9}"/>
    <cellStyle name="Separador de milhares 5 2 4 2 2 11" xfId="38382" xr:uid="{5B9C4F94-97C0-46E1-A9C9-F08E4CDFD6F0}"/>
    <cellStyle name="Separador de milhares 5 2 4 2 2 12" xfId="39787" xr:uid="{D073F8F9-C1AE-428D-814A-9ACC743FD03E}"/>
    <cellStyle name="Separador de milhares 5 2 4 2 2 13" xfId="40588" xr:uid="{2737018F-AAA7-4EDE-8BDD-2DABF71CA174}"/>
    <cellStyle name="Separador de milhares 5 2 4 2 2 14" xfId="42836" xr:uid="{34776C69-74FF-4010-B76A-F93A6D83BCCE}"/>
    <cellStyle name="Separador de milhares 5 2 4 2 2 15" xfId="44239" xr:uid="{F5BD56F7-F489-4DEB-9202-31918340960B}"/>
    <cellStyle name="Separador de milhares 5 2 4 2 2 2" xfId="6018" xr:uid="{92C75921-A1AD-44C6-BA5C-543979BFC4D4}"/>
    <cellStyle name="Separador de milhares 5 2 4 2 2 2 2" xfId="11267" xr:uid="{C6D8B8E7-0A55-4425-8682-EE0CED194B3B}"/>
    <cellStyle name="Separador de milhares 5 2 4 2 2 2 2 2" xfId="27529" xr:uid="{D6ACA977-95FA-4FA0-9D7E-FC11906C89F9}"/>
    <cellStyle name="Separador de milhares 5 2 4 2 2 2 3" xfId="16790" xr:uid="{3FE1C14A-4610-4D07-85E2-219DE1B981EF}"/>
    <cellStyle name="Separador de milhares 5 2 4 2 2 2 4" xfId="22688" xr:uid="{F78F61AA-ECBA-4EBC-8030-E3C55B8E0128}"/>
    <cellStyle name="Separador de milhares 5 2 4 2 2 2 5" xfId="19515" xr:uid="{597B4B1F-8C19-4863-AE27-94392CCD6152}"/>
    <cellStyle name="Separador de milhares 5 2 4 2 2 3" xfId="8024" xr:uid="{D739F61A-C1C2-4CE5-8E7F-74CC095DD39B}"/>
    <cellStyle name="Separador de milhares 5 2 4 2 2 3 2" xfId="12879" xr:uid="{A6B05ACA-63C4-4CEE-AF7C-D3E0B67E72D5}"/>
    <cellStyle name="Separador de milhares 5 2 4 2 2 3 2 2" xfId="29141" xr:uid="{4C173A12-1084-4322-86F7-89A6D861D184}"/>
    <cellStyle name="Separador de milhares 5 2 4 2 2 3 3" xfId="18474" xr:uid="{5C13D235-2D74-4024-90C6-1E410C480068}"/>
    <cellStyle name="Separador de milhares 5 2 4 2 2 3 4" xfId="24300" xr:uid="{5D86158A-9147-4AB0-AB66-9E1CD729BA5A}"/>
    <cellStyle name="Separador de milhares 5 2 4 2 2 3 5" xfId="31098" xr:uid="{EE1736E9-6850-42D4-824B-A22F326D4076}"/>
    <cellStyle name="Separador de milhares 5 2 4 2 2 4" xfId="9651" xr:uid="{6556597C-53A5-48CB-8EC0-0B57A7A4D4C2}"/>
    <cellStyle name="Separador de milhares 5 2 4 2 2 4 2" xfId="25920" xr:uid="{50FB7566-6AD4-4925-ABF0-6389BD3BD8CA}"/>
    <cellStyle name="Separador de milhares 5 2 4 2 2 5" xfId="15181" xr:uid="{D31E01C7-A82C-4652-9DE0-DD56326B93C0}"/>
    <cellStyle name="Separador de milhares 5 2 4 2 2 6" xfId="21079" xr:uid="{EAB27B18-823B-41C7-868E-A5ECC933C24A}"/>
    <cellStyle name="Separador de milhares 5 2 4 2 2 7" xfId="30004" xr:uid="{1F49DA2F-5CCF-4F9E-8B5A-2676A706D6A5}"/>
    <cellStyle name="Separador de milhares 5 2 4 2 2 8" xfId="34124" xr:uid="{C2C3A86D-F187-4AD5-B672-B0D074E65032}"/>
    <cellStyle name="Separador de milhares 5 2 4 2 2 9" xfId="34919" xr:uid="{EFCA17FD-7587-4C27-81CF-6EE0BD8F2B2D}"/>
    <cellStyle name="Separador de milhares 5 2 4 2 3" xfId="5163" xr:uid="{2C298562-7E02-4020-9D13-76E678DD7E90}"/>
    <cellStyle name="Separador de milhares 5 2 4 2 3 2" xfId="10412" xr:uid="{64F2B13E-9A54-4AC2-91EA-036DA7F1545E}"/>
    <cellStyle name="Separador de milhares 5 2 4 2 3 2 2" xfId="26674" xr:uid="{4E070469-CA55-429F-803A-31CCA6576334}"/>
    <cellStyle name="Separador de milhares 5 2 4 2 3 3" xfId="15935" xr:uid="{A9588DF4-502C-4F61-9A1E-E658ECD5AF2B}"/>
    <cellStyle name="Separador de milhares 5 2 4 2 3 4" xfId="21833" xr:uid="{3066E6A0-9F39-4309-B6E6-810ACBA98714}"/>
    <cellStyle name="Separador de milhares 5 2 4 2 3 5" xfId="31528" xr:uid="{63D39B58-3608-4B82-9341-6F962545A1E5}"/>
    <cellStyle name="Separador de milhares 5 2 4 2 4" xfId="7169" xr:uid="{2060D258-8D2B-4152-B9CA-9D40794CF23C}"/>
    <cellStyle name="Separador de milhares 5 2 4 2 4 2" xfId="12024" xr:uid="{9351FDD5-58E8-493A-A7D9-219315BECCC9}"/>
    <cellStyle name="Separador de milhares 5 2 4 2 4 2 2" xfId="28286" xr:uid="{48B8AAC0-30EC-45BA-B1C0-8956A44811AB}"/>
    <cellStyle name="Separador de milhares 5 2 4 2 4 3" xfId="17619" xr:uid="{3C0EB040-7BD9-49FF-9AE1-20F42614E3BF}"/>
    <cellStyle name="Separador de milhares 5 2 4 2 4 4" xfId="23445" xr:uid="{C04A98EA-12C8-40E2-A6BF-5616FCA7BEA6}"/>
    <cellStyle name="Separador de milhares 5 2 4 2 4 5" xfId="13528" xr:uid="{BB6CD661-4F71-48D9-BEA5-FC6EE01A63D0}"/>
    <cellStyle name="Separador de milhares 5 2 4 2 5" xfId="8796" xr:uid="{D71DB3E0-B6F3-42FD-8782-A201C6EBE929}"/>
    <cellStyle name="Separador de milhares 5 2 4 2 5 2" xfId="25065" xr:uid="{1E98FAEE-2E40-4846-A332-ECA32415869C}"/>
    <cellStyle name="Separador de milhares 5 2 4 2 6" xfId="14324" xr:uid="{A2586AEB-DDAE-4EEA-8766-1D9199A246EB}"/>
    <cellStyle name="Separador de milhares 5 2 4 2 7" xfId="20224" xr:uid="{77F994BA-3059-470F-AE30-854F60037C53}"/>
    <cellStyle name="Separador de milhares 5 2 4 2 8" xfId="32151" xr:uid="{C0F34E43-3BEE-4382-88BF-F4B6D89AAE95}"/>
    <cellStyle name="Separador de milhares 5 2 4 2 9" xfId="33269" xr:uid="{A46F79F5-4E6D-45AE-9D19-D61E2B72FE1D}"/>
    <cellStyle name="Separador de milhares 5 2 4 3" xfId="3974" xr:uid="{6DC4D1C3-772D-4D01-96A5-4DC90F88EA02}"/>
    <cellStyle name="Separador de milhares 5 2 4 3 10" xfId="36603" xr:uid="{CFEEEFC0-6651-4B64-9C3B-90FACEDC8090}"/>
    <cellStyle name="Separador de milhares 5 2 4 3 11" xfId="38015" xr:uid="{561B6BED-746B-4F04-8C67-4F3B7ADDD62A}"/>
    <cellStyle name="Separador de milhares 5 2 4 3 12" xfId="39420" xr:uid="{3858EEF9-AD1E-4C32-A9C3-FC6D9B0A6049}"/>
    <cellStyle name="Separador de milhares 5 2 4 3 13" xfId="40589" xr:uid="{1A4CABBB-4FE1-4A6E-8497-C6936C1A7D7F}"/>
    <cellStyle name="Separador de milhares 5 2 4 3 14" xfId="42469" xr:uid="{C149112E-E281-432B-9226-F7ADFDCF64F2}"/>
    <cellStyle name="Separador de milhares 5 2 4 3 15" xfId="43872" xr:uid="{B886F2D1-9A9D-44DD-9262-9DADAAA1A9E8}"/>
    <cellStyle name="Separador de milhares 5 2 4 3 2" xfId="5583" xr:uid="{E7032557-9295-4ADC-B514-87CA81B1644D}"/>
    <cellStyle name="Separador de milhares 5 2 4 3 2 2" xfId="10832" xr:uid="{63573CEA-5A73-49F9-AEFB-4984EA6E71B3}"/>
    <cellStyle name="Separador de milhares 5 2 4 3 2 2 2" xfId="27094" xr:uid="{802CCF9C-061E-4DD4-ACAC-C6726D78C86C}"/>
    <cellStyle name="Separador de milhares 5 2 4 3 2 3" xfId="16355" xr:uid="{2A48C58F-79AB-4831-9D19-601648F0A627}"/>
    <cellStyle name="Separador de milhares 5 2 4 3 2 4" xfId="22253" xr:uid="{52F6C727-55D5-4658-BB31-AFEC354582C0}"/>
    <cellStyle name="Separador de milhares 5 2 4 3 2 5" xfId="19581" xr:uid="{AA1FD776-E527-4811-B08C-C7CBFA4ED628}"/>
    <cellStyle name="Separador de milhares 5 2 4 3 3" xfId="7589" xr:uid="{E0953A1A-5F96-4D3A-81FD-DE60EDA82439}"/>
    <cellStyle name="Separador de milhares 5 2 4 3 3 2" xfId="12444" xr:uid="{5B0DA7C7-460B-446B-9EB5-E31E11395246}"/>
    <cellStyle name="Separador de milhares 5 2 4 3 3 2 2" xfId="28706" xr:uid="{50D92474-77E3-4C14-9FB4-6516F6B31F2A}"/>
    <cellStyle name="Separador de milhares 5 2 4 3 3 3" xfId="18039" xr:uid="{1B1FBC6B-004A-4D8D-9274-2F4873F8D5EE}"/>
    <cellStyle name="Separador de milhares 5 2 4 3 3 4" xfId="23865" xr:uid="{FE38BC62-0376-45E3-B87B-1503902A943E}"/>
    <cellStyle name="Separador de milhares 5 2 4 3 3 5" xfId="13523" xr:uid="{BED94D0E-9022-4F6C-9C7B-D3BDF86E0A6C}"/>
    <cellStyle name="Separador de milhares 5 2 4 3 4" xfId="9216" xr:uid="{2F247A61-BE40-401F-A2BC-57D3E465E835}"/>
    <cellStyle name="Separador de milhares 5 2 4 3 4 2" xfId="25485" xr:uid="{D52042E4-FF0A-45D1-978D-2F3FEB6C59EA}"/>
    <cellStyle name="Separador de milhares 5 2 4 3 5" xfId="14746" xr:uid="{D7433323-51E3-4BE5-B881-50706C490F76}"/>
    <cellStyle name="Separador de milhares 5 2 4 3 6" xfId="20644" xr:uid="{1493414C-80D6-4FD7-86C4-8E13E4686918}"/>
    <cellStyle name="Separador de milhares 5 2 4 3 7" xfId="30295" xr:uid="{06B985E7-41D3-4860-BC17-36C7A3B7FABD}"/>
    <cellStyle name="Separador de milhares 5 2 4 3 8" xfId="33689" xr:uid="{97534985-2C60-41E6-A4A3-B11FD95EB621}"/>
    <cellStyle name="Separador de milhares 5 2 4 3 9" xfId="34920" xr:uid="{F387927E-4D8C-43F4-A129-CBD370CB28F9}"/>
    <cellStyle name="Separador de milhares 5 2 4 4" xfId="4724" xr:uid="{361DA721-2A22-4D4D-A62D-8DE610A4D0AE}"/>
    <cellStyle name="Separador de milhares 5 2 4 4 2" xfId="9973" xr:uid="{4D1C8CCB-F17E-400D-BFDD-CD2B5307D318}"/>
    <cellStyle name="Separador de milhares 5 2 4 4 2 2" xfId="26235" xr:uid="{3AF36E7E-7FE1-4D90-8C97-DFF1D80CCE39}"/>
    <cellStyle name="Separador de milhares 5 2 4 4 3" xfId="15496" xr:uid="{9A26F07F-F65A-41B3-B3AF-D37EC25E1910}"/>
    <cellStyle name="Separador de milhares 5 2 4 4 4" xfId="21394" xr:uid="{63552C40-2CAC-4A44-88A3-1E813634B6BA}"/>
    <cellStyle name="Separador de milhares 5 2 4 4 5" xfId="30517" xr:uid="{D665B40D-CEF4-46D7-8405-99967291ED99}"/>
    <cellStyle name="Separador de milhares 5 2 4 5" xfId="6730" xr:uid="{6E0DD303-F07D-487F-A87B-303CC15C7203}"/>
    <cellStyle name="Separador de milhares 5 2 4 5 2" xfId="11585" xr:uid="{6287B2E1-3F3D-4A2C-A5CE-5CDABFD0261D}"/>
    <cellStyle name="Separador de milhares 5 2 4 5 2 2" xfId="27847" xr:uid="{328F8391-570B-4348-B152-668C01A517AC}"/>
    <cellStyle name="Separador de milhares 5 2 4 5 3" xfId="17180" xr:uid="{FC080924-9607-40CC-B655-8BDCFF5C7D94}"/>
    <cellStyle name="Separador de milhares 5 2 4 5 4" xfId="23006" xr:uid="{68404AFC-AB91-4A2C-B3F3-A51A83E8BDD1}"/>
    <cellStyle name="Separador de milhares 5 2 4 5 5" xfId="32024" xr:uid="{FB982639-8560-4EC5-BE09-C5FE25B5A737}"/>
    <cellStyle name="Separador de milhares 5 2 4 6" xfId="8357" xr:uid="{D6191034-9E36-46CA-8C22-E1F32D927C11}"/>
    <cellStyle name="Separador de milhares 5 2 4 6 2" xfId="24626" xr:uid="{5D2A268C-E032-4A54-A0E1-33FD76E143F5}"/>
    <cellStyle name="Separador de milhares 5 2 4 7" xfId="13882" xr:uid="{BA8F3057-2A46-497D-8013-40E286BB2C80}"/>
    <cellStyle name="Separador de milhares 5 2 4 8" xfId="19785" xr:uid="{1743465C-CED7-45CE-827E-2A0BFB6146C0}"/>
    <cellStyle name="Separador de milhares 5 2 4 9" xfId="29430" xr:uid="{7D2F8B31-4A7F-42EA-84A7-C3961E131298}"/>
    <cellStyle name="Separador de milhares 5 2 5" xfId="3349" xr:uid="{A7C4B19A-3C59-4807-A4E4-9F13A74FCA15}"/>
    <cellStyle name="Separador de milhares 5 2 5 10" xfId="34921" xr:uid="{FA89B2C9-48CE-4A4A-B492-3CA19FA5EC90}"/>
    <cellStyle name="Separador de milhares 5 2 5 11" xfId="36042" xr:uid="{380C4BAE-9C22-4E34-9AEF-287861C0CE88}"/>
    <cellStyle name="Separador de milhares 5 2 5 12" xfId="37454" xr:uid="{74C7343B-2B34-404A-9E95-836F958B6873}"/>
    <cellStyle name="Separador de milhares 5 2 5 13" xfId="38859" xr:uid="{8FDA4371-AF11-42B2-8E14-298B53B24608}"/>
    <cellStyle name="Separador de milhares 5 2 5 14" xfId="40590" xr:uid="{F6ACB730-9069-4B01-A8A8-D32DF7D68A54}"/>
    <cellStyle name="Separador de milhares 5 2 5 15" xfId="41908" xr:uid="{A6925323-C55C-4ECA-83CA-D4CF4F79D770}"/>
    <cellStyle name="Separador de milhares 5 2 5 16" xfId="43311" xr:uid="{2BB373EA-0FAF-4A39-9FF5-B00762603D3B}"/>
    <cellStyle name="Separador de milhares 5 2 5 2" xfId="4211" xr:uid="{0FE9ECDE-0285-41A8-BC70-165F10CCF303}"/>
    <cellStyle name="Separador de milhares 5 2 5 2 10" xfId="36794" xr:uid="{6FCACB60-19FB-45A8-9D3E-914589F75809}"/>
    <cellStyle name="Separador de milhares 5 2 5 2 11" xfId="38206" xr:uid="{AFE6E38F-C5DD-482D-B71D-7881DFB7566D}"/>
    <cellStyle name="Separador de milhares 5 2 5 2 12" xfId="39611" xr:uid="{7481C5C6-39A0-4664-97F0-3935E2E0134D}"/>
    <cellStyle name="Separador de milhares 5 2 5 2 13" xfId="40591" xr:uid="{BEF31421-B390-4FAC-A5D8-C878E76BA817}"/>
    <cellStyle name="Separador de milhares 5 2 5 2 14" xfId="42660" xr:uid="{6CB2FBEF-AFF4-4C2B-B669-74E551BDB9A4}"/>
    <cellStyle name="Separador de milhares 5 2 5 2 15" xfId="44063" xr:uid="{D8AF458C-60EF-4B5D-BF88-899EF7EB38C5}"/>
    <cellStyle name="Separador de milhares 5 2 5 2 2" xfId="5820" xr:uid="{2756F7B5-68FC-4FA3-80C6-5F693978D244}"/>
    <cellStyle name="Separador de milhares 5 2 5 2 2 2" xfId="11069" xr:uid="{1C46DC6C-6818-45C4-B784-E707ADF26C46}"/>
    <cellStyle name="Separador de milhares 5 2 5 2 2 2 2" xfId="27331" xr:uid="{CF42E839-D7BC-4D1E-9892-000867D60641}"/>
    <cellStyle name="Separador de milhares 5 2 5 2 2 3" xfId="16592" xr:uid="{6DCC6289-B3A6-49DA-BA7C-DA3FCEAA3438}"/>
    <cellStyle name="Separador de milhares 5 2 5 2 2 4" xfId="22490" xr:uid="{33212275-2AAC-43B2-B88B-564C25EDB1D3}"/>
    <cellStyle name="Separador de milhares 5 2 5 2 2 5" xfId="32237" xr:uid="{4EC64A05-3CCE-42C1-A91C-231CEF73322D}"/>
    <cellStyle name="Separador de milhares 5 2 5 2 3" xfId="7826" xr:uid="{8D795BD9-0C43-4201-A388-0B1F0E897270}"/>
    <cellStyle name="Separador de milhares 5 2 5 2 3 2" xfId="12681" xr:uid="{CA952877-47D4-4424-900F-0BC7EEB02789}"/>
    <cellStyle name="Separador de milhares 5 2 5 2 3 2 2" xfId="28943" xr:uid="{31C6F07B-3944-454B-BE27-5B2B63858F89}"/>
    <cellStyle name="Separador de milhares 5 2 5 2 3 3" xfId="18276" xr:uid="{1C879D90-A96A-4F73-846D-4A4F93DC8F54}"/>
    <cellStyle name="Separador de milhares 5 2 5 2 3 4" xfId="24102" xr:uid="{1766FD34-6630-4ED9-83B8-534D31C73218}"/>
    <cellStyle name="Separador de milhares 5 2 5 2 3 5" xfId="29459" xr:uid="{CECB7887-E9F0-44FB-BC3D-F96BECE2D0C0}"/>
    <cellStyle name="Separador de milhares 5 2 5 2 4" xfId="9453" xr:uid="{58D9EE39-5249-4D0E-ADB7-D558EB5C51D7}"/>
    <cellStyle name="Separador de milhares 5 2 5 2 4 2" xfId="25722" xr:uid="{FB8A4DAF-E7DA-48A7-836E-707644FB570C}"/>
    <cellStyle name="Separador de milhares 5 2 5 2 5" xfId="14983" xr:uid="{5660BDE8-BC5B-4A4B-B22B-C2CA733273AB}"/>
    <cellStyle name="Separador de milhares 5 2 5 2 6" xfId="20881" xr:uid="{B16869C7-C3FB-4FAE-B83E-6D57D37EA987}"/>
    <cellStyle name="Separador de milhares 5 2 5 2 7" xfId="31542" xr:uid="{4C0EB91B-1DE6-43D5-A23E-5863B5ABF01B}"/>
    <cellStyle name="Separador de milhares 5 2 5 2 8" xfId="33926" xr:uid="{08851E88-1156-40B5-AB8B-43193DCF7B20}"/>
    <cellStyle name="Separador de milhares 5 2 5 2 9" xfId="34922" xr:uid="{0B527B24-5FA2-469A-8472-06BCF35899A9}"/>
    <cellStyle name="Separador de milhares 5 2 5 3" xfId="4964" xr:uid="{02589D46-BC99-4768-8C23-0050B2DBEC95}"/>
    <cellStyle name="Separador de milhares 5 2 5 3 2" xfId="10213" xr:uid="{C6872541-941A-4033-925C-30B99278167A}"/>
    <cellStyle name="Separador de milhares 5 2 5 3 2 2" xfId="26475" xr:uid="{0ECF4AB0-058B-49CD-86BC-1C4A7B85720C}"/>
    <cellStyle name="Separador de milhares 5 2 5 3 3" xfId="15736" xr:uid="{27459444-267C-4104-8117-72C488E77242}"/>
    <cellStyle name="Separador de milhares 5 2 5 3 4" xfId="21634" xr:uid="{3D37C0D3-AB81-435D-91B2-D1CB761BA922}"/>
    <cellStyle name="Separador de milhares 5 2 5 3 5" xfId="32033" xr:uid="{F0BA0486-D35C-48C4-86A6-5DB2821C7F15}"/>
    <cellStyle name="Separador de milhares 5 2 5 4" xfId="6970" xr:uid="{B23D3751-0F3F-4A52-AFE4-93BE46AE508C}"/>
    <cellStyle name="Separador de milhares 5 2 5 4 2" xfId="11825" xr:uid="{513F2EDA-E932-40F3-A360-4403F301B28A}"/>
    <cellStyle name="Separador de milhares 5 2 5 4 2 2" xfId="28087" xr:uid="{50E9185B-B047-4FA9-9B69-0569D3058B46}"/>
    <cellStyle name="Separador de milhares 5 2 5 4 3" xfId="17420" xr:uid="{344C1DFB-C7BF-4AB3-AF9D-BF0E923E8D22}"/>
    <cellStyle name="Separador de milhares 5 2 5 4 4" xfId="23246" xr:uid="{C0BEB980-6FB5-417B-8E86-11A800377265}"/>
    <cellStyle name="Separador de milhares 5 2 5 4 5" xfId="32468" xr:uid="{DC6823F9-C059-481A-BF05-C51A5B394918}"/>
    <cellStyle name="Separador de milhares 5 2 5 5" xfId="8597" xr:uid="{CD47EF09-CBEA-4948-9C9D-799373D6992A}"/>
    <cellStyle name="Separador de milhares 5 2 5 5 2" xfId="24866" xr:uid="{A1A7805C-003D-45A4-94F3-FB8214520B50}"/>
    <cellStyle name="Separador de milhares 5 2 5 6" xfId="14125" xr:uid="{AC3F987E-5B00-41C7-9FA1-F79823B6A685}"/>
    <cellStyle name="Separador de milhares 5 2 5 7" xfId="20025" xr:uid="{D8039D9C-01CC-4F52-B489-363CD2992B4D}"/>
    <cellStyle name="Separador de milhares 5 2 5 8" xfId="29302" xr:uid="{24E7C7A8-159F-4D8F-9A64-8C2FDFA68984}"/>
    <cellStyle name="Separador de milhares 5 2 5 9" xfId="33070" xr:uid="{7DD4F67D-8AD1-4ABA-BBB3-2B45C9AF8B4E}"/>
    <cellStyle name="Separador de milhares 5 2 6" xfId="3773" xr:uid="{9F5DBFDC-05F4-48DA-A413-485523FBB481}"/>
    <cellStyle name="Separador de milhares 5 2 6 10" xfId="36427" xr:uid="{6522EC7C-702E-44A6-B2D9-D1B4A927BEA0}"/>
    <cellStyle name="Separador de milhares 5 2 6 11" xfId="37839" xr:uid="{E59F6724-5E08-41F2-93C9-EFF34A80327C}"/>
    <cellStyle name="Separador de milhares 5 2 6 12" xfId="39244" xr:uid="{4EA6ED62-7E1A-4B89-AAAF-DB3F40CEDF97}"/>
    <cellStyle name="Separador de milhares 5 2 6 13" xfId="40592" xr:uid="{0629DEF6-A73F-4948-9999-E3A2DF844792}"/>
    <cellStyle name="Separador de milhares 5 2 6 14" xfId="42293" xr:uid="{817BCA4B-2420-4D06-9D83-3F37E16E5777}"/>
    <cellStyle name="Separador de milhares 5 2 6 15" xfId="43696" xr:uid="{59FAB806-8E88-4044-8F2A-C6B3DDFCC293}"/>
    <cellStyle name="Separador de milhares 5 2 6 2" xfId="5382" xr:uid="{4FBC693A-6722-47E1-9122-77E750CBDF24}"/>
    <cellStyle name="Separador de milhares 5 2 6 2 2" xfId="10631" xr:uid="{B351BFC7-CFA3-4C97-8B97-B0768BB2F3E4}"/>
    <cellStyle name="Separador de milhares 5 2 6 2 2 2" xfId="26893" xr:uid="{73A9EE5D-78C0-4CD3-9661-32B9A6333A9E}"/>
    <cellStyle name="Separador de milhares 5 2 6 2 3" xfId="16154" xr:uid="{8BEAC5DC-474B-4074-B125-9906606F49A7}"/>
    <cellStyle name="Separador de milhares 5 2 6 2 4" xfId="22052" xr:uid="{CEDAF713-9EA1-4BB4-9173-CAE7838E16AA}"/>
    <cellStyle name="Separador de milhares 5 2 6 2 5" xfId="18877" xr:uid="{BE901A1C-2764-4847-A95B-6D1BB5D4143F}"/>
    <cellStyle name="Separador de milhares 5 2 6 3" xfId="7388" xr:uid="{66E9450A-01FF-431B-927E-65F790B79D66}"/>
    <cellStyle name="Separador de milhares 5 2 6 3 2" xfId="12243" xr:uid="{94687986-6E1D-4B27-94A9-6350A44B01F4}"/>
    <cellStyle name="Separador de milhares 5 2 6 3 2 2" xfId="28505" xr:uid="{17EA493F-7AB1-47FC-A2F2-69B45008660B}"/>
    <cellStyle name="Separador de milhares 5 2 6 3 3" xfId="17838" xr:uid="{2DAD40F7-B191-4A5D-A290-B1863A3BF5D2}"/>
    <cellStyle name="Separador de milhares 5 2 6 3 4" xfId="23664" xr:uid="{B765DD59-8216-46DA-BF2C-9693FDC4343A}"/>
    <cellStyle name="Separador de milhares 5 2 6 3 5" xfId="19122" xr:uid="{A6C7E107-2C0F-44F9-9596-B138BEBD4627}"/>
    <cellStyle name="Separador de milhares 5 2 6 4" xfId="9015" xr:uid="{037C1EE8-91FD-42DE-9ACB-934328B546C2}"/>
    <cellStyle name="Separador de milhares 5 2 6 4 2" xfId="25284" xr:uid="{99DB29C9-7A8A-4949-8C37-C6B870C10547}"/>
    <cellStyle name="Separador de milhares 5 2 6 5" xfId="14545" xr:uid="{696482D2-D010-4480-805D-195BB4200601}"/>
    <cellStyle name="Separador de milhares 5 2 6 6" xfId="20443" xr:uid="{584EB442-03B0-40D3-9AC8-6EFFDFE79DC2}"/>
    <cellStyle name="Separador de milhares 5 2 6 7" xfId="31559" xr:uid="{BC7474A1-0BAD-4F3D-B1D5-2F5A6C4A9FA8}"/>
    <cellStyle name="Separador de milhares 5 2 6 8" xfId="33488" xr:uid="{D7BD16FC-E61B-49D9-B6C3-D6F555768987}"/>
    <cellStyle name="Separador de milhares 5 2 6 9" xfId="34923" xr:uid="{6F5F4A23-310E-4ABD-9387-8385CD740F68}"/>
    <cellStyle name="Separador de milhares 5 2 7" xfId="13678" xr:uid="{A4461AF6-6926-4BB4-9DE2-A52A3E7A71CE}"/>
    <cellStyle name="Separador de milhares 5 2 8" xfId="31625" xr:uid="{1605D0C0-9ECD-40C1-9331-EF23C425D36D}"/>
    <cellStyle name="Separador de milhares 5 2 9" xfId="32615" xr:uid="{56FC1114-740B-43AB-AB84-7029684967A1}"/>
    <cellStyle name="Separador de milhares 5 3" xfId="2844" xr:uid="{5EE4F3C3-477F-475B-8898-6837F9D5987A}"/>
    <cellStyle name="Separador de milhares 5 3 2" xfId="3086" xr:uid="{9C6AAE04-C492-4F33-BBD5-A59006844F15}"/>
    <cellStyle name="Separador de milhares 5 3 2 10" xfId="32833" xr:uid="{4B3A1BDE-98EF-4168-B3D2-FA8FFE906734}"/>
    <cellStyle name="Separador de milhares 5 3 2 11" xfId="34924" xr:uid="{8AEC968D-6B00-4911-8220-7EF84CD9515C}"/>
    <cellStyle name="Separador de milhares 5 3 2 12" xfId="35875" xr:uid="{738D6B0D-585D-49F9-A363-44C0FA37B322}"/>
    <cellStyle name="Separador de milhares 5 3 2 13" xfId="37287" xr:uid="{1C7449B8-A2D3-468B-8224-E5E66B799487}"/>
    <cellStyle name="Separador de milhares 5 3 2 14" xfId="38692" xr:uid="{878A8B2C-5645-4D02-A949-38F9FCD74094}"/>
    <cellStyle name="Separador de milhares 5 3 2 15" xfId="40593" xr:uid="{E0D34FCF-6AE6-46FD-B688-83599E3439C0}"/>
    <cellStyle name="Separador de milhares 5 3 2 16" xfId="41741" xr:uid="{F6366E33-D08F-442B-9761-0AC8E35AFAB4}"/>
    <cellStyle name="Separador de milhares 5 3 2 17" xfId="43144" xr:uid="{88A66A57-4504-40FA-9B55-E2CCF3746F33}"/>
    <cellStyle name="Separador de milhares 5 3 2 2" xfId="3551" xr:uid="{2FC732AF-CC22-471F-8702-61FCE16555B4}"/>
    <cellStyle name="Separador de milhares 5 3 2 2 10" xfId="34925" xr:uid="{B6034A86-0C5D-4F02-B007-D486261723EE}"/>
    <cellStyle name="Separador de milhares 5 3 2 2 11" xfId="36240" xr:uid="{9E45A082-056A-435A-9513-7AE62E545F85}"/>
    <cellStyle name="Separador de milhares 5 3 2 2 12" xfId="37652" xr:uid="{658DBC7C-2BBC-47E9-90FA-759B0279B1FA}"/>
    <cellStyle name="Separador de milhares 5 3 2 2 13" xfId="39057" xr:uid="{A0F4585E-848D-4D79-A3DD-4BFD26905466}"/>
    <cellStyle name="Separador de milhares 5 3 2 2 14" xfId="40594" xr:uid="{E8BBD1DF-BC7D-463D-A628-A72803427EA1}"/>
    <cellStyle name="Separador de milhares 5 3 2 2 15" xfId="42106" xr:uid="{F5713A9F-7CC1-4411-A44E-72C8806C4E00}"/>
    <cellStyle name="Separador de milhares 5 3 2 2 16" xfId="43509" xr:uid="{601E8C09-AC74-4BAA-AA52-C76A74CC0DAB}"/>
    <cellStyle name="Separador de milhares 5 3 2 2 2" xfId="4412" xr:uid="{D76DCE3D-AFD8-413A-9EC4-751F768D0CA0}"/>
    <cellStyle name="Separador de milhares 5 3 2 2 2 10" xfId="36992" xr:uid="{DFAC1369-C285-4CF3-9012-8B00B9239795}"/>
    <cellStyle name="Separador de milhares 5 3 2 2 2 11" xfId="38404" xr:uid="{8E40B958-D52B-4367-9ECC-4552DA9BC1D7}"/>
    <cellStyle name="Separador de milhares 5 3 2 2 2 12" xfId="39809" xr:uid="{E2472EED-CF1C-402B-8190-705A88464DD4}"/>
    <cellStyle name="Separador de milhares 5 3 2 2 2 13" xfId="40595" xr:uid="{0E3BE0B8-9001-40B0-A387-A552FBB3C39E}"/>
    <cellStyle name="Separador de milhares 5 3 2 2 2 14" xfId="42858" xr:uid="{F595797A-A2A4-474D-9DC4-DDCE817414AC}"/>
    <cellStyle name="Separador de milhares 5 3 2 2 2 15" xfId="44261" xr:uid="{E0A59C71-8E84-457E-AAFD-69B8F9E66404}"/>
    <cellStyle name="Separador de milhares 5 3 2 2 2 2" xfId="6021" xr:uid="{E6FF90DF-45C3-4876-8EC3-FB887352061A}"/>
    <cellStyle name="Separador de milhares 5 3 2 2 2 2 2" xfId="11270" xr:uid="{D182AB05-F5FC-4B4A-A6F8-450C916745FC}"/>
    <cellStyle name="Separador de milhares 5 3 2 2 2 2 2 2" xfId="27532" xr:uid="{AAA08D83-3BD0-4574-8C73-A483DBED4846}"/>
    <cellStyle name="Separador de milhares 5 3 2 2 2 2 3" xfId="16793" xr:uid="{2E94086C-CBDC-4E42-B16A-CF5CBE6155A8}"/>
    <cellStyle name="Separador de milhares 5 3 2 2 2 2 4" xfId="22691" xr:uid="{9E332161-BEF4-4D83-9C28-CD29089EE932}"/>
    <cellStyle name="Separador de milhares 5 3 2 2 2 2 5" xfId="30527" xr:uid="{40ECAF4C-266F-4F3A-93A0-206C3EE5E850}"/>
    <cellStyle name="Separador de milhares 5 3 2 2 2 3" xfId="8027" xr:uid="{88A33B5F-0997-4EF1-AC81-B1F49BD1A6D2}"/>
    <cellStyle name="Separador de milhares 5 3 2 2 2 3 2" xfId="12882" xr:uid="{0CB4E9F7-0CAE-45E9-9D80-D044D9B9AB96}"/>
    <cellStyle name="Separador de milhares 5 3 2 2 2 3 2 2" xfId="29144" xr:uid="{E796119F-6460-403B-AD64-65598B0643B2}"/>
    <cellStyle name="Separador de milhares 5 3 2 2 2 3 3" xfId="18477" xr:uid="{2EC70A24-9D99-4CB9-9830-06D9E2FBBF6D}"/>
    <cellStyle name="Separador de milhares 5 3 2 2 2 3 4" xfId="24303" xr:uid="{9B14A132-C706-4DA6-BE2D-E336D90C1919}"/>
    <cellStyle name="Separador de milhares 5 3 2 2 2 3 5" xfId="18873" xr:uid="{3936BAF0-CB4E-40CB-8009-51C8400ED356}"/>
    <cellStyle name="Separador de milhares 5 3 2 2 2 4" xfId="9654" xr:uid="{2C9482A3-6752-4248-8468-DDE5EEB5108B}"/>
    <cellStyle name="Separador de milhares 5 3 2 2 2 4 2" xfId="25923" xr:uid="{4262D39E-6310-48CA-8B24-72351B2C9EFC}"/>
    <cellStyle name="Separador de milhares 5 3 2 2 2 5" xfId="15184" xr:uid="{40848CF0-499D-4761-A181-43B0B67AF695}"/>
    <cellStyle name="Separador de milhares 5 3 2 2 2 6" xfId="21082" xr:uid="{2FD37A56-B300-4FED-8BB7-4396348D6713}"/>
    <cellStyle name="Separador de milhares 5 3 2 2 2 7" xfId="29634" xr:uid="{871CD0B2-4E02-48EE-827D-F7975CB59A76}"/>
    <cellStyle name="Separador de milhares 5 3 2 2 2 8" xfId="34127" xr:uid="{0CCCF8C7-15A2-48B6-B644-50B7DA6AFC0D}"/>
    <cellStyle name="Separador de milhares 5 3 2 2 2 9" xfId="34926" xr:uid="{6ECDDBDC-C731-46C7-8935-009F01E53534}"/>
    <cellStyle name="Separador de milhares 5 3 2 2 3" xfId="5166" xr:uid="{63A58925-83E6-45FE-A381-A1DD3916BC7F}"/>
    <cellStyle name="Separador de milhares 5 3 2 2 3 2" xfId="10415" xr:uid="{F5A131D0-B0CA-487E-B2D8-0431D14F9B26}"/>
    <cellStyle name="Separador de milhares 5 3 2 2 3 2 2" xfId="26677" xr:uid="{B9C9E70F-05A4-470F-AB05-68E59A8824A4}"/>
    <cellStyle name="Separador de milhares 5 3 2 2 3 3" xfId="15938" xr:uid="{202DD203-9151-4B21-AA1A-35E654A26316}"/>
    <cellStyle name="Separador de milhares 5 3 2 2 3 4" xfId="21836" xr:uid="{1FCB04C4-FF1C-408E-BFEF-DCB25CA7A59C}"/>
    <cellStyle name="Separador de milhares 5 3 2 2 3 5" xfId="32277" xr:uid="{90F15479-82AB-4416-8625-C79AE81A3F3E}"/>
    <cellStyle name="Separador de milhares 5 3 2 2 4" xfId="7172" xr:uid="{44ED81EF-7FDA-471A-82C2-9448DF1E6603}"/>
    <cellStyle name="Separador de milhares 5 3 2 2 4 2" xfId="12027" xr:uid="{2447DB20-5F77-4D0D-B953-55E3C1A67700}"/>
    <cellStyle name="Separador de milhares 5 3 2 2 4 2 2" xfId="28289" xr:uid="{377B5A29-401D-4E30-A433-13C42073B4DB}"/>
    <cellStyle name="Separador de milhares 5 3 2 2 4 3" xfId="17622" xr:uid="{9593D478-F503-4B4E-8592-27AC0E7698C5}"/>
    <cellStyle name="Separador de milhares 5 3 2 2 4 4" xfId="23448" xr:uid="{2C53497D-931C-4C64-9C0B-56FDA5C92FD8}"/>
    <cellStyle name="Separador de milhares 5 3 2 2 4 5" xfId="30399" xr:uid="{208FD470-BF90-40DF-B093-CAC6DF531148}"/>
    <cellStyle name="Separador de milhares 5 3 2 2 5" xfId="8799" xr:uid="{29EA2A0E-D274-49E3-90E8-031F270A09F8}"/>
    <cellStyle name="Separador de milhares 5 3 2 2 5 2" xfId="25068" xr:uid="{0AC4410F-00E7-4678-8716-5FEDADB4BF7A}"/>
    <cellStyle name="Separador de milhares 5 3 2 2 6" xfId="14327" xr:uid="{6D5C86BA-40A3-4E28-9447-66848DA39811}"/>
    <cellStyle name="Separador de milhares 5 3 2 2 7" xfId="20227" xr:uid="{89829247-B0A1-4B4C-8574-F1150B05EAE1}"/>
    <cellStyle name="Separador de milhares 5 3 2 2 8" xfId="29936" xr:uid="{8B32F8F2-28DA-4EB1-A232-1D142E90C4AC}"/>
    <cellStyle name="Separador de milhares 5 3 2 2 9" xfId="33272" xr:uid="{377AE209-0CD9-47D4-BC55-D964DA84D47D}"/>
    <cellStyle name="Separador de milhares 5 3 2 3" xfId="3977" xr:uid="{9F247C7B-3DEC-48B1-9330-2E0E6509D172}"/>
    <cellStyle name="Separador de milhares 5 3 2 3 10" xfId="36625" xr:uid="{B59B4F91-F1E7-4717-AB86-6A4ADEE4B1F2}"/>
    <cellStyle name="Separador de milhares 5 3 2 3 11" xfId="38037" xr:uid="{83E7F4D0-42C7-456E-807D-A3D488BC0794}"/>
    <cellStyle name="Separador de milhares 5 3 2 3 12" xfId="39442" xr:uid="{94D1241E-3CD3-4A58-9CBE-E76CE798EAF1}"/>
    <cellStyle name="Separador de milhares 5 3 2 3 13" xfId="40596" xr:uid="{EEFCAF3C-5B7F-46B7-BE7F-21089F27EF9E}"/>
    <cellStyle name="Separador de milhares 5 3 2 3 14" xfId="42491" xr:uid="{C5769273-55C4-4027-82DB-1870B3811C1F}"/>
    <cellStyle name="Separador de milhares 5 3 2 3 15" xfId="43894" xr:uid="{4DD20A75-ADD6-4766-9476-5622D8007DFD}"/>
    <cellStyle name="Separador de milhares 5 3 2 3 2" xfId="5586" xr:uid="{0E011D72-B5AD-40F5-A4F0-3AD72B3A7880}"/>
    <cellStyle name="Separador de milhares 5 3 2 3 2 2" xfId="10835" xr:uid="{55F95A02-6BE1-40CA-BF88-2FD54D14CA55}"/>
    <cellStyle name="Separador de milhares 5 3 2 3 2 2 2" xfId="27097" xr:uid="{ED2B0258-21F4-4D26-B408-5FFB4D18E611}"/>
    <cellStyle name="Separador de milhares 5 3 2 3 2 3" xfId="16358" xr:uid="{41134D4A-76D3-49C5-8A0E-81C954151B2D}"/>
    <cellStyle name="Separador de milhares 5 3 2 3 2 4" xfId="22256" xr:uid="{BD757E78-613C-498E-9AC3-385B9F28E9DE}"/>
    <cellStyle name="Separador de milhares 5 3 2 3 2 5" xfId="29826" xr:uid="{63EF3B77-25DA-4DC7-A7FF-AFADF9C76FA4}"/>
    <cellStyle name="Separador de milhares 5 3 2 3 3" xfId="7592" xr:uid="{8321ADA4-E190-471D-94D1-6873D85A80BD}"/>
    <cellStyle name="Separador de milhares 5 3 2 3 3 2" xfId="12447" xr:uid="{87BF27B9-93ED-4D62-9477-3742A0799187}"/>
    <cellStyle name="Separador de milhares 5 3 2 3 3 2 2" xfId="28709" xr:uid="{0D486D13-6F26-470D-BA9A-4B78A16A0854}"/>
    <cellStyle name="Separador de milhares 5 3 2 3 3 3" xfId="18042" xr:uid="{A582139C-84BD-4B89-AE94-A686EDCC9F15}"/>
    <cellStyle name="Separador de milhares 5 3 2 3 3 4" xfId="23868" xr:uid="{488ACA63-BE3E-410C-B2F5-D216FE350B33}"/>
    <cellStyle name="Separador de milhares 5 3 2 3 3 5" xfId="29827" xr:uid="{CC1ABD2D-41B4-411E-8B49-7212E3C92D3B}"/>
    <cellStyle name="Separador de milhares 5 3 2 3 4" xfId="9219" xr:uid="{B76883E1-7F97-4D83-85C5-4CCC3441550F}"/>
    <cellStyle name="Separador de milhares 5 3 2 3 4 2" xfId="25488" xr:uid="{B8CBF93F-25A7-4347-80E0-8D6D5EC674AD}"/>
    <cellStyle name="Separador de milhares 5 3 2 3 5" xfId="14749" xr:uid="{606C72CD-2F91-4827-9953-60501663367D}"/>
    <cellStyle name="Separador de milhares 5 3 2 3 6" xfId="20647" xr:uid="{0BEC444A-7D81-47D0-A798-04588869098D}"/>
    <cellStyle name="Separador de milhares 5 3 2 3 7" xfId="29614" xr:uid="{2AB48FF8-55EA-495F-863C-DBBB64AEBF39}"/>
    <cellStyle name="Separador de milhares 5 3 2 3 8" xfId="33692" xr:uid="{A04E6865-F398-4E0D-BB83-3C38D5C3D168}"/>
    <cellStyle name="Separador de milhares 5 3 2 3 9" xfId="34927" xr:uid="{1A6B98E4-75B5-42EB-ADF5-506AB6CAF7BD}"/>
    <cellStyle name="Separador de milhares 5 3 2 4" xfId="4727" xr:uid="{1F72EAD9-B035-4E11-87B2-419C09F72A47}"/>
    <cellStyle name="Separador de milhares 5 3 2 4 2" xfId="9976" xr:uid="{D07CEEFC-1825-445B-9E43-F15F5EE4A978}"/>
    <cellStyle name="Separador de milhares 5 3 2 4 2 2" xfId="26238" xr:uid="{951AFDF6-1E0D-4832-8DA5-5CA132CCB9C9}"/>
    <cellStyle name="Separador de milhares 5 3 2 4 3" xfId="15499" xr:uid="{D4AE3592-C0EE-48CE-AFD1-B05B31FE7CFC}"/>
    <cellStyle name="Separador de milhares 5 3 2 4 4" xfId="21397" xr:uid="{BA2C7C8F-F5D7-4FF1-90F6-8645817993F1}"/>
    <cellStyle name="Separador de milhares 5 3 2 4 5" xfId="31138" xr:uid="{E12EAEF3-418F-47F9-A307-7E6A9E33C318}"/>
    <cellStyle name="Separador de milhares 5 3 2 5" xfId="6733" xr:uid="{94949FE7-4559-44BE-B81F-E8CBD767E0A6}"/>
    <cellStyle name="Separador de milhares 5 3 2 5 2" xfId="11588" xr:uid="{AF1EE2CD-BF5D-46B6-9E2F-6C8690B14F67}"/>
    <cellStyle name="Separador de milhares 5 3 2 5 2 2" xfId="27850" xr:uid="{965FA0C9-2E66-4076-AA32-672DA810FB1A}"/>
    <cellStyle name="Separador de milhares 5 3 2 5 3" xfId="17183" xr:uid="{824FAC75-47C4-4AB5-867B-4A88EBBEB56F}"/>
    <cellStyle name="Separador de milhares 5 3 2 5 4" xfId="23009" xr:uid="{C149615F-69BB-47B9-881C-68B916D7634B}"/>
    <cellStyle name="Separador de milhares 5 3 2 5 5" xfId="19542" xr:uid="{56F832E0-AF04-470B-A20F-2D8A48513BC1}"/>
    <cellStyle name="Separador de milhares 5 3 2 6" xfId="8360" xr:uid="{F1A6A674-A0A2-4304-9FF7-FFF208601262}"/>
    <cellStyle name="Separador de milhares 5 3 2 6 2" xfId="24629" xr:uid="{5A67E7B6-6823-494F-9293-1AE1D25679F4}"/>
    <cellStyle name="Separador de milhares 5 3 2 7" xfId="13885" xr:uid="{E12A0A7B-D17D-4A51-8D49-CDD1D07C7ED5}"/>
    <cellStyle name="Separador de milhares 5 3 2 8" xfId="19788" xr:uid="{EA4C0B73-466F-4F6E-82DF-9B148D97F565}"/>
    <cellStyle name="Separador de milhares 5 3 2 9" xfId="32129" xr:uid="{C573B9CE-39A3-4A75-A023-B5F63BFD81C3}"/>
    <cellStyle name="Separador de milhares 5 3 3" xfId="3352" xr:uid="{454CADE7-7D26-4C9C-96E3-F665A3C0C181}"/>
    <cellStyle name="Separador de milhares 5 3 3 10" xfId="34928" xr:uid="{7F2D7420-ADBD-474E-9843-72B4D6089165}"/>
    <cellStyle name="Separador de milhares 5 3 3 11" xfId="36064" xr:uid="{74BC5CA9-1602-4FDB-8D74-E84E4C940C13}"/>
    <cellStyle name="Separador de milhares 5 3 3 12" xfId="37476" xr:uid="{7D7D1470-04AA-4396-A585-069598536CD1}"/>
    <cellStyle name="Separador de milhares 5 3 3 13" xfId="38881" xr:uid="{2E2B6A4A-FBED-4725-B962-0406B465B8A0}"/>
    <cellStyle name="Separador de milhares 5 3 3 14" xfId="40597" xr:uid="{348742AA-AEBD-4303-B6C1-D3C6CC8D0BF1}"/>
    <cellStyle name="Separador de milhares 5 3 3 15" xfId="41930" xr:uid="{F1BCDFC8-F090-472D-8559-8D06C7D2D7C4}"/>
    <cellStyle name="Separador de milhares 5 3 3 16" xfId="43333" xr:uid="{E1489638-4A28-4AE9-BD76-5C212D5DED52}"/>
    <cellStyle name="Separador de milhares 5 3 3 2" xfId="4214" xr:uid="{022EDD7E-DEF0-49EF-901A-4862B79D429D}"/>
    <cellStyle name="Separador de milhares 5 3 3 2 10" xfId="36816" xr:uid="{348D9627-EF8D-48C9-BDE4-8F4B92FE58C1}"/>
    <cellStyle name="Separador de milhares 5 3 3 2 11" xfId="38228" xr:uid="{7C806342-BFE6-4AE0-8AC1-21E6B47A459C}"/>
    <cellStyle name="Separador de milhares 5 3 3 2 12" xfId="39633" xr:uid="{9E49DA55-7E57-44A6-903A-B884A787A273}"/>
    <cellStyle name="Separador de milhares 5 3 3 2 13" xfId="40598" xr:uid="{7DCF0D62-090E-43D4-9E60-D8599C13C499}"/>
    <cellStyle name="Separador de milhares 5 3 3 2 14" xfId="42682" xr:uid="{56FE73A8-144C-4E8A-A7D5-F2A339D3B3B0}"/>
    <cellStyle name="Separador de milhares 5 3 3 2 15" xfId="44085" xr:uid="{823DE874-B8A0-4B44-9890-720EFEF58115}"/>
    <cellStyle name="Separador de milhares 5 3 3 2 2" xfId="5823" xr:uid="{37582FE9-08FB-4C47-8B4A-366484300392}"/>
    <cellStyle name="Separador de milhares 5 3 3 2 2 2" xfId="11072" xr:uid="{01C43CDB-2E73-459D-ABAC-A2CA5F20257C}"/>
    <cellStyle name="Separador de milhares 5 3 3 2 2 2 2" xfId="27334" xr:uid="{DF6E490B-0080-4EAE-967E-995687413A49}"/>
    <cellStyle name="Separador de milhares 5 3 3 2 2 3" xfId="16595" xr:uid="{CE283337-B74D-42A7-A409-617FAFA5FBB9}"/>
    <cellStyle name="Separador de milhares 5 3 3 2 2 4" xfId="22493" xr:uid="{92F48994-85C8-4359-A402-0CF916CD761F}"/>
    <cellStyle name="Separador de milhares 5 3 3 2 2 5" xfId="18821" xr:uid="{33EEA206-530E-4370-901A-C2ADF5C405FB}"/>
    <cellStyle name="Separador de milhares 5 3 3 2 3" xfId="7829" xr:uid="{7DD83D61-6203-4C87-8978-AE3A07282CFF}"/>
    <cellStyle name="Separador de milhares 5 3 3 2 3 2" xfId="12684" xr:uid="{1B472DD4-3EC2-45C2-BEE2-5B73717E8047}"/>
    <cellStyle name="Separador de milhares 5 3 3 2 3 2 2" xfId="28946" xr:uid="{A4C1A15C-78AD-4F04-8655-DE764E5E3DA9}"/>
    <cellStyle name="Separador de milhares 5 3 3 2 3 3" xfId="18279" xr:uid="{BF0082B7-491D-4786-8E0F-259F77F5B50C}"/>
    <cellStyle name="Separador de milhares 5 3 3 2 3 4" xfId="24105" xr:uid="{0DAF5E30-F319-47A3-9A78-F59241C7A62B}"/>
    <cellStyle name="Separador de milhares 5 3 3 2 3 5" xfId="32569" xr:uid="{67AD2A4C-A19D-4F30-B172-A929E696CFC9}"/>
    <cellStyle name="Separador de milhares 5 3 3 2 4" xfId="9456" xr:uid="{D0AC85AC-3EBB-4F37-BCD2-3E95CBF28349}"/>
    <cellStyle name="Separador de milhares 5 3 3 2 4 2" xfId="25725" xr:uid="{9B9E0A71-5718-4AE3-8175-F9A9B79F386D}"/>
    <cellStyle name="Separador de milhares 5 3 3 2 5" xfId="14986" xr:uid="{898178CA-0ABC-4C98-8B05-490E8980CE78}"/>
    <cellStyle name="Separador de milhares 5 3 3 2 6" xfId="20884" xr:uid="{3C3EB160-0038-4888-97E9-FEE11A049285}"/>
    <cellStyle name="Separador de milhares 5 3 3 2 7" xfId="31935" xr:uid="{79C4E790-EB93-4335-BD8B-AC11840DE8A5}"/>
    <cellStyle name="Separador de milhares 5 3 3 2 8" xfId="33929" xr:uid="{84F25714-6714-49BF-BF14-A0BB95EBDE71}"/>
    <cellStyle name="Separador de milhares 5 3 3 2 9" xfId="34929" xr:uid="{D7936283-0635-44A4-8A64-DDE92DC3C805}"/>
    <cellStyle name="Separador de milhares 5 3 3 3" xfId="4967" xr:uid="{CCC6F494-07FA-4736-9542-C27F893CFB6D}"/>
    <cellStyle name="Separador de milhares 5 3 3 3 2" xfId="10216" xr:uid="{B087FEE5-BFA6-4DF4-81D5-424C64109EC1}"/>
    <cellStyle name="Separador de milhares 5 3 3 3 2 2" xfId="26478" xr:uid="{751BB8EF-100A-4087-A4DD-8737D0EB4B69}"/>
    <cellStyle name="Separador de milhares 5 3 3 3 3" xfId="15739" xr:uid="{86E31406-975B-450A-96B2-C73D6DD95882}"/>
    <cellStyle name="Separador de milhares 5 3 3 3 4" xfId="21637" xr:uid="{B1DFA491-F325-4AA6-A0AF-1AAC54C894A6}"/>
    <cellStyle name="Separador de milhares 5 3 3 3 5" xfId="31740" xr:uid="{10B7BD10-0EBC-4827-8464-B6B105161AB7}"/>
    <cellStyle name="Separador de milhares 5 3 3 4" xfId="6973" xr:uid="{5E087931-FED3-40B7-95E6-063219F8B9FD}"/>
    <cellStyle name="Separador de milhares 5 3 3 4 2" xfId="11828" xr:uid="{A3496D67-5300-4A4E-9923-FFDEF9C1F9C9}"/>
    <cellStyle name="Separador de milhares 5 3 3 4 2 2" xfId="28090" xr:uid="{069346D0-5F11-45EA-89F8-C30052C1C28F}"/>
    <cellStyle name="Separador de milhares 5 3 3 4 3" xfId="17423" xr:uid="{18406D88-4EB4-4C2D-96C2-06B9F7FF33E9}"/>
    <cellStyle name="Separador de milhares 5 3 3 4 4" xfId="23249" xr:uid="{CD4EF97A-CE76-426A-AA6A-C5D8BE10741E}"/>
    <cellStyle name="Separador de milhares 5 3 3 4 5" xfId="31135" xr:uid="{4251C7F4-62BD-40C9-A390-D19CC3AA23F8}"/>
    <cellStyle name="Separador de milhares 5 3 3 5" xfId="8600" xr:uid="{2C9F62C3-1032-4385-800B-6039DCEA225D}"/>
    <cellStyle name="Separador de milhares 5 3 3 5 2" xfId="24869" xr:uid="{9D5312EC-78AB-4FB4-9BC2-904ECDBDEC0F}"/>
    <cellStyle name="Separador de milhares 5 3 3 6" xfId="14128" xr:uid="{79046DD7-82FB-4A5F-ADA0-77CD397A0C62}"/>
    <cellStyle name="Separador de milhares 5 3 3 7" xfId="20028" xr:uid="{C1FEB65E-4940-48F8-8D7C-B1B4F3B6A574}"/>
    <cellStyle name="Separador de milhares 5 3 3 8" xfId="30422" xr:uid="{FF2F83FB-BF97-44CF-B292-24C38F06F61D}"/>
    <cellStyle name="Separador de milhares 5 3 3 9" xfId="33073" xr:uid="{536E8496-E09B-4BD3-896F-73CC05B51292}"/>
    <cellStyle name="Separador de milhares 5 3 4" xfId="3776" xr:uid="{838DA203-5F2B-4EAC-89FC-2133074049AB}"/>
    <cellStyle name="Separador de milhares 5 3 4 10" xfId="36449" xr:uid="{5160160F-DEA6-4102-A683-182B7B63910E}"/>
    <cellStyle name="Separador de milhares 5 3 4 11" xfId="37861" xr:uid="{C5799E56-B9BA-403F-B99E-01F5E1D0168C}"/>
    <cellStyle name="Separador de milhares 5 3 4 12" xfId="39266" xr:uid="{3003BB80-BF2A-446A-AB9F-2A50CA7B82ED}"/>
    <cellStyle name="Separador de milhares 5 3 4 13" xfId="40599" xr:uid="{0E49013B-7C01-48C9-8EFF-E8F0A95ABA6E}"/>
    <cellStyle name="Separador de milhares 5 3 4 14" xfId="42315" xr:uid="{94E74012-49E3-47B1-860A-2CC263493039}"/>
    <cellStyle name="Separador de milhares 5 3 4 15" xfId="43718" xr:uid="{E71FA913-0BF2-41A3-9CE8-06D69FF49314}"/>
    <cellStyle name="Separador de milhares 5 3 4 2" xfId="5385" xr:uid="{C1B41596-FF91-441C-BE92-59D60CB6317C}"/>
    <cellStyle name="Separador de milhares 5 3 4 2 2" xfId="10634" xr:uid="{7B445C6D-3236-4C3B-B831-BCF48CE4DA1B}"/>
    <cellStyle name="Separador de milhares 5 3 4 2 2 2" xfId="26896" xr:uid="{58894470-F654-400B-B99C-35B4D6D54847}"/>
    <cellStyle name="Separador de milhares 5 3 4 2 3" xfId="16157" xr:uid="{A47E27EB-7B1C-4D55-B479-99C30380AF6A}"/>
    <cellStyle name="Separador de milhares 5 3 4 2 4" xfId="22055" xr:uid="{CD5DA816-69F6-421A-8A30-FD74ECA4F51A}"/>
    <cellStyle name="Separador de milhares 5 3 4 2 5" xfId="32225" xr:uid="{21295159-EE81-444F-B157-AA3B00CAABBE}"/>
    <cellStyle name="Separador de milhares 5 3 4 3" xfId="7391" xr:uid="{91B41D72-A7A8-462B-B25A-F2674C665199}"/>
    <cellStyle name="Separador de milhares 5 3 4 3 2" xfId="12246" xr:uid="{B3A9B8D7-AA7A-41FF-B512-F0BEC25EFE9E}"/>
    <cellStyle name="Separador de milhares 5 3 4 3 2 2" xfId="28508" xr:uid="{90315B19-BE09-4F5E-A4F2-13A7BEF8C0DD}"/>
    <cellStyle name="Separador de milhares 5 3 4 3 3" xfId="17841" xr:uid="{A3458945-1807-414E-820E-9CDD99773E45}"/>
    <cellStyle name="Separador de milhares 5 3 4 3 4" xfId="23667" xr:uid="{F2BD8B49-0F47-4099-B42D-10D6DB870998}"/>
    <cellStyle name="Separador de milhares 5 3 4 3 5" xfId="32112" xr:uid="{356D35C4-9C15-457E-BD39-BA52AC118A37}"/>
    <cellStyle name="Separador de milhares 5 3 4 4" xfId="9018" xr:uid="{FAC2BEEA-9818-415E-8235-53EF8F3177BA}"/>
    <cellStyle name="Separador de milhares 5 3 4 4 2" xfId="25287" xr:uid="{485A6431-E05A-4DDB-9506-CB41E715797A}"/>
    <cellStyle name="Separador de milhares 5 3 4 5" xfId="14548" xr:uid="{5015B2A4-1A61-48C2-84DE-4ADA520DCB90}"/>
    <cellStyle name="Separador de milhares 5 3 4 6" xfId="20446" xr:uid="{CCA96CEC-1C4E-4661-884E-D96ACDC7A0C1}"/>
    <cellStyle name="Separador de milhares 5 3 4 7" xfId="31370" xr:uid="{62590C03-A1B2-4E4F-9965-65C5902FF124}"/>
    <cellStyle name="Separador de milhares 5 3 4 8" xfId="33491" xr:uid="{F52B32E1-CF84-4768-AB18-7C1E4C7EAA4E}"/>
    <cellStyle name="Separador de milhares 5 3 4 9" xfId="34930" xr:uid="{EC01FCFB-2D4C-4397-8DA5-6A027EE46CC7}"/>
    <cellStyle name="Separador de milhares 5 3 5" xfId="13681" xr:uid="{65191590-F055-4D55-A579-C8BF9FF7DA1C}"/>
    <cellStyle name="Separador de milhares 5 3 6" xfId="13328" xr:uid="{2073EB7D-0077-414A-8044-53140B094671}"/>
    <cellStyle name="Separador de milhares 5 4" xfId="2845" xr:uid="{F91C5DCB-3644-4D63-B573-B5AE4CEF6C08}"/>
    <cellStyle name="Separador de milhares 5 4 2" xfId="3087" xr:uid="{FF3B19F1-54A3-43CD-8F0E-68A1F58D8011}"/>
    <cellStyle name="Separador de milhares 5 4 2 10" xfId="32834" xr:uid="{849124E0-399B-443A-9F07-BB1A1B6FD24B}"/>
    <cellStyle name="Separador de milhares 5 4 2 11" xfId="34931" xr:uid="{2BFEA944-0591-4D1F-B7BE-651DF37FCEBA}"/>
    <cellStyle name="Separador de milhares 5 4 2 12" xfId="35897" xr:uid="{DB8F97BF-9A14-4EED-9FDD-E42EB74F5AE4}"/>
    <cellStyle name="Separador de milhares 5 4 2 13" xfId="37309" xr:uid="{A29FC0DC-DD87-499D-8FE2-F066882D28BA}"/>
    <cellStyle name="Separador de milhares 5 4 2 14" xfId="38714" xr:uid="{F1CFE6C8-7B2E-4230-A29F-4CC92BDCADA7}"/>
    <cellStyle name="Separador de milhares 5 4 2 15" xfId="40600" xr:uid="{BD13D82A-1056-499E-A2C9-43DEED5B1C3C}"/>
    <cellStyle name="Separador de milhares 5 4 2 16" xfId="41763" xr:uid="{90CA18C5-1CA9-45F8-AABB-AE1812594526}"/>
    <cellStyle name="Separador de milhares 5 4 2 17" xfId="43166" xr:uid="{765B1488-F3E7-4BF3-9747-FF0EA3BBF02E}"/>
    <cellStyle name="Separador de milhares 5 4 2 2" xfId="3552" xr:uid="{741881DD-4C59-4BDE-A1A1-4BEE34F85E05}"/>
    <cellStyle name="Separador de milhares 5 4 2 2 10" xfId="34932" xr:uid="{E3FC0BCE-FEFB-4098-9C88-4E70D5D2610A}"/>
    <cellStyle name="Separador de milhares 5 4 2 2 11" xfId="36262" xr:uid="{4FA6F163-E309-4BA9-ABA5-41C326A2DA8F}"/>
    <cellStyle name="Separador de milhares 5 4 2 2 12" xfId="37674" xr:uid="{AE34CA47-494D-4131-8998-729AD597AC14}"/>
    <cellStyle name="Separador de milhares 5 4 2 2 13" xfId="39079" xr:uid="{352FB487-105C-4615-911E-212E0A0CDE90}"/>
    <cellStyle name="Separador de milhares 5 4 2 2 14" xfId="40601" xr:uid="{3AD1C161-ACF9-43A9-9A2F-60D88D7067D9}"/>
    <cellStyle name="Separador de milhares 5 4 2 2 15" xfId="42128" xr:uid="{35D838A9-3A6A-4C35-9056-F803A88667EC}"/>
    <cellStyle name="Separador de milhares 5 4 2 2 16" xfId="43531" xr:uid="{836F1467-842F-4D53-AB4F-E0B3B433F97C}"/>
    <cellStyle name="Separador de milhares 5 4 2 2 2" xfId="4413" xr:uid="{318EA9DD-FFBA-4D55-BCA6-469E8A1374E2}"/>
    <cellStyle name="Separador de milhares 5 4 2 2 2 10" xfId="37014" xr:uid="{99E1D35D-907C-4F67-8267-AF657E9E78C0}"/>
    <cellStyle name="Separador de milhares 5 4 2 2 2 11" xfId="38426" xr:uid="{52CDEE2B-7BBB-45A3-B322-8368A3CC2D89}"/>
    <cellStyle name="Separador de milhares 5 4 2 2 2 12" xfId="39831" xr:uid="{683F9E89-8F2B-40B5-8617-A785096D30E9}"/>
    <cellStyle name="Separador de milhares 5 4 2 2 2 13" xfId="40602" xr:uid="{826ED5FC-3136-40F6-9AF7-0198D91683AB}"/>
    <cellStyle name="Separador de milhares 5 4 2 2 2 14" xfId="42880" xr:uid="{46D7985D-3460-4C5B-97F3-BE9A75B0358E}"/>
    <cellStyle name="Separador de milhares 5 4 2 2 2 15" xfId="44283" xr:uid="{BE6E4362-140A-444F-B8BD-DF3AB7BCD277}"/>
    <cellStyle name="Separador de milhares 5 4 2 2 2 2" xfId="6022" xr:uid="{90BC7BA1-1730-45B1-B219-A9B916D0124F}"/>
    <cellStyle name="Separador de milhares 5 4 2 2 2 2 2" xfId="11271" xr:uid="{D77E5A40-F77F-4FAF-919F-43D4DDC2AFF8}"/>
    <cellStyle name="Separador de milhares 5 4 2 2 2 2 2 2" xfId="27533" xr:uid="{51BB370B-E660-4BAF-9DD9-419BD57F8B46}"/>
    <cellStyle name="Separador de milhares 5 4 2 2 2 2 3" xfId="16794" xr:uid="{39101904-B6D3-425D-9C4F-06B1D603D762}"/>
    <cellStyle name="Separador de milhares 5 4 2 2 2 2 4" xfId="22692" xr:uid="{43F95C66-E3CF-4287-9580-BAD7FD3A9852}"/>
    <cellStyle name="Separador de milhares 5 4 2 2 2 2 5" xfId="30142" xr:uid="{FD1B92D9-98FC-496E-9FE6-1B02FDD48E37}"/>
    <cellStyle name="Separador de milhares 5 4 2 2 2 3" xfId="8028" xr:uid="{18C3B49B-9704-4FDF-9168-7936945B4C69}"/>
    <cellStyle name="Separador de milhares 5 4 2 2 2 3 2" xfId="12883" xr:uid="{E4BBC4C0-E385-476A-A55C-3270DD5119C2}"/>
    <cellStyle name="Separador de milhares 5 4 2 2 2 3 2 2" xfId="29145" xr:uid="{F9B0AB96-A52E-4A49-BA5C-63A220A95953}"/>
    <cellStyle name="Separador de milhares 5 4 2 2 2 3 3" xfId="18478" xr:uid="{16598387-66F0-4496-9D02-F0C917201200}"/>
    <cellStyle name="Separador de milhares 5 4 2 2 2 3 4" xfId="24304" xr:uid="{C2D38ABE-5C75-47DB-96DE-6CE01A23D955}"/>
    <cellStyle name="Separador de milhares 5 4 2 2 2 3 5" xfId="31904" xr:uid="{13B176F6-6918-42A6-9F8C-DC49D6E68E40}"/>
    <cellStyle name="Separador de milhares 5 4 2 2 2 4" xfId="9655" xr:uid="{38FAEAF3-17CA-424B-AA5B-86E4DC2B8743}"/>
    <cellStyle name="Separador de milhares 5 4 2 2 2 4 2" xfId="25924" xr:uid="{B10B3D4E-0855-4391-9FFC-DBCB71419808}"/>
    <cellStyle name="Separador de milhares 5 4 2 2 2 5" xfId="15185" xr:uid="{8BC73229-7261-4A37-B56E-66B073800F61}"/>
    <cellStyle name="Separador de milhares 5 4 2 2 2 6" xfId="21083" xr:uid="{2760885C-02B5-4B52-8FF7-3DAA1664D3D0}"/>
    <cellStyle name="Separador de milhares 5 4 2 2 2 7" xfId="32259" xr:uid="{7110EDFA-4A74-45C1-8C6B-D07244C666AA}"/>
    <cellStyle name="Separador de milhares 5 4 2 2 2 8" xfId="34128" xr:uid="{03D68FAF-A320-4F98-B9DF-8B29506813C9}"/>
    <cellStyle name="Separador de milhares 5 4 2 2 2 9" xfId="34933" xr:uid="{B6EC3629-4B63-4A1C-95C5-3D1B2C48C06E}"/>
    <cellStyle name="Separador de milhares 5 4 2 2 3" xfId="5167" xr:uid="{D6848806-A598-4A7A-9609-854959763DE8}"/>
    <cellStyle name="Separador de milhares 5 4 2 2 3 2" xfId="10416" xr:uid="{9E835421-7BC4-44D8-928C-EBA0B85302E0}"/>
    <cellStyle name="Separador de milhares 5 4 2 2 3 2 2" xfId="26678" xr:uid="{0F44C3B4-A3F7-4093-B590-D4B70D186DB9}"/>
    <cellStyle name="Separador de milhares 5 4 2 2 3 3" xfId="15939" xr:uid="{B5452899-AC79-4484-BC56-76D7ED9725A9}"/>
    <cellStyle name="Separador de milhares 5 4 2 2 3 4" xfId="21837" xr:uid="{985F7DF2-E480-44D5-A7CC-518345E056FF}"/>
    <cellStyle name="Separador de milhares 5 4 2 2 3 5" xfId="31888" xr:uid="{6AAB002A-A33A-483D-9EF4-F88FCF3174D4}"/>
    <cellStyle name="Separador de milhares 5 4 2 2 4" xfId="7173" xr:uid="{FDFEC3A6-5EF5-4763-90DE-85BDBB5BB289}"/>
    <cellStyle name="Separador de milhares 5 4 2 2 4 2" xfId="12028" xr:uid="{50023DFB-21B5-4BAD-A56C-63825452DEF0}"/>
    <cellStyle name="Separador de milhares 5 4 2 2 4 2 2" xfId="28290" xr:uid="{EAAEABC3-0757-45FF-8154-7DA315D606BB}"/>
    <cellStyle name="Separador de milhares 5 4 2 2 4 3" xfId="17623" xr:uid="{2B3C5EF8-0E8A-4A60-85CB-327AFCF4DA40}"/>
    <cellStyle name="Separador de milhares 5 4 2 2 4 4" xfId="23449" xr:uid="{7FF395BD-2AEB-42B8-8456-0168FF772581}"/>
    <cellStyle name="Separador de milhares 5 4 2 2 4 5" xfId="31059" xr:uid="{341B88D3-2E3B-4A06-A1B1-742B12F01AF2}"/>
    <cellStyle name="Separador de milhares 5 4 2 2 5" xfId="8800" xr:uid="{51DA93E8-E031-4338-A7E6-7F5AB0FD8F5E}"/>
    <cellStyle name="Separador de milhares 5 4 2 2 5 2" xfId="25069" xr:uid="{7D54D39E-0B6C-47CB-AF30-973214933C19}"/>
    <cellStyle name="Separador de milhares 5 4 2 2 6" xfId="14328" xr:uid="{00C4319E-7D79-4F4F-B654-2355C0614054}"/>
    <cellStyle name="Separador de milhares 5 4 2 2 7" xfId="20228" xr:uid="{8589A3F3-62E2-4936-A4A7-BAD4DD4E2527}"/>
    <cellStyle name="Separador de milhares 5 4 2 2 8" xfId="18625" xr:uid="{E3445946-E0ED-460F-A705-6FDFE1DE4F6E}"/>
    <cellStyle name="Separador de milhares 5 4 2 2 9" xfId="33273" xr:uid="{2BA0C7DE-B706-402A-B716-3F7D14514D8D}"/>
    <cellStyle name="Separador de milhares 5 4 2 3" xfId="3978" xr:uid="{B9490108-E3DC-438C-B829-E0F4F13355B5}"/>
    <cellStyle name="Separador de milhares 5 4 2 3 10" xfId="36647" xr:uid="{29B66248-F1F4-4B7D-9001-901D9855E36C}"/>
    <cellStyle name="Separador de milhares 5 4 2 3 11" xfId="38059" xr:uid="{E7C6EF79-5492-486C-9087-3D38E854FE7F}"/>
    <cellStyle name="Separador de milhares 5 4 2 3 12" xfId="39464" xr:uid="{5AAE3CFF-4F63-468D-929B-9B60D2617329}"/>
    <cellStyle name="Separador de milhares 5 4 2 3 13" xfId="40603" xr:uid="{1C99F02A-08A7-4D90-A5DF-9E69B242E12B}"/>
    <cellStyle name="Separador de milhares 5 4 2 3 14" xfId="42513" xr:uid="{C8210A0E-92CD-4280-AC4C-392BAB13BE10}"/>
    <cellStyle name="Separador de milhares 5 4 2 3 15" xfId="43916" xr:uid="{3737A111-A091-4C91-82DC-57C4CD5A41ED}"/>
    <cellStyle name="Separador de milhares 5 4 2 3 2" xfId="5587" xr:uid="{E40E749E-D85E-4E2A-A336-E1348E773F98}"/>
    <cellStyle name="Separador de milhares 5 4 2 3 2 2" xfId="10836" xr:uid="{BBED024C-4899-4302-AC2F-666EF6676B5C}"/>
    <cellStyle name="Separador de milhares 5 4 2 3 2 2 2" xfId="27098" xr:uid="{2BD9DA79-9343-4DB3-83E9-47B342FFA496}"/>
    <cellStyle name="Separador de milhares 5 4 2 3 2 3" xfId="16359" xr:uid="{464C96D7-BE96-42ED-A78F-3480DD3CA063}"/>
    <cellStyle name="Separador de milhares 5 4 2 3 2 4" xfId="22257" xr:uid="{CF7FFD9A-AF34-43C9-AE77-A138BA7CB40F}"/>
    <cellStyle name="Separador de milhares 5 4 2 3 2 5" xfId="32262" xr:uid="{9FC63184-5C85-439C-9E47-720CB8015205}"/>
    <cellStyle name="Separador de milhares 5 4 2 3 3" xfId="7593" xr:uid="{BDB70318-B131-4274-80AB-FDB08B0535BD}"/>
    <cellStyle name="Separador de milhares 5 4 2 3 3 2" xfId="12448" xr:uid="{5717A583-620B-4C0A-8AC8-5D9A52C23276}"/>
    <cellStyle name="Separador de milhares 5 4 2 3 3 2 2" xfId="28710" xr:uid="{1C8367F6-4859-475B-8873-F52125336606}"/>
    <cellStyle name="Separador de milhares 5 4 2 3 3 3" xfId="18043" xr:uid="{8C7E24EB-DFCC-4DAE-8A5B-E34FE6ECDE0C}"/>
    <cellStyle name="Separador de milhares 5 4 2 3 3 4" xfId="23869" xr:uid="{8ECA5454-59D9-42F8-85C2-70C1DD896F1E}"/>
    <cellStyle name="Separador de milhares 5 4 2 3 3 5" xfId="13386" xr:uid="{ED90E66A-9CE8-42DE-A65A-5FBC805FDE77}"/>
    <cellStyle name="Separador de milhares 5 4 2 3 4" xfId="9220" xr:uid="{00DC2986-0819-480A-B5E8-037F40313FC9}"/>
    <cellStyle name="Separador de milhares 5 4 2 3 4 2" xfId="25489" xr:uid="{C23068B6-261C-4590-AFC4-4C43659AC71A}"/>
    <cellStyle name="Separador de milhares 5 4 2 3 5" xfId="14750" xr:uid="{39DE784C-9609-4026-BBDA-054C55509450}"/>
    <cellStyle name="Separador de milhares 5 4 2 3 6" xfId="20648" xr:uid="{061C40B2-CF1B-44F7-8FC3-18B01E994E3A}"/>
    <cellStyle name="Separador de milhares 5 4 2 3 7" xfId="31254" xr:uid="{2D2D8165-CFC1-4BCE-AE7C-4E884922B9E4}"/>
    <cellStyle name="Separador de milhares 5 4 2 3 8" xfId="33693" xr:uid="{626162AF-77F2-4A17-93DA-EE5A6AF6B159}"/>
    <cellStyle name="Separador de milhares 5 4 2 3 9" xfId="34934" xr:uid="{DCD70FDF-CEB0-43DB-A9B1-20EAC8B1D1D6}"/>
    <cellStyle name="Separador de milhares 5 4 2 4" xfId="4728" xr:uid="{1CA0E3B5-40A7-488B-BB7E-7602874919DB}"/>
    <cellStyle name="Separador de milhares 5 4 2 4 2" xfId="9977" xr:uid="{893DC3F9-C4CC-4266-B339-44F562CF3141}"/>
    <cellStyle name="Separador de milhares 5 4 2 4 2 2" xfId="26239" xr:uid="{9FA6D70A-C85C-4AF4-ABF4-52B8A535CDC9}"/>
    <cellStyle name="Separador de milhares 5 4 2 4 3" xfId="15500" xr:uid="{3B3C735F-7560-4A7C-8C32-9192DAE65FE8}"/>
    <cellStyle name="Separador de milhares 5 4 2 4 4" xfId="21398" xr:uid="{83B14F59-EEA6-4A61-9EF1-8148EEF2F4D6}"/>
    <cellStyle name="Separador de milhares 5 4 2 4 5" xfId="30841" xr:uid="{ABF426DF-9ABA-4F10-A701-37E869CB8260}"/>
    <cellStyle name="Separador de milhares 5 4 2 5" xfId="6734" xr:uid="{86CE0998-D7EA-4605-BD2E-DF35BDF84FA7}"/>
    <cellStyle name="Separador de milhares 5 4 2 5 2" xfId="11589" xr:uid="{328D3486-BFC8-41CF-A96A-9D3D89FBD215}"/>
    <cellStyle name="Separador de milhares 5 4 2 5 2 2" xfId="27851" xr:uid="{16971462-0618-4728-A7D5-ADF326B4A555}"/>
    <cellStyle name="Separador de milhares 5 4 2 5 3" xfId="17184" xr:uid="{9F2F47EE-D96D-469E-8F66-6FACCAFA3101}"/>
    <cellStyle name="Separador de milhares 5 4 2 5 4" xfId="23010" xr:uid="{87807323-3A44-4FBF-A66C-0C332949F2E6}"/>
    <cellStyle name="Separador de milhares 5 4 2 5 5" xfId="16931" xr:uid="{219FA65D-B96A-43C7-BD0B-3DBB9DE737AD}"/>
    <cellStyle name="Separador de milhares 5 4 2 6" xfId="8361" xr:uid="{45AAD2F0-9E15-494B-9A54-76FC6A6C3F76}"/>
    <cellStyle name="Separador de milhares 5 4 2 6 2" xfId="24630" xr:uid="{6C282955-2E9A-4BFB-9976-E92DB5EC0592}"/>
    <cellStyle name="Separador de milhares 5 4 2 7" xfId="13886" xr:uid="{AE312C64-2E98-4BB7-A4C1-A805ECD38620}"/>
    <cellStyle name="Separador de milhares 5 4 2 8" xfId="19789" xr:uid="{A9828113-55F3-404D-9B55-3C02D98E79DB}"/>
    <cellStyle name="Separador de milhares 5 4 2 9" xfId="32559" xr:uid="{6FA56190-4583-41CF-93DF-F9ABFC6759B5}"/>
    <cellStyle name="Separador de milhares 5 4 3" xfId="3353" xr:uid="{C43899AB-1144-4489-8CEA-4CAFD864B177}"/>
    <cellStyle name="Separador de milhares 5 4 3 10" xfId="34935" xr:uid="{EE0587A3-F658-4C90-AC0D-23EF94C4C88F}"/>
    <cellStyle name="Separador de milhares 5 4 3 11" xfId="36086" xr:uid="{74617E5E-DC9B-4DD4-BE15-5E5798F6277E}"/>
    <cellStyle name="Separador de milhares 5 4 3 12" xfId="37498" xr:uid="{29E53990-8D2E-4A69-9D56-276902F2148A}"/>
    <cellStyle name="Separador de milhares 5 4 3 13" xfId="38903" xr:uid="{3B4E3C97-7A7C-4190-A7B5-C683AD424D64}"/>
    <cellStyle name="Separador de milhares 5 4 3 14" xfId="40604" xr:uid="{6526B945-C9CC-4D06-A39C-2556B4D4C374}"/>
    <cellStyle name="Separador de milhares 5 4 3 15" xfId="41952" xr:uid="{064BBD4A-BFDB-4D7D-B3C6-35AB5C59402A}"/>
    <cellStyle name="Separador de milhares 5 4 3 16" xfId="43355" xr:uid="{3664D403-CCC5-46F4-8E05-5BB8B7B8C078}"/>
    <cellStyle name="Separador de milhares 5 4 3 2" xfId="4215" xr:uid="{A97B2EE9-EFD4-4AE6-9C15-8A8D99191530}"/>
    <cellStyle name="Separador de milhares 5 4 3 2 10" xfId="36838" xr:uid="{BD6C65D7-762D-4105-81A9-405985845EB6}"/>
    <cellStyle name="Separador de milhares 5 4 3 2 11" xfId="38250" xr:uid="{71D1531B-30A0-4A20-8C07-A258B3B05C2D}"/>
    <cellStyle name="Separador de milhares 5 4 3 2 12" xfId="39655" xr:uid="{6F4F22E0-F969-4524-A857-56332635FD3B}"/>
    <cellStyle name="Separador de milhares 5 4 3 2 13" xfId="40605" xr:uid="{919D42EC-C817-4D62-A0A2-1C4CE176FCEF}"/>
    <cellStyle name="Separador de milhares 5 4 3 2 14" xfId="42704" xr:uid="{C441500C-E8A7-4A12-A2EE-84C3CA04D21B}"/>
    <cellStyle name="Separador de milhares 5 4 3 2 15" xfId="44107" xr:uid="{4502A73A-DD42-4D8B-A4C3-7A8187E995F0}"/>
    <cellStyle name="Separador de milhares 5 4 3 2 2" xfId="5824" xr:uid="{4AA02865-5B43-461D-BD7D-19483EBCEA5D}"/>
    <cellStyle name="Separador de milhares 5 4 3 2 2 2" xfId="11073" xr:uid="{3A9CB460-EB2F-40E7-BABE-ABBDA6725449}"/>
    <cellStyle name="Separador de milhares 5 4 3 2 2 2 2" xfId="27335" xr:uid="{B323BC4F-289E-4939-B31D-7753DDA6746C}"/>
    <cellStyle name="Separador de milhares 5 4 3 2 2 3" xfId="16596" xr:uid="{8153CCA8-C3FE-4F8E-A9BA-7321BCD80FBF}"/>
    <cellStyle name="Separador de milhares 5 4 3 2 2 4" xfId="22494" xr:uid="{A2BA717D-BFC4-4829-B4C9-EF2110FFDC9B}"/>
    <cellStyle name="Separador de milhares 5 4 3 2 2 5" xfId="29789" xr:uid="{E054E117-0FD7-4DDE-8866-54BBBAA26125}"/>
    <cellStyle name="Separador de milhares 5 4 3 2 3" xfId="7830" xr:uid="{66F70FA7-27A2-474D-8814-DAD96C96E2B4}"/>
    <cellStyle name="Separador de milhares 5 4 3 2 3 2" xfId="12685" xr:uid="{DF197B11-A8B0-46D6-8111-586B82B80354}"/>
    <cellStyle name="Separador de milhares 5 4 3 2 3 2 2" xfId="28947" xr:uid="{DF880DDD-D3A8-4053-AD9E-8203A6750E64}"/>
    <cellStyle name="Separador de milhares 5 4 3 2 3 3" xfId="18280" xr:uid="{A769D19C-F16C-4CB4-B191-32D7077E1FCC}"/>
    <cellStyle name="Separador de milhares 5 4 3 2 3 4" xfId="24106" xr:uid="{18A326F2-DC81-4131-A180-4E384A9FF362}"/>
    <cellStyle name="Separador de milhares 5 4 3 2 3 5" xfId="30824" xr:uid="{FCA481DA-8F09-4EA7-9850-BCF444FD2034}"/>
    <cellStyle name="Separador de milhares 5 4 3 2 4" xfId="9457" xr:uid="{4974938F-ECBA-4F0D-B110-4CC26D4ED313}"/>
    <cellStyle name="Separador de milhares 5 4 3 2 4 2" xfId="25726" xr:uid="{EBD8A64C-9905-4F2C-87E0-3C5F9D623814}"/>
    <cellStyle name="Separador de milhares 5 4 3 2 5" xfId="14987" xr:uid="{92DFB26F-57BB-4FB5-B31C-A686312A30FA}"/>
    <cellStyle name="Separador de milhares 5 4 3 2 6" xfId="20885" xr:uid="{69A6E3DF-C157-40A1-9834-7E8AF61B915D}"/>
    <cellStyle name="Separador de milhares 5 4 3 2 7" xfId="30750" xr:uid="{2153A483-86DF-46F7-853D-6DC89AC23A82}"/>
    <cellStyle name="Separador de milhares 5 4 3 2 8" xfId="33930" xr:uid="{EC32154E-C8D2-479F-BF99-B6E6F73F3FFB}"/>
    <cellStyle name="Separador de milhares 5 4 3 2 9" xfId="34936" xr:uid="{1A411EFF-FC1F-46CE-9F96-E1BB609A2DE3}"/>
    <cellStyle name="Separador de milhares 5 4 3 3" xfId="4968" xr:uid="{062B8DCC-4707-4ADD-9F0C-559602824567}"/>
    <cellStyle name="Separador de milhares 5 4 3 3 2" xfId="10217" xr:uid="{1F91C8E2-5E31-436B-B930-317D09429F21}"/>
    <cellStyle name="Separador de milhares 5 4 3 3 2 2" xfId="26479" xr:uid="{0AA4DD5D-8C3A-43D5-A169-F9343D27419A}"/>
    <cellStyle name="Separador de milhares 5 4 3 3 3" xfId="15740" xr:uid="{80BDDE90-4C70-42C0-AD99-9149F23CEFCA}"/>
    <cellStyle name="Separador de milhares 5 4 3 3 4" xfId="21638" xr:uid="{EC72B493-FEAA-484F-AE17-C90DE9D7E99B}"/>
    <cellStyle name="Separador de milhares 5 4 3 3 5" xfId="29759" xr:uid="{72CE8018-D21B-42DF-A850-75CF9E274319}"/>
    <cellStyle name="Separador de milhares 5 4 3 4" xfId="6974" xr:uid="{098FBABB-B6DD-49E6-B01C-43B48A0460D4}"/>
    <cellStyle name="Separador de milhares 5 4 3 4 2" xfId="11829" xr:uid="{6AD80A08-0316-4F58-86F1-A1EB3A6080FF}"/>
    <cellStyle name="Separador de milhares 5 4 3 4 2 2" xfId="28091" xr:uid="{ECA71BDB-50C5-4A7E-A05B-1775E8A07885}"/>
    <cellStyle name="Separador de milhares 5 4 3 4 3" xfId="17424" xr:uid="{8E8F2BFF-45E4-47E4-A130-16D4BC297C4B}"/>
    <cellStyle name="Separador de milhares 5 4 3 4 4" xfId="23250" xr:uid="{5C5F603F-E025-4CD1-8D6D-752D3D50AB9C}"/>
    <cellStyle name="Separador de milhares 5 4 3 4 5" xfId="32275" xr:uid="{44E326E8-3A5B-44B4-91D8-F385891CF0D0}"/>
    <cellStyle name="Separador de milhares 5 4 3 5" xfId="8601" xr:uid="{08E7EF73-16FC-4F13-BF73-97EE67EC2DA0}"/>
    <cellStyle name="Separador de milhares 5 4 3 5 2" xfId="24870" xr:uid="{6DACF4E1-9CF9-480E-960D-CDA7E4A22381}"/>
    <cellStyle name="Separador de milhares 5 4 3 6" xfId="14129" xr:uid="{85862E1D-4DB3-4DDD-832D-8BD835FEA7B4}"/>
    <cellStyle name="Separador de milhares 5 4 3 7" xfId="20029" xr:uid="{EDD25BF5-B141-4A1B-B508-CD1878ED4208}"/>
    <cellStyle name="Separador de milhares 5 4 3 8" xfId="19485" xr:uid="{B8A4235B-E014-47F1-B8BC-AF559455D34E}"/>
    <cellStyle name="Separador de milhares 5 4 3 9" xfId="33074" xr:uid="{59246D30-9468-4C18-A949-8F4F595DA487}"/>
    <cellStyle name="Separador de milhares 5 4 4" xfId="3777" xr:uid="{35FDA1AF-082D-4837-B1E6-B3FF7468B7E8}"/>
    <cellStyle name="Separador de milhares 5 4 4 10" xfId="36471" xr:uid="{A8C98D6D-3064-498D-9701-70DEBB6AEBDB}"/>
    <cellStyle name="Separador de milhares 5 4 4 11" xfId="37883" xr:uid="{EB46278E-EE5D-4BC0-9555-02C60487AABC}"/>
    <cellStyle name="Separador de milhares 5 4 4 12" xfId="39288" xr:uid="{81C58978-094D-4194-B044-B17D608EB943}"/>
    <cellStyle name="Separador de milhares 5 4 4 13" xfId="40606" xr:uid="{D6337FF6-9D31-426D-A3E6-83B043AFF1F5}"/>
    <cellStyle name="Separador de milhares 5 4 4 14" xfId="42337" xr:uid="{63FF9391-0EC8-435F-A196-F0A3D8A20B36}"/>
    <cellStyle name="Separador de milhares 5 4 4 15" xfId="43740" xr:uid="{6E68DF51-1B66-43C7-845C-E63F1E5EC993}"/>
    <cellStyle name="Separador de milhares 5 4 4 2" xfId="5386" xr:uid="{B299B06A-0337-4BC8-A4A0-E58D1C82B1AE}"/>
    <cellStyle name="Separador de milhares 5 4 4 2 2" xfId="10635" xr:uid="{142CD909-119C-4B40-817D-5E1F64CBEB65}"/>
    <cellStyle name="Separador de milhares 5 4 4 2 2 2" xfId="26897" xr:uid="{22243F4C-3F2D-4978-A702-C501B018842D}"/>
    <cellStyle name="Separador de milhares 5 4 4 2 3" xfId="16158" xr:uid="{BC214D3D-048B-43C7-B433-C13A90550EDC}"/>
    <cellStyle name="Separador de milhares 5 4 4 2 4" xfId="22056" xr:uid="{1F737C9D-A63A-4F83-8A49-8E59181526AD}"/>
    <cellStyle name="Separador de milhares 5 4 4 2 5" xfId="29580" xr:uid="{094E2BDF-8D6A-4E88-BEFD-26FB069B8EA4}"/>
    <cellStyle name="Separador de milhares 5 4 4 3" xfId="7392" xr:uid="{C963D25A-53C6-45BD-BDCC-C2EEB5E9AB04}"/>
    <cellStyle name="Separador de milhares 5 4 4 3 2" xfId="12247" xr:uid="{635CEE46-5FC9-4964-A493-A4B793230E8C}"/>
    <cellStyle name="Separador de milhares 5 4 4 3 2 2" xfId="28509" xr:uid="{B9EDC8F1-259F-4108-8766-CEC2E430430D}"/>
    <cellStyle name="Separador de milhares 5 4 4 3 3" xfId="17842" xr:uid="{FD9D3C3B-C5E0-4411-90B9-4650659B6C61}"/>
    <cellStyle name="Separador de milhares 5 4 4 3 4" xfId="23668" xr:uid="{C7143CAD-B762-4696-B266-734C2BB34919}"/>
    <cellStyle name="Separador de milhares 5 4 4 3 5" xfId="32352" xr:uid="{8C0CB2FE-0ABE-4E0A-AD5B-E39FC2DC86FD}"/>
    <cellStyle name="Separador de milhares 5 4 4 4" xfId="9019" xr:uid="{55759E0E-9E55-4200-9260-E24A8615284A}"/>
    <cellStyle name="Separador de milhares 5 4 4 4 2" xfId="25288" xr:uid="{E16A8C1C-CA94-4B50-A623-780F177680DB}"/>
    <cellStyle name="Separador de milhares 5 4 4 5" xfId="14549" xr:uid="{ADECB7C1-595D-46BA-A47B-E44B777D73BF}"/>
    <cellStyle name="Separador de milhares 5 4 4 6" xfId="20447" xr:uid="{689CDCF8-562D-45AE-95C5-8A9DD1AD1BA5}"/>
    <cellStyle name="Separador de milhares 5 4 4 7" xfId="30594" xr:uid="{B3827F14-2DD4-4A9F-8E27-31B5A1B69A00}"/>
    <cellStyle name="Separador de milhares 5 4 4 8" xfId="33492" xr:uid="{259779E6-5271-49C4-86C2-F8BAE80306F9}"/>
    <cellStyle name="Separador de milhares 5 4 4 9" xfId="34937" xr:uid="{F003FE4A-76B1-4309-972D-C58BC4EF629B}"/>
    <cellStyle name="Separador de milhares 5 4 5" xfId="13682" xr:uid="{C82608AB-5EB2-41FC-8945-34BE77798C98}"/>
    <cellStyle name="Separador de milhares 5 4 6" xfId="29863" xr:uid="{F54E0494-9D03-46EA-AD75-DDAAB923B0D6}"/>
    <cellStyle name="Separador de milhares 5 5" xfId="2846" xr:uid="{425D12F8-497E-41F7-95A2-46459155051E}"/>
    <cellStyle name="Separador de milhares 5 6" xfId="2954" xr:uid="{7791DE8D-6DE0-42D6-B36B-5806A2279985}"/>
    <cellStyle name="Separador de milhares 5 6 10" xfId="31492" xr:uid="{A1688679-B207-479E-B852-F80535CB007C}"/>
    <cellStyle name="Separador de milhares 5 6 11" xfId="32714" xr:uid="{5B168F2B-BF92-4FF1-A802-DCBC6A5E213A}"/>
    <cellStyle name="Separador de milhares 5 6 12" xfId="34938" xr:uid="{A8FCD481-E36F-476E-BD95-CDC769D2C41C}"/>
    <cellStyle name="Separador de milhares 5 6 13" xfId="35852" xr:uid="{6518ED7B-0343-445B-8BFD-BCE4997D9CC8}"/>
    <cellStyle name="Separador de milhares 5 6 14" xfId="37264" xr:uid="{EAEFE22D-6644-4D35-9F3C-95B8DD54D75A}"/>
    <cellStyle name="Separador de milhares 5 6 15" xfId="38669" xr:uid="{2579A4E8-765A-44E1-936F-F16A69528162}"/>
    <cellStyle name="Separador de milhares 5 6 16" xfId="40607" xr:uid="{0992E284-73BC-4516-8008-E255BD06CFF1}"/>
    <cellStyle name="Separador de milhares 5 6 17" xfId="41718" xr:uid="{1220BFDB-E981-4A14-8032-8C0248846B0F}"/>
    <cellStyle name="Separador de milhares 5 6 18" xfId="43121" xr:uid="{E211AD84-4561-4647-A14C-C329C37B2CA1}"/>
    <cellStyle name="Separador de milhares 5 6 2" xfId="3165" xr:uid="{65607070-4E15-4EC2-AEE7-4BF7388B4380}"/>
    <cellStyle name="Separador de milhares 5 6 2 10" xfId="32912" xr:uid="{AF5ED987-8A14-42F7-BA84-FD19138BCE18}"/>
    <cellStyle name="Separador de milhares 5 6 2 11" xfId="34939" xr:uid="{482883F5-882B-46D2-A2E1-F8AFB305F61B}"/>
    <cellStyle name="Separador de milhares 5 6 2 12" xfId="36217" xr:uid="{E457775D-C77D-4D58-9D1C-9CF85D8A8B4B}"/>
    <cellStyle name="Separador de milhares 5 6 2 13" xfId="37629" xr:uid="{BF5FA6B0-A700-4532-8656-98F32859C2D8}"/>
    <cellStyle name="Separador de milhares 5 6 2 14" xfId="39034" xr:uid="{7353710C-C772-4EB2-AD82-05EA6B40DD31}"/>
    <cellStyle name="Separador de milhares 5 6 2 15" xfId="40608" xr:uid="{8138B132-E4AA-46FD-9633-4AD9BEFD2E25}"/>
    <cellStyle name="Separador de milhares 5 6 2 16" xfId="42083" xr:uid="{95CAEE15-6259-424C-B92F-EC50F457C7B5}"/>
    <cellStyle name="Separador de milhares 5 6 2 17" xfId="43486" xr:uid="{A011645B-991A-439A-B225-DD4BF8DF4CDD}"/>
    <cellStyle name="Separador de milhares 5 6 2 2" xfId="3630" xr:uid="{4102DDAE-6E3D-4707-9427-3DBFAC269B69}"/>
    <cellStyle name="Separador de milhares 5 6 2 2 10" xfId="34940" xr:uid="{7531870D-6806-4E65-A949-1BC8578A3AEE}"/>
    <cellStyle name="Separador de milhares 5 6 2 2 11" xfId="36969" xr:uid="{136C2CF6-0740-4EEF-821A-5256524EA467}"/>
    <cellStyle name="Separador de milhares 5 6 2 2 12" xfId="38381" xr:uid="{6D17AC9C-0973-4AB0-8D86-4C0EE60AB37B}"/>
    <cellStyle name="Separador de milhares 5 6 2 2 13" xfId="39786" xr:uid="{AAAB295B-B2F5-4642-84D8-03B190411957}"/>
    <cellStyle name="Separador de milhares 5 6 2 2 14" xfId="40609" xr:uid="{E4F230E6-8367-47CE-99BD-84886C64ABA9}"/>
    <cellStyle name="Separador de milhares 5 6 2 2 15" xfId="42835" xr:uid="{040EFDDA-4951-4BB9-A4F3-18FA04617C9B}"/>
    <cellStyle name="Separador de milhares 5 6 2 2 16" xfId="44238" xr:uid="{C8CD4252-9C3B-410D-A88E-FDF6831E2516}"/>
    <cellStyle name="Separador de milhares 5 6 2 2 2" xfId="4491" xr:uid="{F312E253-3EF3-4F3B-BD4B-14E61CBF0E9B}"/>
    <cellStyle name="Separador de milhares 5 6 2 2 2 2" xfId="6100" xr:uid="{1A6CC87F-B998-4638-B5D0-569A56179097}"/>
    <cellStyle name="Separador de milhares 5 6 2 2 2 2 2" xfId="11349" xr:uid="{36B9BAF7-D488-4D8D-849B-7DC415FA4241}"/>
    <cellStyle name="Separador de milhares 5 6 2 2 2 2 2 2" xfId="27611" xr:uid="{F121BECB-9B02-4EEA-9621-F34821D21A2F}"/>
    <cellStyle name="Separador de milhares 5 6 2 2 2 2 3" xfId="16872" xr:uid="{E3691442-F609-401A-9780-0423E1F2EE65}"/>
    <cellStyle name="Separador de milhares 5 6 2 2 2 2 4" xfId="22770" xr:uid="{3AB96BF0-068B-45DA-B1F8-FB43C6DB388F}"/>
    <cellStyle name="Separador de milhares 5 6 2 2 2 2 5" xfId="30619" xr:uid="{706F9603-D0C7-4718-811D-60AF04662679}"/>
    <cellStyle name="Separador de milhares 5 6 2 2 2 3" xfId="8106" xr:uid="{D103B465-D0B0-4EB4-947B-B66AB51C913C}"/>
    <cellStyle name="Separador de milhares 5 6 2 2 2 3 2" xfId="12961" xr:uid="{9049EEAD-D541-429C-91A5-FE9F389EDF3C}"/>
    <cellStyle name="Separador de milhares 5 6 2 2 2 3 2 2" xfId="29223" xr:uid="{D1D09AEF-5960-4566-B825-B43494233542}"/>
    <cellStyle name="Separador de milhares 5 6 2 2 2 3 3" xfId="18556" xr:uid="{805E23F7-DE20-492D-9FF2-5C25D5B46A50}"/>
    <cellStyle name="Separador de milhares 5 6 2 2 2 3 4" xfId="24382" xr:uid="{D8B5201F-FA3A-45D1-9A43-E532EFA76A53}"/>
    <cellStyle name="Separador de milhares 5 6 2 2 2 3 5" xfId="31858" xr:uid="{B5363618-322D-473D-865F-31E2AE51ADE5}"/>
    <cellStyle name="Separador de milhares 5 6 2 2 2 4" xfId="9733" xr:uid="{8B8EE1EE-1299-4EB8-A1C7-D7C6580B9F5F}"/>
    <cellStyle name="Separador de milhares 5 6 2 2 2 4 2" xfId="26002" xr:uid="{87A67660-E237-4ED7-B817-6ACBF9EE36C0}"/>
    <cellStyle name="Separador de milhares 5 6 2 2 2 5" xfId="15263" xr:uid="{F74F40B3-6731-4801-B858-E04937876DAE}"/>
    <cellStyle name="Separador de milhares 5 6 2 2 2 6" xfId="21161" xr:uid="{03C7C03E-4E20-421E-AA52-C21358BC7FBA}"/>
    <cellStyle name="Separador de milhares 5 6 2 2 2 7" xfId="30668" xr:uid="{B9062520-791E-4558-ADFF-898EBE52712F}"/>
    <cellStyle name="Separador de milhares 5 6 2 2 2 8" xfId="34206" xr:uid="{29E01175-0739-4817-94E5-C34DE125E142}"/>
    <cellStyle name="Separador de milhares 5 6 2 2 3" xfId="5245" xr:uid="{6FE272A3-6D98-4CF1-807A-196FC9CB1104}"/>
    <cellStyle name="Separador de milhares 5 6 2 2 3 2" xfId="10494" xr:uid="{CE36EC22-3D09-45B7-B8E7-4A28CD898A4D}"/>
    <cellStyle name="Separador de milhares 5 6 2 2 3 2 2" xfId="26756" xr:uid="{96C16D94-3AB4-4407-A5F0-2B2E88C00247}"/>
    <cellStyle name="Separador de milhares 5 6 2 2 3 3" xfId="16017" xr:uid="{048BF344-D752-4828-A0F4-FB446BE006AC}"/>
    <cellStyle name="Separador de milhares 5 6 2 2 3 4" xfId="21915" xr:uid="{F04EC35C-5B95-4E45-8AB9-CA2A95F4359A}"/>
    <cellStyle name="Separador de milhares 5 6 2 2 3 5" xfId="30636" xr:uid="{26F7A0E9-3648-4A8A-95BD-B62ED89B8061}"/>
    <cellStyle name="Separador de milhares 5 6 2 2 4" xfId="7251" xr:uid="{F0A08C9E-8847-4B04-8B1D-DF1769078A53}"/>
    <cellStyle name="Separador de milhares 5 6 2 2 4 2" xfId="12106" xr:uid="{271A2370-0EFC-4D8B-8E5E-7413C28FA325}"/>
    <cellStyle name="Separador de milhares 5 6 2 2 4 2 2" xfId="28368" xr:uid="{E89E785B-38B7-4211-834F-F90E8F48B9F8}"/>
    <cellStyle name="Separador de milhares 5 6 2 2 4 3" xfId="17701" xr:uid="{5577D6D4-A7FF-4226-BB28-50DE7E4B8024}"/>
    <cellStyle name="Separador de milhares 5 6 2 2 4 4" xfId="23527" xr:uid="{48648FA0-A6F0-4A13-98F1-891309E617AF}"/>
    <cellStyle name="Separador de milhares 5 6 2 2 4 5" xfId="31034" xr:uid="{AC0AE211-B722-49A3-8DD1-0BF3B6060AE5}"/>
    <cellStyle name="Separador de milhares 5 6 2 2 5" xfId="8878" xr:uid="{94DE1D1C-A8E1-40D7-B2E4-B55C7E576374}"/>
    <cellStyle name="Separador de milhares 5 6 2 2 5 2" xfId="25147" xr:uid="{64CEE1B3-F0B4-4ABA-AD4D-65E5543E28D4}"/>
    <cellStyle name="Separador de milhares 5 6 2 2 6" xfId="14406" xr:uid="{6C7F38EE-E956-480A-9B97-E83A18D12047}"/>
    <cellStyle name="Separador de milhares 5 6 2 2 7" xfId="20306" xr:uid="{D257380F-646E-4411-88A7-0E184E230493}"/>
    <cellStyle name="Separador de milhares 5 6 2 2 8" xfId="30383" xr:uid="{0E2C709A-5307-42F7-8EB9-766EDF9CF167}"/>
    <cellStyle name="Separador de milhares 5 6 2 2 9" xfId="33351" xr:uid="{B45CCF33-DFBC-4270-BFC1-1C6A921C0D06}"/>
    <cellStyle name="Separador de milhares 5 6 2 3" xfId="4056" xr:uid="{438095D8-08F7-45A7-B6A5-CB9BB31758FE}"/>
    <cellStyle name="Separador de milhares 5 6 2 3 2" xfId="5665" xr:uid="{C0ED4DF5-AE61-4DB3-A9DB-025A3B858942}"/>
    <cellStyle name="Separador de milhares 5 6 2 3 2 2" xfId="10914" xr:uid="{EB8F7639-DDF0-463A-8D4D-71BA11F73A65}"/>
    <cellStyle name="Separador de milhares 5 6 2 3 2 2 2" xfId="27176" xr:uid="{798B4562-1F83-44E9-BC38-C6BD86F36B89}"/>
    <cellStyle name="Separador de milhares 5 6 2 3 2 3" xfId="16437" xr:uid="{70D9B02F-C860-48EE-B35B-E0CF5FF8D065}"/>
    <cellStyle name="Separador de milhares 5 6 2 3 2 4" xfId="22335" xr:uid="{6C753875-D55D-4107-B115-4E2A6EBA03DE}"/>
    <cellStyle name="Separador de milhares 5 6 2 3 2 5" xfId="19599" xr:uid="{19ADA175-0B8B-4923-A349-144071BDE259}"/>
    <cellStyle name="Separador de milhares 5 6 2 3 3" xfId="7671" xr:uid="{7E9EF521-2256-4663-8E25-18C56ECB2D62}"/>
    <cellStyle name="Separador de milhares 5 6 2 3 3 2" xfId="12526" xr:uid="{93B74CCF-B91F-4975-B990-F5A0D64D7A24}"/>
    <cellStyle name="Separador de milhares 5 6 2 3 3 2 2" xfId="28788" xr:uid="{058C031B-9332-4547-B2F1-A73C10AE1EB5}"/>
    <cellStyle name="Separador de milhares 5 6 2 3 3 3" xfId="18121" xr:uid="{F96EA135-DA88-4A69-9E61-AF9302CAECE6}"/>
    <cellStyle name="Separador de milhares 5 6 2 3 3 4" xfId="23947" xr:uid="{2FEDCCA8-E2F6-40EC-BD15-B6117BEEA9F8}"/>
    <cellStyle name="Separador de milhares 5 6 2 3 3 5" xfId="31196" xr:uid="{E23FC707-0393-42CA-99A7-B7F01C99BCCC}"/>
    <cellStyle name="Separador de milhares 5 6 2 3 4" xfId="9298" xr:uid="{7B163017-128C-46EB-880C-2D5A57D6DDA5}"/>
    <cellStyle name="Separador de milhares 5 6 2 3 4 2" xfId="25567" xr:uid="{1FF53EAF-5A51-42CD-B570-651FD725AC16}"/>
    <cellStyle name="Separador de milhares 5 6 2 3 5" xfId="14828" xr:uid="{4D91E0C3-9A4E-456A-9418-EE5C416A7C19}"/>
    <cellStyle name="Separador de milhares 5 6 2 3 6" xfId="20726" xr:uid="{B509113A-E1ED-4363-8A01-F6C7DAD31374}"/>
    <cellStyle name="Separador de milhares 5 6 2 3 7" xfId="31982" xr:uid="{B87A6AAB-EAA6-4126-916B-984CBBF181A9}"/>
    <cellStyle name="Separador de milhares 5 6 2 3 8" xfId="33771" xr:uid="{C75195F0-3150-4919-94CB-6FB9E2383EE5}"/>
    <cellStyle name="Separador de milhares 5 6 2 4" xfId="4806" xr:uid="{A0EB6346-181E-4001-8F10-426FFF3C568E}"/>
    <cellStyle name="Separador de milhares 5 6 2 4 2" xfId="10055" xr:uid="{029B599E-CDED-4001-96ED-C576B290FC5D}"/>
    <cellStyle name="Separador de milhares 5 6 2 4 2 2" xfId="26317" xr:uid="{952FC550-8F36-4B52-8069-2567F030F3D4}"/>
    <cellStyle name="Separador de milhares 5 6 2 4 3" xfId="15578" xr:uid="{35062F01-6FB5-4C9B-8A01-7888DF5559DB}"/>
    <cellStyle name="Separador de milhares 5 6 2 4 4" xfId="21476" xr:uid="{725CE9FC-4847-430F-AD2E-F1EA2F93E3D8}"/>
    <cellStyle name="Separador de milhares 5 6 2 4 5" xfId="31984" xr:uid="{CAB3F91B-2120-4B11-83B2-DBD1AB3D7384}"/>
    <cellStyle name="Separador de milhares 5 6 2 5" xfId="6812" xr:uid="{6D2B5133-E299-4E3E-BD09-5BC7BA4AE54A}"/>
    <cellStyle name="Separador de milhares 5 6 2 5 2" xfId="11667" xr:uid="{384F899C-6035-4B5A-991F-5287D3F5AADD}"/>
    <cellStyle name="Separador de milhares 5 6 2 5 2 2" xfId="27929" xr:uid="{9B5ADCA0-8060-4203-BC82-E5F0EC72A248}"/>
    <cellStyle name="Separador de milhares 5 6 2 5 3" xfId="17262" xr:uid="{7003938F-F5BF-4733-B288-87E14577102D}"/>
    <cellStyle name="Separador de milhares 5 6 2 5 4" xfId="23088" xr:uid="{1F69273A-3340-4954-B439-E71008397E78}"/>
    <cellStyle name="Separador de milhares 5 6 2 5 5" xfId="19166" xr:uid="{E35FB35D-69A2-4CFD-991D-C119125C82CA}"/>
    <cellStyle name="Separador de milhares 5 6 2 6" xfId="8439" xr:uid="{DD8E1C73-A110-4810-9D1D-77F1A0BFE643}"/>
    <cellStyle name="Separador de milhares 5 6 2 6 2" xfId="24708" xr:uid="{85EE2BAD-B57F-4658-BA5A-6D6DC79E9ACD}"/>
    <cellStyle name="Separador de milhares 5 6 2 7" xfId="13964" xr:uid="{0D650747-863D-4773-82D8-4364C5B35225}"/>
    <cellStyle name="Separador de milhares 5 6 2 8" xfId="19867" xr:uid="{7B4C7843-AE4A-4A65-867E-44C786454596}"/>
    <cellStyle name="Separador de milhares 5 6 2 9" xfId="19200" xr:uid="{87119272-5797-41D6-9F7B-F400855D7B8D}"/>
    <cellStyle name="Separador de milhares 5 6 3" xfId="3432" xr:uid="{BAADE69D-A207-407C-9DFC-134AAED5D27B}"/>
    <cellStyle name="Separador de milhares 5 6 3 10" xfId="34941" xr:uid="{C05B1778-6945-47B5-85BA-168CBEB13216}"/>
    <cellStyle name="Separador de milhares 5 6 3 11" xfId="36602" xr:uid="{3D1DD0C2-2834-4CF0-8370-CFDBDFF1FFC7}"/>
    <cellStyle name="Separador de milhares 5 6 3 12" xfId="38014" xr:uid="{2ECE3225-072B-4832-867F-76DEE8B8A00B}"/>
    <cellStyle name="Separador de milhares 5 6 3 13" xfId="39419" xr:uid="{5960544C-B8A1-43AE-B963-5F61FE0312FE}"/>
    <cellStyle name="Separador de milhares 5 6 3 14" xfId="40610" xr:uid="{CA2D95B3-CB39-4C2B-988C-E4AE156EAF12}"/>
    <cellStyle name="Separador de milhares 5 6 3 15" xfId="42468" xr:uid="{DCEEB75B-6A22-495B-8B10-7AB69BC1F6FC}"/>
    <cellStyle name="Separador de milhares 5 6 3 16" xfId="43871" xr:uid="{C494C982-CFBA-4241-990A-6ECEDE35021A}"/>
    <cellStyle name="Separador de milhares 5 6 3 2" xfId="4293" xr:uid="{6C32345C-0617-469B-AB90-2AA0D24E4285}"/>
    <cellStyle name="Separador de milhares 5 6 3 2 2" xfId="5902" xr:uid="{1022C9CA-60DC-4856-9CDC-29731C74A07D}"/>
    <cellStyle name="Separador de milhares 5 6 3 2 2 2" xfId="11151" xr:uid="{FB76BB1D-5324-4DB9-A6AC-53C492A41E73}"/>
    <cellStyle name="Separador de milhares 5 6 3 2 2 2 2" xfId="27413" xr:uid="{ADB1C3BA-0C3C-4D0C-95D8-FBC29720EB43}"/>
    <cellStyle name="Separador de milhares 5 6 3 2 2 3" xfId="16674" xr:uid="{856CB333-FAC5-469F-B46B-40122250BDFB}"/>
    <cellStyle name="Separador de milhares 5 6 3 2 2 4" xfId="22572" xr:uid="{7B2A79AD-DB34-4922-8F5D-4EBBCF743213}"/>
    <cellStyle name="Separador de milhares 5 6 3 2 2 5" xfId="29348" xr:uid="{EADB31C6-D87C-4C19-9D4C-EC6E7C266478}"/>
    <cellStyle name="Separador de milhares 5 6 3 2 3" xfId="7908" xr:uid="{72867C17-056C-42BB-84D2-40BBD2539C82}"/>
    <cellStyle name="Separador de milhares 5 6 3 2 3 2" xfId="12763" xr:uid="{E6FED36E-7661-4765-BAD0-1209041EB635}"/>
    <cellStyle name="Separador de milhares 5 6 3 2 3 2 2" xfId="29025" xr:uid="{9F0D8884-F35E-45EF-8182-B8C355D3031C}"/>
    <cellStyle name="Separador de milhares 5 6 3 2 3 3" xfId="18358" xr:uid="{1DB1EE17-14C3-4B04-8A08-4F73DCD5908A}"/>
    <cellStyle name="Separador de milhares 5 6 3 2 3 4" xfId="24184" xr:uid="{ACC067BA-4301-4E67-805B-AF76459D1A71}"/>
    <cellStyle name="Separador de milhares 5 6 3 2 3 5" xfId="30352" xr:uid="{43DEAE22-2850-4641-A60F-EBB569C6AA97}"/>
    <cellStyle name="Separador de milhares 5 6 3 2 4" xfId="9535" xr:uid="{4FA356B1-A4D3-4EC1-86BE-1E88AE8ED980}"/>
    <cellStyle name="Separador de milhares 5 6 3 2 4 2" xfId="25804" xr:uid="{94DB2357-0B92-475A-9B2F-98A795E278C5}"/>
    <cellStyle name="Separador de milhares 5 6 3 2 5" xfId="15065" xr:uid="{33DB60FC-B327-4220-8AB5-3E47C17DDC17}"/>
    <cellStyle name="Separador de milhares 5 6 3 2 6" xfId="20963" xr:uid="{AF628F1B-BA1D-4FC1-B173-0F9F102E652B}"/>
    <cellStyle name="Separador de milhares 5 6 3 2 7" xfId="18626" xr:uid="{9872DC65-B703-425A-85A5-9C8DF2888E0D}"/>
    <cellStyle name="Separador de milhares 5 6 3 2 8" xfId="34008" xr:uid="{3C4C979F-91F9-4704-9431-E2CF1DF25578}"/>
    <cellStyle name="Separador de milhares 5 6 3 3" xfId="5047" xr:uid="{22BB5B8B-D61E-4E58-A96A-C6F503F1C8CA}"/>
    <cellStyle name="Separador de milhares 5 6 3 3 2" xfId="10296" xr:uid="{85043B90-44D8-4F16-AFFB-6D57644A17D0}"/>
    <cellStyle name="Separador de milhares 5 6 3 3 2 2" xfId="26558" xr:uid="{5618F299-9AC3-4875-8E0B-D0B13CB2C468}"/>
    <cellStyle name="Separador de milhares 5 6 3 3 3" xfId="15819" xr:uid="{B23C8D8C-CECF-404C-8270-5607561B5826}"/>
    <cellStyle name="Separador de milhares 5 6 3 3 4" xfId="21717" xr:uid="{FD1EEF2F-DE36-45BA-A878-AA384B144557}"/>
    <cellStyle name="Separador de milhares 5 6 3 3 5" xfId="13584" xr:uid="{05AA9931-4B42-492A-89B6-ECE5CA85DC35}"/>
    <cellStyle name="Separador de milhares 5 6 3 4" xfId="7053" xr:uid="{D0D3C862-A5E4-49A0-8BFE-7DE3A8621104}"/>
    <cellStyle name="Separador de milhares 5 6 3 4 2" xfId="11908" xr:uid="{32BA3519-904B-47DD-B8F0-2E0626943F49}"/>
    <cellStyle name="Separador de milhares 5 6 3 4 2 2" xfId="28170" xr:uid="{65342928-0E42-4334-8CA4-3C54F542E17F}"/>
    <cellStyle name="Separador de milhares 5 6 3 4 3" xfId="17503" xr:uid="{59F5D76F-473B-4ED1-ACC5-293BBD2B092F}"/>
    <cellStyle name="Separador de milhares 5 6 3 4 4" xfId="23329" xr:uid="{20968A92-EF81-45B7-8E22-0742F277A29B}"/>
    <cellStyle name="Separador de milhares 5 6 3 4 5" xfId="30582" xr:uid="{D2D82F9B-C36B-4391-969C-4A509B2FD6CC}"/>
    <cellStyle name="Separador de milhares 5 6 3 5" xfId="8680" xr:uid="{79C25CAC-3688-4A7D-BA38-3B4C09B1F886}"/>
    <cellStyle name="Separador de milhares 5 6 3 5 2" xfId="24949" xr:uid="{8476B2A5-6686-4D65-A039-5A443F44A6F9}"/>
    <cellStyle name="Separador de milhares 5 6 3 6" xfId="14208" xr:uid="{B8B08B07-5D5F-4993-AF62-8DFD84F6E824}"/>
    <cellStyle name="Separador de milhares 5 6 3 7" xfId="20108" xr:uid="{005228F1-2347-41D7-BE72-5B0EE02E5D2E}"/>
    <cellStyle name="Separador de milhares 5 6 3 8" xfId="13601" xr:uid="{4486C86D-500B-4E52-B8D3-774B1A7F168F}"/>
    <cellStyle name="Separador de milhares 5 6 3 9" xfId="33153" xr:uid="{05412326-F726-4CE2-AD4D-872AA9F3FDE3}"/>
    <cellStyle name="Separador de milhares 5 6 4" xfId="3858" xr:uid="{71BC05AC-44D1-4C4C-BC53-370F84F63933}"/>
    <cellStyle name="Separador de milhares 5 6 4 2" xfId="5467" xr:uid="{A93C600D-36F9-4A3A-9090-02219ACBE1FC}"/>
    <cellStyle name="Separador de milhares 5 6 4 2 2" xfId="10716" xr:uid="{157B9309-9343-4129-BFDC-3D51D9A0A0E0}"/>
    <cellStyle name="Separador de milhares 5 6 4 2 2 2" xfId="26978" xr:uid="{3C491204-25BF-47EE-82D9-C7370563D214}"/>
    <cellStyle name="Separador de milhares 5 6 4 2 3" xfId="16239" xr:uid="{232ACAE5-20D7-4302-9892-592496117F3B}"/>
    <cellStyle name="Separador de milhares 5 6 4 2 4" xfId="22137" xr:uid="{8C40F974-C1CE-4ED5-A32A-BFF54A04D9EA}"/>
    <cellStyle name="Separador de milhares 5 6 4 2 5" xfId="19201" xr:uid="{EAF5E9FC-E937-4D8B-8529-508D2F622691}"/>
    <cellStyle name="Separador de milhares 5 6 4 3" xfId="7473" xr:uid="{574A4179-6AF8-49C3-9C84-469F3F4F48BF}"/>
    <cellStyle name="Separador de milhares 5 6 4 3 2" xfId="12328" xr:uid="{049BCFB1-7D9A-4D94-B389-FAA903218465}"/>
    <cellStyle name="Separador de milhares 5 6 4 3 2 2" xfId="28590" xr:uid="{6DE330C3-C7D1-40DD-B01A-9C1C22EE7873}"/>
    <cellStyle name="Separador de milhares 5 6 4 3 3" xfId="17923" xr:uid="{1053D268-A4F5-4241-ACC4-42E1F019A51E}"/>
    <cellStyle name="Separador de milhares 5 6 4 3 4" xfId="23749" xr:uid="{A031F859-ACD3-4553-8064-8A6D7B8522B4}"/>
    <cellStyle name="Separador de milhares 5 6 4 3 5" xfId="32043" xr:uid="{5AAA407B-3BC6-4D89-8C6C-F3E17A10D621}"/>
    <cellStyle name="Separador de milhares 5 6 4 4" xfId="9100" xr:uid="{F9D82778-78DC-417E-858D-4C6E8C32B21B}"/>
    <cellStyle name="Separador de milhares 5 6 4 4 2" xfId="25369" xr:uid="{57F82C42-D8B1-49C6-A549-27587F55F1AB}"/>
    <cellStyle name="Separador de milhares 5 6 4 5" xfId="14630" xr:uid="{690CC857-3097-48ED-A375-B5EC87D8DEFD}"/>
    <cellStyle name="Separador de milhares 5 6 4 6" xfId="20528" xr:uid="{F4BBB9DB-ADE3-41F5-B62C-A060D32CFF44}"/>
    <cellStyle name="Separador de milhares 5 6 4 7" xfId="13399" xr:uid="{66662B2C-C2E4-4BF7-B149-78930CE3E295}"/>
    <cellStyle name="Separador de milhares 5 6 4 8" xfId="33573" xr:uid="{FFD653EA-8415-4DD3-AA01-4C6F0148D328}"/>
    <cellStyle name="Separador de milhares 5 6 5" xfId="4609" xr:uid="{5C0F508E-B5D3-4268-A279-53B7656D1390}"/>
    <cellStyle name="Separador de milhares 5 6 5 2" xfId="9858" xr:uid="{ED832200-C96F-4633-88BB-EED574559759}"/>
    <cellStyle name="Separador de milhares 5 6 5 2 2" xfId="26120" xr:uid="{8AF26D2A-70CC-47E6-A455-AEE6B2A226BE}"/>
    <cellStyle name="Separador de milhares 5 6 5 3" xfId="15381" xr:uid="{45D1C8F1-12F2-4E5B-9126-3F8D2838BD51}"/>
    <cellStyle name="Separador de milhares 5 6 5 4" xfId="21279" xr:uid="{15DE8F1A-7F27-41BE-8047-3A91BBA277C0}"/>
    <cellStyle name="Separador de milhares 5 6 5 5" xfId="31676" xr:uid="{3E4C0F60-1F80-437B-9B46-880C12AC51F9}"/>
    <cellStyle name="Separador de milhares 5 6 6" xfId="6615" xr:uid="{E68ADE9D-9DB7-4FF4-9882-C9B27D502F6D}"/>
    <cellStyle name="Separador de milhares 5 6 6 2" xfId="11470" xr:uid="{6F5732CE-5DCD-45EA-9DE0-36A6EF44716C}"/>
    <cellStyle name="Separador de milhares 5 6 6 2 2" xfId="27732" xr:uid="{17CD9E48-FF62-4AD6-9279-5C4C07077D0A}"/>
    <cellStyle name="Separador de milhares 5 6 6 3" xfId="17065" xr:uid="{AD29FBE1-73EE-4214-A38B-2E88261E7503}"/>
    <cellStyle name="Separador de milhares 5 6 6 4" xfId="22891" xr:uid="{6FD33338-51C9-4F7D-9C08-1ADA3EF13F13}"/>
    <cellStyle name="Separador de milhares 5 6 6 5" xfId="19032" xr:uid="{ACACAE54-60D6-43F3-B81F-8CE3205F057B}"/>
    <cellStyle name="Separador de milhares 5 6 7" xfId="8242" xr:uid="{B7CFD199-895B-43E1-B821-E045CA4FCC65}"/>
    <cellStyle name="Separador de milhares 5 6 7 2" xfId="24511" xr:uid="{A05BF7CC-C2CA-4612-967C-8BFE44E12ED0}"/>
    <cellStyle name="Separador de milhares 5 6 8" xfId="13765" xr:uid="{55BF8062-8B71-4B86-8CB3-4DFBD592A74E}"/>
    <cellStyle name="Separador de milhares 5 6 9" xfId="19670" xr:uid="{FF573133-11B4-47DA-A954-27ED7D7AF6FF}"/>
    <cellStyle name="Separador de milhares 5 7" xfId="3082" xr:uid="{01948B26-00A7-41EF-B052-EC0D1B8B0DEE}"/>
    <cellStyle name="Separador de milhares 5 7 10" xfId="32829" xr:uid="{EB6D93D7-EEDF-4CC8-B9E1-33C4AD9C23FD}"/>
    <cellStyle name="Separador de milhares 5 7 11" xfId="34942" xr:uid="{BC0181D4-7B34-41C9-B8AD-56E09875DD62}"/>
    <cellStyle name="Separador de milhares 5 7 12" xfId="36041" xr:uid="{76FA63DE-16B5-4B2D-8351-96A8C8E9464A}"/>
    <cellStyle name="Separador de milhares 5 7 13" xfId="37453" xr:uid="{F9CCE9C6-0B8F-421E-B5B4-556ED97D45BC}"/>
    <cellStyle name="Separador de milhares 5 7 14" xfId="38858" xr:uid="{DA108870-805D-4093-88A4-A0B0321A428E}"/>
    <cellStyle name="Separador de milhares 5 7 15" xfId="40611" xr:uid="{AA201123-852B-4D05-AA61-F18647133A44}"/>
    <cellStyle name="Separador de milhares 5 7 16" xfId="41907" xr:uid="{50F8533A-36A2-4CF2-A540-E53DD76245DC}"/>
    <cellStyle name="Separador de milhares 5 7 17" xfId="43310" xr:uid="{5E70A43F-CB8D-4A14-A91A-D07126EDCC7B}"/>
    <cellStyle name="Separador de milhares 5 7 2" xfId="3547" xr:uid="{12FB98EF-3216-4619-9508-06D489EB50BF}"/>
    <cellStyle name="Separador de milhares 5 7 2 10" xfId="34943" xr:uid="{4E860DA1-86AE-4254-99CD-E7542907E459}"/>
    <cellStyle name="Separador de milhares 5 7 2 11" xfId="36793" xr:uid="{50787469-5920-455C-8D53-04799B0F7772}"/>
    <cellStyle name="Separador de milhares 5 7 2 12" xfId="38205" xr:uid="{203E8406-4932-41B1-B19A-F9D06152840F}"/>
    <cellStyle name="Separador de milhares 5 7 2 13" xfId="39610" xr:uid="{CCCB9B04-3986-405D-AD77-B30DE6F9AB22}"/>
    <cellStyle name="Separador de milhares 5 7 2 14" xfId="40612" xr:uid="{0F5FA32E-2258-4E1F-BB88-66EC698DF4D1}"/>
    <cellStyle name="Separador de milhares 5 7 2 15" xfId="42659" xr:uid="{0AF9C3B4-38F9-4A55-9CE6-A2689F776575}"/>
    <cellStyle name="Separador de milhares 5 7 2 16" xfId="44062" xr:uid="{9692AA8E-BEE6-416E-B34C-B0C51A68DBAF}"/>
    <cellStyle name="Separador de milhares 5 7 2 2" xfId="4408" xr:uid="{2067621A-9884-4C15-9C91-D7C6174860A3}"/>
    <cellStyle name="Separador de milhares 5 7 2 2 2" xfId="6017" xr:uid="{C340865C-DAC6-47E9-84A2-03BFE6024297}"/>
    <cellStyle name="Separador de milhares 5 7 2 2 2 2" xfId="11266" xr:uid="{3CC464D5-DBC5-4B8D-9C2D-950EDF56A8E5}"/>
    <cellStyle name="Separador de milhares 5 7 2 2 2 2 2" xfId="27528" xr:uid="{4FC5C246-720F-4FF3-A786-233EDFFDA45F}"/>
    <cellStyle name="Separador de milhares 5 7 2 2 2 3" xfId="16789" xr:uid="{BBD6DDD7-3506-4C92-BDFE-47AEDE8EC36A}"/>
    <cellStyle name="Separador de milhares 5 7 2 2 2 4" xfId="22687" xr:uid="{CB046CA5-4301-4092-862A-77B1BCC8334A}"/>
    <cellStyle name="Separador de milhares 5 7 2 2 2 5" xfId="30027" xr:uid="{F6185935-C82D-4F36-9AB2-6A0102D25F17}"/>
    <cellStyle name="Separador de milhares 5 7 2 2 3" xfId="8023" xr:uid="{044CEE5F-AB37-4E21-8D36-E2DB19776436}"/>
    <cellStyle name="Separador de milhares 5 7 2 2 3 2" xfId="12878" xr:uid="{54EB56BE-8C8A-45EF-BFDC-50BAB82E442A}"/>
    <cellStyle name="Separador de milhares 5 7 2 2 3 2 2" xfId="29140" xr:uid="{EC84FFE7-A89A-4CA5-B415-F4A716D533FD}"/>
    <cellStyle name="Separador de milhares 5 7 2 2 3 3" xfId="18473" xr:uid="{89AFF190-374B-49E9-B71B-6A92F72688A6}"/>
    <cellStyle name="Separador de milhares 5 7 2 2 3 4" xfId="24299" xr:uid="{354D8C32-C8B8-4B02-91D8-7DFD852BCEE8}"/>
    <cellStyle name="Separador de milhares 5 7 2 2 3 5" xfId="30904" xr:uid="{E064361E-79BF-4262-A64D-1B4720BA719F}"/>
    <cellStyle name="Separador de milhares 5 7 2 2 4" xfId="9650" xr:uid="{9D7FB6EE-76EB-4133-9D83-FED000CF7B2B}"/>
    <cellStyle name="Separador de milhares 5 7 2 2 4 2" xfId="25919" xr:uid="{63E4B03E-1BF5-41F9-98BF-70DD5DBFDAC2}"/>
    <cellStyle name="Separador de milhares 5 7 2 2 5" xfId="15180" xr:uid="{1F8CFB31-D2A4-48DB-AB9D-9F46FD3F9DC7}"/>
    <cellStyle name="Separador de milhares 5 7 2 2 6" xfId="21078" xr:uid="{CDF173FB-146A-4734-9A9A-21DFA737305E}"/>
    <cellStyle name="Separador de milhares 5 7 2 2 7" xfId="29762" xr:uid="{36868A9A-103E-4BAA-A6FB-C5637E5EBD3E}"/>
    <cellStyle name="Separador de milhares 5 7 2 2 8" xfId="34123" xr:uid="{7F6A075C-5092-425C-BE3C-8F16F51F8EE1}"/>
    <cellStyle name="Separador de milhares 5 7 2 3" xfId="5162" xr:uid="{DD928D02-433A-4422-B1CE-EA34E17E3A25}"/>
    <cellStyle name="Separador de milhares 5 7 2 3 2" xfId="10411" xr:uid="{575C4C94-D12D-4A04-A5F7-1138D1EBE78E}"/>
    <cellStyle name="Separador de milhares 5 7 2 3 2 2" xfId="26673" xr:uid="{CFAE56A0-852E-4A3A-8E19-C8DB9E51D755}"/>
    <cellStyle name="Separador de milhares 5 7 2 3 3" xfId="15934" xr:uid="{413BD41D-345F-44FB-86A7-52806FBA62BF}"/>
    <cellStyle name="Separador de milhares 5 7 2 3 4" xfId="21832" xr:uid="{1C63DE05-1015-4DD5-A59D-76D66CA67AE7}"/>
    <cellStyle name="Separador de milhares 5 7 2 3 5" xfId="29340" xr:uid="{3FB8C393-FF86-4756-A924-9ED7A8B142FD}"/>
    <cellStyle name="Separador de milhares 5 7 2 4" xfId="7168" xr:uid="{86F693D2-E314-4E93-BBBE-04A3DF4E390F}"/>
    <cellStyle name="Separador de milhares 5 7 2 4 2" xfId="12023" xr:uid="{C8CCAD70-4887-4BB3-B4A7-A4CFEA5C93B6}"/>
    <cellStyle name="Separador de milhares 5 7 2 4 2 2" xfId="28285" xr:uid="{63C8214B-FB86-48BF-BB63-D2F422A9B814}"/>
    <cellStyle name="Separador de milhares 5 7 2 4 3" xfId="17618" xr:uid="{A4413B64-BD56-42D8-8D93-CA83E1BDB2F1}"/>
    <cellStyle name="Separador de milhares 5 7 2 4 4" xfId="23444" xr:uid="{EDE6157C-725C-418D-82C3-95ADFF75123F}"/>
    <cellStyle name="Separador de milhares 5 7 2 4 5" xfId="13293" xr:uid="{E164C049-7490-40F7-95C6-B5F9FCD6F257}"/>
    <cellStyle name="Separador de milhares 5 7 2 5" xfId="8795" xr:uid="{C949925C-4518-4D97-BEA7-6D055794D3CC}"/>
    <cellStyle name="Separador de milhares 5 7 2 5 2" xfId="25064" xr:uid="{4B17B524-AF43-4F06-9CF7-3C9A71322C33}"/>
    <cellStyle name="Separador de milhares 5 7 2 6" xfId="14323" xr:uid="{5C8452D7-4765-4A64-BFB0-FFD9EF964F3E}"/>
    <cellStyle name="Separador de milhares 5 7 2 7" xfId="20223" xr:uid="{1E4B74BE-7E44-4E5D-95BA-A4E08A9B54AB}"/>
    <cellStyle name="Separador de milhares 5 7 2 8" xfId="18918" xr:uid="{3139BA82-148B-4131-B6CB-2EFBE02128A6}"/>
    <cellStyle name="Separador de milhares 5 7 2 9" xfId="33268" xr:uid="{5169DD69-E3F4-4D5B-95EB-D0F17C931906}"/>
    <cellStyle name="Separador de milhares 5 7 3" xfId="3973" xr:uid="{3D7DC816-04F6-45D7-9999-E1FE793DE136}"/>
    <cellStyle name="Separador de milhares 5 7 3 2" xfId="5582" xr:uid="{FCB906A3-15FC-4EA3-8303-D63442F486E6}"/>
    <cellStyle name="Separador de milhares 5 7 3 2 2" xfId="10831" xr:uid="{99B9F0A1-5B84-4AB9-A950-2634E73CBAA7}"/>
    <cellStyle name="Separador de milhares 5 7 3 2 2 2" xfId="27093" xr:uid="{57E6C04F-0D6D-495B-9CB0-26143F48608F}"/>
    <cellStyle name="Separador de milhares 5 7 3 2 3" xfId="16354" xr:uid="{7FEFAFE3-518F-4F64-B0F9-3E85EFF8B97A}"/>
    <cellStyle name="Separador de milhares 5 7 3 2 4" xfId="22252" xr:uid="{6A519052-258C-424F-A863-827B413E6FAE}"/>
    <cellStyle name="Separador de milhares 5 7 3 2 5" xfId="29532" xr:uid="{9CADC13F-BC84-456D-AE07-2B1A6C0DB5E6}"/>
    <cellStyle name="Separador de milhares 5 7 3 3" xfId="7588" xr:uid="{B9E279BB-E3A6-4FB7-AFFA-2D3A65C5FB29}"/>
    <cellStyle name="Separador de milhares 5 7 3 3 2" xfId="12443" xr:uid="{58AB4FB1-32BA-4C54-836A-BD2AB7095F3E}"/>
    <cellStyle name="Separador de milhares 5 7 3 3 2 2" xfId="28705" xr:uid="{11FF3F84-B2A8-44B4-BBB2-3FBE8CFEA465}"/>
    <cellStyle name="Separador de milhares 5 7 3 3 3" xfId="18038" xr:uid="{E3D4470C-248D-4705-9996-4CF6E33DB94A}"/>
    <cellStyle name="Separador de milhares 5 7 3 3 4" xfId="23864" xr:uid="{9CB37431-FD1B-4886-9DFE-AA0A24D31E84}"/>
    <cellStyle name="Separador de milhares 5 7 3 3 5" xfId="29331" xr:uid="{AC9F8848-C393-4D0A-A41A-ECA1804BAA71}"/>
    <cellStyle name="Separador de milhares 5 7 3 4" xfId="9215" xr:uid="{5C19A7FD-22FF-445A-822D-61B7C7804E60}"/>
    <cellStyle name="Separador de milhares 5 7 3 4 2" xfId="25484" xr:uid="{C756517E-0B43-42B9-BF0E-5585C2FE4D89}"/>
    <cellStyle name="Separador de milhares 5 7 3 5" xfId="14745" xr:uid="{A793BEDB-66A4-4CE0-8E6B-7CFAF49446D7}"/>
    <cellStyle name="Separador de milhares 5 7 3 6" xfId="20643" xr:uid="{AC8E5BC9-6443-4DE7-949E-B2D492353571}"/>
    <cellStyle name="Separador de milhares 5 7 3 7" xfId="31649" xr:uid="{0B7261B3-552B-4814-8073-24F4767177E4}"/>
    <cellStyle name="Separador de milhares 5 7 3 8" xfId="33688" xr:uid="{6986085C-0E20-4598-A1F7-BAAB7EF70AAB}"/>
    <cellStyle name="Separador de milhares 5 7 4" xfId="4723" xr:uid="{2F1A8E80-0BE7-4531-81E3-6F6F8EFCC912}"/>
    <cellStyle name="Separador de milhares 5 7 4 2" xfId="9972" xr:uid="{99C39AA5-AE32-4F05-B96C-219B736D7E17}"/>
    <cellStyle name="Separador de milhares 5 7 4 2 2" xfId="26234" xr:uid="{9736BAEB-D649-4F2F-A22B-E3015913BC50}"/>
    <cellStyle name="Separador de milhares 5 7 4 3" xfId="15495" xr:uid="{1B872E44-730D-4AAA-9E7C-3CF62D1463D3}"/>
    <cellStyle name="Separador de milhares 5 7 4 4" xfId="21393" xr:uid="{14CEA4CB-58AD-4956-AD25-268FBE1CAA7F}"/>
    <cellStyle name="Separador de milhares 5 7 4 5" xfId="32180" xr:uid="{5A847A4B-D637-426B-93B6-476C6CE86218}"/>
    <cellStyle name="Separador de milhares 5 7 5" xfId="6729" xr:uid="{0EB15B2F-92A6-4BB2-9711-71AD615BF4A5}"/>
    <cellStyle name="Separador de milhares 5 7 5 2" xfId="11584" xr:uid="{85C08C62-73F5-40C5-B9B3-FD109A581740}"/>
    <cellStyle name="Separador de milhares 5 7 5 2 2" xfId="27846" xr:uid="{6649A95A-2041-4375-837C-C5BEB4AA2758}"/>
    <cellStyle name="Separador de milhares 5 7 5 3" xfId="17179" xr:uid="{20B32BA4-EA99-44F2-BBDB-3FB54DB909A7}"/>
    <cellStyle name="Separador de milhares 5 7 5 4" xfId="23005" xr:uid="{8360CBFD-335B-4044-8378-B934F32983B6}"/>
    <cellStyle name="Separador de milhares 5 7 5 5" xfId="18990" xr:uid="{F150090F-3C93-4660-B667-3783F094BC2C}"/>
    <cellStyle name="Separador de milhares 5 7 6" xfId="8356" xr:uid="{8F51BF9A-8770-4964-A5B2-4143392BA837}"/>
    <cellStyle name="Separador de milhares 5 7 6 2" xfId="24625" xr:uid="{AD75C249-F4F2-4754-A4A1-C5B9D8FC34A6}"/>
    <cellStyle name="Separador de milhares 5 7 7" xfId="13881" xr:uid="{F04C011B-C2B2-4378-8EC4-E6E1C4245016}"/>
    <cellStyle name="Separador de milhares 5 7 8" xfId="19784" xr:uid="{8885F9EB-2F0F-411B-845E-BF763503E725}"/>
    <cellStyle name="Separador de milhares 5 7 9" xfId="13401" xr:uid="{C26B85A4-965C-4C1D-9637-F8B391F398CB}"/>
    <cellStyle name="Separador de milhares 5 8" xfId="3348" xr:uid="{80856DE9-73B9-4815-90C1-0BF1CB921EF9}"/>
    <cellStyle name="Separador de milhares 5 8 10" xfId="34944" xr:uid="{C082261D-A04E-4AF3-9AA6-716879EA5B64}"/>
    <cellStyle name="Separador de milhares 5 8 11" xfId="36426" xr:uid="{329385CF-E455-4062-BCA5-C3B0B1E910B7}"/>
    <cellStyle name="Separador de milhares 5 8 12" xfId="37838" xr:uid="{9F8C10D3-F9CE-4AB7-A983-79695CBA6AF9}"/>
    <cellStyle name="Separador de milhares 5 8 13" xfId="39243" xr:uid="{217AEF39-2821-4116-95DD-C62C2D9E659E}"/>
    <cellStyle name="Separador de milhares 5 8 14" xfId="40613" xr:uid="{DCD2EEC2-3E86-4DB9-9994-9BC046288103}"/>
    <cellStyle name="Separador de milhares 5 8 15" xfId="42292" xr:uid="{A2C724D2-613F-47D9-8ADA-25031056697E}"/>
    <cellStyle name="Separador de milhares 5 8 16" xfId="43695" xr:uid="{AB1F3DEA-1038-4F81-961F-FAF1CE314322}"/>
    <cellStyle name="Separador de milhares 5 8 2" xfId="4210" xr:uid="{357C62E0-CB21-4F16-89BD-A1A713CCE35F}"/>
    <cellStyle name="Separador de milhares 5 8 2 2" xfId="5819" xr:uid="{E591C461-831C-4664-9DD8-74F222704460}"/>
    <cellStyle name="Separador de milhares 5 8 2 2 2" xfId="11068" xr:uid="{7713A714-FB49-412B-9107-394C608E0EE3}"/>
    <cellStyle name="Separador de milhares 5 8 2 2 2 2" xfId="27330" xr:uid="{3A4A8367-2443-41BF-B881-8A3C1C68E5D2}"/>
    <cellStyle name="Separador de milhares 5 8 2 2 3" xfId="16591" xr:uid="{F6F90714-521E-435A-878B-DBD2ABCE955B}"/>
    <cellStyle name="Separador de milhares 5 8 2 2 4" xfId="22489" xr:uid="{39C6359A-478B-4451-8075-5CC53E1BE261}"/>
    <cellStyle name="Separador de milhares 5 8 2 2 5" xfId="32388" xr:uid="{367AFEFD-CFB3-487D-8D46-6BCA8F5A056A}"/>
    <cellStyle name="Separador de milhares 5 8 2 3" xfId="7825" xr:uid="{7A6FC505-EA39-4854-855C-30B498EC755B}"/>
    <cellStyle name="Separador de milhares 5 8 2 3 2" xfId="12680" xr:uid="{2E7790AE-1E27-4462-9EDA-719E74139086}"/>
    <cellStyle name="Separador de milhares 5 8 2 3 2 2" xfId="28942" xr:uid="{8D874F85-4F42-4012-8814-6835FF5A72EE}"/>
    <cellStyle name="Separador de milhares 5 8 2 3 3" xfId="18275" xr:uid="{E6E8B2DD-0D7A-44B9-ACE0-1FB69F06BECE}"/>
    <cellStyle name="Separador de milhares 5 8 2 3 4" xfId="24101" xr:uid="{7E7CF786-DE59-40E7-AB1E-E2248805AA78}"/>
    <cellStyle name="Separador de milhares 5 8 2 3 5" xfId="13585" xr:uid="{360FE516-6AF9-423B-9C4F-1935900A093D}"/>
    <cellStyle name="Separador de milhares 5 8 2 4" xfId="9452" xr:uid="{FABD5259-6646-4F12-B3F8-7040DA372063}"/>
    <cellStyle name="Separador de milhares 5 8 2 4 2" xfId="25721" xr:uid="{25985754-E942-4119-B5FE-E933B57291F5}"/>
    <cellStyle name="Separador de milhares 5 8 2 5" xfId="14982" xr:uid="{55C3F671-5D63-4D06-826A-29EFA08211C1}"/>
    <cellStyle name="Separador de milhares 5 8 2 6" xfId="20880" xr:uid="{E3822D67-E8BC-4287-BFAB-25BDA251F80A}"/>
    <cellStyle name="Separador de milhares 5 8 2 7" xfId="29612" xr:uid="{C01EEB46-C14B-4139-A7D5-B0B9DBF763AA}"/>
    <cellStyle name="Separador de milhares 5 8 2 8" xfId="33925" xr:uid="{BCE6299B-2543-41D0-B35B-C3A4424A386E}"/>
    <cellStyle name="Separador de milhares 5 8 3" xfId="4963" xr:uid="{42402E65-8FE0-418C-ACAD-FFBE3B37E579}"/>
    <cellStyle name="Separador de milhares 5 8 3 2" xfId="10212" xr:uid="{8FCC0090-E9F6-40A6-B158-4518F3FC6877}"/>
    <cellStyle name="Separador de milhares 5 8 3 2 2" xfId="26474" xr:uid="{A81A8E3C-A9AC-436A-A902-C4DDF6BD77D2}"/>
    <cellStyle name="Separador de milhares 5 8 3 3" xfId="15735" xr:uid="{C4A55922-161F-4C92-A79E-051802C91382}"/>
    <cellStyle name="Separador de milhares 5 8 3 4" xfId="21633" xr:uid="{600C6DCD-F85D-4A55-8B88-FD4F142DE8F9}"/>
    <cellStyle name="Separador de milhares 5 8 3 5" xfId="31832" xr:uid="{B80EC7FF-0B2E-4B1F-BE3E-DAEA2AE6B447}"/>
    <cellStyle name="Separador de milhares 5 8 4" xfId="6969" xr:uid="{0D1183A2-8056-4E31-8D06-58551DF7209A}"/>
    <cellStyle name="Separador de milhares 5 8 4 2" xfId="11824" xr:uid="{0A7E1A8E-9014-4F4B-AB8C-C06F532F1D8A}"/>
    <cellStyle name="Separador de milhares 5 8 4 2 2" xfId="28086" xr:uid="{4EAFB32F-E60A-4924-9865-95219844EFF7}"/>
    <cellStyle name="Separador de milhares 5 8 4 3" xfId="17419" xr:uid="{B091C715-9F76-454D-B661-E8D9C45C48B8}"/>
    <cellStyle name="Separador de milhares 5 8 4 4" xfId="23245" xr:uid="{3C55FD7A-B054-415B-A4DC-76041025C1E8}"/>
    <cellStyle name="Separador de milhares 5 8 4 5" xfId="29718" xr:uid="{D3D39616-0C25-4030-98E0-6AF49DC175CE}"/>
    <cellStyle name="Separador de milhares 5 8 5" xfId="8596" xr:uid="{3A557848-A1DB-4231-97AF-DC4E8DCBC8EC}"/>
    <cellStyle name="Separador de milhares 5 8 5 2" xfId="24865" xr:uid="{5D92A880-86A0-4FD7-A960-39027B418E7E}"/>
    <cellStyle name="Separador de milhares 5 8 6" xfId="14124" xr:uid="{AF13625D-60AA-414D-B978-2A3812F16DDC}"/>
    <cellStyle name="Separador de milhares 5 8 7" xfId="20024" xr:uid="{02EC7EB5-B509-446F-89EA-1234E934A27F}"/>
    <cellStyle name="Separador de milhares 5 8 8" xfId="18652" xr:uid="{2C0C41C0-B774-4EFF-BF86-556362782A86}"/>
    <cellStyle name="Separador de milhares 5 8 9" xfId="33069" xr:uid="{D8AE0C7F-3644-466D-B5AB-273C897A1139}"/>
    <cellStyle name="Separador de milhares 5 9" xfId="3772" xr:uid="{78790FAF-AA82-4D10-8CF1-7D93F77849CB}"/>
    <cellStyle name="Separador de milhares 5 9 2" xfId="5381" xr:uid="{C699E5A6-02FD-4A67-8DDD-9D4919CF1147}"/>
    <cellStyle name="Separador de milhares 5 9 2 2" xfId="10630" xr:uid="{77EEDE13-FDE9-4E66-854D-F7DD9708811B}"/>
    <cellStyle name="Separador de milhares 5 9 2 2 2" xfId="26892" xr:uid="{15139F3D-6503-40F3-8DFA-7B0A1C40F513}"/>
    <cellStyle name="Separador de milhares 5 9 2 3" xfId="16153" xr:uid="{0EC21D13-9940-4E14-A465-943DC2DF5282}"/>
    <cellStyle name="Separador de milhares 5 9 2 4" xfId="22051" xr:uid="{C3A92CEF-8F82-43B8-A133-FA4DD7B7ADE8}"/>
    <cellStyle name="Separador de milhares 5 9 2 5" xfId="19145" xr:uid="{A8208766-8B90-4EB3-9829-22639CF1A122}"/>
    <cellStyle name="Separador de milhares 5 9 3" xfId="7387" xr:uid="{9300C547-B087-4270-9B93-65796796A209}"/>
    <cellStyle name="Separador de milhares 5 9 3 2" xfId="12242" xr:uid="{F04E6C36-1F53-457B-98A8-77DB2B52EBAD}"/>
    <cellStyle name="Separador de milhares 5 9 3 2 2" xfId="28504" xr:uid="{E30D101D-D379-4E1F-B738-9946A2F807B8}"/>
    <cellStyle name="Separador de milhares 5 9 3 3" xfId="17837" xr:uid="{D9CD29B2-3D17-440E-8932-D700C93E03C3}"/>
    <cellStyle name="Separador de milhares 5 9 3 4" xfId="23663" xr:uid="{DDC4D66D-7A33-4417-8796-BFF72A46B05D}"/>
    <cellStyle name="Separador de milhares 5 9 3 5" xfId="30209" xr:uid="{12D61C7F-F4D0-46FC-BCA9-79C963A15D1A}"/>
    <cellStyle name="Separador de milhares 5 9 4" xfId="9014" xr:uid="{F00FABEE-2258-44D0-9D6A-418C7D3EA159}"/>
    <cellStyle name="Separador de milhares 5 9 4 2" xfId="25283" xr:uid="{BC6CFA5E-0526-423C-BED4-0E7F70C33A6A}"/>
    <cellStyle name="Separador de milhares 5 9 5" xfId="14544" xr:uid="{42A78DB8-D3EB-4DF1-918F-8251BF6ADFF9}"/>
    <cellStyle name="Separador de milhares 5 9 6" xfId="20442" xr:uid="{67E686EF-BE68-4115-8282-B8C35FDDB15E}"/>
    <cellStyle name="Separador de milhares 5 9 7" xfId="29804" xr:uid="{E2B15A6F-C98D-4EE8-8FF2-46AC12C86C8B}"/>
    <cellStyle name="Separador de milhares 5 9 8" xfId="33487" xr:uid="{120532AF-4A43-4957-BCE5-F0651D325AF4}"/>
    <cellStyle name="Separador de milhares 6" xfId="2847" xr:uid="{89B9CC3B-C2DF-4E53-81CE-E1BE1B7B92C2}"/>
    <cellStyle name="Separador de milhares 6 10" xfId="30011" xr:uid="{82AC689C-DF47-495A-8925-D1152EF078D9}"/>
    <cellStyle name="Separador de milhares 6 2" xfId="2848" xr:uid="{E6CE8815-A323-430C-8957-F83FCFD24D1E}"/>
    <cellStyle name="Separador de milhares 6 2 2" xfId="2849" xr:uid="{357DF6FE-F64F-4021-84E8-F6BFF0FE4337}"/>
    <cellStyle name="Separador de milhares 6 2 2 2" xfId="3090" xr:uid="{32C28267-2FAD-486E-A37C-45EBBC0AAA8D}"/>
    <cellStyle name="Separador de milhares 6 2 2 2 10" xfId="32837" xr:uid="{88D78957-F291-427E-AFA0-671CF100288F}"/>
    <cellStyle name="Separador de milhares 6 2 2 2 11" xfId="34945" xr:uid="{4CA7254E-7C59-4DC8-AB1D-D33E302E3E2B}"/>
    <cellStyle name="Separador de milhares 6 2 2 2 12" xfId="35883" xr:uid="{5B855BFA-B10A-4EC1-B64F-02A6267BE081}"/>
    <cellStyle name="Separador de milhares 6 2 2 2 13" xfId="37295" xr:uid="{FF8BDF52-4BD3-427C-B234-17897F061B7B}"/>
    <cellStyle name="Separador de milhares 6 2 2 2 14" xfId="38700" xr:uid="{00CEC02E-CA21-4812-8996-EE50A3AED34D}"/>
    <cellStyle name="Separador de milhares 6 2 2 2 15" xfId="40614" xr:uid="{C48D7C23-78E9-4FAA-802B-B96B1840B063}"/>
    <cellStyle name="Separador de milhares 6 2 2 2 16" xfId="41749" xr:uid="{900DE4D6-9EA1-4466-9360-6551634812BD}"/>
    <cellStyle name="Separador de milhares 6 2 2 2 17" xfId="43152" xr:uid="{24BA21C0-6221-45DD-BA1B-865165A821F1}"/>
    <cellStyle name="Separador de milhares 6 2 2 2 2" xfId="3555" xr:uid="{AF0BFB66-AD6D-4DD9-B61A-271347D43A1F}"/>
    <cellStyle name="Separador de milhares 6 2 2 2 2 10" xfId="34946" xr:uid="{7DBBF558-E516-42AE-8219-53B7C7BE09D9}"/>
    <cellStyle name="Separador de milhares 6 2 2 2 2 11" xfId="36248" xr:uid="{A72CEC9D-BEA7-4FD3-A407-0FF78CF5136C}"/>
    <cellStyle name="Separador de milhares 6 2 2 2 2 12" xfId="37660" xr:uid="{3EC296B5-C957-4B1C-AF06-AC45B4F3FA0E}"/>
    <cellStyle name="Separador de milhares 6 2 2 2 2 13" xfId="39065" xr:uid="{E047FA8E-4514-4BFE-BD42-32BF3602861D}"/>
    <cellStyle name="Separador de milhares 6 2 2 2 2 14" xfId="40615" xr:uid="{E28757D7-F076-44E4-A7A3-CE0A7C8C9A59}"/>
    <cellStyle name="Separador de milhares 6 2 2 2 2 15" xfId="42114" xr:uid="{33B1BD96-A8D1-4543-BC19-3646ED66B4A1}"/>
    <cellStyle name="Separador de milhares 6 2 2 2 2 16" xfId="43517" xr:uid="{5410BABE-F8E0-488A-BC9D-627D4CC17596}"/>
    <cellStyle name="Separador de milhares 6 2 2 2 2 2" xfId="4416" xr:uid="{D033578F-EA1D-4FC8-994A-6BE30D393A34}"/>
    <cellStyle name="Separador de milhares 6 2 2 2 2 2 10" xfId="37000" xr:uid="{6C9CB250-7570-43A8-AED3-B40E6E687964}"/>
    <cellStyle name="Separador de milhares 6 2 2 2 2 2 11" xfId="38412" xr:uid="{192CD3E0-B7CB-486A-83EC-ACA02C0E2BCF}"/>
    <cellStyle name="Separador de milhares 6 2 2 2 2 2 12" xfId="39817" xr:uid="{07CB0300-0F52-4816-B707-222BB4B6C7E7}"/>
    <cellStyle name="Separador de milhares 6 2 2 2 2 2 13" xfId="40616" xr:uid="{CEEA55F9-D10A-418E-89A0-42504A7CDD4B}"/>
    <cellStyle name="Separador de milhares 6 2 2 2 2 2 14" xfId="42866" xr:uid="{34C7AB06-FAA8-41D4-8A9D-89FAF0DB04EF}"/>
    <cellStyle name="Separador de milhares 6 2 2 2 2 2 15" xfId="44269" xr:uid="{B0F30966-371B-41C0-92B8-20F3E58E0DB7}"/>
    <cellStyle name="Separador de milhares 6 2 2 2 2 2 2" xfId="6025" xr:uid="{4C72D10D-9548-4E65-A988-A2221C7C196B}"/>
    <cellStyle name="Separador de milhares 6 2 2 2 2 2 2 2" xfId="11274" xr:uid="{D7D4F55A-2C7D-4C89-A464-66C094AC7CAA}"/>
    <cellStyle name="Separador de milhares 6 2 2 2 2 2 2 2 2" xfId="27536" xr:uid="{FB170A15-8168-4FB8-BFF5-846290B18C7F}"/>
    <cellStyle name="Separador de milhares 6 2 2 2 2 2 2 3" xfId="16797" xr:uid="{7021AEF3-3BD5-41EE-A772-3716C5616AA4}"/>
    <cellStyle name="Separador de milhares 6 2 2 2 2 2 2 4" xfId="22695" xr:uid="{ED8834BB-CB55-4DCA-B14C-ACE5211A25C0}"/>
    <cellStyle name="Separador de milhares 6 2 2 2 2 2 2 5" xfId="32478" xr:uid="{E80D1AAA-E0AE-48CD-84E0-7C0D895BDD7C}"/>
    <cellStyle name="Separador de milhares 6 2 2 2 2 2 3" xfId="8031" xr:uid="{F7E15448-5AF1-47AF-9443-18481F7F2B75}"/>
    <cellStyle name="Separador de milhares 6 2 2 2 2 2 3 2" xfId="12886" xr:uid="{1AE30A44-915B-4D07-B340-44D647ADBBD2}"/>
    <cellStyle name="Separador de milhares 6 2 2 2 2 2 3 2 2" xfId="29148" xr:uid="{D0C4833A-AC11-46D7-ABE2-D1697F40B3D0}"/>
    <cellStyle name="Separador de milhares 6 2 2 2 2 2 3 3" xfId="18481" xr:uid="{FC7B5987-3B28-4FAC-81E9-907FE0F79DDF}"/>
    <cellStyle name="Separador de milhares 6 2 2 2 2 2 3 4" xfId="24307" xr:uid="{A383F65E-1C4C-49DB-811D-DA5FCCBE0FE1}"/>
    <cellStyle name="Separador de milhares 6 2 2 2 2 2 3 5" xfId="32348" xr:uid="{9F260338-8671-4614-AB76-96DB50803F0E}"/>
    <cellStyle name="Separador de milhares 6 2 2 2 2 2 4" xfId="9658" xr:uid="{7BAEE7AF-3048-498D-B58B-5F3E46075314}"/>
    <cellStyle name="Separador de milhares 6 2 2 2 2 2 4 2" xfId="25927" xr:uid="{8F36DA63-9E4E-4E56-90FB-1C10791EAA31}"/>
    <cellStyle name="Separador de milhares 6 2 2 2 2 2 5" xfId="15188" xr:uid="{7A1506E6-3762-4498-8BA0-732E508BE5BA}"/>
    <cellStyle name="Separador de milhares 6 2 2 2 2 2 6" xfId="21086" xr:uid="{64DCF544-8720-474E-8B77-7F19CD8CDB83}"/>
    <cellStyle name="Separador de milhares 6 2 2 2 2 2 7" xfId="29593" xr:uid="{14DB53F9-9F27-4464-A2F5-3ECC083B8AA6}"/>
    <cellStyle name="Separador de milhares 6 2 2 2 2 2 8" xfId="34131" xr:uid="{D35B8853-0446-4AA6-B67C-5663A1B19382}"/>
    <cellStyle name="Separador de milhares 6 2 2 2 2 2 9" xfId="34947" xr:uid="{94F0AC11-5B6B-417D-937D-842EAB4C3E75}"/>
    <cellStyle name="Separador de milhares 6 2 2 2 2 3" xfId="5170" xr:uid="{7610C8A2-C294-4FD8-921B-13F05AD41542}"/>
    <cellStyle name="Separador de milhares 6 2 2 2 2 3 2" xfId="10419" xr:uid="{E5777D3D-8C35-421A-BCC0-1A90A46A10D5}"/>
    <cellStyle name="Separador de milhares 6 2 2 2 2 3 2 2" xfId="26681" xr:uid="{49D09DAF-D723-4F51-BEAE-A5E812002A98}"/>
    <cellStyle name="Separador de milhares 6 2 2 2 2 3 3" xfId="15942" xr:uid="{1AD4514E-4DFC-47CA-BA8C-8E113DEF1D4A}"/>
    <cellStyle name="Separador de milhares 6 2 2 2 2 3 4" xfId="21840" xr:uid="{893FED71-2A2E-4238-A904-211AAE31E7C3}"/>
    <cellStyle name="Separador de milhares 6 2 2 2 2 3 5" xfId="19034" xr:uid="{318044D0-3E72-4559-ACE9-BBF33C9DC8D7}"/>
    <cellStyle name="Separador de milhares 6 2 2 2 2 4" xfId="7176" xr:uid="{DF7C414A-03CB-4565-AAAC-F995C3BCCDFD}"/>
    <cellStyle name="Separador de milhares 6 2 2 2 2 4 2" xfId="12031" xr:uid="{489FE91F-FBCA-4152-A85A-FFCE32AB36F6}"/>
    <cellStyle name="Separador de milhares 6 2 2 2 2 4 2 2" xfId="28293" xr:uid="{0FC1FB0B-CE7E-4B3F-B12A-6FB1F25A2024}"/>
    <cellStyle name="Separador de milhares 6 2 2 2 2 4 3" xfId="17626" xr:uid="{704E1E89-75B7-469F-8DA0-BA6FF0A95FDA}"/>
    <cellStyle name="Separador de milhares 6 2 2 2 2 4 4" xfId="23452" xr:uid="{2C5AA231-B148-4F78-99B5-07098B4588EF}"/>
    <cellStyle name="Separador de milhares 6 2 2 2 2 4 5" xfId="19328" xr:uid="{9C92BCDA-47BF-4DD3-931F-A65131C9B54E}"/>
    <cellStyle name="Separador de milhares 6 2 2 2 2 5" xfId="8803" xr:uid="{2FABA0FD-0E24-40BB-B154-6D40A2CACCC9}"/>
    <cellStyle name="Separador de milhares 6 2 2 2 2 5 2" xfId="25072" xr:uid="{0FDECF0E-7C84-4E65-AFAB-3CDC4DEBAF22}"/>
    <cellStyle name="Separador de milhares 6 2 2 2 2 6" xfId="14331" xr:uid="{85BDE85E-4F9A-4CC5-B24E-E9B53C0EAF08}"/>
    <cellStyle name="Separador de milhares 6 2 2 2 2 7" xfId="20231" xr:uid="{F5F13D6E-31DC-4362-9B65-55FC737811A6}"/>
    <cellStyle name="Separador de milhares 6 2 2 2 2 8" xfId="30154" xr:uid="{183BAE2E-481B-409C-B7B4-2ACDDB777594}"/>
    <cellStyle name="Separador de milhares 6 2 2 2 2 9" xfId="33276" xr:uid="{43243017-A6E2-4659-B5AB-3B87C2F3BC82}"/>
    <cellStyle name="Separador de milhares 6 2 2 2 3" xfId="3981" xr:uid="{23BF22C8-D45F-4F25-8407-10AB59A69B8D}"/>
    <cellStyle name="Separador de milhares 6 2 2 2 3 10" xfId="36633" xr:uid="{1F990C2E-28D3-40A4-9A24-A22B8320057D}"/>
    <cellStyle name="Separador de milhares 6 2 2 2 3 11" xfId="38045" xr:uid="{3FFFD912-8531-4F39-B706-8CA05591A156}"/>
    <cellStyle name="Separador de milhares 6 2 2 2 3 12" xfId="39450" xr:uid="{2D614541-AB6B-43FB-8B4E-8E7CAB045DC4}"/>
    <cellStyle name="Separador de milhares 6 2 2 2 3 13" xfId="40617" xr:uid="{BE63AE2C-A9C3-409A-92AF-16FF0226BC27}"/>
    <cellStyle name="Separador de milhares 6 2 2 2 3 14" xfId="42499" xr:uid="{E3FAD635-4F80-4499-9E66-028A0FEF3402}"/>
    <cellStyle name="Separador de milhares 6 2 2 2 3 15" xfId="43902" xr:uid="{60A64CA7-7929-4AEA-933E-91284F80E2D0}"/>
    <cellStyle name="Separador de milhares 6 2 2 2 3 2" xfId="5590" xr:uid="{298245D1-A2B4-46F3-8DFA-1CB82B3EC903}"/>
    <cellStyle name="Separador de milhares 6 2 2 2 3 2 2" xfId="10839" xr:uid="{3C140D35-F0DF-4A6B-989D-ED518442C893}"/>
    <cellStyle name="Separador de milhares 6 2 2 2 3 2 2 2" xfId="27101" xr:uid="{56D28324-9DB4-41DD-8D3E-2822E4DEB47A}"/>
    <cellStyle name="Separador de milhares 6 2 2 2 3 2 3" xfId="16362" xr:uid="{F47EFAD7-6936-4831-A869-256A971D5701}"/>
    <cellStyle name="Separador de milhares 6 2 2 2 3 2 4" xfId="22260" xr:uid="{98A5F279-9E25-44EE-8699-AD9CF4FFFF19}"/>
    <cellStyle name="Separador de milhares 6 2 2 2 3 2 5" xfId="32250" xr:uid="{4CAA2FE8-4ADD-455D-ABCD-5E25DAE52A35}"/>
    <cellStyle name="Separador de milhares 6 2 2 2 3 3" xfId="7596" xr:uid="{9B005BF6-0779-4905-9B27-9194E77ED2B4}"/>
    <cellStyle name="Separador de milhares 6 2 2 2 3 3 2" xfId="12451" xr:uid="{2CEF4B27-982C-4E71-B408-56A6E6CEDFA4}"/>
    <cellStyle name="Separador de milhares 6 2 2 2 3 3 2 2" xfId="28713" xr:uid="{1C066B59-32F3-4A50-B7ED-7BC3A66A829C}"/>
    <cellStyle name="Separador de milhares 6 2 2 2 3 3 3" xfId="18046" xr:uid="{ADF77DB2-251D-40F6-AF65-D883BC95E361}"/>
    <cellStyle name="Separador de milhares 6 2 2 2 3 3 4" xfId="23872" xr:uid="{E0B5C609-D707-4AB0-A60F-165241A88C97}"/>
    <cellStyle name="Separador de milhares 6 2 2 2 3 3 5" xfId="32198" xr:uid="{896EDFC2-AE98-4B51-B6D2-493BE69583FD}"/>
    <cellStyle name="Separador de milhares 6 2 2 2 3 4" xfId="9223" xr:uid="{997B204F-7F6D-4ED6-96AD-6103E75F07AF}"/>
    <cellStyle name="Separador de milhares 6 2 2 2 3 4 2" xfId="25492" xr:uid="{C98519D4-367C-4433-AECC-294AF4E3B815}"/>
    <cellStyle name="Separador de milhares 6 2 2 2 3 5" xfId="14753" xr:uid="{D2F52906-612D-480E-9A3E-485A3416CE2C}"/>
    <cellStyle name="Separador de milhares 6 2 2 2 3 6" xfId="20651" xr:uid="{F3B41A37-E36F-4071-826F-CBC07B81FEA7}"/>
    <cellStyle name="Separador de milhares 6 2 2 2 3 7" xfId="19528" xr:uid="{332900A9-3CC3-46E9-A1C5-3EAFB46E8A48}"/>
    <cellStyle name="Separador de milhares 6 2 2 2 3 8" xfId="33696" xr:uid="{891DB002-ED83-4798-82AD-857FCD950EB3}"/>
    <cellStyle name="Separador de milhares 6 2 2 2 3 9" xfId="34948" xr:uid="{F6E7BA83-AAD6-48F5-83D0-C45D465456F3}"/>
    <cellStyle name="Separador de milhares 6 2 2 2 4" xfId="4731" xr:uid="{AB0A1FCC-6EAF-4343-A22D-1C39B7DEBD51}"/>
    <cellStyle name="Separador de milhares 6 2 2 2 4 2" xfId="9980" xr:uid="{85BDB7CE-6C97-49CD-B133-FF380312F077}"/>
    <cellStyle name="Separador de milhares 6 2 2 2 4 2 2" xfId="26242" xr:uid="{964CB3C7-D926-4439-A01D-8FE9F518FB2B}"/>
    <cellStyle name="Separador de milhares 6 2 2 2 4 3" xfId="15503" xr:uid="{25F81567-4011-453E-A766-252EAC0611B8}"/>
    <cellStyle name="Separador de milhares 6 2 2 2 4 4" xfId="21401" xr:uid="{68158EE7-7FA5-4BDC-8055-B56FDA83EBC0}"/>
    <cellStyle name="Separador de milhares 6 2 2 2 4 5" xfId="30287" xr:uid="{821CD5EC-1A25-462D-9E23-E123E2A7793E}"/>
    <cellStyle name="Separador de milhares 6 2 2 2 5" xfId="6737" xr:uid="{F58211D0-2C22-4A85-976E-5DAAA9A5D6C8}"/>
    <cellStyle name="Separador de milhares 6 2 2 2 5 2" xfId="11592" xr:uid="{8DB324E9-67AE-4264-83B8-0C89165D4740}"/>
    <cellStyle name="Separador de milhares 6 2 2 2 5 2 2" xfId="27854" xr:uid="{690FC4FB-9AF1-477A-997D-0A8D0ED732FD}"/>
    <cellStyle name="Separador de milhares 6 2 2 2 5 3" xfId="17187" xr:uid="{EEC19556-B117-4FE7-AA66-C0E6397E4C8C}"/>
    <cellStyle name="Separador de milhares 6 2 2 2 5 4" xfId="23013" xr:uid="{B725EE75-A0D3-41EF-B2C9-7752A4AF32B9}"/>
    <cellStyle name="Separador de milhares 6 2 2 2 5 5" xfId="29518" xr:uid="{733E232C-43A9-443D-82D2-6029EFDEB95A}"/>
    <cellStyle name="Separador de milhares 6 2 2 2 6" xfId="8364" xr:uid="{14593D7E-979B-42DC-AB2B-871A1D7F4161}"/>
    <cellStyle name="Separador de milhares 6 2 2 2 6 2" xfId="24633" xr:uid="{DB75C80D-8575-43F1-A6E3-3C464939EB95}"/>
    <cellStyle name="Separador de milhares 6 2 2 2 7" xfId="13889" xr:uid="{B1017344-477F-46F1-A5BA-02D57E7F3251}"/>
    <cellStyle name="Separador de milhares 6 2 2 2 8" xfId="19792" xr:uid="{740DFAB4-57E0-40FC-8E74-44B9F5D4D2AD}"/>
    <cellStyle name="Separador de milhares 6 2 2 2 9" xfId="18885" xr:uid="{EE57B715-6832-41F2-96C3-3536E405B706}"/>
    <cellStyle name="Separador de milhares 6 2 2 3" xfId="3357" xr:uid="{0802BA80-6EE9-4A81-AE9D-A9BC161821DB}"/>
    <cellStyle name="Separador de milhares 6 2 2 3 10" xfId="34949" xr:uid="{EC6BB407-775E-4A8E-8C33-8DBCF8BE5FA8}"/>
    <cellStyle name="Separador de milhares 6 2 2 3 11" xfId="36072" xr:uid="{3FA0327E-0A3B-44D6-B6DD-9A53158DECC0}"/>
    <cellStyle name="Separador de milhares 6 2 2 3 12" xfId="37484" xr:uid="{BF853C95-0ACF-44B8-ADED-10B786AE071E}"/>
    <cellStyle name="Separador de milhares 6 2 2 3 13" xfId="38889" xr:uid="{E1C384C7-1393-4428-8180-33DCD08987FB}"/>
    <cellStyle name="Separador de milhares 6 2 2 3 14" xfId="40618" xr:uid="{FF3CF0FF-D1BC-4BDC-BF66-CF38D843CE74}"/>
    <cellStyle name="Separador de milhares 6 2 2 3 15" xfId="41938" xr:uid="{5BFB6A9B-4EA3-4DF5-8A10-37A80013D66E}"/>
    <cellStyle name="Separador de milhares 6 2 2 3 16" xfId="43341" xr:uid="{8DF4B553-970F-4B1E-A653-6AFC9FEB8CF0}"/>
    <cellStyle name="Separador de milhares 6 2 2 3 2" xfId="4218" xr:uid="{7B95CB43-D8C7-4E63-8452-C773A30FB253}"/>
    <cellStyle name="Separador de milhares 6 2 2 3 2 10" xfId="36824" xr:uid="{C404761C-4AE9-468C-98B1-4C01A0C2BBFB}"/>
    <cellStyle name="Separador de milhares 6 2 2 3 2 11" xfId="38236" xr:uid="{3202CFA3-8B2D-4150-8EFF-797FC66BEEFF}"/>
    <cellStyle name="Separador de milhares 6 2 2 3 2 12" xfId="39641" xr:uid="{A8129CB5-5538-4AC4-86C6-F99DB15A7FB0}"/>
    <cellStyle name="Separador de milhares 6 2 2 3 2 13" xfId="40619" xr:uid="{61678A24-C783-4E37-96E1-923D8D7DB30B}"/>
    <cellStyle name="Separador de milhares 6 2 2 3 2 14" xfId="42690" xr:uid="{4CDB7EA0-B16F-4DB3-A5DD-D85BD8317504}"/>
    <cellStyle name="Separador de milhares 6 2 2 3 2 15" xfId="44093" xr:uid="{24530822-4967-464C-A895-BFDC23CF1448}"/>
    <cellStyle name="Separador de milhares 6 2 2 3 2 2" xfId="5827" xr:uid="{03E627A6-5B7B-419C-A6CA-C133A68D0C15}"/>
    <cellStyle name="Separador de milhares 6 2 2 3 2 2 2" xfId="11076" xr:uid="{8EC7A42A-B64A-416B-A7F5-F88E76A244AA}"/>
    <cellStyle name="Separador de milhares 6 2 2 3 2 2 2 2" xfId="27338" xr:uid="{2860F03F-F1D9-4EC8-975D-74E65E4562F3}"/>
    <cellStyle name="Separador de milhares 6 2 2 3 2 2 3" xfId="16599" xr:uid="{82424714-7042-4AFA-A788-B135B8C0B09F}"/>
    <cellStyle name="Separador de milhares 6 2 2 3 2 2 4" xfId="22497" xr:uid="{AE0AE599-B5CA-4458-8EE5-4332C1A1A341}"/>
    <cellStyle name="Separador de milhares 6 2 2 3 2 2 5" xfId="30655" xr:uid="{DD213CDE-5F50-4A65-ABC2-0794121F6BC3}"/>
    <cellStyle name="Separador de milhares 6 2 2 3 2 3" xfId="7833" xr:uid="{48454220-2169-418A-9A04-D091DC3CCF9E}"/>
    <cellStyle name="Separador de milhares 6 2 2 3 2 3 2" xfId="12688" xr:uid="{CBD9DEF0-17A4-4573-A620-F52BB1495F18}"/>
    <cellStyle name="Separador de milhares 6 2 2 3 2 3 2 2" xfId="28950" xr:uid="{B68EF4C5-7B51-43CD-A785-30B151A9A584}"/>
    <cellStyle name="Separador de milhares 6 2 2 3 2 3 3" xfId="18283" xr:uid="{E8E967F9-6D9E-46B9-83FF-5F015D6B6967}"/>
    <cellStyle name="Separador de milhares 6 2 2 3 2 3 4" xfId="24109" xr:uid="{D7ED23A1-21F4-4EA0-B458-8A48FE4E0B0A}"/>
    <cellStyle name="Separador de milhares 6 2 2 3 2 3 5" xfId="31085" xr:uid="{54290E17-8905-4D70-838C-E4B18E76D64D}"/>
    <cellStyle name="Separador de milhares 6 2 2 3 2 4" xfId="9460" xr:uid="{5BEDEC90-CE94-4D50-9003-776A43A01F77}"/>
    <cellStyle name="Separador de milhares 6 2 2 3 2 4 2" xfId="25729" xr:uid="{E3D54246-6D7C-41C9-BE9D-DE1435EB9D39}"/>
    <cellStyle name="Separador de milhares 6 2 2 3 2 5" xfId="14990" xr:uid="{22C62DE5-4BE0-43A7-A870-211BE6F7845B}"/>
    <cellStyle name="Separador de milhares 6 2 2 3 2 6" xfId="20888" xr:uid="{E6282957-F181-4BF3-9863-D0568820D51C}"/>
    <cellStyle name="Separador de milhares 6 2 2 3 2 7" xfId="30069" xr:uid="{BA90EE12-FE53-4BF8-8C50-2EBF49FF3C31}"/>
    <cellStyle name="Separador de milhares 6 2 2 3 2 8" xfId="33933" xr:uid="{FC14EED6-B389-4C3D-A0AC-347EB08D3E40}"/>
    <cellStyle name="Separador de milhares 6 2 2 3 2 9" xfId="34950" xr:uid="{BD11B4AB-E12D-4C65-8485-F6C079573B4B}"/>
    <cellStyle name="Separador de milhares 6 2 2 3 3" xfId="4972" xr:uid="{CB461962-FE6A-4997-8557-BF3AAF997C19}"/>
    <cellStyle name="Separador de milhares 6 2 2 3 3 2" xfId="10221" xr:uid="{FDCD6566-57AD-4820-8BB9-C92C09CE0690}"/>
    <cellStyle name="Separador de milhares 6 2 2 3 3 2 2" xfId="26483" xr:uid="{505A8B1C-5A83-4FD8-81B1-83405974C675}"/>
    <cellStyle name="Separador de milhares 6 2 2 3 3 3" xfId="15744" xr:uid="{8992E97C-7DBB-409B-8E84-25C464E21D63}"/>
    <cellStyle name="Separador de milhares 6 2 2 3 3 4" xfId="21642" xr:uid="{5A1DFF8F-6F46-42E7-A810-C51AA297F962}"/>
    <cellStyle name="Separador de milhares 6 2 2 3 3 5" xfId="13352" xr:uid="{6D7EADB6-55C2-4E5C-B355-D223498DBE02}"/>
    <cellStyle name="Separador de milhares 6 2 2 3 4" xfId="6978" xr:uid="{91B12F91-61DF-4CBC-993D-0073A9FBDD6B}"/>
    <cellStyle name="Separador de milhares 6 2 2 3 4 2" xfId="11833" xr:uid="{5642C839-1941-47BA-9E0C-7CA2405784A8}"/>
    <cellStyle name="Separador de milhares 6 2 2 3 4 2 2" xfId="28095" xr:uid="{99147366-D78C-4BF1-8FE1-9387254B2361}"/>
    <cellStyle name="Separador de milhares 6 2 2 3 4 3" xfId="17428" xr:uid="{D1EC7A7A-0069-4F68-B48C-CFDA32AF204C}"/>
    <cellStyle name="Separador de milhares 6 2 2 3 4 4" xfId="23254" xr:uid="{8C38908F-A64D-4366-A5C4-EEEA18D41FF5}"/>
    <cellStyle name="Separador de milhares 6 2 2 3 4 5" xfId="30038" xr:uid="{E53D3DE8-FB36-4ACE-AD22-B72FCC718EC8}"/>
    <cellStyle name="Separador de milhares 6 2 2 3 5" xfId="8605" xr:uid="{7C01D35D-430F-450B-9FDD-2A9A1EB3B745}"/>
    <cellStyle name="Separador de milhares 6 2 2 3 5 2" xfId="24874" xr:uid="{D899D841-3212-43C9-B748-D0A238907B29}"/>
    <cellStyle name="Separador de milhares 6 2 2 3 6" xfId="14133" xr:uid="{9BE10227-A887-4DB2-BD4C-7AD5CB343CDF}"/>
    <cellStyle name="Separador de milhares 6 2 2 3 7" xfId="20033" xr:uid="{51C6E561-7CB0-4024-98B3-232C6ED32DEE}"/>
    <cellStyle name="Separador de milhares 6 2 2 3 8" xfId="18629" xr:uid="{A10DBD00-C6EC-401C-8E9A-3136DAA9294A}"/>
    <cellStyle name="Separador de milhares 6 2 2 3 9" xfId="33078" xr:uid="{81B7E6B0-7DF7-4727-BFFB-4C8DA3C7C947}"/>
    <cellStyle name="Separador de milhares 6 2 2 4" xfId="3780" xr:uid="{E4A49B64-2549-46B9-80CB-996E16C40497}"/>
    <cellStyle name="Separador de milhares 6 2 2 4 10" xfId="36457" xr:uid="{5436DD32-A0AE-4D05-9D64-669F7035BEC5}"/>
    <cellStyle name="Separador de milhares 6 2 2 4 11" xfId="37869" xr:uid="{E2CEC6D2-B9DA-4365-BCA4-5FE3AD1E3901}"/>
    <cellStyle name="Separador de milhares 6 2 2 4 12" xfId="39274" xr:uid="{E8FB8293-E56E-4C16-BF51-632DAB47DA53}"/>
    <cellStyle name="Separador de milhares 6 2 2 4 13" xfId="40620" xr:uid="{0CD6223A-F430-4537-9241-5005E678B211}"/>
    <cellStyle name="Separador de milhares 6 2 2 4 14" xfId="42323" xr:uid="{A3842E24-07BE-4E3D-B68E-D0F4C5C95C4F}"/>
    <cellStyle name="Separador de milhares 6 2 2 4 15" xfId="43726" xr:uid="{3D40A8B6-83E7-460E-8577-AB3F379437DC}"/>
    <cellStyle name="Separador de milhares 6 2 2 4 2" xfId="5389" xr:uid="{479F7DA4-F642-4C21-BE19-5C16CFA1895E}"/>
    <cellStyle name="Separador de milhares 6 2 2 4 2 2" xfId="10638" xr:uid="{87E96107-4026-4284-A3FF-1FCFCC94C9F3}"/>
    <cellStyle name="Separador de milhares 6 2 2 4 2 2 2" xfId="26900" xr:uid="{EF9F1B3D-FD1C-4D6B-A34B-21D0BF6F814E}"/>
    <cellStyle name="Separador de milhares 6 2 2 4 2 3" xfId="16161" xr:uid="{F6498617-D147-4A07-86AD-A7B2839EEC06}"/>
    <cellStyle name="Separador de milhares 6 2 2 4 2 4" xfId="22059" xr:uid="{A0F9EAFF-F96B-4561-B70C-25CB423254A0}"/>
    <cellStyle name="Separador de milhares 6 2 2 4 2 5" xfId="30747" xr:uid="{EFBB2E73-3470-48CD-897C-E808F049B4C4}"/>
    <cellStyle name="Separador de milhares 6 2 2 4 3" xfId="7395" xr:uid="{5C1B596D-EFE3-4214-BED6-5915E3678EC4}"/>
    <cellStyle name="Separador de milhares 6 2 2 4 3 2" xfId="12250" xr:uid="{42185332-2C16-4C42-AEC1-0ECDCE903795}"/>
    <cellStyle name="Separador de milhares 6 2 2 4 3 2 2" xfId="28512" xr:uid="{6A5B6A08-3D11-480B-83C2-16656A26C9B6}"/>
    <cellStyle name="Separador de milhares 6 2 2 4 3 3" xfId="17845" xr:uid="{06D55407-91B7-4131-B20F-ABD2D24DAF38}"/>
    <cellStyle name="Separador de milhares 6 2 2 4 3 4" xfId="23671" xr:uid="{5D7A98EF-FE17-4E85-A447-F80F674D95FB}"/>
    <cellStyle name="Separador de milhares 6 2 2 4 3 5" xfId="30644" xr:uid="{4EC23337-3197-486E-BA07-6C03C643E3A0}"/>
    <cellStyle name="Separador de milhares 6 2 2 4 4" xfId="9022" xr:uid="{719C7CBF-4508-4999-96B3-DD3D30AA3AE3}"/>
    <cellStyle name="Separador de milhares 6 2 2 4 4 2" xfId="25291" xr:uid="{584ECA61-21A4-48B7-BB0E-C9D7A67F1893}"/>
    <cellStyle name="Separador de milhares 6 2 2 4 5" xfId="14552" xr:uid="{68FE865F-50A6-4BED-A3D7-585557345256}"/>
    <cellStyle name="Separador de milhares 6 2 2 4 6" xfId="20450" xr:uid="{9DB38DF0-F568-4035-9A2F-2FA223A91A13}"/>
    <cellStyle name="Separador de milhares 6 2 2 4 7" xfId="18814" xr:uid="{8845B849-2318-482F-A993-34315AD430A4}"/>
    <cellStyle name="Separador de milhares 6 2 2 4 8" xfId="33495" xr:uid="{ADA404D1-BA6B-4B43-AF56-A3F4694389BA}"/>
    <cellStyle name="Separador de milhares 6 2 2 4 9" xfId="34951" xr:uid="{F86D631D-7474-4E0C-829C-D6AED4D43EC9}"/>
    <cellStyle name="Separador de milhares 6 2 2 5" xfId="13684" xr:uid="{D4C214C3-3CAC-482A-8A3B-29CA0556E2AF}"/>
    <cellStyle name="Separador de milhares 6 2 2 6" xfId="19537" xr:uid="{168B1008-CA0D-4046-8096-F986FEABE74A}"/>
    <cellStyle name="Separador de milhares 6 2 3" xfId="2850" xr:uid="{5BE747A9-517F-4FD8-90F8-3D9E4E118C8C}"/>
    <cellStyle name="Separador de milhares 6 2 3 2" xfId="3091" xr:uid="{D1320A9B-2436-4267-9D94-DD34208F3147}"/>
    <cellStyle name="Separador de milhares 6 2 3 2 10" xfId="32838" xr:uid="{B1FCCD11-879B-4F8E-9F79-F2080AB70A6B}"/>
    <cellStyle name="Separador de milhares 6 2 3 2 11" xfId="34952" xr:uid="{BD959EA6-3551-4241-976E-43E04204799E}"/>
    <cellStyle name="Separador de milhares 6 2 3 2 12" xfId="35900" xr:uid="{79F45FD3-B34C-4E04-8CE7-DAB446A70F96}"/>
    <cellStyle name="Separador de milhares 6 2 3 2 13" xfId="37312" xr:uid="{DFB29876-FDDB-4488-9346-9C93446ED524}"/>
    <cellStyle name="Separador de milhares 6 2 3 2 14" xfId="38717" xr:uid="{363BAF0F-B114-47B2-948A-CC2ECEE7144C}"/>
    <cellStyle name="Separador de milhares 6 2 3 2 15" xfId="40621" xr:uid="{74295DC0-DA83-4FB3-9A8E-F4F7CD4A2263}"/>
    <cellStyle name="Separador de milhares 6 2 3 2 16" xfId="41766" xr:uid="{6E89D341-6E48-4255-BE4A-86FA6DCE1B33}"/>
    <cellStyle name="Separador de milhares 6 2 3 2 17" xfId="43169" xr:uid="{DD547E1C-FEDB-45BE-8656-D6CEEFD70265}"/>
    <cellStyle name="Separador de milhares 6 2 3 2 2" xfId="3556" xr:uid="{183D2139-E773-4755-BF5C-B2FC1BF0E247}"/>
    <cellStyle name="Separador de milhares 6 2 3 2 2 10" xfId="34953" xr:uid="{9D0A1E70-9A48-4CE7-AE3E-CC2DFACEE9FC}"/>
    <cellStyle name="Separador de milhares 6 2 3 2 2 11" xfId="36265" xr:uid="{3C451DF7-8661-417C-9943-0BBB374B684B}"/>
    <cellStyle name="Separador de milhares 6 2 3 2 2 12" xfId="37677" xr:uid="{6F10F494-651E-4049-9E7E-B03D1C0166E5}"/>
    <cellStyle name="Separador de milhares 6 2 3 2 2 13" xfId="39082" xr:uid="{D1122810-7F6D-42BA-B414-8F3A8FAB1DD4}"/>
    <cellStyle name="Separador de milhares 6 2 3 2 2 14" xfId="40622" xr:uid="{AACF6912-ACA2-40E5-8F41-4D9A2D6B5D1D}"/>
    <cellStyle name="Separador de milhares 6 2 3 2 2 15" xfId="42131" xr:uid="{10DB2EA3-08C1-4D78-853C-FEEBAB234442}"/>
    <cellStyle name="Separador de milhares 6 2 3 2 2 16" xfId="43534" xr:uid="{A6267DE6-E5B1-4F07-8FCF-BC1FDDF65C11}"/>
    <cellStyle name="Separador de milhares 6 2 3 2 2 2" xfId="4417" xr:uid="{C971EB62-E9EE-497B-8E77-509815C86BFA}"/>
    <cellStyle name="Separador de milhares 6 2 3 2 2 2 10" xfId="37017" xr:uid="{4166C256-2893-4042-B961-8814FED2C975}"/>
    <cellStyle name="Separador de milhares 6 2 3 2 2 2 11" xfId="38429" xr:uid="{90B910D0-5F43-4FD3-A6BF-08ABF626EC45}"/>
    <cellStyle name="Separador de milhares 6 2 3 2 2 2 12" xfId="39834" xr:uid="{83216095-9A28-48D2-AD5B-9FA25C1F0282}"/>
    <cellStyle name="Separador de milhares 6 2 3 2 2 2 13" xfId="40623" xr:uid="{E370B589-2E66-41EF-9350-55AC77F9BEE1}"/>
    <cellStyle name="Separador de milhares 6 2 3 2 2 2 14" xfId="42883" xr:uid="{AEC11FD5-C57C-40F6-95E0-DF39D5A89BDB}"/>
    <cellStyle name="Separador de milhares 6 2 3 2 2 2 15" xfId="44286" xr:uid="{3C13272B-20FD-49DD-A1EE-8632CF4B3483}"/>
    <cellStyle name="Separador de milhares 6 2 3 2 2 2 2" xfId="6026" xr:uid="{4E941E4C-EBBF-4D21-955E-525C439FEEEE}"/>
    <cellStyle name="Separador de milhares 6 2 3 2 2 2 2 2" xfId="11275" xr:uid="{219B2B01-EB08-455D-9C4E-0680DCB46408}"/>
    <cellStyle name="Separador de milhares 6 2 3 2 2 2 2 2 2" xfId="27537" xr:uid="{2DA98C36-95AC-4DC8-97A3-567E97297C26}"/>
    <cellStyle name="Separador de milhares 6 2 3 2 2 2 2 3" xfId="16798" xr:uid="{C47D8E26-9B18-403F-9D85-D95D41C466CE}"/>
    <cellStyle name="Separador de milhares 6 2 3 2 2 2 2 4" xfId="22696" xr:uid="{2FFED8A2-52DE-4777-940A-676E825C1CCB}"/>
    <cellStyle name="Separador de milhares 6 2 3 2 2 2 2 5" xfId="32457" xr:uid="{F65B2313-B087-48B2-B9D0-D7E243A22569}"/>
    <cellStyle name="Separador de milhares 6 2 3 2 2 2 3" xfId="8032" xr:uid="{A8B0C4DE-6421-4374-9F3F-20EEE75AA568}"/>
    <cellStyle name="Separador de milhares 6 2 3 2 2 2 3 2" xfId="12887" xr:uid="{1E5274E8-B37E-4109-893E-291E60BDAE06}"/>
    <cellStyle name="Separador de milhares 6 2 3 2 2 2 3 2 2" xfId="29149" xr:uid="{040491E5-7070-4F17-B6F8-0C6E111DE744}"/>
    <cellStyle name="Separador de milhares 6 2 3 2 2 2 3 3" xfId="18482" xr:uid="{9B4C27DD-60AD-4FE4-BC31-145EA333601F}"/>
    <cellStyle name="Separador de milhares 6 2 3 2 2 2 3 4" xfId="24308" xr:uid="{77964B35-74B1-4939-9B8B-D747FD85215A}"/>
    <cellStyle name="Separador de milhares 6 2 3 2 2 2 3 5" xfId="19271" xr:uid="{54192BB0-1740-47C5-9809-449CC5F55D04}"/>
    <cellStyle name="Separador de milhares 6 2 3 2 2 2 4" xfId="9659" xr:uid="{0E140466-BD79-4593-8906-BC406338593A}"/>
    <cellStyle name="Separador de milhares 6 2 3 2 2 2 4 2" xfId="25928" xr:uid="{88911380-4A33-46FE-90E8-F4C8DD237C37}"/>
    <cellStyle name="Separador de milhares 6 2 3 2 2 2 5" xfId="15189" xr:uid="{D9A1477D-8FFC-4852-9FB8-7C1FEC0F8191}"/>
    <cellStyle name="Separador de milhares 6 2 3 2 2 2 6" xfId="21087" xr:uid="{45AD8C3F-5774-428B-9067-BE7C7920B2E1}"/>
    <cellStyle name="Separador de milhares 6 2 3 2 2 2 7" xfId="13557" xr:uid="{BA3A8957-958D-434C-B528-A0AA73BC6BC1}"/>
    <cellStyle name="Separador de milhares 6 2 3 2 2 2 8" xfId="34132" xr:uid="{21B29EE7-D698-4CD6-BB1F-939718089726}"/>
    <cellStyle name="Separador de milhares 6 2 3 2 2 2 9" xfId="34954" xr:uid="{FCAC9C02-ECDC-4493-A405-53A0BD5C223B}"/>
    <cellStyle name="Separador de milhares 6 2 3 2 2 3" xfId="5171" xr:uid="{6C2D2849-12B3-4BFA-89A2-5B5A21C52294}"/>
    <cellStyle name="Separador de milhares 6 2 3 2 2 3 2" xfId="10420" xr:uid="{2E1372A7-909E-4992-ABF4-DB9C13F7BDCF}"/>
    <cellStyle name="Separador de milhares 6 2 3 2 2 3 2 2" xfId="26682" xr:uid="{97C59C7D-D58F-45A1-8F1F-A1194209E928}"/>
    <cellStyle name="Separador de milhares 6 2 3 2 2 3 3" xfId="15943" xr:uid="{029FE030-3A0E-4CF0-8DDC-C9362AC94841}"/>
    <cellStyle name="Separador de milhares 6 2 3 2 2 3 4" xfId="21841" xr:uid="{3DC78224-BC37-4D83-8D62-DDE871BE9450}"/>
    <cellStyle name="Separador de milhares 6 2 3 2 2 3 5" xfId="13544" xr:uid="{91D3EFA9-312F-49A6-A23D-C1BB61789365}"/>
    <cellStyle name="Separador de milhares 6 2 3 2 2 4" xfId="7177" xr:uid="{63F00877-701C-42C3-BA5E-70EB54A232AC}"/>
    <cellStyle name="Separador de milhares 6 2 3 2 2 4 2" xfId="12032" xr:uid="{E9C56490-1664-4B14-AB43-FE4A7EB1EB00}"/>
    <cellStyle name="Separador de milhares 6 2 3 2 2 4 2 2" xfId="28294" xr:uid="{EBD89327-404D-46A2-A519-5CE231470995}"/>
    <cellStyle name="Separador de milhares 6 2 3 2 2 4 3" xfId="17627" xr:uid="{8A5CC848-3F88-496A-8165-5AD362F13FD0}"/>
    <cellStyle name="Separador de milhares 6 2 3 2 2 4 4" xfId="23453" xr:uid="{8736B863-4F6A-43F5-B73E-2493812FD103}"/>
    <cellStyle name="Separador de milhares 6 2 3 2 2 4 5" xfId="30662" xr:uid="{00C356AC-E3AF-4B42-9FD8-A01C012DCF5E}"/>
    <cellStyle name="Separador de milhares 6 2 3 2 2 5" xfId="8804" xr:uid="{C9CB0AA9-D594-4F81-A5EE-6EDEC04829FA}"/>
    <cellStyle name="Separador de milhares 6 2 3 2 2 5 2" xfId="25073" xr:uid="{4393385C-E680-4CCD-A279-E01D29D914A2}"/>
    <cellStyle name="Separador de milhares 6 2 3 2 2 6" xfId="14332" xr:uid="{E38184D1-A60A-4B79-9D8B-BD4805C78D91}"/>
    <cellStyle name="Separador de milhares 6 2 3 2 2 7" xfId="20232" xr:uid="{3C8378F0-BA0D-4700-B778-7603512CA1C3}"/>
    <cellStyle name="Separador de milhares 6 2 3 2 2 8" xfId="18923" xr:uid="{D8837AA9-20B4-4CC4-9285-C477E42B50DA}"/>
    <cellStyle name="Separador de milhares 6 2 3 2 2 9" xfId="33277" xr:uid="{973C4085-75EE-4552-BAE5-313B1511FEA2}"/>
    <cellStyle name="Separador de milhares 6 2 3 2 3" xfId="3982" xr:uid="{F9994635-2239-4F1F-928C-F3989F4BE12B}"/>
    <cellStyle name="Separador de milhares 6 2 3 2 3 10" xfId="36650" xr:uid="{FFB80AD1-3EF5-4F32-9E19-428B6D89CEBE}"/>
    <cellStyle name="Separador de milhares 6 2 3 2 3 11" xfId="38062" xr:uid="{66A7C1AA-4697-4BAC-B728-60A326FA1561}"/>
    <cellStyle name="Separador de milhares 6 2 3 2 3 12" xfId="39467" xr:uid="{89CF1BE1-AF39-4E64-B4F3-52AE4292799F}"/>
    <cellStyle name="Separador de milhares 6 2 3 2 3 13" xfId="40624" xr:uid="{CE2A0649-F3D1-41A6-AA5E-DE5C4ACEB505}"/>
    <cellStyle name="Separador de milhares 6 2 3 2 3 14" xfId="42516" xr:uid="{987CE85B-2995-415A-81F4-16D52E455364}"/>
    <cellStyle name="Separador de milhares 6 2 3 2 3 15" xfId="43919" xr:uid="{9FC3249D-2782-4607-8394-229B3ED5FE73}"/>
    <cellStyle name="Separador de milhares 6 2 3 2 3 2" xfId="5591" xr:uid="{2A2D0860-3E24-40AB-84B6-5F5D76A71148}"/>
    <cellStyle name="Separador de milhares 6 2 3 2 3 2 2" xfId="10840" xr:uid="{E649428F-66F3-40B2-8949-7F9BBD4ACFFC}"/>
    <cellStyle name="Separador de milhares 6 2 3 2 3 2 2 2" xfId="27102" xr:uid="{E2D5CB98-036C-4BF9-8F58-515A115191C4}"/>
    <cellStyle name="Separador de milhares 6 2 3 2 3 2 3" xfId="16363" xr:uid="{3B7A2CC9-4A24-4EF7-AB46-BB91FC3BDFA0}"/>
    <cellStyle name="Separador de milhares 6 2 3 2 3 2 4" xfId="22261" xr:uid="{DEDF5F61-43A5-48E6-99C6-84DEDCA7B5BF}"/>
    <cellStyle name="Separador de milhares 6 2 3 2 3 2 5" xfId="30933" xr:uid="{49969B6B-F3DF-40CA-B2BD-40AC7CF89B55}"/>
    <cellStyle name="Separador de milhares 6 2 3 2 3 3" xfId="7597" xr:uid="{8468E853-52B7-465F-A27E-1CE6DE157EB4}"/>
    <cellStyle name="Separador de milhares 6 2 3 2 3 3 2" xfId="12452" xr:uid="{DC08CDC6-02A0-4C70-B101-D6C82F801DD2}"/>
    <cellStyle name="Separador de milhares 6 2 3 2 3 3 2 2" xfId="28714" xr:uid="{E94F5D15-4E43-4205-BC46-C8D60F83C9EF}"/>
    <cellStyle name="Separador de milhares 6 2 3 2 3 3 3" xfId="18047" xr:uid="{DF57A27E-D5B1-4DCE-9D5F-938EAAEB4416}"/>
    <cellStyle name="Separador de milhares 6 2 3 2 3 3 4" xfId="23873" xr:uid="{8FADE411-80A8-48CC-932E-7AC09D1CEDF3}"/>
    <cellStyle name="Separador de milhares 6 2 3 2 3 3 5" xfId="31753" xr:uid="{E32215E5-7B77-4574-9A92-087961BAAF78}"/>
    <cellStyle name="Separador de milhares 6 2 3 2 3 4" xfId="9224" xr:uid="{691BE17B-340F-4FAB-B35E-390040F6C7A0}"/>
    <cellStyle name="Separador de milhares 6 2 3 2 3 4 2" xfId="25493" xr:uid="{8608C517-CC3F-4FE3-88FB-3F1F65A7E086}"/>
    <cellStyle name="Separador de milhares 6 2 3 2 3 5" xfId="14754" xr:uid="{53C4B02A-90B6-466E-A435-B46CFDDE4E5E}"/>
    <cellStyle name="Separador de milhares 6 2 3 2 3 6" xfId="20652" xr:uid="{48300AEB-5E88-4908-A610-E5E3E93846EE}"/>
    <cellStyle name="Separador de milhares 6 2 3 2 3 7" xfId="30419" xr:uid="{BAD360C5-EE7A-4A4F-BADA-2C14AFD76331}"/>
    <cellStyle name="Separador de milhares 6 2 3 2 3 8" xfId="33697" xr:uid="{E14EA4BE-19B2-46DF-9CB2-0C080708A07E}"/>
    <cellStyle name="Separador de milhares 6 2 3 2 3 9" xfId="34955" xr:uid="{E44F8FCC-ECB3-4C99-A798-32650FB90B4B}"/>
    <cellStyle name="Separador de milhares 6 2 3 2 4" xfId="4732" xr:uid="{87739562-8EA0-4860-A090-3C096F11AB43}"/>
    <cellStyle name="Separador de milhares 6 2 3 2 4 2" xfId="9981" xr:uid="{B9409376-B860-4A6F-BF55-273FC7AB61AD}"/>
    <cellStyle name="Separador de milhares 6 2 3 2 4 2 2" xfId="26243" xr:uid="{39D5AA15-5570-48DC-9D09-830402CE77C1}"/>
    <cellStyle name="Separador de milhares 6 2 3 2 4 3" xfId="15504" xr:uid="{D7B52B5B-E2BE-42AD-BD27-70D289E03D1A}"/>
    <cellStyle name="Separador de milhares 6 2 3 2 4 4" xfId="21402" xr:uid="{A81F50D7-9C36-4E8C-B357-958E7C27B05A}"/>
    <cellStyle name="Separador de milhares 6 2 3 2 4 5" xfId="13516" xr:uid="{CCD53690-635F-4215-B715-32767713C897}"/>
    <cellStyle name="Separador de milhares 6 2 3 2 5" xfId="6738" xr:uid="{8162BFF6-F25A-4748-AB08-EF0BCA6FCCC9}"/>
    <cellStyle name="Separador de milhares 6 2 3 2 5 2" xfId="11593" xr:uid="{7C6EC566-77ED-48F2-81EC-A881F51F8826}"/>
    <cellStyle name="Separador de milhares 6 2 3 2 5 2 2" xfId="27855" xr:uid="{C64B1464-48EF-4B92-912C-BEF5DEF4A581}"/>
    <cellStyle name="Separador de milhares 6 2 3 2 5 3" xfId="17188" xr:uid="{211A0118-07E3-4B07-BEB3-BDFF35A2F134}"/>
    <cellStyle name="Separador de milhares 6 2 3 2 5 4" xfId="23014" xr:uid="{732A2180-F28C-4B93-B79E-DAF7917C4650}"/>
    <cellStyle name="Separador de milhares 6 2 3 2 5 5" xfId="30103" xr:uid="{517734F0-7D2B-404F-A8C2-661D180D5FA8}"/>
    <cellStyle name="Separador de milhares 6 2 3 2 6" xfId="8365" xr:uid="{B3FF08FC-B84D-4366-9C02-F33E7659EE21}"/>
    <cellStyle name="Separador de milhares 6 2 3 2 6 2" xfId="24634" xr:uid="{62490367-8C5D-4C14-9CDD-637277DCCF8B}"/>
    <cellStyle name="Separador de milhares 6 2 3 2 7" xfId="13890" xr:uid="{B703017C-4BFC-461E-A9CA-BCCC4307F8BF}"/>
    <cellStyle name="Separador de milhares 6 2 3 2 8" xfId="19793" xr:uid="{94F5FCA3-7B5A-4861-9EB1-EBC89983F8CB}"/>
    <cellStyle name="Separador de milhares 6 2 3 2 9" xfId="30007" xr:uid="{678E2A75-42B6-4EC0-91B0-459469861A73}"/>
    <cellStyle name="Separador de milhares 6 2 3 3" xfId="3358" xr:uid="{B9609A59-D4BC-4472-8168-6BB735FF026C}"/>
    <cellStyle name="Separador de milhares 6 2 3 3 10" xfId="34956" xr:uid="{69F46E09-A79B-420E-9DA7-994C6D4E0CA0}"/>
    <cellStyle name="Separador de milhares 6 2 3 3 11" xfId="36089" xr:uid="{6BFA6776-C27C-42E0-A0B0-60AA8A24FB78}"/>
    <cellStyle name="Separador de milhares 6 2 3 3 12" xfId="37501" xr:uid="{90F6FDCC-02E7-4705-AC3C-251669B526D3}"/>
    <cellStyle name="Separador de milhares 6 2 3 3 13" xfId="38906" xr:uid="{DE177DD6-D16C-453F-91D2-2EBC9ACFFBD0}"/>
    <cellStyle name="Separador de milhares 6 2 3 3 14" xfId="40625" xr:uid="{F3BC3864-8D68-48EB-95A1-368C33E313C6}"/>
    <cellStyle name="Separador de milhares 6 2 3 3 15" xfId="41955" xr:uid="{D1809547-D17A-4551-A57E-00412176B53A}"/>
    <cellStyle name="Separador de milhares 6 2 3 3 16" xfId="43358" xr:uid="{6C96E0B0-E561-4DEC-A2C4-F104219863BE}"/>
    <cellStyle name="Separador de milhares 6 2 3 3 2" xfId="4219" xr:uid="{F1766361-180F-4EA0-A5E3-8A3D2977D0F0}"/>
    <cellStyle name="Separador de milhares 6 2 3 3 2 10" xfId="36841" xr:uid="{B96F3343-B394-4853-9E37-D04B199E1186}"/>
    <cellStyle name="Separador de milhares 6 2 3 3 2 11" xfId="38253" xr:uid="{0BC0D8A2-3860-4F7F-B9B2-874FDEB13328}"/>
    <cellStyle name="Separador de milhares 6 2 3 3 2 12" xfId="39658" xr:uid="{2300ECA5-C7D5-4C67-8A67-53CE5F1D5017}"/>
    <cellStyle name="Separador de milhares 6 2 3 3 2 13" xfId="40626" xr:uid="{E57F5E09-8859-4257-B72B-DA6B3506D25A}"/>
    <cellStyle name="Separador de milhares 6 2 3 3 2 14" xfId="42707" xr:uid="{E4FCB03B-A0C0-4888-85D7-B47F03C4DFFA}"/>
    <cellStyle name="Separador de milhares 6 2 3 3 2 15" xfId="44110" xr:uid="{645D7F27-7718-49AB-945A-D081B57F1963}"/>
    <cellStyle name="Separador de milhares 6 2 3 3 2 2" xfId="5828" xr:uid="{E65690BF-A8B8-463A-B97F-EEB20D09F925}"/>
    <cellStyle name="Separador de milhares 6 2 3 3 2 2 2" xfId="11077" xr:uid="{2B108B05-7EE6-49C8-8128-DCCCC35FB08A}"/>
    <cellStyle name="Separador de milhares 6 2 3 3 2 2 2 2" xfId="27339" xr:uid="{3936D418-49C9-464F-BEDA-2B4DE798EC2F}"/>
    <cellStyle name="Separador de milhares 6 2 3 3 2 2 3" xfId="16600" xr:uid="{309C4722-49A3-4CF5-BC2B-D08A74DDC144}"/>
    <cellStyle name="Separador de milhares 6 2 3 3 2 2 4" xfId="22498" xr:uid="{1FA384CB-C944-4CB5-9061-1D5CE4988479}"/>
    <cellStyle name="Separador de milhares 6 2 3 3 2 2 5" xfId="19181" xr:uid="{BC8CA815-C7D4-4756-9359-C60F4873FA6A}"/>
    <cellStyle name="Separador de milhares 6 2 3 3 2 3" xfId="7834" xr:uid="{AC2FA3BD-4380-4D32-BD90-A85D120B6A2F}"/>
    <cellStyle name="Separador de milhares 6 2 3 3 2 3 2" xfId="12689" xr:uid="{CEE878FB-B219-46A8-BC81-1B1B4A9A712D}"/>
    <cellStyle name="Separador de milhares 6 2 3 3 2 3 2 2" xfId="28951" xr:uid="{49F9D629-1288-49FE-9469-039BC3F5BCC3}"/>
    <cellStyle name="Separador de milhares 6 2 3 3 2 3 3" xfId="18284" xr:uid="{016F23B6-6C15-4BC7-A5F9-4BA7511C1C0D}"/>
    <cellStyle name="Separador de milhares 6 2 3 3 2 3 4" xfId="24110" xr:uid="{ECC0B4C5-FE65-4746-A86F-41AD98E11EA2}"/>
    <cellStyle name="Separador de milhares 6 2 3 3 2 3 5" xfId="29507" xr:uid="{0AB52895-AF7D-4E0D-AB84-5F868DE4F8EF}"/>
    <cellStyle name="Separador de milhares 6 2 3 3 2 4" xfId="9461" xr:uid="{FB84E251-09F4-4A50-BC2F-C098A0A9ACE7}"/>
    <cellStyle name="Separador de milhares 6 2 3 3 2 4 2" xfId="25730" xr:uid="{CC0C77BF-EBAD-463A-944E-84D247132604}"/>
    <cellStyle name="Separador de milhares 6 2 3 3 2 5" xfId="14991" xr:uid="{3071177D-2E80-4A90-88F2-20B4B06EBA03}"/>
    <cellStyle name="Separador de milhares 6 2 3 3 2 6" xfId="20889" xr:uid="{B77EB4A8-F0B6-4747-AB64-3EB1437FFB8E}"/>
    <cellStyle name="Separador de milhares 6 2 3 3 2 7" xfId="32579" xr:uid="{2290C3B1-2DDA-4DA8-A8D2-130B71CA2EEC}"/>
    <cellStyle name="Separador de milhares 6 2 3 3 2 8" xfId="33934" xr:uid="{DBC080E0-8A7D-4EB8-9440-948C94B7364A}"/>
    <cellStyle name="Separador de milhares 6 2 3 3 2 9" xfId="34957" xr:uid="{22F73041-798A-4804-91C5-B537E790CE46}"/>
    <cellStyle name="Separador de milhares 6 2 3 3 3" xfId="4973" xr:uid="{2C92B419-3A1C-4A97-AE06-C8708BF75840}"/>
    <cellStyle name="Separador de milhares 6 2 3 3 3 2" xfId="10222" xr:uid="{78524E36-2B64-4216-A76D-DE115DCFD58B}"/>
    <cellStyle name="Separador de milhares 6 2 3 3 3 2 2" xfId="26484" xr:uid="{13504301-D36E-4B01-85DC-458BC8094A1E}"/>
    <cellStyle name="Separador de milhares 6 2 3 3 3 3" xfId="15745" xr:uid="{BC991808-147E-4F34-AC4C-512DFB223008}"/>
    <cellStyle name="Separador de milhares 6 2 3 3 3 4" xfId="21643" xr:uid="{EA61AF26-936B-4A24-B072-0F377AA9B558}"/>
    <cellStyle name="Separador de milhares 6 2 3 3 3 5" xfId="31450" xr:uid="{49620E84-D432-49F6-9C15-4AEF014A86D5}"/>
    <cellStyle name="Separador de milhares 6 2 3 3 4" xfId="6979" xr:uid="{3AEA8ECE-08FA-4A64-A9B9-5E1FE6BF4342}"/>
    <cellStyle name="Separador de milhares 6 2 3 3 4 2" xfId="11834" xr:uid="{AA25BF10-3ACE-4B89-A0AD-89396E0B09A8}"/>
    <cellStyle name="Separador de milhares 6 2 3 3 4 2 2" xfId="28096" xr:uid="{19DFE51A-8111-4F0B-804F-6631DE78535F}"/>
    <cellStyle name="Separador de milhares 6 2 3 3 4 3" xfId="17429" xr:uid="{32604112-514C-4C8F-84A3-CE2B185EB876}"/>
    <cellStyle name="Separador de milhares 6 2 3 3 4 4" xfId="23255" xr:uid="{8EE6EEEC-C442-4EA5-A769-486E8DD141E6}"/>
    <cellStyle name="Separador de milhares 6 2 3 3 4 5" xfId="18832" xr:uid="{F5FE69B5-545A-4CC5-9E6B-FA32391B89CD}"/>
    <cellStyle name="Separador de milhares 6 2 3 3 5" xfId="8606" xr:uid="{22333B50-1A11-4279-9B8E-9256D7E19096}"/>
    <cellStyle name="Separador de milhares 6 2 3 3 5 2" xfId="24875" xr:uid="{E149DB68-5483-40C1-8975-8FB056E749F0}"/>
    <cellStyle name="Separador de milhares 6 2 3 3 6" xfId="14134" xr:uid="{1058E46C-F3F3-4AAE-A026-25E391BCA614}"/>
    <cellStyle name="Separador de milhares 6 2 3 3 7" xfId="20034" xr:uid="{7C5D4B37-8A7D-4B4D-AF14-59287ABEA3A0}"/>
    <cellStyle name="Separador de milhares 6 2 3 3 8" xfId="19055" xr:uid="{8D2E4F7A-FC8A-4002-AEC1-3BF5DA8316C9}"/>
    <cellStyle name="Separador de milhares 6 2 3 3 9" xfId="33079" xr:uid="{6E6A55A7-AB6F-4D6C-AB9B-0F23E3C00983}"/>
    <cellStyle name="Separador de milhares 6 2 3 4" xfId="3781" xr:uid="{14FDF6A8-87A8-44FA-84C1-432C1E05104D}"/>
    <cellStyle name="Separador de milhares 6 2 3 4 10" xfId="36474" xr:uid="{0BA9DBE5-FFA2-4B10-BE26-5D414690970B}"/>
    <cellStyle name="Separador de milhares 6 2 3 4 11" xfId="37886" xr:uid="{574960F3-B024-44CA-A95D-F313CFD79ABF}"/>
    <cellStyle name="Separador de milhares 6 2 3 4 12" xfId="39291" xr:uid="{682D0A1D-88A7-40E2-8F92-ED21CE73721B}"/>
    <cellStyle name="Separador de milhares 6 2 3 4 13" xfId="40627" xr:uid="{439CC4E5-1C3C-4D71-B15B-2DC9E320DB92}"/>
    <cellStyle name="Separador de milhares 6 2 3 4 14" xfId="42340" xr:uid="{8C5AD031-8555-4FDF-97CC-B676B982CB86}"/>
    <cellStyle name="Separador de milhares 6 2 3 4 15" xfId="43743" xr:uid="{A02D588E-D00B-4594-921E-1615F28FC280}"/>
    <cellStyle name="Separador de milhares 6 2 3 4 2" xfId="5390" xr:uid="{B77B46B1-A9E7-42FC-BB1F-9A62A8804CEC}"/>
    <cellStyle name="Separador de milhares 6 2 3 4 2 2" xfId="10639" xr:uid="{6314E6A2-34E2-4FCA-B5DD-56DE7EC78387}"/>
    <cellStyle name="Separador de milhares 6 2 3 4 2 2 2" xfId="26901" xr:uid="{EFBD416E-1B45-4D2B-ABE5-DC72C599EBDC}"/>
    <cellStyle name="Separador de milhares 6 2 3 4 2 3" xfId="16162" xr:uid="{6ABAEB48-2C64-4AAD-AB4E-D8AEA8514FDC}"/>
    <cellStyle name="Separador de milhares 6 2 3 4 2 4" xfId="22060" xr:uid="{D0EE2DAB-B105-498D-A7A7-35E490D7AA96}"/>
    <cellStyle name="Separador de milhares 6 2 3 4 2 5" xfId="18913" xr:uid="{42461962-640F-4553-8D6A-25C16E5564AF}"/>
    <cellStyle name="Separador de milhares 6 2 3 4 3" xfId="7396" xr:uid="{1F54DF7E-DA27-476E-95A3-2FD452D3C977}"/>
    <cellStyle name="Separador de milhares 6 2 3 4 3 2" xfId="12251" xr:uid="{586DE64A-E28A-4D33-BF3E-8ADA28053C66}"/>
    <cellStyle name="Separador de milhares 6 2 3 4 3 2 2" xfId="28513" xr:uid="{9F6D1000-FE02-41AD-85DC-6D6FCD52A5DA}"/>
    <cellStyle name="Separador de milhares 6 2 3 4 3 3" xfId="17846" xr:uid="{F99FC013-BBE8-4FFF-BDCB-8174C9347CC8}"/>
    <cellStyle name="Separador de milhares 6 2 3 4 3 4" xfId="23672" xr:uid="{43B3F28A-D309-4B74-B304-85CD8AFFC48E}"/>
    <cellStyle name="Separador de milhares 6 2 3 4 3 5" xfId="19284" xr:uid="{CB3CB34A-D5B0-45EA-B504-3E0B5B264B16}"/>
    <cellStyle name="Separador de milhares 6 2 3 4 4" xfId="9023" xr:uid="{68732CCA-5E47-4143-BF50-FA88E9BDA2CE}"/>
    <cellStyle name="Separador de milhares 6 2 3 4 4 2" xfId="25292" xr:uid="{D25EF9E1-9A41-494F-9210-7D3C28DF1E27}"/>
    <cellStyle name="Separador de milhares 6 2 3 4 5" xfId="14553" xr:uid="{9E078A0D-DCCC-4DF3-BA91-A8A299489D0B}"/>
    <cellStyle name="Separador de milhares 6 2 3 4 6" xfId="20451" xr:uid="{F5065D01-EDBD-4358-8EA9-C16203BA3F37}"/>
    <cellStyle name="Separador de milhares 6 2 3 4 7" xfId="29688" xr:uid="{0D3A87C3-40EA-4785-96FF-D4C8EC7F61EE}"/>
    <cellStyle name="Separador de milhares 6 2 3 4 8" xfId="33496" xr:uid="{09464DBC-C87B-4062-A3BB-AB83BD4DFE69}"/>
    <cellStyle name="Separador de milhares 6 2 3 4 9" xfId="34958" xr:uid="{CBB9BC53-C9DE-409C-ADB9-6931ED241567}"/>
    <cellStyle name="Separador de milhares 6 2 3 5" xfId="13685" xr:uid="{0FC009FF-1695-4B04-9BC1-36B9E26995C7}"/>
    <cellStyle name="Separador de milhares 6 2 3 6" xfId="18924" xr:uid="{5FC9C9F5-86D9-452F-B5DF-E759FAEAA69B}"/>
    <cellStyle name="Separador de milhares 6 2 4" xfId="3089" xr:uid="{398632E5-FE53-428A-A620-B991FC3C17A1}"/>
    <cellStyle name="Separador de milhares 6 2 4 10" xfId="32836" xr:uid="{0D42B3B7-D557-4F55-ABC2-3C33532EBF59}"/>
    <cellStyle name="Separador de milhares 6 2 4 11" xfId="34959" xr:uid="{4C999082-6192-48A0-9D55-EF21E83D0B21}"/>
    <cellStyle name="Separador de milhares 6 2 4 12" xfId="35855" xr:uid="{43F63E0C-BFD1-4FF0-AE27-0833A9323E1D}"/>
    <cellStyle name="Separador de milhares 6 2 4 13" xfId="37267" xr:uid="{F480113B-D0A9-4D8C-8AE0-AC992D3EED25}"/>
    <cellStyle name="Separador de milhares 6 2 4 14" xfId="38672" xr:uid="{2FCD2F35-558C-4373-9583-4A26ABB8118A}"/>
    <cellStyle name="Separador de milhares 6 2 4 15" xfId="40628" xr:uid="{722C5B14-0A20-4FFA-A75E-C3C517F0D13E}"/>
    <cellStyle name="Separador de milhares 6 2 4 16" xfId="41721" xr:uid="{93CD08AB-1B06-4576-9E29-F1927CF7A6A5}"/>
    <cellStyle name="Separador de milhares 6 2 4 17" xfId="43124" xr:uid="{011738C4-9740-49A6-A7DF-8C7FFD9B3EE0}"/>
    <cellStyle name="Separador de milhares 6 2 4 2" xfId="3554" xr:uid="{3BD42035-6942-4993-9802-EA779008565B}"/>
    <cellStyle name="Separador de milhares 6 2 4 2 10" xfId="34960" xr:uid="{4F35A286-4B00-4323-B722-A8B4F81D5919}"/>
    <cellStyle name="Separador de milhares 6 2 4 2 11" xfId="36220" xr:uid="{0DF259F8-2B11-4679-8DB9-5EC7CE92489D}"/>
    <cellStyle name="Separador de milhares 6 2 4 2 12" xfId="37632" xr:uid="{1FE66BCF-5E20-447B-B825-D1DD53B96F6B}"/>
    <cellStyle name="Separador de milhares 6 2 4 2 13" xfId="39037" xr:uid="{BCAA97BD-B41A-4130-9387-78B3EB3DB50E}"/>
    <cellStyle name="Separador de milhares 6 2 4 2 14" xfId="40629" xr:uid="{600BD19F-0BFF-4E02-B58A-FF51438EEBED}"/>
    <cellStyle name="Separador de milhares 6 2 4 2 15" xfId="42086" xr:uid="{EAA58D56-4576-4DA1-BBF7-5134413C5B7A}"/>
    <cellStyle name="Separador de milhares 6 2 4 2 16" xfId="43489" xr:uid="{DC307957-4EE7-464B-B1C8-903615E2EB4F}"/>
    <cellStyle name="Separador de milhares 6 2 4 2 2" xfId="4415" xr:uid="{3FCC47DF-2DB3-405B-9E25-380E1A63E71D}"/>
    <cellStyle name="Separador de milhares 6 2 4 2 2 10" xfId="36972" xr:uid="{0A28BB8D-C6B6-4DEE-95D4-5E03F737430D}"/>
    <cellStyle name="Separador de milhares 6 2 4 2 2 11" xfId="38384" xr:uid="{1ACFA5CF-61B7-4A0D-B273-5FC52DB17A1D}"/>
    <cellStyle name="Separador de milhares 6 2 4 2 2 12" xfId="39789" xr:uid="{9C1A5FC7-D8DF-4612-8ECE-A8FB9B49DD4E}"/>
    <cellStyle name="Separador de milhares 6 2 4 2 2 13" xfId="40630" xr:uid="{C24C6639-F02F-4BE1-A7B1-FA6A41110147}"/>
    <cellStyle name="Separador de milhares 6 2 4 2 2 14" xfId="42838" xr:uid="{5E317E44-854C-4D93-8B7E-0F6924A2D73F}"/>
    <cellStyle name="Separador de milhares 6 2 4 2 2 15" xfId="44241" xr:uid="{D1785D21-8691-456E-8A57-C47F06D6354D}"/>
    <cellStyle name="Separador de milhares 6 2 4 2 2 2" xfId="6024" xr:uid="{E39819C3-9FCC-4F83-BE06-C90B0FAA1F62}"/>
    <cellStyle name="Separador de milhares 6 2 4 2 2 2 2" xfId="11273" xr:uid="{E653C9E9-37E6-42BD-98E1-6782AB6121A4}"/>
    <cellStyle name="Separador de milhares 6 2 4 2 2 2 2 2" xfId="27535" xr:uid="{0B1D86C2-66DE-4980-9F48-66B7AE42CC31}"/>
    <cellStyle name="Separador de milhares 6 2 4 2 2 2 3" xfId="16796" xr:uid="{D38EA089-31F1-4CFA-ACEC-2A160F19B5E0}"/>
    <cellStyle name="Separador de milhares 6 2 4 2 2 2 4" xfId="22694" xr:uid="{B02A7722-307F-4436-A5F5-EFF9DC4D904C}"/>
    <cellStyle name="Separador de milhares 6 2 4 2 2 2 5" xfId="32002" xr:uid="{E44AA76B-8FD7-46FA-B9BD-BC3A1C9541FA}"/>
    <cellStyle name="Separador de milhares 6 2 4 2 2 3" xfId="8030" xr:uid="{8FD62404-7B41-4F42-8CE6-C938D78475DB}"/>
    <cellStyle name="Separador de milhares 6 2 4 2 2 3 2" xfId="12885" xr:uid="{B1EED268-B439-49EA-ABB7-65258E318D90}"/>
    <cellStyle name="Separador de milhares 6 2 4 2 2 3 2 2" xfId="29147" xr:uid="{BA7E7CDF-F8A1-4115-B337-35577EC5CEF9}"/>
    <cellStyle name="Separador de milhares 6 2 4 2 2 3 3" xfId="18480" xr:uid="{EF37DC8E-7133-4227-86E2-7B76DF189737}"/>
    <cellStyle name="Separador de milhares 6 2 4 2 2 3 4" xfId="24306" xr:uid="{234E50C2-C603-4AA6-BCF5-EC723C155E9C}"/>
    <cellStyle name="Separador de milhares 6 2 4 2 2 3 5" xfId="19540" xr:uid="{EB36F17C-43D6-4872-BC6A-F40E3B53622E}"/>
    <cellStyle name="Separador de milhares 6 2 4 2 2 4" xfId="9657" xr:uid="{311A94C6-6F6C-4F81-828B-1D7EE8A499C7}"/>
    <cellStyle name="Separador de milhares 6 2 4 2 2 4 2" xfId="25926" xr:uid="{51902E6C-B6C7-4874-8B2D-43ECA19D9ECC}"/>
    <cellStyle name="Separador de milhares 6 2 4 2 2 5" xfId="15187" xr:uid="{B5157EF3-931E-4A29-A060-F550B6A93932}"/>
    <cellStyle name="Separador de milhares 6 2 4 2 2 6" xfId="21085" xr:uid="{9D01C303-C05D-435A-B30F-A25053AC2BFE}"/>
    <cellStyle name="Separador de milhares 6 2 4 2 2 7" xfId="30716" xr:uid="{42EC8DB4-AC37-4196-BCD7-6BE55A190215}"/>
    <cellStyle name="Separador de milhares 6 2 4 2 2 8" xfId="34130" xr:uid="{4A439A5B-131E-4B4F-B951-D6C7AFFA94EE}"/>
    <cellStyle name="Separador de milhares 6 2 4 2 2 9" xfId="34961" xr:uid="{8A4D3219-D814-49FD-8413-8E9DDC8E3A4E}"/>
    <cellStyle name="Separador de milhares 6 2 4 2 3" xfId="5169" xr:uid="{76D1FBFE-5C8E-459C-887E-7D885A99970E}"/>
    <cellStyle name="Separador de milhares 6 2 4 2 3 2" xfId="10418" xr:uid="{5337715A-04F9-40F2-8B9C-434F529C1F75}"/>
    <cellStyle name="Separador de milhares 6 2 4 2 3 2 2" xfId="26680" xr:uid="{BB2EBE55-CB1C-4DFA-9399-985EA9A040BE}"/>
    <cellStyle name="Separador de milhares 6 2 4 2 3 3" xfId="15941" xr:uid="{B0F5E47D-B74A-47A0-BB05-43615A08F928}"/>
    <cellStyle name="Separador de milhares 6 2 4 2 3 4" xfId="21839" xr:uid="{2B2C2A27-BDC5-44C6-9C91-CE68CD035BDA}"/>
    <cellStyle name="Separador de milhares 6 2 4 2 3 5" xfId="32332" xr:uid="{47A05732-0BAD-4350-B5F5-70AFD42FE1D5}"/>
    <cellStyle name="Separador de milhares 6 2 4 2 4" xfId="7175" xr:uid="{AD9AFD03-B5BA-49EE-BA45-AC8382F86C59}"/>
    <cellStyle name="Separador de milhares 6 2 4 2 4 2" xfId="12030" xr:uid="{F550FD86-C250-4A5B-838E-0ED24DC13915}"/>
    <cellStyle name="Separador de milhares 6 2 4 2 4 2 2" xfId="28292" xr:uid="{6AF5D20D-B736-4E70-8A65-C621F27682A4}"/>
    <cellStyle name="Separador de milhares 6 2 4 2 4 3" xfId="17625" xr:uid="{20B3F75F-72E7-41B0-A18B-B52EAEF30E0C}"/>
    <cellStyle name="Separador de milhares 6 2 4 2 4 4" xfId="23451" xr:uid="{F45CF097-B3DB-422A-9C36-D9FF75D56063}"/>
    <cellStyle name="Separador de milhares 6 2 4 2 4 5" xfId="30849" xr:uid="{15511642-6BA4-43F9-A21B-ED902D7DF8E3}"/>
    <cellStyle name="Separador de milhares 6 2 4 2 5" xfId="8802" xr:uid="{EE45BBB8-A832-4A3F-8507-A718F4B85468}"/>
    <cellStyle name="Separador de milhares 6 2 4 2 5 2" xfId="25071" xr:uid="{EA8E737E-68E7-4C3E-BDEC-093FE6F2738D}"/>
    <cellStyle name="Separador de milhares 6 2 4 2 6" xfId="14330" xr:uid="{5FE09652-088D-4C6B-B859-8ECF874370E2}"/>
    <cellStyle name="Separador de milhares 6 2 4 2 7" xfId="20230" xr:uid="{94D6CDF3-83B6-4F8F-94C5-3EF36C0F0923}"/>
    <cellStyle name="Separador de milhares 6 2 4 2 8" xfId="32143" xr:uid="{97A6DB59-838A-41D9-B799-B193E4FD650C}"/>
    <cellStyle name="Separador de milhares 6 2 4 2 9" xfId="33275" xr:uid="{85306332-D324-4514-917A-6D7AA87CD29B}"/>
    <cellStyle name="Separador de milhares 6 2 4 3" xfId="3980" xr:uid="{B8FB1C05-241F-43BA-985A-6E7150A15911}"/>
    <cellStyle name="Separador de milhares 6 2 4 3 10" xfId="36605" xr:uid="{FCFEE758-E74B-468E-868E-EDB954CC6396}"/>
    <cellStyle name="Separador de milhares 6 2 4 3 11" xfId="38017" xr:uid="{452F8CCB-2AB1-46A4-93A0-D61F34135B42}"/>
    <cellStyle name="Separador de milhares 6 2 4 3 12" xfId="39422" xr:uid="{85BB2BB4-9CD7-48B2-967D-CB6B111EEEB6}"/>
    <cellStyle name="Separador de milhares 6 2 4 3 13" xfId="40631" xr:uid="{19B8D07F-C126-4F4E-85A9-5B3C0BC97214}"/>
    <cellStyle name="Separador de milhares 6 2 4 3 14" xfId="42471" xr:uid="{764CA957-CA06-4737-B9C9-6F41D49A4609}"/>
    <cellStyle name="Separador de milhares 6 2 4 3 15" xfId="43874" xr:uid="{C63A312D-F762-483F-AC3D-C5B00B5DFFA7}"/>
    <cellStyle name="Separador de milhares 6 2 4 3 2" xfId="5589" xr:uid="{2E836890-3181-41F6-B8B0-4FF71321A6FB}"/>
    <cellStyle name="Separador de milhares 6 2 4 3 2 2" xfId="10838" xr:uid="{B19192FA-15BA-4ACA-B5E2-69E23D3D51BD}"/>
    <cellStyle name="Separador de milhares 6 2 4 3 2 2 2" xfId="27100" xr:uid="{8F056C47-84EA-4FC0-A9B9-016B9A3344CC}"/>
    <cellStyle name="Separador de milhares 6 2 4 3 2 3" xfId="16361" xr:uid="{CE4EF1EC-7028-42DE-BDF7-C53DA4292071}"/>
    <cellStyle name="Separador de milhares 6 2 4 3 2 4" xfId="22259" xr:uid="{1BC3E031-19A0-4F0C-8AA4-605BBC358AAD}"/>
    <cellStyle name="Separador de milhares 6 2 4 3 2 5" xfId="30638" xr:uid="{7FF6B261-4F88-42BE-83EA-D27DD09F8E34}"/>
    <cellStyle name="Separador de milhares 6 2 4 3 3" xfId="7595" xr:uid="{9BD15274-EAFF-4D04-BA33-471EB7074937}"/>
    <cellStyle name="Separador de milhares 6 2 4 3 3 2" xfId="12450" xr:uid="{8855B3C7-F021-48F1-8710-D5B330A58759}"/>
    <cellStyle name="Separador de milhares 6 2 4 3 3 2 2" xfId="28712" xr:uid="{569682D4-6C3A-4170-942E-1F28F11CB335}"/>
    <cellStyle name="Separador de milhares 6 2 4 3 3 3" xfId="18045" xr:uid="{F4965F43-859C-4E55-8269-C785458BB9A9}"/>
    <cellStyle name="Separador de milhares 6 2 4 3 3 4" xfId="23871" xr:uid="{AFF3A614-AFC4-449B-8562-C6F2ACEC278F}"/>
    <cellStyle name="Separador de milhares 6 2 4 3 3 5" xfId="13349" xr:uid="{AE72412E-B8DA-4267-9F74-B2F581C2D353}"/>
    <cellStyle name="Separador de milhares 6 2 4 3 4" xfId="9222" xr:uid="{C63FB876-4B13-4524-A490-A0D47BDB8BD5}"/>
    <cellStyle name="Separador de milhares 6 2 4 3 4 2" xfId="25491" xr:uid="{2F9B5115-4F66-4B50-A8A5-1979BE56FEEE}"/>
    <cellStyle name="Separador de milhares 6 2 4 3 5" xfId="14752" xr:uid="{5CF14392-525F-464A-A27D-6A623E368157}"/>
    <cellStyle name="Separador de milhares 6 2 4 3 6" xfId="20650" xr:uid="{22908182-7C4D-4037-9C70-71D29B8B3E89}"/>
    <cellStyle name="Separador de milhares 6 2 4 3 7" xfId="19043" xr:uid="{D4B1F174-BEC1-4CEE-BAD3-ABDD21B21A9D}"/>
    <cellStyle name="Separador de milhares 6 2 4 3 8" xfId="33695" xr:uid="{6016087A-4421-4A47-B0F3-D031259170BE}"/>
    <cellStyle name="Separador de milhares 6 2 4 3 9" xfId="34962" xr:uid="{12FB30C1-C743-446C-8C4F-F5E1A0AD2F3E}"/>
    <cellStyle name="Separador de milhares 6 2 4 4" xfId="4730" xr:uid="{EE758923-1455-4D82-842D-46B010ED1B80}"/>
    <cellStyle name="Separador de milhares 6 2 4 4 2" xfId="9979" xr:uid="{B2E44687-3F76-4451-A716-A6ACCC286ED3}"/>
    <cellStyle name="Separador de milhares 6 2 4 4 2 2" xfId="26241" xr:uid="{F930A083-D033-4BE2-B127-27677F8E6B9A}"/>
    <cellStyle name="Separador de milhares 6 2 4 4 3" xfId="15502" xr:uid="{E7D32C70-ABAB-4501-B5D4-1CDB212AF187}"/>
    <cellStyle name="Separador de milhares 6 2 4 4 4" xfId="21400" xr:uid="{1D394267-55C5-47B6-AC9D-0983C36FF988}"/>
    <cellStyle name="Separador de milhares 6 2 4 4 5" xfId="19583" xr:uid="{989A2D3E-EEC4-4A8C-896D-F7E574C08C24}"/>
    <cellStyle name="Separador de milhares 6 2 4 5" xfId="6736" xr:uid="{6B02C4FE-EE22-4D63-AC4E-DEF8D6738C18}"/>
    <cellStyle name="Separador de milhares 6 2 4 5 2" xfId="11591" xr:uid="{5630B3B5-939A-44D7-A1D5-0F64CCC280E8}"/>
    <cellStyle name="Separador de milhares 6 2 4 5 2 2" xfId="27853" xr:uid="{99A4A316-E1ED-46CB-A6F0-7EF8A6D6BE23}"/>
    <cellStyle name="Separador de milhares 6 2 4 5 3" xfId="17186" xr:uid="{5B79C1E2-0903-4F2D-B3DE-9F52DCC7E9F4}"/>
    <cellStyle name="Separador de milhares 6 2 4 5 4" xfId="23012" xr:uid="{700C57D6-B09F-44AF-8EE0-643172E9E5A5}"/>
    <cellStyle name="Separador de milhares 6 2 4 5 5" xfId="13268" xr:uid="{06303BB9-FB2B-488E-A9AB-ED3A94CE4225}"/>
    <cellStyle name="Separador de milhares 6 2 4 6" xfId="8363" xr:uid="{D2A62D36-6ECA-42E7-821F-57D918B828E8}"/>
    <cellStyle name="Separador de milhares 6 2 4 6 2" xfId="24632" xr:uid="{43DB7EE1-AEB2-41C1-AA0D-9AA4C190A62F}"/>
    <cellStyle name="Separador de milhares 6 2 4 7" xfId="13888" xr:uid="{638B633D-50F6-45CE-B33A-4158E2E74413}"/>
    <cellStyle name="Separador de milhares 6 2 4 8" xfId="19791" xr:uid="{2F507553-BE4D-4067-A30E-7B1561AEABB7}"/>
    <cellStyle name="Separador de milhares 6 2 4 9" xfId="29850" xr:uid="{4E43FB5B-BA00-4FB1-BB82-6F6F47DB18E1}"/>
    <cellStyle name="Separador de milhares 6 2 5" xfId="3356" xr:uid="{23F767F4-4D2B-4F5D-AED5-217BF191E8C1}"/>
    <cellStyle name="Separador de milhares 6 2 5 10" xfId="34963" xr:uid="{9B478CEB-8D8F-4C90-9C99-363294BBA881}"/>
    <cellStyle name="Separador de milhares 6 2 5 11" xfId="36044" xr:uid="{9182065E-0D54-425D-BEA3-40807B958BDF}"/>
    <cellStyle name="Separador de milhares 6 2 5 12" xfId="37456" xr:uid="{B563CE7B-2BCF-481C-8941-68E63C2C715C}"/>
    <cellStyle name="Separador de milhares 6 2 5 13" xfId="38861" xr:uid="{7E2A2021-4FAE-4298-88AE-95DEB4485CE4}"/>
    <cellStyle name="Separador de milhares 6 2 5 14" xfId="40632" xr:uid="{7328162A-DFE1-4B4F-8E9C-B1775300BCBD}"/>
    <cellStyle name="Separador de milhares 6 2 5 15" xfId="41910" xr:uid="{58698127-F0AF-40E6-BB9B-EF77EC7792FF}"/>
    <cellStyle name="Separador de milhares 6 2 5 16" xfId="43313" xr:uid="{335A0890-CE06-412A-B792-BA7E078C5A0F}"/>
    <cellStyle name="Separador de milhares 6 2 5 2" xfId="4217" xr:uid="{5818B3F4-4833-41AA-A74A-1F29C480B769}"/>
    <cellStyle name="Separador de milhares 6 2 5 2 10" xfId="36796" xr:uid="{8423AB75-FA9B-4661-9EBF-D72562F6E48C}"/>
    <cellStyle name="Separador de milhares 6 2 5 2 11" xfId="38208" xr:uid="{CFB2DD02-00AC-473B-B60D-592ABED98B1E}"/>
    <cellStyle name="Separador de milhares 6 2 5 2 12" xfId="39613" xr:uid="{61F62E2E-4A08-4A53-B279-87882F0E2CD0}"/>
    <cellStyle name="Separador de milhares 6 2 5 2 13" xfId="40633" xr:uid="{2D02A142-F351-4BD6-B53A-FDFFE02D4336}"/>
    <cellStyle name="Separador de milhares 6 2 5 2 14" xfId="42662" xr:uid="{E2A30F66-6F9B-4050-B9AE-404E5588C45E}"/>
    <cellStyle name="Separador de milhares 6 2 5 2 15" xfId="44065" xr:uid="{211A7907-0B17-4095-8836-ACA7B1A7F1F8}"/>
    <cellStyle name="Separador de milhares 6 2 5 2 2" xfId="5826" xr:uid="{70D649AE-0F43-412C-8666-F95098AF9651}"/>
    <cellStyle name="Separador de milhares 6 2 5 2 2 2" xfId="11075" xr:uid="{C947BAD2-268A-49C9-9061-9289CBE7A3F2}"/>
    <cellStyle name="Separador de milhares 6 2 5 2 2 2 2" xfId="27337" xr:uid="{41EEA660-6E7E-47F6-B7CA-A098706AAED7}"/>
    <cellStyle name="Separador de milhares 6 2 5 2 2 3" xfId="16598" xr:uid="{0564D634-8508-4474-A729-6DD0DC813C50}"/>
    <cellStyle name="Separador de milhares 6 2 5 2 2 4" xfId="22496" xr:uid="{6F2EE8AA-4F73-4B8A-8E4F-C501E1A046F7}"/>
    <cellStyle name="Separador de milhares 6 2 5 2 2 5" xfId="30980" xr:uid="{645D25E1-ABAC-45F5-AC11-61D628C1618A}"/>
    <cellStyle name="Separador de milhares 6 2 5 2 3" xfId="7832" xr:uid="{0A7605DB-7E05-4E06-BE0A-8A3477399E52}"/>
    <cellStyle name="Separador de milhares 6 2 5 2 3 2" xfId="12687" xr:uid="{F62DFA4E-0004-4631-91F0-E32EA84C6F99}"/>
    <cellStyle name="Separador de milhares 6 2 5 2 3 2 2" xfId="28949" xr:uid="{FC755E41-88DA-4A65-A3C2-20C2BAB0FFEA}"/>
    <cellStyle name="Separador de milhares 6 2 5 2 3 3" xfId="18282" xr:uid="{2014636C-0C6E-4620-998C-429A58F17158}"/>
    <cellStyle name="Separador de milhares 6 2 5 2 3 4" xfId="24108" xr:uid="{6C516040-32C5-41DA-A16B-940ABA1C8E10}"/>
    <cellStyle name="Separador de milhares 6 2 5 2 3 5" xfId="29911" xr:uid="{16724B55-5EA3-4F2D-B909-AEA3E22E6BB0}"/>
    <cellStyle name="Separador de milhares 6 2 5 2 4" xfId="9459" xr:uid="{7D3D72B3-9146-435D-B4E0-60D19D275F81}"/>
    <cellStyle name="Separador de milhares 6 2 5 2 4 2" xfId="25728" xr:uid="{C922A575-1A04-46C8-9784-491407D7BA39}"/>
    <cellStyle name="Separador de milhares 6 2 5 2 5" xfId="14989" xr:uid="{A3B4CAF7-C53F-412A-A002-2E6889D9BC40}"/>
    <cellStyle name="Separador de milhares 6 2 5 2 6" xfId="20887" xr:uid="{BC78E351-5B2F-4014-9B24-F351CC5E8C62}"/>
    <cellStyle name="Separador de milhares 6 2 5 2 7" xfId="30313" xr:uid="{37842BB8-78C6-4F28-B352-B5AE00B5B826}"/>
    <cellStyle name="Separador de milhares 6 2 5 2 8" xfId="33932" xr:uid="{1CFC2C5C-23A2-42F6-9AE3-3B22AF25784B}"/>
    <cellStyle name="Separador de milhares 6 2 5 2 9" xfId="34964" xr:uid="{139E523C-AAD5-4F3F-B68F-EA8ACB1F63E5}"/>
    <cellStyle name="Separador de milhares 6 2 5 3" xfId="4971" xr:uid="{FB744779-EBEE-43C4-9817-9F31A2B522DD}"/>
    <cellStyle name="Separador de milhares 6 2 5 3 2" xfId="10220" xr:uid="{F23F10D5-7692-4675-B9F9-699AEC519CB4}"/>
    <cellStyle name="Separador de milhares 6 2 5 3 2 2" xfId="26482" xr:uid="{4A207AFF-55B9-45ED-9113-B4185579D52C}"/>
    <cellStyle name="Separador de milhares 6 2 5 3 3" xfId="15743" xr:uid="{AF1A08BF-377A-4A63-8317-4F3CDEB401CA}"/>
    <cellStyle name="Separador de milhares 6 2 5 3 4" xfId="21641" xr:uid="{816542F3-C27C-4889-8EED-F457BFEAEEB3}"/>
    <cellStyle name="Separador de milhares 6 2 5 3 5" xfId="30138" xr:uid="{1E08127B-EB87-4388-874A-1187B37D2173}"/>
    <cellStyle name="Separador de milhares 6 2 5 4" xfId="6977" xr:uid="{1C4CD963-CA28-4B21-99C0-20DB89E36403}"/>
    <cellStyle name="Separador de milhares 6 2 5 4 2" xfId="11832" xr:uid="{B16D3808-EF96-4BFE-AD57-A9C8CCB4FBF4}"/>
    <cellStyle name="Separador de milhares 6 2 5 4 2 2" xfId="28094" xr:uid="{64F5AA2D-64E2-4D7F-A08E-9476B508BCFA}"/>
    <cellStyle name="Separador de milhares 6 2 5 4 3" xfId="17427" xr:uid="{D198CCA4-9431-4AE7-954A-F1C18A52CA14}"/>
    <cellStyle name="Separador de milhares 6 2 5 4 4" xfId="23253" xr:uid="{F8100BD1-BD72-4F21-BCAD-52ECD17A3473}"/>
    <cellStyle name="Separador de milhares 6 2 5 4 5" xfId="30206" xr:uid="{34705482-6A19-41F9-B13E-927190EEA681}"/>
    <cellStyle name="Separador de milhares 6 2 5 5" xfId="8604" xr:uid="{B6004763-1C33-4CB0-A295-EBE8A2A2C1C9}"/>
    <cellStyle name="Separador de milhares 6 2 5 5 2" xfId="24873" xr:uid="{15297656-D822-4779-9277-55667CFCC41F}"/>
    <cellStyle name="Separador de milhares 6 2 5 6" xfId="14132" xr:uid="{C1A7BA4F-4D08-4FCD-86C5-28E6DDEA05B6}"/>
    <cellStyle name="Separador de milhares 6 2 5 7" xfId="20032" xr:uid="{EAF9CA4C-110C-403C-884A-6667F4EDE206}"/>
    <cellStyle name="Separador de milhares 6 2 5 8" xfId="29446" xr:uid="{BDB59C96-0328-41E2-896A-E12B1E124202}"/>
    <cellStyle name="Separador de milhares 6 2 5 9" xfId="33077" xr:uid="{D4CF13BE-14F9-4191-BCFD-5285A6DB64AF}"/>
    <cellStyle name="Separador de milhares 6 2 6" xfId="3779" xr:uid="{DA90942B-A669-497C-833C-5934E707F26E}"/>
    <cellStyle name="Separador de milhares 6 2 6 10" xfId="36429" xr:uid="{C67096CE-A6F4-49CA-A6A0-7CB6C8AB7B0A}"/>
    <cellStyle name="Separador de milhares 6 2 6 11" xfId="37841" xr:uid="{2F7B86D5-53F5-4387-BC60-567BF6530BC6}"/>
    <cellStyle name="Separador de milhares 6 2 6 12" xfId="39246" xr:uid="{5511A0FF-001D-4C23-BACD-9CA81E04A16D}"/>
    <cellStyle name="Separador de milhares 6 2 6 13" xfId="40634" xr:uid="{E4063037-67FA-4029-BDDA-83BDFE151774}"/>
    <cellStyle name="Separador de milhares 6 2 6 14" xfId="42295" xr:uid="{4FD2DCB2-6711-4567-90E9-B8372B0EF514}"/>
    <cellStyle name="Separador de milhares 6 2 6 15" xfId="43698" xr:uid="{15B9F336-F3D8-4C65-8398-72DA25D8A09F}"/>
    <cellStyle name="Separador de milhares 6 2 6 2" xfId="5388" xr:uid="{509069E3-F182-4BBA-98AC-6E83CEE696DF}"/>
    <cellStyle name="Separador de milhares 6 2 6 2 2" xfId="10637" xr:uid="{DFE54838-A8EC-45E2-B008-5139B3785EB0}"/>
    <cellStyle name="Separador de milhares 6 2 6 2 2 2" xfId="26899" xr:uid="{56EEF1A6-0DD7-47DB-AB5C-A6717A3B6993}"/>
    <cellStyle name="Separador de milhares 6 2 6 2 3" xfId="16160" xr:uid="{B7065654-2ACB-4633-8C99-2FC71B24DC95}"/>
    <cellStyle name="Separador de milhares 6 2 6 2 4" xfId="22058" xr:uid="{AED4708C-D764-4B12-A092-7775F77B5A30}"/>
    <cellStyle name="Separador de milhares 6 2 6 2 5" xfId="13280" xr:uid="{527FDE12-3832-4B18-B591-E1A9853B6E01}"/>
    <cellStyle name="Separador de milhares 6 2 6 3" xfId="7394" xr:uid="{AE969D0F-2991-4C33-B620-587210F60AD8}"/>
    <cellStyle name="Separador de milhares 6 2 6 3 2" xfId="12249" xr:uid="{C48F3B84-BDD9-4EB5-8B38-ED80ED1D6BD9}"/>
    <cellStyle name="Separador de milhares 6 2 6 3 2 2" xfId="28511" xr:uid="{6FC42AF1-244E-410E-82AD-882BC3435428}"/>
    <cellStyle name="Separador de milhares 6 2 6 3 3" xfId="17844" xr:uid="{079093F3-BC73-4544-8E75-AB859FDE3844}"/>
    <cellStyle name="Separador de milhares 6 2 6 3 4" xfId="23670" xr:uid="{D0E049DB-F3BC-4423-BEB9-DA043E671FAF}"/>
    <cellStyle name="Separador de milhares 6 2 6 3 5" xfId="19382" xr:uid="{7D7FF18E-C7D8-4363-BEB0-A3A0F7B2F26C}"/>
    <cellStyle name="Separador de milhares 6 2 6 4" xfId="9021" xr:uid="{CC30F79F-1514-4C2E-85DD-03617A06674C}"/>
    <cellStyle name="Separador de milhares 6 2 6 4 2" xfId="25290" xr:uid="{7E1045A9-39D9-4316-840B-9EC513F8D6D0}"/>
    <cellStyle name="Separador de milhares 6 2 6 5" xfId="14551" xr:uid="{0F9FA5BF-4AFF-47BE-9FED-EA9697AFD609}"/>
    <cellStyle name="Separador de milhares 6 2 6 6" xfId="20449" xr:uid="{613DC912-902D-416E-ABAB-C8D7B25F3E8C}"/>
    <cellStyle name="Separador de milhares 6 2 6 7" xfId="31751" xr:uid="{0FABF93E-97DC-482A-96C4-E56F45E786F5}"/>
    <cellStyle name="Separador de milhares 6 2 6 8" xfId="33494" xr:uid="{1195464A-DB19-4DAF-B20F-F422C80075F4}"/>
    <cellStyle name="Separador de milhares 6 2 6 9" xfId="34965" xr:uid="{0F1D2530-162D-4AD9-BD3A-576347CD2DD8}"/>
    <cellStyle name="Separador de milhares 6 2 7" xfId="13683" xr:uid="{8F3DAE37-3671-466C-A847-D2ADD9833299}"/>
    <cellStyle name="Separador de milhares 6 2 8" xfId="13308" xr:uid="{0B8BDD93-198E-4E86-856F-BDFAC046A04C}"/>
    <cellStyle name="Separador de milhares 6 3" xfId="2851" xr:uid="{4B6B14D2-2048-4616-9222-4972CC1AD568}"/>
    <cellStyle name="Separador de milhares 6 3 2" xfId="3092" xr:uid="{86DFB061-1DD9-471A-973F-007664B1E6CF}"/>
    <cellStyle name="Separador de milhares 6 3 2 10" xfId="32839" xr:uid="{81EC83C4-9BD7-4DFB-9259-25815ED305E4}"/>
    <cellStyle name="Separador de milhares 6 3 2 11" xfId="34966" xr:uid="{B6D75439-27DD-4A61-B4F6-BB7F429C0F03}"/>
    <cellStyle name="Separador de milhares 6 3 2 12" xfId="35874" xr:uid="{39EE123C-A065-4B4B-A59D-85ED8822AC68}"/>
    <cellStyle name="Separador de milhares 6 3 2 13" xfId="37286" xr:uid="{680B7C13-CE3A-4450-BC5F-42A921418E82}"/>
    <cellStyle name="Separador de milhares 6 3 2 14" xfId="38691" xr:uid="{489EC070-92EE-47CA-B2CB-0737D7DA564C}"/>
    <cellStyle name="Separador de milhares 6 3 2 15" xfId="40635" xr:uid="{059C6CD3-6C0A-4162-8EAE-0C30C1572BF5}"/>
    <cellStyle name="Separador de milhares 6 3 2 16" xfId="41740" xr:uid="{DFD19605-6934-4F3B-BF7B-BB5505AB6943}"/>
    <cellStyle name="Separador de milhares 6 3 2 17" xfId="43143" xr:uid="{A9190847-DDE5-43C2-B1E5-5161F4B64549}"/>
    <cellStyle name="Separador de milhares 6 3 2 2" xfId="3557" xr:uid="{76CA43A5-AB1F-41D7-A72D-57E4E51B7EF5}"/>
    <cellStyle name="Separador de milhares 6 3 2 2 10" xfId="34967" xr:uid="{339A425E-707E-4BB9-B9F8-68DD09B96C83}"/>
    <cellStyle name="Separador de milhares 6 3 2 2 11" xfId="36239" xr:uid="{A4D0CD01-FA9C-46CC-9BC9-A59206C1D419}"/>
    <cellStyle name="Separador de milhares 6 3 2 2 12" xfId="37651" xr:uid="{5B6C9817-0512-4322-AF02-1C7C3FD15F2C}"/>
    <cellStyle name="Separador de milhares 6 3 2 2 13" xfId="39056" xr:uid="{46969528-80B6-4F0B-A408-5E722BADEC63}"/>
    <cellStyle name="Separador de milhares 6 3 2 2 14" xfId="40636" xr:uid="{787483E5-5749-4D58-AC9A-9CBC39D13025}"/>
    <cellStyle name="Separador de milhares 6 3 2 2 15" xfId="42105" xr:uid="{9890022C-820A-402E-8F9F-60D8637B7130}"/>
    <cellStyle name="Separador de milhares 6 3 2 2 16" xfId="43508" xr:uid="{ECA9306E-8076-49E6-98BD-8781E24227CE}"/>
    <cellStyle name="Separador de milhares 6 3 2 2 2" xfId="4418" xr:uid="{5B344E74-DD57-429B-91C6-C92ADE5298AF}"/>
    <cellStyle name="Separador de milhares 6 3 2 2 2 10" xfId="36991" xr:uid="{52D42BC8-0C90-4F33-A513-AA7E8118D9A4}"/>
    <cellStyle name="Separador de milhares 6 3 2 2 2 11" xfId="38403" xr:uid="{C5E8585C-F511-487F-BFB6-BD9E5340B58B}"/>
    <cellStyle name="Separador de milhares 6 3 2 2 2 12" xfId="39808" xr:uid="{9F8334DF-36B8-463F-81B6-D82E721EE40C}"/>
    <cellStyle name="Separador de milhares 6 3 2 2 2 13" xfId="40637" xr:uid="{FE44599E-0B79-4E3E-ABCB-0D66CBEB7A03}"/>
    <cellStyle name="Separador de milhares 6 3 2 2 2 14" xfId="42857" xr:uid="{63723059-B25B-44EF-A093-5319A130F91F}"/>
    <cellStyle name="Separador de milhares 6 3 2 2 2 15" xfId="44260" xr:uid="{36EEE328-7674-47BD-A9EA-6513CF195BC5}"/>
    <cellStyle name="Separador de milhares 6 3 2 2 2 2" xfId="6027" xr:uid="{56EBFD6F-DF5C-4DA3-B602-16FBB54B1EA0}"/>
    <cellStyle name="Separador de milhares 6 3 2 2 2 2 2" xfId="11276" xr:uid="{40A5538C-5212-4167-9776-5102E28BB9DE}"/>
    <cellStyle name="Separador de milhares 6 3 2 2 2 2 2 2" xfId="27538" xr:uid="{5A36A80D-75C0-41B5-BFA1-5906672CD7D4}"/>
    <cellStyle name="Separador de milhares 6 3 2 2 2 2 3" xfId="16799" xr:uid="{8349264A-FFBA-4F50-A260-7CFF51632E81}"/>
    <cellStyle name="Separador de milhares 6 3 2 2 2 2 4" xfId="22697" xr:uid="{E78F1252-69CE-461F-90C8-910B32DA9A69}"/>
    <cellStyle name="Separador de milhares 6 3 2 2 2 2 5" xfId="30622" xr:uid="{7FA5F70A-632E-4FD3-B022-091127B6386E}"/>
    <cellStyle name="Separador de milhares 6 3 2 2 2 3" xfId="8033" xr:uid="{6CBCCD98-7AFC-4066-920A-117A8E41A6C0}"/>
    <cellStyle name="Separador de milhares 6 3 2 2 2 3 2" xfId="12888" xr:uid="{CC2106EC-20CD-407A-89CC-1F7BED2B7084}"/>
    <cellStyle name="Separador de milhares 6 3 2 2 2 3 2 2" xfId="29150" xr:uid="{14A3D4FF-22A5-43A5-ACDD-CE69EE0D8007}"/>
    <cellStyle name="Separador de milhares 6 3 2 2 2 3 3" xfId="18483" xr:uid="{3DDF8549-F3EF-4CBB-8B5E-D4F87B986B34}"/>
    <cellStyle name="Separador de milhares 6 3 2 2 2 3 4" xfId="24309" xr:uid="{32C68698-CF01-45AA-A74A-32A018E8C664}"/>
    <cellStyle name="Separador de milhares 6 3 2 2 2 3 5" xfId="29405" xr:uid="{8AD16801-FF79-4969-A50A-3B84E53769AC}"/>
    <cellStyle name="Separador de milhares 6 3 2 2 2 4" xfId="9660" xr:uid="{B5664F3A-5575-4422-AE5B-F824D6440DC5}"/>
    <cellStyle name="Separador de milhares 6 3 2 2 2 4 2" xfId="25929" xr:uid="{21DAC081-B092-4A58-AB06-CE67B8EFC350}"/>
    <cellStyle name="Separador de milhares 6 3 2 2 2 5" xfId="15190" xr:uid="{1A1AEFD4-B651-4B99-910F-D9E688BBD595}"/>
    <cellStyle name="Separador de milhares 6 3 2 2 2 6" xfId="21088" xr:uid="{91D62EC8-7C0F-4A10-9750-B3359E6AE726}"/>
    <cellStyle name="Separador de milhares 6 3 2 2 2 7" xfId="18783" xr:uid="{56A843BA-D869-449C-96F5-329DC43C2910}"/>
    <cellStyle name="Separador de milhares 6 3 2 2 2 8" xfId="34133" xr:uid="{1AC8A00E-2B33-4769-8984-316EB746BC6B}"/>
    <cellStyle name="Separador de milhares 6 3 2 2 2 9" xfId="34968" xr:uid="{4929626B-56DD-4521-A218-337F776B6FAA}"/>
    <cellStyle name="Separador de milhares 6 3 2 2 3" xfId="5172" xr:uid="{B6E8EAE8-C27C-4B71-A7BC-1AFD27540BDC}"/>
    <cellStyle name="Separador de milhares 6 3 2 2 3 2" xfId="10421" xr:uid="{B00CD179-A256-4C30-A662-9230B874E2D9}"/>
    <cellStyle name="Separador de milhares 6 3 2 2 3 2 2" xfId="26683" xr:uid="{ACD1C137-AE0D-41B6-88EE-7F28E58B9C62}"/>
    <cellStyle name="Separador de milhares 6 3 2 2 3 3" xfId="15944" xr:uid="{90910A23-6583-4B0E-A978-38E840FD5D0E}"/>
    <cellStyle name="Separador de milhares 6 3 2 2 3 4" xfId="21842" xr:uid="{AF43E8CE-6730-47EB-872A-D89D97FFD301}"/>
    <cellStyle name="Separador de milhares 6 3 2 2 3 5" xfId="29681" xr:uid="{C3417D24-1749-443B-A4A7-94DB20A7CA19}"/>
    <cellStyle name="Separador de milhares 6 3 2 2 4" xfId="7178" xr:uid="{988A027A-CEBD-4C8F-8E4C-30861DD42C97}"/>
    <cellStyle name="Separador de milhares 6 3 2 2 4 2" xfId="12033" xr:uid="{857D7356-7F18-4985-B26D-5BA22B994A45}"/>
    <cellStyle name="Separador de milhares 6 3 2 2 4 2 2" xfId="28295" xr:uid="{B56133E9-D0D9-4A01-8927-D0C8AC430B22}"/>
    <cellStyle name="Separador de milhares 6 3 2 2 4 3" xfId="17628" xr:uid="{1134F61D-7563-43FA-AA5A-40C953F06B4F}"/>
    <cellStyle name="Separador de milhares 6 3 2 2 4 4" xfId="23454" xr:uid="{70EC0F2A-0F59-4998-9A8A-E9B2F0DECF3F}"/>
    <cellStyle name="Separador de milhares 6 3 2 2 4 5" xfId="13180" xr:uid="{8B1F5583-62E3-41AE-94E4-DAD32632A21D}"/>
    <cellStyle name="Separador de milhares 6 3 2 2 5" xfId="8805" xr:uid="{28A5A82D-304F-48B9-80BD-8945530367EC}"/>
    <cellStyle name="Separador de milhares 6 3 2 2 5 2" xfId="25074" xr:uid="{03468522-DC1C-4680-B36D-055B2D2F449C}"/>
    <cellStyle name="Separador de milhares 6 3 2 2 6" xfId="14333" xr:uid="{255713CE-FE18-4B44-84ED-B54FBDFA03FA}"/>
    <cellStyle name="Separador de milhares 6 3 2 2 7" xfId="20233" xr:uid="{885EFEC8-DCE2-4192-B4E7-53EAA687286E}"/>
    <cellStyle name="Separador de milhares 6 3 2 2 8" xfId="30903" xr:uid="{B8CF023C-2FD6-42EC-8BAD-DCC262E902C4}"/>
    <cellStyle name="Separador de milhares 6 3 2 2 9" xfId="33278" xr:uid="{F0045F94-EF3E-44F4-A642-9971EEB9BBB5}"/>
    <cellStyle name="Separador de milhares 6 3 2 3" xfId="3983" xr:uid="{8F5D5D14-C78A-4C3B-8DA9-AC9031C84C68}"/>
    <cellStyle name="Separador de milhares 6 3 2 3 10" xfId="36624" xr:uid="{78EE1CB6-8128-4372-BD29-828FBAA18054}"/>
    <cellStyle name="Separador de milhares 6 3 2 3 11" xfId="38036" xr:uid="{BD2AD9FF-E0E2-4D80-8EA1-67071B115CF3}"/>
    <cellStyle name="Separador de milhares 6 3 2 3 12" xfId="39441" xr:uid="{B4108653-A5EF-4AED-A4B8-0879D05D51FA}"/>
    <cellStyle name="Separador de milhares 6 3 2 3 13" xfId="40638" xr:uid="{6D5F5A85-82F8-4CC7-8DFB-969CEE508F23}"/>
    <cellStyle name="Separador de milhares 6 3 2 3 14" xfId="42490" xr:uid="{3EB495DF-9423-4DB0-B720-0ABB922157AB}"/>
    <cellStyle name="Separador de milhares 6 3 2 3 15" xfId="43893" xr:uid="{57D7398C-D229-487D-B431-4998FF1700FE}"/>
    <cellStyle name="Separador de milhares 6 3 2 3 2" xfId="5592" xr:uid="{B54F1C61-337C-457B-9585-1A7E20E6CFC9}"/>
    <cellStyle name="Separador de milhares 6 3 2 3 2 2" xfId="10841" xr:uid="{5123B919-B9D7-4D32-AD1A-28B563CB11E1}"/>
    <cellStyle name="Separador de milhares 6 3 2 3 2 2 2" xfId="27103" xr:uid="{40268C21-7845-49B8-86FA-C68E8513CAF1}"/>
    <cellStyle name="Separador de milhares 6 3 2 3 2 3" xfId="16364" xr:uid="{B8EBA534-E063-401B-99A2-5EB3EB65D1A3}"/>
    <cellStyle name="Separador de milhares 6 3 2 3 2 4" xfId="22262" xr:uid="{393368CB-9DF7-400F-AB72-901D218E6717}"/>
    <cellStyle name="Separador de milhares 6 3 2 3 2 5" xfId="29281" xr:uid="{0FF58D70-86F2-4A83-94F7-6DD3F466085B}"/>
    <cellStyle name="Separador de milhares 6 3 2 3 3" xfId="7598" xr:uid="{D799FFDC-33A8-4236-9579-C7A09F43FB21}"/>
    <cellStyle name="Separador de milhares 6 3 2 3 3 2" xfId="12453" xr:uid="{69A4792F-3BF8-408E-9E31-605D92E4049A}"/>
    <cellStyle name="Separador de milhares 6 3 2 3 3 2 2" xfId="28715" xr:uid="{E75A9377-F9FB-4CDC-9D8F-C98118ABFEB7}"/>
    <cellStyle name="Separador de milhares 6 3 2 3 3 3" xfId="18048" xr:uid="{A56E7B41-1744-4185-8645-1FBAE8A1CF8B}"/>
    <cellStyle name="Separador de milhares 6 3 2 3 3 4" xfId="23874" xr:uid="{9D842619-D9A7-4A0B-A51F-99522132A6E0}"/>
    <cellStyle name="Separador de milhares 6 3 2 3 3 5" xfId="31683" xr:uid="{55980A95-8DD4-45BF-BDDE-D7E8B115360F}"/>
    <cellStyle name="Separador de milhares 6 3 2 3 4" xfId="9225" xr:uid="{EFF1AE73-CF61-45C4-ABA1-0DAE2E0F1CF4}"/>
    <cellStyle name="Separador de milhares 6 3 2 3 4 2" xfId="25494" xr:uid="{408045DF-AFB1-47C2-8F7B-A73EC58F143C}"/>
    <cellStyle name="Separador de milhares 6 3 2 3 5" xfId="14755" xr:uid="{10EB273B-79DB-40C7-90EE-03B95883C800}"/>
    <cellStyle name="Separador de milhares 6 3 2 3 6" xfId="20653" xr:uid="{07964DD1-E1FF-4113-8674-F937F1410802}"/>
    <cellStyle name="Separador de milhares 6 3 2 3 7" xfId="29550" xr:uid="{B3FDA9EE-FE9E-4D04-AC8E-CFD05F87EE41}"/>
    <cellStyle name="Separador de milhares 6 3 2 3 8" xfId="33698" xr:uid="{2E29F72B-81F7-4402-BA62-3DF0D7B30B52}"/>
    <cellStyle name="Separador de milhares 6 3 2 3 9" xfId="34969" xr:uid="{1F6BC6F5-E04E-4324-AE8D-9629534999B7}"/>
    <cellStyle name="Separador de milhares 6 3 2 4" xfId="4733" xr:uid="{773414C0-DB3A-4223-845F-AEE34F4E135B}"/>
    <cellStyle name="Separador de milhares 6 3 2 4 2" xfId="9982" xr:uid="{D93C10B1-E7BA-46D0-B748-E8FA1E5D873B}"/>
    <cellStyle name="Separador de milhares 6 3 2 4 2 2" xfId="26244" xr:uid="{2C570CEA-65F5-4377-9846-E3E88460BC45}"/>
    <cellStyle name="Separador de milhares 6 3 2 4 3" xfId="15505" xr:uid="{D9E59AC2-339B-4382-BAB9-976B3919975C}"/>
    <cellStyle name="Separador de milhares 6 3 2 4 4" xfId="21403" xr:uid="{BDDE9FD8-D765-4E31-9072-986A9AECCDF9}"/>
    <cellStyle name="Separador de milhares 6 3 2 4 5" xfId="29539" xr:uid="{AA3A9FB3-9DBF-460F-83C7-4D9012F00D1F}"/>
    <cellStyle name="Separador de milhares 6 3 2 5" xfId="6739" xr:uid="{7BC5CF33-6F50-4186-A1BE-5EDE633F8DDD}"/>
    <cellStyle name="Separador de milhares 6 3 2 5 2" xfId="11594" xr:uid="{F4684076-EC1B-4A3D-8CD4-1BD8A471518C}"/>
    <cellStyle name="Separador de milhares 6 3 2 5 2 2" xfId="27856" xr:uid="{14B7986E-A93A-4C68-8288-8F1545F31D2E}"/>
    <cellStyle name="Separador de milhares 6 3 2 5 3" xfId="17189" xr:uid="{435139EF-C1F2-430E-BE13-8BE1A81B5E01}"/>
    <cellStyle name="Separador de milhares 6 3 2 5 4" xfId="23015" xr:uid="{6DD8498E-2B0A-4BCF-A387-941FCA87DA15}"/>
    <cellStyle name="Separador de milhares 6 3 2 5 5" xfId="31716" xr:uid="{74AF35A2-8C5F-4841-8DF6-3DDDBB0B1B91}"/>
    <cellStyle name="Separador de milhares 6 3 2 6" xfId="8366" xr:uid="{06570E58-6099-4B96-9C8C-243DBFA379CA}"/>
    <cellStyle name="Separador de milhares 6 3 2 6 2" xfId="24635" xr:uid="{4BF5EB21-C152-4CC2-9C55-76AB0B7DF2D3}"/>
    <cellStyle name="Separador de milhares 6 3 2 7" xfId="13891" xr:uid="{7F4189B4-B5FF-48AB-9F60-11108F77A81F}"/>
    <cellStyle name="Separador de milhares 6 3 2 8" xfId="19794" xr:uid="{92EB5EE3-E652-4D63-974F-A66410A322F8}"/>
    <cellStyle name="Separador de milhares 6 3 2 9" xfId="31026" xr:uid="{83CDBFA2-FDEC-4B0D-A619-12712A1DDA51}"/>
    <cellStyle name="Separador de milhares 6 3 3" xfId="3359" xr:uid="{FCD585F4-01E5-4BD2-AEBE-45EB9ADB20E8}"/>
    <cellStyle name="Separador de milhares 6 3 3 10" xfId="34970" xr:uid="{9BE2139E-CE61-4A37-90E3-2BC27531EC5C}"/>
    <cellStyle name="Separador de milhares 6 3 3 11" xfId="36063" xr:uid="{F8B2288C-0EE0-43E4-84E9-3E1010E79A15}"/>
    <cellStyle name="Separador de milhares 6 3 3 12" xfId="37475" xr:uid="{63D2C944-F74D-49D2-8FE4-B97442A77234}"/>
    <cellStyle name="Separador de milhares 6 3 3 13" xfId="38880" xr:uid="{7FAE420E-4BE1-4D88-8279-E66986E6942F}"/>
    <cellStyle name="Separador de milhares 6 3 3 14" xfId="40639" xr:uid="{0BE16A40-7A0F-4A6A-92B5-0402818832B0}"/>
    <cellStyle name="Separador de milhares 6 3 3 15" xfId="41929" xr:uid="{5B0446F7-4F7E-4015-99B5-6F2BD3651616}"/>
    <cellStyle name="Separador de milhares 6 3 3 16" xfId="43332" xr:uid="{9BD12F76-EF8E-44B3-9620-DDF5F7649C0A}"/>
    <cellStyle name="Separador de milhares 6 3 3 2" xfId="4220" xr:uid="{55D7B687-F41C-4E95-8909-975194BEC312}"/>
    <cellStyle name="Separador de milhares 6 3 3 2 10" xfId="36815" xr:uid="{18BBC694-5462-4478-ADAD-8DE888A915D8}"/>
    <cellStyle name="Separador de milhares 6 3 3 2 11" xfId="38227" xr:uid="{DE4ACBC3-D1B3-419B-9703-C38F055CB7C0}"/>
    <cellStyle name="Separador de milhares 6 3 3 2 12" xfId="39632" xr:uid="{97BADF35-DCCD-41F1-8402-882646E53609}"/>
    <cellStyle name="Separador de milhares 6 3 3 2 13" xfId="40640" xr:uid="{95A9A410-A18D-44B4-BE48-4F8B2D1D4075}"/>
    <cellStyle name="Separador de milhares 6 3 3 2 14" xfId="42681" xr:uid="{A7F79E45-E624-4B16-B639-CD357123D5D4}"/>
    <cellStyle name="Separador de milhares 6 3 3 2 15" xfId="44084" xr:uid="{5C945B5A-F424-4BCA-9E03-1FBF78344668}"/>
    <cellStyle name="Separador de milhares 6 3 3 2 2" xfId="5829" xr:uid="{18BA2335-4636-4C8C-8490-F0D5B98093E5}"/>
    <cellStyle name="Separador de milhares 6 3 3 2 2 2" xfId="11078" xr:uid="{1AF997E1-ADAD-4470-B57D-C3FA0E9E434B}"/>
    <cellStyle name="Separador de milhares 6 3 3 2 2 2 2" xfId="27340" xr:uid="{31EB28A8-DF60-4784-A12E-5E261FE52F1C}"/>
    <cellStyle name="Separador de milhares 6 3 3 2 2 3" xfId="16601" xr:uid="{D6231AB4-110A-4459-BCE6-F4509DD05128}"/>
    <cellStyle name="Separador de milhares 6 3 3 2 2 4" xfId="22499" xr:uid="{CEEAFC76-1C36-4355-A0C5-B3FD3A1C969D}"/>
    <cellStyle name="Separador de milhares 6 3 3 2 2 5" xfId="31862" xr:uid="{B232EF33-701D-4B1C-9DA2-170CDDC5A13E}"/>
    <cellStyle name="Separador de milhares 6 3 3 2 3" xfId="7835" xr:uid="{82C7EB5A-0D1E-4490-9C05-28C47FA361BA}"/>
    <cellStyle name="Separador de milhares 6 3 3 2 3 2" xfId="12690" xr:uid="{76D3468B-98AB-4453-B346-DDA01E1DC0E3}"/>
    <cellStyle name="Separador de milhares 6 3 3 2 3 2 2" xfId="28952" xr:uid="{30361519-5435-48CC-8097-4E3ACD75EE2D}"/>
    <cellStyle name="Separador de milhares 6 3 3 2 3 3" xfId="18285" xr:uid="{89BF08F5-120F-44ED-BFB3-FA3DF3BA7C61}"/>
    <cellStyle name="Separador de milhares 6 3 3 2 3 4" xfId="24111" xr:uid="{8825A53D-C910-4B11-823A-E5824AE3A632}"/>
    <cellStyle name="Separador de milhares 6 3 3 2 3 5" xfId="31970" xr:uid="{1F215865-8B23-4504-96F7-47C90A4E32CD}"/>
    <cellStyle name="Separador de milhares 6 3 3 2 4" xfId="9462" xr:uid="{26954D83-5A99-43F7-942B-D7413F3E1462}"/>
    <cellStyle name="Separador de milhares 6 3 3 2 4 2" xfId="25731" xr:uid="{947E3522-AD4C-4E08-B650-FE74597BD4D1}"/>
    <cellStyle name="Separador de milhares 6 3 3 2 5" xfId="14992" xr:uid="{0C3C07D0-1304-4BC2-A72E-23BD00868920}"/>
    <cellStyle name="Separador de milhares 6 3 3 2 6" xfId="20890" xr:uid="{D7458E30-A7E6-46BF-A490-B2A415D00DE0}"/>
    <cellStyle name="Separador de milhares 6 3 3 2 7" xfId="19481" xr:uid="{117DB8F4-4700-4D0C-B488-77F875D50E6A}"/>
    <cellStyle name="Separador de milhares 6 3 3 2 8" xfId="33935" xr:uid="{C02C9242-81F9-4ADC-9119-7BA75F91A229}"/>
    <cellStyle name="Separador de milhares 6 3 3 2 9" xfId="34971" xr:uid="{6E36C5EF-D41B-46B3-BEC0-212BEAD0C083}"/>
    <cellStyle name="Separador de milhares 6 3 3 3" xfId="4974" xr:uid="{4ABC53D9-1E26-4F38-B879-80A277DF9954}"/>
    <cellStyle name="Separador de milhares 6 3 3 3 2" xfId="10223" xr:uid="{AE5FF27B-8784-4F0A-94E3-2E063CE91756}"/>
    <cellStyle name="Separador de milhares 6 3 3 3 2 2" xfId="26485" xr:uid="{3DD209E8-B3A8-4BE4-9893-44301AC9FC0D}"/>
    <cellStyle name="Separador de milhares 6 3 3 3 3" xfId="15746" xr:uid="{0730FDA7-7C31-4F26-A8BF-D1A5EA76FB7D}"/>
    <cellStyle name="Separador de milhares 6 3 3 3 4" xfId="21644" xr:uid="{BEF867F7-F31D-48F3-BA32-7FD965F014B7}"/>
    <cellStyle name="Separador de milhares 6 3 3 3 5" xfId="19009" xr:uid="{B547AEAA-F0AC-4695-A690-2C51E9C307B7}"/>
    <cellStyle name="Separador de milhares 6 3 3 4" xfId="6980" xr:uid="{9A247665-FE34-428A-8267-B4263F9E4669}"/>
    <cellStyle name="Separador de milhares 6 3 3 4 2" xfId="11835" xr:uid="{DB5E1A7D-EBCE-41EB-9741-E8D5942B145B}"/>
    <cellStyle name="Separador de milhares 6 3 3 4 2 2" xfId="28097" xr:uid="{C1C80DF6-D72B-4020-99D0-612FF42FFB85}"/>
    <cellStyle name="Separador de milhares 6 3 3 4 3" xfId="17430" xr:uid="{9E0735A9-6DB9-4350-A239-63DDE4184F4A}"/>
    <cellStyle name="Separador de milhares 6 3 3 4 4" xfId="23256" xr:uid="{FD45935B-9A7E-4521-ACD9-5B4296DB2B71}"/>
    <cellStyle name="Separador de milhares 6 3 3 4 5" xfId="29771" xr:uid="{0A59AF18-9425-473B-A452-117650490484}"/>
    <cellStyle name="Separador de milhares 6 3 3 5" xfId="8607" xr:uid="{94E4B3B8-103A-49D2-B791-D46A77F8C625}"/>
    <cellStyle name="Separador de milhares 6 3 3 5 2" xfId="24876" xr:uid="{8A9E44EC-D59C-40D0-B5CF-076BA28C0101}"/>
    <cellStyle name="Separador de milhares 6 3 3 6" xfId="14135" xr:uid="{9F00AE0C-BF15-4E10-8D27-64CFC5C01E53}"/>
    <cellStyle name="Separador de milhares 6 3 3 7" xfId="20035" xr:uid="{FCE42C80-616C-4ADF-A920-1FEB2781D495}"/>
    <cellStyle name="Separador de milhares 6 3 3 8" xfId="13094" xr:uid="{C68D84EF-C3A3-4494-8ABD-60F99E4FD66F}"/>
    <cellStyle name="Separador de milhares 6 3 3 9" xfId="33080" xr:uid="{43E3AEAB-9885-427C-9819-359466175073}"/>
    <cellStyle name="Separador de milhares 6 3 4" xfId="3782" xr:uid="{29BF7865-E5FD-4EAE-B323-D439F8913C8F}"/>
    <cellStyle name="Separador de milhares 6 3 4 10" xfId="36448" xr:uid="{41F0A9BB-5CAC-4875-BA65-ACE00AE949CA}"/>
    <cellStyle name="Separador de milhares 6 3 4 11" xfId="37860" xr:uid="{CBF144F1-A5FD-4A80-BA18-3CA55A4C00C0}"/>
    <cellStyle name="Separador de milhares 6 3 4 12" xfId="39265" xr:uid="{CE1D3325-2145-400B-8D92-59F5075491CB}"/>
    <cellStyle name="Separador de milhares 6 3 4 13" xfId="40641" xr:uid="{D7AA7A68-982D-48C2-8F75-72A6CDDB0D53}"/>
    <cellStyle name="Separador de milhares 6 3 4 14" xfId="42314" xr:uid="{C3596ECD-0365-4B22-95C4-3FB5E8C864AC}"/>
    <cellStyle name="Separador de milhares 6 3 4 15" xfId="43717" xr:uid="{69FF572C-444B-4835-A673-E308DBDB33B2}"/>
    <cellStyle name="Separador de milhares 6 3 4 2" xfId="5391" xr:uid="{9678B188-AB58-43B6-9A4A-F8D44C091219}"/>
    <cellStyle name="Separador de milhares 6 3 4 2 2" xfId="10640" xr:uid="{636EDC87-4357-488E-89C9-E1F674E6872C}"/>
    <cellStyle name="Separador de milhares 6 3 4 2 2 2" xfId="26902" xr:uid="{ADD02AA6-39CC-4728-B93E-F9AE7274A8D4}"/>
    <cellStyle name="Separador de milhares 6 3 4 2 3" xfId="16163" xr:uid="{634B2C76-7902-4611-8447-0EBFD23EC44C}"/>
    <cellStyle name="Separador de milhares 6 3 4 2 4" xfId="22061" xr:uid="{EDEEFA46-C791-4D56-9939-3126B5D3E5E7}"/>
    <cellStyle name="Separador de milhares 6 3 4 2 5" xfId="18886" xr:uid="{E0C30C82-5F5E-45D8-86F6-C717CF091D0F}"/>
    <cellStyle name="Separador de milhares 6 3 4 3" xfId="7397" xr:uid="{C596051C-F6FE-44A0-A413-56C534055AEA}"/>
    <cellStyle name="Separador de milhares 6 3 4 3 2" xfId="12252" xr:uid="{53CD0ED8-E678-4109-8FD7-7C92F63F27FC}"/>
    <cellStyle name="Separador de milhares 6 3 4 3 2 2" xfId="28514" xr:uid="{CBC84895-4968-478F-8BCE-CE97C17F0CFE}"/>
    <cellStyle name="Separador de milhares 6 3 4 3 3" xfId="17847" xr:uid="{D00062C9-48BA-4985-90DF-A4CF6996DAB7}"/>
    <cellStyle name="Separador de milhares 6 3 4 3 4" xfId="23673" xr:uid="{E17EB89A-796B-4B55-9DFC-C2AE52F85897}"/>
    <cellStyle name="Separador de milhares 6 3 4 3 5" xfId="18637" xr:uid="{41C86707-D574-436C-90DE-69D28420C370}"/>
    <cellStyle name="Separador de milhares 6 3 4 4" xfId="9024" xr:uid="{F3E98DDF-B8DB-4639-8E4F-23A2CAD66F99}"/>
    <cellStyle name="Separador de milhares 6 3 4 4 2" xfId="25293" xr:uid="{513F15AC-02EE-40AA-8A30-2CCFF63B0A26}"/>
    <cellStyle name="Separador de milhares 6 3 4 5" xfId="14554" xr:uid="{147F29BA-82C2-4543-9945-3FBD23183CE8}"/>
    <cellStyle name="Separador de milhares 6 3 4 6" xfId="20452" xr:uid="{E4256BD6-AED7-4E3F-94DE-EE15E81E11AA}"/>
    <cellStyle name="Separador de milhares 6 3 4 7" xfId="30749" xr:uid="{1A625798-9B50-4E9F-BCF5-0EDC8A2FB6E9}"/>
    <cellStyle name="Separador de milhares 6 3 4 8" xfId="33497" xr:uid="{95C40942-A6A1-4EBB-9959-939FF403953F}"/>
    <cellStyle name="Separador de milhares 6 3 4 9" xfId="34972" xr:uid="{EF6557A0-355C-46FA-86AE-DD6CE79B8629}"/>
    <cellStyle name="Separador de milhares 6 3 5" xfId="13686" xr:uid="{398D0E54-E8EC-4885-A791-3CD7AF905A43}"/>
    <cellStyle name="Separador de milhares 6 3 6" xfId="29453" xr:uid="{ED001563-FA85-4A81-B505-0A3032335B6D}"/>
    <cellStyle name="Separador de milhares 6 4" xfId="2852" xr:uid="{BBB28694-4359-4848-9D50-34556F262E88}"/>
    <cellStyle name="Separador de milhares 6 4 2" xfId="3093" xr:uid="{1A80D81B-6CE2-4503-A378-8A58E3DAE354}"/>
    <cellStyle name="Separador de milhares 6 4 2 10" xfId="32840" xr:uid="{3F3D3004-5BAB-4FB8-9B70-78E2061C2E69}"/>
    <cellStyle name="Separador de milhares 6 4 2 11" xfId="34973" xr:uid="{FEDA9039-ED1D-4DC7-B42F-7C337C11E8EB}"/>
    <cellStyle name="Separador de milhares 6 4 2 12" xfId="35899" xr:uid="{879A4638-AF86-47B6-A025-F1B99C5B1224}"/>
    <cellStyle name="Separador de milhares 6 4 2 13" xfId="37311" xr:uid="{3089A64B-A29B-441E-82CE-A7DBE6C9ACC9}"/>
    <cellStyle name="Separador de milhares 6 4 2 14" xfId="38716" xr:uid="{4581DE04-A0D6-44E9-B335-73C8D57C533E}"/>
    <cellStyle name="Separador de milhares 6 4 2 15" xfId="40642" xr:uid="{C0E7A34B-5D7F-42A4-A6DF-B493F405DDBC}"/>
    <cellStyle name="Separador de milhares 6 4 2 16" xfId="41765" xr:uid="{F7C06F31-03E1-4B1A-95B0-8DD3B185426B}"/>
    <cellStyle name="Separador de milhares 6 4 2 17" xfId="43168" xr:uid="{39C98D6F-292A-40E5-96D1-86A5458FE63B}"/>
    <cellStyle name="Separador de milhares 6 4 2 2" xfId="3558" xr:uid="{F6A456A8-F557-49B5-91F0-FC8476130D24}"/>
    <cellStyle name="Separador de milhares 6 4 2 2 10" xfId="34974" xr:uid="{F112DF15-D613-49A2-AAFF-CA20837ECDA1}"/>
    <cellStyle name="Separador de milhares 6 4 2 2 11" xfId="36264" xr:uid="{C584A859-C030-405E-915F-93EFCF10B5FA}"/>
    <cellStyle name="Separador de milhares 6 4 2 2 12" xfId="37676" xr:uid="{145FC2C4-108E-46D9-AAB0-20D7A0700C32}"/>
    <cellStyle name="Separador de milhares 6 4 2 2 13" xfId="39081" xr:uid="{0A979807-7F10-43E7-8279-7D0C19A13BA9}"/>
    <cellStyle name="Separador de milhares 6 4 2 2 14" xfId="40643" xr:uid="{D7AEDE02-A808-40C5-8CBF-DBA1239C0661}"/>
    <cellStyle name="Separador de milhares 6 4 2 2 15" xfId="42130" xr:uid="{FED13D1D-D370-4433-B8DD-7ADC0B8AEE9F}"/>
    <cellStyle name="Separador de milhares 6 4 2 2 16" xfId="43533" xr:uid="{97FAF87A-6ADE-4CE6-8DA3-CCF3491C6850}"/>
    <cellStyle name="Separador de milhares 6 4 2 2 2" xfId="4419" xr:uid="{B682AD71-C59E-4518-8EB7-5089332AAA5E}"/>
    <cellStyle name="Separador de milhares 6 4 2 2 2 10" xfId="37016" xr:uid="{73DA2AE6-61A9-4E86-A616-BDC9306577B8}"/>
    <cellStyle name="Separador de milhares 6 4 2 2 2 11" xfId="38428" xr:uid="{6C215B11-8923-4C26-A09D-E786C08FEF13}"/>
    <cellStyle name="Separador de milhares 6 4 2 2 2 12" xfId="39833" xr:uid="{687C6343-AAE3-41B0-AC85-076F8E5F6B97}"/>
    <cellStyle name="Separador de milhares 6 4 2 2 2 13" xfId="40644" xr:uid="{C7A28A71-DE3C-4608-A536-1D88164022CA}"/>
    <cellStyle name="Separador de milhares 6 4 2 2 2 14" xfId="42882" xr:uid="{04D75F2F-BD0A-4DE0-9006-3D230858751F}"/>
    <cellStyle name="Separador de milhares 6 4 2 2 2 15" xfId="44285" xr:uid="{7597380C-3C31-4311-AA51-5873D36FE406}"/>
    <cellStyle name="Separador de milhares 6 4 2 2 2 2" xfId="6028" xr:uid="{90F6C1C5-8C24-46B4-990D-6446E8BCED04}"/>
    <cellStyle name="Separador de milhares 6 4 2 2 2 2 2" xfId="11277" xr:uid="{4DEBC96F-015A-4E6D-927E-9FA42B1468B5}"/>
    <cellStyle name="Separador de milhares 6 4 2 2 2 2 2 2" xfId="27539" xr:uid="{0F69B218-F294-4F52-9735-99EE7601E4DC}"/>
    <cellStyle name="Separador de milhares 6 4 2 2 2 2 3" xfId="16800" xr:uid="{507A3E0E-10C0-4F39-A00C-B69EEEF331F7}"/>
    <cellStyle name="Separador de milhares 6 4 2 2 2 2 4" xfId="22698" xr:uid="{CEE74DEB-8634-4A79-A22B-0550CCA8A998}"/>
    <cellStyle name="Separador de milhares 6 4 2 2 2 2 5" xfId="31810" xr:uid="{A2439D51-AC63-4190-9A64-EDADE495D0A5}"/>
    <cellStyle name="Separador de milhares 6 4 2 2 2 3" xfId="8034" xr:uid="{F4BE31F1-783F-4D02-BDF8-28E20C464D97}"/>
    <cellStyle name="Separador de milhares 6 4 2 2 2 3 2" xfId="12889" xr:uid="{F880F6ED-5A58-4031-8E7C-6E92F7AC9118}"/>
    <cellStyle name="Separador de milhares 6 4 2 2 2 3 2 2" xfId="29151" xr:uid="{D6F95EED-DC9F-4921-B8F3-4C5C1A6E4E59}"/>
    <cellStyle name="Separador de milhares 6 4 2 2 2 3 3" xfId="18484" xr:uid="{2567D0D4-0ABE-4F67-B67E-C460795CD8A3}"/>
    <cellStyle name="Separador de milhares 6 4 2 2 2 3 4" xfId="24310" xr:uid="{97FE2367-6605-4E67-8F69-D35558C90E3B}"/>
    <cellStyle name="Separador de milhares 6 4 2 2 2 3 5" xfId="18833" xr:uid="{388653EE-D644-401A-B874-9088A12C70C2}"/>
    <cellStyle name="Separador de milhares 6 4 2 2 2 4" xfId="9661" xr:uid="{CD49B9AF-F4E8-4D86-A644-5EC51D602238}"/>
    <cellStyle name="Separador de milhares 6 4 2 2 2 4 2" xfId="25930" xr:uid="{4EA6A519-0259-449C-95F5-77857D6EFF60}"/>
    <cellStyle name="Separador de milhares 6 4 2 2 2 5" xfId="15191" xr:uid="{04A47599-D5EE-4041-9E8D-00D1361683FD}"/>
    <cellStyle name="Separador de milhares 6 4 2 2 2 6" xfId="21089" xr:uid="{6C0A64AF-2458-41AE-B628-2025E81BD90E}"/>
    <cellStyle name="Separador de milhares 6 4 2 2 2 7" xfId="13186" xr:uid="{FD671B4F-E1DC-4815-9B7E-0819A9BE960A}"/>
    <cellStyle name="Separador de milhares 6 4 2 2 2 8" xfId="34134" xr:uid="{BB2D086C-4E1D-499E-ADAC-F0818BFFC2A1}"/>
    <cellStyle name="Separador de milhares 6 4 2 2 2 9" xfId="34975" xr:uid="{1C0E3E77-4941-4DD9-8CF1-547CB2A32E41}"/>
    <cellStyle name="Separador de milhares 6 4 2 2 3" xfId="5173" xr:uid="{169B5F1A-30D9-483A-A234-6DAE501B1C81}"/>
    <cellStyle name="Separador de milhares 6 4 2 2 3 2" xfId="10422" xr:uid="{3C3DDFB6-D875-4BE1-85A7-080BE942ED27}"/>
    <cellStyle name="Separador de milhares 6 4 2 2 3 2 2" xfId="26684" xr:uid="{0DBC7078-2C1C-4F0C-AE6E-F258E1B9F32D}"/>
    <cellStyle name="Separador de milhares 6 4 2 2 3 3" xfId="15945" xr:uid="{98F2770D-B29C-4934-8E87-17BA143AA917}"/>
    <cellStyle name="Separador de milhares 6 4 2 2 3 4" xfId="21843" xr:uid="{8E76F781-5D7F-4F0A-A5DE-2F0DC2BD721C}"/>
    <cellStyle name="Separador de milhares 6 4 2 2 3 5" xfId="31635" xr:uid="{F6548932-B445-4BEB-8AA8-DB879B60DAFA}"/>
    <cellStyle name="Separador de milhares 6 4 2 2 4" xfId="7179" xr:uid="{6607D39C-C873-4D36-A0D2-4412167D89AE}"/>
    <cellStyle name="Separador de milhares 6 4 2 2 4 2" xfId="12034" xr:uid="{847A654D-612F-4FD6-9B0D-E0AE3DA9C8A1}"/>
    <cellStyle name="Separador de milhares 6 4 2 2 4 2 2" xfId="28296" xr:uid="{563959C0-D61E-481A-9CA3-25E2346E93C4}"/>
    <cellStyle name="Separador de milhares 6 4 2 2 4 3" xfId="17629" xr:uid="{BB9B26C9-FCD1-46FB-9B3E-9FC67E2EC5C7}"/>
    <cellStyle name="Separador de milhares 6 4 2 2 4 4" xfId="23455" xr:uid="{2A36687E-43BC-4EB1-A907-00DE352A84B0}"/>
    <cellStyle name="Separador de milhares 6 4 2 2 4 5" xfId="29996" xr:uid="{1635B29C-9362-46C3-9671-AC7AC2A2B485}"/>
    <cellStyle name="Separador de milhares 6 4 2 2 5" xfId="8806" xr:uid="{4FFA50CE-4815-4EDE-B1B1-19548B0677B6}"/>
    <cellStyle name="Separador de milhares 6 4 2 2 5 2" xfId="25075" xr:uid="{461D4D1A-CB22-4A81-8A8D-82051E00236F}"/>
    <cellStyle name="Separador de milhares 6 4 2 2 6" xfId="14334" xr:uid="{BA5F44CC-6E2C-4382-90BD-11639CC4482D}"/>
    <cellStyle name="Separador de milhares 6 4 2 2 7" xfId="20234" xr:uid="{474FA51D-CFB4-4DFC-9F4D-B600DC10BDD5}"/>
    <cellStyle name="Separador de milhares 6 4 2 2 8" xfId="31535" xr:uid="{A85903DE-E5B3-4F59-9342-F25DB61E2E68}"/>
    <cellStyle name="Separador de milhares 6 4 2 2 9" xfId="33279" xr:uid="{B052DDA1-EAD0-4FC7-81C9-F5F2F0CFB95B}"/>
    <cellStyle name="Separador de milhares 6 4 2 3" xfId="3984" xr:uid="{74E0296F-C8E5-40D3-9D28-00C7E40AADF5}"/>
    <cellStyle name="Separador de milhares 6 4 2 3 10" xfId="36649" xr:uid="{8F822557-58C3-4CAB-8F63-1E69851A1D0D}"/>
    <cellStyle name="Separador de milhares 6 4 2 3 11" xfId="38061" xr:uid="{C76CD428-66F3-4D3B-8462-AC7F46B71E3D}"/>
    <cellStyle name="Separador de milhares 6 4 2 3 12" xfId="39466" xr:uid="{98F733FF-26C7-43AD-98FA-876C1DD00577}"/>
    <cellStyle name="Separador de milhares 6 4 2 3 13" xfId="40645" xr:uid="{0842B1E8-AE4F-4043-BEDA-2F85A2957332}"/>
    <cellStyle name="Separador de milhares 6 4 2 3 14" xfId="42515" xr:uid="{5E93C55E-AB9E-44BE-8AAF-49C1252A168D}"/>
    <cellStyle name="Separador de milhares 6 4 2 3 15" xfId="43918" xr:uid="{59FD50D6-3824-47B9-A572-C9586796B5BA}"/>
    <cellStyle name="Separador de milhares 6 4 2 3 2" xfId="5593" xr:uid="{C10BE8E1-9CFB-457E-9197-0A538E4B00CD}"/>
    <cellStyle name="Separador de milhares 6 4 2 3 2 2" xfId="10842" xr:uid="{CB32BA50-70A2-4C75-A095-A81A03028F9B}"/>
    <cellStyle name="Separador de milhares 6 4 2 3 2 2 2" xfId="27104" xr:uid="{CEAE264C-1DBC-467E-AAD5-2CE44089D9F2}"/>
    <cellStyle name="Separador de milhares 6 4 2 3 2 3" xfId="16365" xr:uid="{012143AC-E9F7-4027-8A1B-CB1CAC800F49}"/>
    <cellStyle name="Separador de milhares 6 4 2 3 2 4" xfId="22263" xr:uid="{19A021A5-45B5-4599-BDDD-92E5166E7E0C}"/>
    <cellStyle name="Separador de milhares 6 4 2 3 2 5" xfId="19447" xr:uid="{05F3609D-5468-40CD-8BDC-63D2DABBF91D}"/>
    <cellStyle name="Separador de milhares 6 4 2 3 3" xfId="7599" xr:uid="{A64C4C84-1FAA-496E-AE6B-0AB75E0200FE}"/>
    <cellStyle name="Separador de milhares 6 4 2 3 3 2" xfId="12454" xr:uid="{A584D39D-98B3-4107-9B1E-03ABF1B75FC2}"/>
    <cellStyle name="Separador de milhares 6 4 2 3 3 2 2" xfId="28716" xr:uid="{6BE0F849-F6C1-4AE2-8590-ADB4EE4BF338}"/>
    <cellStyle name="Separador de milhares 6 4 2 3 3 3" xfId="18049" xr:uid="{E0583772-146F-4868-9688-0C7C411F6864}"/>
    <cellStyle name="Separador de milhares 6 4 2 3 3 4" xfId="23875" xr:uid="{FA4D6E7F-5F31-4223-B4D5-9049B6E56BF3}"/>
    <cellStyle name="Separador de milhares 6 4 2 3 3 5" xfId="31811" xr:uid="{07DC8C59-5D33-427E-8F31-9D1AEA00F853}"/>
    <cellStyle name="Separador de milhares 6 4 2 3 4" xfId="9226" xr:uid="{847E7FA0-6452-448D-BA40-32AC7F5A2FEE}"/>
    <cellStyle name="Separador de milhares 6 4 2 3 4 2" xfId="25495" xr:uid="{D7AB815C-6336-4DE4-A625-4DA8980BAB26}"/>
    <cellStyle name="Separador de milhares 6 4 2 3 5" xfId="14756" xr:uid="{256788B1-17B5-49A5-A182-AB7B23AF0209}"/>
    <cellStyle name="Separador de milhares 6 4 2 3 6" xfId="20654" xr:uid="{02D21C7F-688C-49C1-BE27-1B80A1E8B796}"/>
    <cellStyle name="Separador de milhares 6 4 2 3 7" xfId="29621" xr:uid="{BA73235E-1542-4E0E-8C91-136AAC02F79E}"/>
    <cellStyle name="Separador de milhares 6 4 2 3 8" xfId="33699" xr:uid="{B81F25D6-A83C-46C6-8F9C-86691215A843}"/>
    <cellStyle name="Separador de milhares 6 4 2 3 9" xfId="34976" xr:uid="{EF765409-8B70-480E-AD1B-D55F727F0AC0}"/>
    <cellStyle name="Separador de milhares 6 4 2 4" xfId="4734" xr:uid="{14F76763-7009-4498-81CE-3BFB47FC198D}"/>
    <cellStyle name="Separador de milhares 6 4 2 4 2" xfId="9983" xr:uid="{206949AB-32E3-4889-B075-66727BBC1127}"/>
    <cellStyle name="Separador de milhares 6 4 2 4 2 2" xfId="26245" xr:uid="{74BE58D9-B973-4BBD-A649-B428DF0B0042}"/>
    <cellStyle name="Separador de milhares 6 4 2 4 3" xfId="15506" xr:uid="{69A78017-D0B2-4FE6-B316-03C3FD0EA1A8}"/>
    <cellStyle name="Separador de milhares 6 4 2 4 4" xfId="21404" xr:uid="{DEBE7C9E-908D-4F59-A805-4C5239F4373E}"/>
    <cellStyle name="Separador de milhares 6 4 2 4 5" xfId="19104" xr:uid="{85C3D12D-FA03-4DE1-B5C5-3C5A9BE5AAF1}"/>
    <cellStyle name="Separador de milhares 6 4 2 5" xfId="6740" xr:uid="{CFA99D3D-2F67-4D11-A363-9FF0C118E069}"/>
    <cellStyle name="Separador de milhares 6 4 2 5 2" xfId="11595" xr:uid="{53C32C6A-8BE0-4E4E-BD91-BDA738243A32}"/>
    <cellStyle name="Separador de milhares 6 4 2 5 2 2" xfId="27857" xr:uid="{75357A68-09E4-4D9F-A87A-71FEED7E35A2}"/>
    <cellStyle name="Separador de milhares 6 4 2 5 3" xfId="17190" xr:uid="{EAB2642B-8DC2-4340-B05E-FA9817258F14}"/>
    <cellStyle name="Separador de milhares 6 4 2 5 4" xfId="23016" xr:uid="{480F77D4-B176-4749-8AE6-0FF98C0BF8F4}"/>
    <cellStyle name="Separador de milhares 6 4 2 5 5" xfId="18811" xr:uid="{4D977B30-9E4D-4BF3-8392-942B4755B0DF}"/>
    <cellStyle name="Separador de milhares 6 4 2 6" xfId="8367" xr:uid="{830AD54C-439A-4B69-B915-DD1F3F209C1B}"/>
    <cellStyle name="Separador de milhares 6 4 2 6 2" xfId="24636" xr:uid="{46C64C1E-2B53-414C-B1AE-9A4521BAA371}"/>
    <cellStyle name="Separador de milhares 6 4 2 7" xfId="13892" xr:uid="{374EA640-647F-4867-8CE3-245FC74F87FA}"/>
    <cellStyle name="Separador de milhares 6 4 2 8" xfId="19795" xr:uid="{3517D5F2-E19A-45A4-A08D-D9DB0DC1ABD0}"/>
    <cellStyle name="Separador de milhares 6 4 2 9" xfId="31612" xr:uid="{DA3FC42B-AD87-4E60-A212-7C78EFA43E6C}"/>
    <cellStyle name="Separador de milhares 6 4 3" xfId="3360" xr:uid="{F040F1F0-F6D5-4F9D-B3CF-10292DF80D29}"/>
    <cellStyle name="Separador de milhares 6 4 3 10" xfId="34977" xr:uid="{775606F4-B43D-4816-B9D5-341A30026DCA}"/>
    <cellStyle name="Separador de milhares 6 4 3 11" xfId="36088" xr:uid="{0542DF03-B055-48F7-BD43-E813868369EA}"/>
    <cellStyle name="Separador de milhares 6 4 3 12" xfId="37500" xr:uid="{54746E9A-5E79-4E9B-8836-A7C9485F51E8}"/>
    <cellStyle name="Separador de milhares 6 4 3 13" xfId="38905" xr:uid="{FBB15B96-021B-4AE5-844B-31E78A6DB143}"/>
    <cellStyle name="Separador de milhares 6 4 3 14" xfId="40646" xr:uid="{DE4CA191-B344-4825-915D-74C49044F81D}"/>
    <cellStyle name="Separador de milhares 6 4 3 15" xfId="41954" xr:uid="{3DA34509-4963-4B9A-8A6F-E2855DA5E010}"/>
    <cellStyle name="Separador de milhares 6 4 3 16" xfId="43357" xr:uid="{DB411381-0203-4387-BF64-362BB30FFB27}"/>
    <cellStyle name="Separador de milhares 6 4 3 2" xfId="4221" xr:uid="{A380C8E6-ACF1-4997-AF7F-8CF67342BDA1}"/>
    <cellStyle name="Separador de milhares 6 4 3 2 10" xfId="36840" xr:uid="{8BF892C5-BEDB-4F23-9448-51D51A6EB608}"/>
    <cellStyle name="Separador de milhares 6 4 3 2 11" xfId="38252" xr:uid="{B329726C-F09E-4730-9E40-72D257BAABCC}"/>
    <cellStyle name="Separador de milhares 6 4 3 2 12" xfId="39657" xr:uid="{2A68DE9C-EABF-4EAE-9C0E-D5D1074BA911}"/>
    <cellStyle name="Separador de milhares 6 4 3 2 13" xfId="40647" xr:uid="{CDBE1F3E-773D-4D72-978E-7B43099E817C}"/>
    <cellStyle name="Separador de milhares 6 4 3 2 14" xfId="42706" xr:uid="{1A322896-74C0-4A12-8EE7-AD90D6F432BB}"/>
    <cellStyle name="Separador de milhares 6 4 3 2 15" xfId="44109" xr:uid="{F7082F4B-079E-4410-8C96-0D0AE32FAC3E}"/>
    <cellStyle name="Separador de milhares 6 4 3 2 2" xfId="5830" xr:uid="{34F9C648-EE50-417F-A26F-3F3D0287871F}"/>
    <cellStyle name="Separador de milhares 6 4 3 2 2 2" xfId="11079" xr:uid="{5C781D1D-CE42-4BA7-8B59-65F5CBB5C487}"/>
    <cellStyle name="Separador de milhares 6 4 3 2 2 2 2" xfId="27341" xr:uid="{280AAD16-64A3-4D79-8F07-21EAC7F3B899}"/>
    <cellStyle name="Separador de milhares 6 4 3 2 2 3" xfId="16602" xr:uid="{EE61F955-AD5C-4F32-AAE5-89E2B632FF84}"/>
    <cellStyle name="Separador de milhares 6 4 3 2 2 4" xfId="22500" xr:uid="{DBA1642D-9CAD-4A7A-9A60-B6E74B839B14}"/>
    <cellStyle name="Separador de milhares 6 4 3 2 2 5" xfId="19298" xr:uid="{C2293239-9670-4318-9CB0-223B39F5D02D}"/>
    <cellStyle name="Separador de milhares 6 4 3 2 3" xfId="7836" xr:uid="{7069E6D9-AFF9-4E2F-A81E-B34DD78ABE7F}"/>
    <cellStyle name="Separador de milhares 6 4 3 2 3 2" xfId="12691" xr:uid="{CAC11369-6E0A-4408-B5E4-569BAA40E562}"/>
    <cellStyle name="Separador de milhares 6 4 3 2 3 2 2" xfId="28953" xr:uid="{AA069FC7-4BFF-418F-A1D1-85B0C7124F7E}"/>
    <cellStyle name="Separador de milhares 6 4 3 2 3 3" xfId="18286" xr:uid="{8A7A093A-6759-4F44-90A6-F956280074C8}"/>
    <cellStyle name="Separador de milhares 6 4 3 2 3 4" xfId="24112" xr:uid="{C039C43B-842E-4254-A681-8FE133589690}"/>
    <cellStyle name="Separador de milhares 6 4 3 2 3 5" xfId="30724" xr:uid="{84E587D0-CD0A-4BE4-BA97-19B40F59E199}"/>
    <cellStyle name="Separador de milhares 6 4 3 2 4" xfId="9463" xr:uid="{5E720A6A-64BC-4E2A-8F7B-67431FBD126D}"/>
    <cellStyle name="Separador de milhares 6 4 3 2 4 2" xfId="25732" xr:uid="{DBA24927-8148-45B4-9075-1AEDE0A3D2A9}"/>
    <cellStyle name="Separador de milhares 6 4 3 2 5" xfId="14993" xr:uid="{C02C630A-2A6B-41D8-8EF2-58087D1A2841}"/>
    <cellStyle name="Separador de milhares 6 4 3 2 6" xfId="20891" xr:uid="{1D45500F-F3F5-4825-9A06-FEF4A3C8FC21}"/>
    <cellStyle name="Separador de milhares 6 4 3 2 7" xfId="30253" xr:uid="{F393BF03-DF52-48F8-AEE8-54B09F7231F5}"/>
    <cellStyle name="Separador de milhares 6 4 3 2 8" xfId="33936" xr:uid="{4E27AC9F-7558-40A6-B0C0-3139FB230CCD}"/>
    <cellStyle name="Separador de milhares 6 4 3 2 9" xfId="34978" xr:uid="{945E5B3A-3180-4C32-90D2-994B8027AE01}"/>
    <cellStyle name="Separador de milhares 6 4 3 3" xfId="4975" xr:uid="{C4594DFE-7D53-46F3-982D-60FB9B91D3F8}"/>
    <cellStyle name="Separador de milhares 6 4 3 3 2" xfId="10224" xr:uid="{25A52AEC-B4C8-4D45-965E-E52BC957A341}"/>
    <cellStyle name="Separador de milhares 6 4 3 3 2 2" xfId="26486" xr:uid="{29D4B871-09CF-4D6C-AE99-A1477C2A07C2}"/>
    <cellStyle name="Separador de milhares 6 4 3 3 3" xfId="15747" xr:uid="{E87DD8AD-11C5-4F8C-AE88-65AA0B1F3818}"/>
    <cellStyle name="Separador de milhares 6 4 3 3 4" xfId="21645" xr:uid="{A9321233-27A1-402D-BEFA-D197075D4420}"/>
    <cellStyle name="Separador de milhares 6 4 3 3 5" xfId="30761" xr:uid="{DC9A9FB4-8C5C-42B1-8CB0-8E066CE7FC34}"/>
    <cellStyle name="Separador de milhares 6 4 3 4" xfId="6981" xr:uid="{B0939AAC-2703-4BB7-9B7F-D30EB9B54607}"/>
    <cellStyle name="Separador de milhares 6 4 3 4 2" xfId="11836" xr:uid="{F4E8ED3E-E27E-4D13-9B08-C126A8923342}"/>
    <cellStyle name="Separador de milhares 6 4 3 4 2 2" xfId="28098" xr:uid="{EC7235C7-BBE1-4129-9CCE-9B690567BAEC}"/>
    <cellStyle name="Separador de milhares 6 4 3 4 3" xfId="17431" xr:uid="{F008A008-121A-42B1-8CD4-B733A46C51EF}"/>
    <cellStyle name="Separador de milhares 6 4 3 4 4" xfId="23257" xr:uid="{4533A93A-0085-4FD1-95C1-6AF810650D03}"/>
    <cellStyle name="Separador de milhares 6 4 3 4 5" xfId="30938" xr:uid="{0A675D69-045B-45E1-925D-A676D1F00B92}"/>
    <cellStyle name="Separador de milhares 6 4 3 5" xfId="8608" xr:uid="{67F3E5C5-F75F-473D-B1D3-78A79F7CA1C8}"/>
    <cellStyle name="Separador de milhares 6 4 3 5 2" xfId="24877" xr:uid="{6FC90B97-98CB-4D59-9EB6-531AD3838CF9}"/>
    <cellStyle name="Separador de milhares 6 4 3 6" xfId="14136" xr:uid="{6D91EA3C-77BA-4D14-B610-646ECFBA70C1}"/>
    <cellStyle name="Separador de milhares 6 4 3 7" xfId="20036" xr:uid="{039B1D7A-668C-49D7-9BC6-877804BAF06A}"/>
    <cellStyle name="Separador de milhares 6 4 3 8" xfId="31486" xr:uid="{A97D14A5-0BFF-4FF9-9C6E-6A7126E7BD09}"/>
    <cellStyle name="Separador de milhares 6 4 3 9" xfId="33081" xr:uid="{BBB76A0A-D747-41C3-9BCD-D940A77964C3}"/>
    <cellStyle name="Separador de milhares 6 4 4" xfId="3783" xr:uid="{B62900F5-0D95-49D3-A448-B519AB271105}"/>
    <cellStyle name="Separador de milhares 6 4 4 10" xfId="36473" xr:uid="{43E797D0-4B82-4457-961B-57EC831233AA}"/>
    <cellStyle name="Separador de milhares 6 4 4 11" xfId="37885" xr:uid="{DB67D2D3-ACA9-4656-9BF4-6BB682297F61}"/>
    <cellStyle name="Separador de milhares 6 4 4 12" xfId="39290" xr:uid="{5800FA6B-E5B8-4D11-B7B4-404C214F2F88}"/>
    <cellStyle name="Separador de milhares 6 4 4 13" xfId="40648" xr:uid="{45A3E9E7-D415-442D-9272-BBCA44E85838}"/>
    <cellStyle name="Separador de milhares 6 4 4 14" xfId="42339" xr:uid="{DA72C154-3C59-449D-84F1-522D325A61E8}"/>
    <cellStyle name="Separador de milhares 6 4 4 15" xfId="43742" xr:uid="{B7BF7434-4A42-4A2E-9A12-ACB780427460}"/>
    <cellStyle name="Separador de milhares 6 4 4 2" xfId="5392" xr:uid="{BA2C707E-F32F-4095-A643-AB3142B76686}"/>
    <cellStyle name="Separador de milhares 6 4 4 2 2" xfId="10641" xr:uid="{D289E5B1-66AB-4744-8EB3-372151A9B3DB}"/>
    <cellStyle name="Separador de milhares 6 4 4 2 2 2" xfId="26903" xr:uid="{DD530DFB-B49F-4DBE-8CED-5D107550B5F3}"/>
    <cellStyle name="Separador de milhares 6 4 4 2 3" xfId="16164" xr:uid="{C1C65A27-CAD3-42D8-8925-E5A367B71A4D}"/>
    <cellStyle name="Separador de milhares 6 4 4 2 4" xfId="22062" xr:uid="{D45CA3AC-8D66-4710-8119-AFBBC840D60E}"/>
    <cellStyle name="Separador de milhares 6 4 4 2 5" xfId="31322" xr:uid="{B5B5B253-01DD-482A-A6A4-74D798B9E6DA}"/>
    <cellStyle name="Separador de milhares 6 4 4 3" xfId="7398" xr:uid="{1A87DAE7-B1B1-41B4-9A67-562D07C6EBE7}"/>
    <cellStyle name="Separador de milhares 6 4 4 3 2" xfId="12253" xr:uid="{1A5D5903-92E0-427D-A5FE-33299E68CBBF}"/>
    <cellStyle name="Separador de milhares 6 4 4 3 2 2" xfId="28515" xr:uid="{E7488B4A-A5F1-4B13-A2DA-5F79421FC227}"/>
    <cellStyle name="Separador de milhares 6 4 4 3 3" xfId="17848" xr:uid="{3DBCFBA9-6CA4-4766-9574-AD06DC170FC4}"/>
    <cellStyle name="Separador de milhares 6 4 4 3 4" xfId="23674" xr:uid="{C4069B8B-6204-445E-AF7B-878361C91DB9}"/>
    <cellStyle name="Separador de milhares 6 4 4 3 5" xfId="19257" xr:uid="{CB36A0E2-0217-417D-9760-6FEBBEEAB82C}"/>
    <cellStyle name="Separador de milhares 6 4 4 4" xfId="9025" xr:uid="{2AF1E6E6-B067-4405-B21F-1F04B9090DEA}"/>
    <cellStyle name="Separador de milhares 6 4 4 4 2" xfId="25294" xr:uid="{A6FCB308-E7DF-4ECD-9302-7F0F1AAD18CB}"/>
    <cellStyle name="Separador de milhares 6 4 4 5" xfId="14555" xr:uid="{D5F8A767-BDFB-4F41-B32C-3AB0FCF87A4D}"/>
    <cellStyle name="Separador de milhares 6 4 4 6" xfId="20453" xr:uid="{ABF32D50-976C-4EFD-A7C5-2737783CCF9D}"/>
    <cellStyle name="Separador de milhares 6 4 4 7" xfId="18956" xr:uid="{13732CD2-21B9-48FD-AA2D-5B588008DC84}"/>
    <cellStyle name="Separador de milhares 6 4 4 8" xfId="33498" xr:uid="{9F02D6C5-D92F-4E94-B210-3C8B9F75E97C}"/>
    <cellStyle name="Separador de milhares 6 4 4 9" xfId="34979" xr:uid="{941305AD-34FA-48D6-A730-AB7DE2B7887A}"/>
    <cellStyle name="Separador de milhares 6 4 5" xfId="13687" xr:uid="{D69BD90F-005E-4024-9E0E-18215007365A}"/>
    <cellStyle name="Separador de milhares 6 4 6" xfId="19336" xr:uid="{88B37163-FD27-489A-B1C0-8ABA8DF90F96}"/>
    <cellStyle name="Separador de milhares 6 5" xfId="2853" xr:uid="{8EE64DB6-9426-473A-8582-5A1A80445C8E}"/>
    <cellStyle name="Separador de milhares 6 6" xfId="3088" xr:uid="{16212ED2-32D1-4D69-8BC3-D6286856FBA6}"/>
    <cellStyle name="Separador de milhares 6 6 10" xfId="32835" xr:uid="{DD14A136-3232-490A-97AA-1893CC51A3D9}"/>
    <cellStyle name="Separador de milhares 6 6 11" xfId="34980" xr:uid="{953B46B7-8BBF-42BA-A2A2-3F1637733D23}"/>
    <cellStyle name="Separador de milhares 6 6 12" xfId="35854" xr:uid="{EFEE43DB-DD51-4B38-ADFE-1B54E6C9B77F}"/>
    <cellStyle name="Separador de milhares 6 6 13" xfId="37266" xr:uid="{8B72E1FC-DDDA-4D11-BEC0-F5F183EE8749}"/>
    <cellStyle name="Separador de milhares 6 6 14" xfId="38671" xr:uid="{C115A6E7-EA36-48CA-B3ED-D5DC22E90E19}"/>
    <cellStyle name="Separador de milhares 6 6 15" xfId="40649" xr:uid="{EF98A271-18D0-403E-93EA-C539186F4732}"/>
    <cellStyle name="Separador de milhares 6 6 16" xfId="41720" xr:uid="{FC3D403F-7E48-4056-8F82-18D447C02DA6}"/>
    <cellStyle name="Separador de milhares 6 6 17" xfId="43123" xr:uid="{4A795F7B-9137-4CAF-AC98-0052419A314C}"/>
    <cellStyle name="Separador de milhares 6 6 2" xfId="3553" xr:uid="{01DB18BD-4FA3-4C22-9032-0A8725FE0860}"/>
    <cellStyle name="Separador de milhares 6 6 2 10" xfId="34981" xr:uid="{EF10AD9A-03A4-4913-81D6-848392C16AF3}"/>
    <cellStyle name="Separador de milhares 6 6 2 11" xfId="36219" xr:uid="{8503EAA4-8044-4F0D-BF3B-99F3EB57E7B2}"/>
    <cellStyle name="Separador de milhares 6 6 2 12" xfId="37631" xr:uid="{4F2B951A-08E4-4279-8BA6-81DC4C9F311E}"/>
    <cellStyle name="Separador de milhares 6 6 2 13" xfId="39036" xr:uid="{32E33724-748F-4E59-88E3-CD039BDF5C64}"/>
    <cellStyle name="Separador de milhares 6 6 2 14" xfId="40650" xr:uid="{81DB97A2-13FE-4097-A464-0121551CC2AC}"/>
    <cellStyle name="Separador de milhares 6 6 2 15" xfId="42085" xr:uid="{6CECA0FD-D810-4D55-A125-1CFC76F7E90A}"/>
    <cellStyle name="Separador de milhares 6 6 2 16" xfId="43488" xr:uid="{3EF523EC-8615-45CE-AC57-658EF629D351}"/>
    <cellStyle name="Separador de milhares 6 6 2 2" xfId="4414" xr:uid="{25691076-5AD2-433B-8B77-76C43AE45F19}"/>
    <cellStyle name="Separador de milhares 6 6 2 2 10" xfId="36971" xr:uid="{6B577B2D-2820-4AAD-8BC8-E1E052719AA5}"/>
    <cellStyle name="Separador de milhares 6 6 2 2 11" xfId="38383" xr:uid="{C71A1155-B016-4A97-9D2B-38592F77542E}"/>
    <cellStyle name="Separador de milhares 6 6 2 2 12" xfId="39788" xr:uid="{52A48DE8-83DD-4BF2-A7C1-A8343A122412}"/>
    <cellStyle name="Separador de milhares 6 6 2 2 13" xfId="40651" xr:uid="{610A7CCD-99ED-4C01-AF37-1A6D6EB31098}"/>
    <cellStyle name="Separador de milhares 6 6 2 2 14" xfId="42837" xr:uid="{21B1A510-D3D4-4482-B7F2-C68460D90AC0}"/>
    <cellStyle name="Separador de milhares 6 6 2 2 15" xfId="44240" xr:uid="{76CC84B9-977F-4C76-BA3C-A1BBE62A8FA8}"/>
    <cellStyle name="Separador de milhares 6 6 2 2 2" xfId="6023" xr:uid="{82245F8F-B7A9-44BB-B502-8740001586CA}"/>
    <cellStyle name="Separador de milhares 6 6 2 2 2 2" xfId="11272" xr:uid="{812F02A5-EDC2-440C-A19E-B7EA0F8FBBC7}"/>
    <cellStyle name="Separador de milhares 6 6 2 2 2 2 2" xfId="27534" xr:uid="{D0362642-0C77-4437-8B61-A1C69264687B}"/>
    <cellStyle name="Separador de milhares 6 6 2 2 2 3" xfId="16795" xr:uid="{577E62B0-A387-4A71-AC29-AAAB5C8ABF07}"/>
    <cellStyle name="Separador de milhares 6 6 2 2 2 4" xfId="22693" xr:uid="{8C840B3C-0389-4906-934B-E7A494092883}"/>
    <cellStyle name="Separador de milhares 6 6 2 2 2 5" xfId="30258" xr:uid="{3FF5C966-797E-4D93-A8FE-FBB7BAE30AE2}"/>
    <cellStyle name="Separador de milhares 6 6 2 2 3" xfId="8029" xr:uid="{0B668029-DFB2-4984-A91E-3607B6388079}"/>
    <cellStyle name="Separador de milhares 6 6 2 2 3 2" xfId="12884" xr:uid="{3892A302-A043-420E-B593-DA5112217B1E}"/>
    <cellStyle name="Separador de milhares 6 6 2 2 3 2 2" xfId="29146" xr:uid="{A1BFCDE0-AA47-4B30-A17D-4430475CE7B2}"/>
    <cellStyle name="Separador de milhares 6 6 2 2 3 3" xfId="18479" xr:uid="{6FC13EF7-6FD0-4F9A-8FC4-DCCBB7749F0D}"/>
    <cellStyle name="Separador de milhares 6 6 2 2 3 4" xfId="24305" xr:uid="{4C783B8C-88D1-4D52-B0FC-121FE0824DC2}"/>
    <cellStyle name="Separador de milhares 6 6 2 2 3 5" xfId="31067" xr:uid="{B00AE8DB-08A3-4E2A-83F1-246F086D430D}"/>
    <cellStyle name="Separador de milhares 6 6 2 2 4" xfId="9656" xr:uid="{1B390CD9-B0F1-4AAD-B1E2-37E67D08CEEC}"/>
    <cellStyle name="Separador de milhares 6 6 2 2 4 2" xfId="25925" xr:uid="{C0654E89-5DD5-464A-85B2-3444FBC778B2}"/>
    <cellStyle name="Separador de milhares 6 6 2 2 5" xfId="15186" xr:uid="{B1AD7591-DF59-4E57-96B8-749C7C6C2C6B}"/>
    <cellStyle name="Separador de milhares 6 6 2 2 6" xfId="21084" xr:uid="{9927B97B-F8BF-458C-A2F9-BB4D00F6F0C8}"/>
    <cellStyle name="Separador de milhares 6 6 2 2 7" xfId="31184" xr:uid="{0E000430-C355-406B-9A92-FB36AAE88C70}"/>
    <cellStyle name="Separador de milhares 6 6 2 2 8" xfId="34129" xr:uid="{C8F016DB-570A-4B22-B373-814F0C3DB6A2}"/>
    <cellStyle name="Separador de milhares 6 6 2 2 9" xfId="34982" xr:uid="{DA8FA93F-2B60-42F9-A418-14EE786286A6}"/>
    <cellStyle name="Separador de milhares 6 6 2 3" xfId="5168" xr:uid="{B0321190-0FCB-465F-8124-158B1C8F8452}"/>
    <cellStyle name="Separador de milhares 6 6 2 3 2" xfId="10417" xr:uid="{E83EC7BA-7C07-44B7-B0FA-0C85FAC5EBC7}"/>
    <cellStyle name="Separador de milhares 6 6 2 3 2 2" xfId="26679" xr:uid="{FD8F66D0-EF8E-44DF-A982-10E59AA12742}"/>
    <cellStyle name="Separador de milhares 6 6 2 3 3" xfId="15940" xr:uid="{8BA94522-4456-4169-896D-E7FDE479FB81}"/>
    <cellStyle name="Separador de milhares 6 6 2 3 4" xfId="21838" xr:uid="{5996064A-696F-48B5-9F0B-094CABDA5E52}"/>
    <cellStyle name="Separador de milhares 6 6 2 3 5" xfId="19572" xr:uid="{855D7AC3-11D7-4F83-AA58-CAEC36586681}"/>
    <cellStyle name="Separador de milhares 6 6 2 4" xfId="7174" xr:uid="{E2CEEDD6-AB24-452D-9BCE-313ED9C58F59}"/>
    <cellStyle name="Separador de milhares 6 6 2 4 2" xfId="12029" xr:uid="{E69ED96B-086A-4376-A9A8-CD5407902E6D}"/>
    <cellStyle name="Separador de milhares 6 6 2 4 2 2" xfId="28291" xr:uid="{7EF4333D-FD6D-462D-8DE9-078860CD87E0}"/>
    <cellStyle name="Separador de milhares 6 6 2 4 3" xfId="17624" xr:uid="{214BC630-3300-4890-8C9F-78DFEECC37B2}"/>
    <cellStyle name="Separador de milhares 6 6 2 4 4" xfId="23450" xr:uid="{633B1BCD-19F4-425F-8174-63EFE4F505BD}"/>
    <cellStyle name="Separador de milhares 6 6 2 4 5" xfId="32044" xr:uid="{390DEF83-69EE-40A0-B9D7-D23483DCD1C7}"/>
    <cellStyle name="Separador de milhares 6 6 2 5" xfId="8801" xr:uid="{17B8EFE4-B95D-4315-9C83-333330C5062D}"/>
    <cellStyle name="Separador de milhares 6 6 2 5 2" xfId="25070" xr:uid="{96072D64-6132-47BE-8B04-1F5DBF8C522A}"/>
    <cellStyle name="Separador de milhares 6 6 2 6" xfId="14329" xr:uid="{7AD1CCAB-75EF-4278-93AF-308FAB3DCD28}"/>
    <cellStyle name="Separador de milhares 6 6 2 7" xfId="20229" xr:uid="{82B207FE-2CEA-47B9-8C44-150FEB0D85A9}"/>
    <cellStyle name="Separador de milhares 6 6 2 8" xfId="16981" xr:uid="{45DD43DB-C96F-45D7-BD73-BC8DECDCF096}"/>
    <cellStyle name="Separador de milhares 6 6 2 9" xfId="33274" xr:uid="{E9D6B922-8F30-418A-BEE7-3FA00A2E83CE}"/>
    <cellStyle name="Separador de milhares 6 6 3" xfId="3979" xr:uid="{05A3E25C-5E85-4E18-9CEB-8609098D186D}"/>
    <cellStyle name="Separador de milhares 6 6 3 10" xfId="36604" xr:uid="{D27C081F-CBFD-46C0-8271-F273CEDEBFE6}"/>
    <cellStyle name="Separador de milhares 6 6 3 11" xfId="38016" xr:uid="{DF1E124D-650E-406F-81EA-20A886BD192A}"/>
    <cellStyle name="Separador de milhares 6 6 3 12" xfId="39421" xr:uid="{1558A643-8B84-4F09-9508-80B2B1766860}"/>
    <cellStyle name="Separador de milhares 6 6 3 13" xfId="40652" xr:uid="{6D29D59F-6158-459A-8E83-7A15C098355F}"/>
    <cellStyle name="Separador de milhares 6 6 3 14" xfId="42470" xr:uid="{06E44546-B624-4670-9A91-E3AA60839FFC}"/>
    <cellStyle name="Separador de milhares 6 6 3 15" xfId="43873" xr:uid="{1FFF0A7A-A27C-4715-9608-B4D5D1E6CC15}"/>
    <cellStyle name="Separador de milhares 6 6 3 2" xfId="5588" xr:uid="{7DB0F0CD-A6ED-4495-BDB6-A54126C995C0}"/>
    <cellStyle name="Separador de milhares 6 6 3 2 2" xfId="10837" xr:uid="{EA4EA5CB-3A38-4DE7-8DA1-86067CB40081}"/>
    <cellStyle name="Separador de milhares 6 6 3 2 2 2" xfId="27099" xr:uid="{D03950D1-1B7F-4D3F-BF2D-448D7A859D5A}"/>
    <cellStyle name="Separador de milhares 6 6 3 2 3" xfId="16360" xr:uid="{8499AB67-8618-4DE8-9B39-789CB34F4028}"/>
    <cellStyle name="Separador de milhares 6 6 3 2 4" xfId="22258" xr:uid="{AC5B050D-8E73-4D26-9616-2298EE5F58FE}"/>
    <cellStyle name="Separador de milhares 6 6 3 2 5" xfId="32266" xr:uid="{FA50EB76-4335-42B4-9393-ADFF641AFC2F}"/>
    <cellStyle name="Separador de milhares 6 6 3 3" xfId="7594" xr:uid="{1F5169C9-000C-429B-BAA6-BF7FA0100E56}"/>
    <cellStyle name="Separador de milhares 6 6 3 3 2" xfId="12449" xr:uid="{91BB8D3B-0DDD-4021-8FA3-7AF409686775}"/>
    <cellStyle name="Separador de milhares 6 6 3 3 2 2" xfId="28711" xr:uid="{A3075ACA-2F5B-4465-9EE6-623ADF7A00BF}"/>
    <cellStyle name="Separador de milhares 6 6 3 3 3" xfId="18044" xr:uid="{356F186E-843B-4B4F-8F18-A33ED4C43C9B}"/>
    <cellStyle name="Separador de milhares 6 6 3 3 4" xfId="23870" xr:uid="{477710E1-DB29-4038-80B0-CB3C366A6B01}"/>
    <cellStyle name="Separador de milhares 6 6 3 3 5" xfId="29988" xr:uid="{306588B4-C57A-4BD6-9CDD-49FBB7374028}"/>
    <cellStyle name="Separador de milhares 6 6 3 4" xfId="9221" xr:uid="{BA357699-948B-4F72-AABC-FC3E50E707FD}"/>
    <cellStyle name="Separador de milhares 6 6 3 4 2" xfId="25490" xr:uid="{DBEEA9C3-CA1D-4A32-BBA1-A8C61238FED2}"/>
    <cellStyle name="Separador de milhares 6 6 3 5" xfId="14751" xr:uid="{0314AED7-D8E6-4463-A729-85D78224AB0D}"/>
    <cellStyle name="Separador de milhares 6 6 3 6" xfId="20649" xr:uid="{20DF9348-6BBC-49DC-B74A-F76A8E73C47A}"/>
    <cellStyle name="Separador de milhares 6 6 3 7" xfId="19304" xr:uid="{F8F81073-94AE-47ED-8349-4E2B9392AFE2}"/>
    <cellStyle name="Separador de milhares 6 6 3 8" xfId="33694" xr:uid="{DF928051-E687-4D9E-8976-5F49FB2B76D1}"/>
    <cellStyle name="Separador de milhares 6 6 3 9" xfId="34983" xr:uid="{87D12855-A186-4610-9BD7-74D897EC9C02}"/>
    <cellStyle name="Separador de milhares 6 6 4" xfId="4729" xr:uid="{C6A44692-89E7-46EE-922A-61DDE06F078A}"/>
    <cellStyle name="Separador de milhares 6 6 4 2" xfId="9978" xr:uid="{098ABAEA-31FE-471E-93F9-99D06405A4D1}"/>
    <cellStyle name="Separador de milhares 6 6 4 2 2" xfId="26240" xr:uid="{FC78F419-AEDC-40C6-99C2-75826458E4F2}"/>
    <cellStyle name="Separador de milhares 6 6 4 3" xfId="15501" xr:uid="{55DEC838-E5A9-41C6-B1D9-4C4722FB5EBD}"/>
    <cellStyle name="Separador de milhares 6 6 4 4" xfId="21399" xr:uid="{40C4CABB-8DA6-4A5A-A12F-95ADB27531A8}"/>
    <cellStyle name="Separador de milhares 6 6 4 5" xfId="19082" xr:uid="{0E6D7E7D-BA30-4559-BB1A-9937AAED5D1B}"/>
    <cellStyle name="Separador de milhares 6 6 5" xfId="6735" xr:uid="{42BC464E-EB55-4498-A394-FAE9669C77C9}"/>
    <cellStyle name="Separador de milhares 6 6 5 2" xfId="11590" xr:uid="{34643967-DE5C-4393-8B4D-79DC89885026}"/>
    <cellStyle name="Separador de milhares 6 6 5 2 2" xfId="27852" xr:uid="{8014CCC0-75CD-4F94-BF66-B9E43AB4B671}"/>
    <cellStyle name="Separador de milhares 6 6 5 3" xfId="17185" xr:uid="{DE815063-FDAF-4DA9-9711-15CA5E18E8F8}"/>
    <cellStyle name="Separador de milhares 6 6 5 4" xfId="23011" xr:uid="{B4C86160-E05F-4EA4-8C0F-7EEBE2D19399}"/>
    <cellStyle name="Separador de milhares 6 6 5 5" xfId="19120" xr:uid="{453563E7-362A-490D-98E5-0DC2F5025ED1}"/>
    <cellStyle name="Separador de milhares 6 6 6" xfId="8362" xr:uid="{55233868-55C2-4634-9514-DB4F2A198C84}"/>
    <cellStyle name="Separador de milhares 6 6 6 2" xfId="24631" xr:uid="{0431B327-0A8A-4F1D-9D14-CFC5DEDE5803}"/>
    <cellStyle name="Separador de milhares 6 6 7" xfId="13887" xr:uid="{5B0F229F-7EA1-49C9-AB36-5BEF3138F366}"/>
    <cellStyle name="Separador de milhares 6 6 8" xfId="19790" xr:uid="{829D3045-34CE-414F-BA6E-201D568088F0}"/>
    <cellStyle name="Separador de milhares 6 6 9" xfId="13365" xr:uid="{1BA3FA88-C9F3-4A02-8C8B-8D8EEFD722EA}"/>
    <cellStyle name="Separador de milhares 6 7" xfId="3355" xr:uid="{17C7C61A-17F2-4355-B7F1-DC2D1A6A0F4F}"/>
    <cellStyle name="Separador de milhares 6 7 10" xfId="34984" xr:uid="{9F36BC57-3087-4CB7-B921-7093E947B2AB}"/>
    <cellStyle name="Separador de milhares 6 7 11" xfId="36043" xr:uid="{094105D9-E841-4FD1-9530-0A24232CBDD2}"/>
    <cellStyle name="Separador de milhares 6 7 12" xfId="37455" xr:uid="{1CE19320-98B4-464C-BE5D-7CA70B96C09B}"/>
    <cellStyle name="Separador de milhares 6 7 13" xfId="38860" xr:uid="{174EC94A-D399-4321-A251-B40196B74E52}"/>
    <cellStyle name="Separador de milhares 6 7 14" xfId="40653" xr:uid="{7C55FB32-C15A-4A80-BD20-0373AD721355}"/>
    <cellStyle name="Separador de milhares 6 7 15" xfId="41909" xr:uid="{8CAED434-EC4C-428A-8C8A-E775C5B12743}"/>
    <cellStyle name="Separador de milhares 6 7 16" xfId="43312" xr:uid="{CED8053F-2F50-4B8E-B7B9-C101A731D3CD}"/>
    <cellStyle name="Separador de milhares 6 7 2" xfId="4216" xr:uid="{B5392A9C-8F4D-4B95-B3E2-C65C5B111CFB}"/>
    <cellStyle name="Separador de milhares 6 7 2 10" xfId="36795" xr:uid="{4BC8316E-636A-4AE1-A49B-4D05A122F0AC}"/>
    <cellStyle name="Separador de milhares 6 7 2 11" xfId="38207" xr:uid="{0A61D34E-5332-44CB-A721-971EC7BFBCB1}"/>
    <cellStyle name="Separador de milhares 6 7 2 12" xfId="39612" xr:uid="{EC350DF3-D475-448D-8E61-1B8B7C6A5439}"/>
    <cellStyle name="Separador de milhares 6 7 2 13" xfId="40654" xr:uid="{35407D84-0E07-438F-8B67-9BFE52775D3F}"/>
    <cellStyle name="Separador de milhares 6 7 2 14" xfId="42661" xr:uid="{07CB771C-8D49-4360-B154-F700F1C037D9}"/>
    <cellStyle name="Separador de milhares 6 7 2 15" xfId="44064" xr:uid="{EB7344E2-ED34-417E-9645-01A2F1227F67}"/>
    <cellStyle name="Separador de milhares 6 7 2 2" xfId="5825" xr:uid="{D132D943-0769-4F4C-963A-E0F1842781B5}"/>
    <cellStyle name="Separador de milhares 6 7 2 2 2" xfId="11074" xr:uid="{681370D8-6504-44BF-B792-5B63A16B1E67}"/>
    <cellStyle name="Separador de milhares 6 7 2 2 2 2" xfId="27336" xr:uid="{F8CC2F19-3E04-4B92-A15F-A8259CEAFC06}"/>
    <cellStyle name="Separador de milhares 6 7 2 2 3" xfId="16597" xr:uid="{A91DC6D9-9FE4-4EC7-AC9E-5BE347FC28BE}"/>
    <cellStyle name="Separador de milhares 6 7 2 2 4" xfId="22495" xr:uid="{7CF31D3C-D7D2-4C43-9045-2F9E397BDD4C}"/>
    <cellStyle name="Separador de milhares 6 7 2 2 5" xfId="30864" xr:uid="{E98FBB52-C4CD-4E6A-837A-49F6D6E5C91E}"/>
    <cellStyle name="Separador de milhares 6 7 2 3" xfId="7831" xr:uid="{ED69BF36-9EEA-4615-AC3D-DC56CEE23F49}"/>
    <cellStyle name="Separador de milhares 6 7 2 3 2" xfId="12686" xr:uid="{705C999A-D1B6-49F2-A278-272C250716BF}"/>
    <cellStyle name="Separador de milhares 6 7 2 3 2 2" xfId="28948" xr:uid="{07ED48B8-90DD-43F7-8D2A-042F1B775685}"/>
    <cellStyle name="Separador de milhares 6 7 2 3 3" xfId="18281" xr:uid="{70260FDE-0FFA-4FB8-B3DF-1E9CD24838E4}"/>
    <cellStyle name="Separador de milhares 6 7 2 3 4" xfId="24107" xr:uid="{067EFFD1-34C2-40EB-A935-D3D808F72017}"/>
    <cellStyle name="Separador de milhares 6 7 2 3 5" xfId="32467" xr:uid="{F43DD89C-2FB7-4FDD-8244-BEAEED2A2D5F}"/>
    <cellStyle name="Separador de milhares 6 7 2 4" xfId="9458" xr:uid="{E9F240B3-2E26-4083-9C1D-E2D075985FE7}"/>
    <cellStyle name="Separador de milhares 6 7 2 4 2" xfId="25727" xr:uid="{8627AD05-C46A-482E-99C0-E860D698EB18}"/>
    <cellStyle name="Separador de milhares 6 7 2 5" xfId="14988" xr:uid="{415958B9-F701-4C42-8214-56E21C2E6CB3}"/>
    <cellStyle name="Separador de milhares 6 7 2 6" xfId="20886" xr:uid="{D67CCB27-8B36-44E9-A0A1-EAA0EF3522E2}"/>
    <cellStyle name="Separador de milhares 6 7 2 7" xfId="30099" xr:uid="{78911DA4-F005-4050-9CFF-343977412777}"/>
    <cellStyle name="Separador de milhares 6 7 2 8" xfId="33931" xr:uid="{8321A907-6BEB-44F8-9DAB-82CC289FC2D8}"/>
    <cellStyle name="Separador de milhares 6 7 2 9" xfId="34985" xr:uid="{796E57AA-C09F-48EC-AEA7-0CDDF8CC7FB9}"/>
    <cellStyle name="Separador de milhares 6 7 3" xfId="4970" xr:uid="{F779F796-4329-4BD2-9336-20E18462C84E}"/>
    <cellStyle name="Separador de milhares 6 7 3 2" xfId="10219" xr:uid="{BE565A55-2697-405B-AB85-2EA426007C42}"/>
    <cellStyle name="Separador de milhares 6 7 3 2 2" xfId="26481" xr:uid="{7AA771D2-8E90-43E7-B883-49AE4DD201B7}"/>
    <cellStyle name="Separador de milhares 6 7 3 3" xfId="15742" xr:uid="{1228C76F-5910-4F92-B86F-CFABCB892C21}"/>
    <cellStyle name="Separador de milhares 6 7 3 4" xfId="21640" xr:uid="{ECACD131-6A9B-44F6-A826-C55B5A300026}"/>
    <cellStyle name="Separador de milhares 6 7 3 5" xfId="13451" xr:uid="{742FD292-CC7C-49F1-8A23-26D99372318C}"/>
    <cellStyle name="Separador de milhares 6 7 4" xfId="6976" xr:uid="{74838350-75B8-4A00-B764-0489AB095D39}"/>
    <cellStyle name="Separador de milhares 6 7 4 2" xfId="11831" xr:uid="{7C4F1D95-F192-439B-9EF3-181D0BCF8569}"/>
    <cellStyle name="Separador de milhares 6 7 4 2 2" xfId="28093" xr:uid="{B3201AFB-F373-4318-ABEF-B909613B8304}"/>
    <cellStyle name="Separador de milhares 6 7 4 3" xfId="17426" xr:uid="{126B9CB2-1479-48FA-8F6E-C061BC53360F}"/>
    <cellStyle name="Separador de milhares 6 7 4 4" xfId="23252" xr:uid="{FFFC0E73-6DE1-4CB1-801A-2C45D2A6886A}"/>
    <cellStyle name="Separador de milhares 6 7 4 5" xfId="31368" xr:uid="{55CDAEAA-E643-4272-AD37-5E4A09B3C150}"/>
    <cellStyle name="Separador de milhares 6 7 5" xfId="8603" xr:uid="{E2654AB0-6657-4708-A57E-1A36B3499858}"/>
    <cellStyle name="Separador de milhares 6 7 5 2" xfId="24872" xr:uid="{DA4C23C0-F1BB-477C-A303-40CD6C8DA976}"/>
    <cellStyle name="Separador de milhares 6 7 6" xfId="14131" xr:uid="{99B1C5E8-529E-4485-B721-73FE37F995E7}"/>
    <cellStyle name="Separador de milhares 6 7 7" xfId="20031" xr:uid="{3FD509EB-84E3-40D1-9E78-907DE2F87C5E}"/>
    <cellStyle name="Separador de milhares 6 7 8" xfId="30819" xr:uid="{857D6B79-95BC-45DA-8ECE-8E73E6D064FE}"/>
    <cellStyle name="Separador de milhares 6 7 9" xfId="33076" xr:uid="{D5E241B0-5D12-4168-B7B1-15FD2EFD464C}"/>
    <cellStyle name="Separador de milhares 6 8" xfId="3778" xr:uid="{02F31E3D-D943-4926-B04A-BA2C7107E472}"/>
    <cellStyle name="Separador de milhares 6 8 10" xfId="36428" xr:uid="{E9D2146E-0FF2-4E2E-9BDA-BE999513245B}"/>
    <cellStyle name="Separador de milhares 6 8 11" xfId="37840" xr:uid="{562BC579-9F2B-4209-8E13-342DF70C33B0}"/>
    <cellStyle name="Separador de milhares 6 8 12" xfId="39245" xr:uid="{9A816479-D7B5-4430-A681-CFE582E267F4}"/>
    <cellStyle name="Separador de milhares 6 8 13" xfId="40655" xr:uid="{3BC2D837-8758-477C-8C55-0DDA4DF72460}"/>
    <cellStyle name="Separador de milhares 6 8 14" xfId="42294" xr:uid="{A049254D-9E81-4D6D-BBC2-A68CE2D31A3E}"/>
    <cellStyle name="Separador de milhares 6 8 15" xfId="43697" xr:uid="{87027265-7FF4-4C97-9E11-D698CFAFD6DC}"/>
    <cellStyle name="Separador de milhares 6 8 2" xfId="5387" xr:uid="{D6CCEE1A-45D7-4984-A3A0-FC8584349704}"/>
    <cellStyle name="Separador de milhares 6 8 2 2" xfId="10636" xr:uid="{1292ED32-065B-46C3-B823-279531FC3A8C}"/>
    <cellStyle name="Separador de milhares 6 8 2 2 2" xfId="26898" xr:uid="{C3DE11F4-3788-4E43-B6B4-086551F797BD}"/>
    <cellStyle name="Separador de milhares 6 8 2 3" xfId="16159" xr:uid="{2E399376-976F-4EF4-9E85-7F3E5C77B9E6}"/>
    <cellStyle name="Separador de milhares 6 8 2 4" xfId="22057" xr:uid="{89010572-FDB2-4776-A7C9-91D6733096AC}"/>
    <cellStyle name="Separador de milhares 6 8 2 5" xfId="29980" xr:uid="{57D31816-DD2C-44DA-AD04-2ADDC3C50016}"/>
    <cellStyle name="Separador de milhares 6 8 3" xfId="7393" xr:uid="{D52109FA-D1AB-4C59-BD71-3C1DFD902F9C}"/>
    <cellStyle name="Separador de milhares 6 8 3 2" xfId="12248" xr:uid="{6B912049-9595-4317-B92F-BA9DF99836BF}"/>
    <cellStyle name="Separador de milhares 6 8 3 2 2" xfId="28510" xr:uid="{85E781EB-20F6-48C3-BDEE-B1AF053F6558}"/>
    <cellStyle name="Separador de milhares 6 8 3 3" xfId="17843" xr:uid="{7FE469E9-8AEF-4B29-84DE-E748F19D43BF}"/>
    <cellStyle name="Separador de milhares 6 8 3 4" xfId="23669" xr:uid="{28B8B27C-0450-4CD7-B106-7F6C7166EFC4}"/>
    <cellStyle name="Separador de milhares 6 8 3 5" xfId="19456" xr:uid="{C3F53DD8-0771-4A14-AC7E-50C3C60AF29F}"/>
    <cellStyle name="Separador de milhares 6 8 4" xfId="9020" xr:uid="{1383573E-28C2-407E-B650-909178B26227}"/>
    <cellStyle name="Separador de milhares 6 8 4 2" xfId="25289" xr:uid="{A8585FAE-21E1-45AA-90CA-BB7E840AE816}"/>
    <cellStyle name="Separador de milhares 6 8 5" xfId="14550" xr:uid="{02925E24-02A5-47FF-8110-3A266DA42EC1}"/>
    <cellStyle name="Separador de milhares 6 8 6" xfId="20448" xr:uid="{1AA64025-150A-4398-BE94-7E7C2AA5B4EF}"/>
    <cellStyle name="Separador de milhares 6 8 7" xfId="30828" xr:uid="{543D2F76-1497-4B33-BFA3-BE8B9DDEF498}"/>
    <cellStyle name="Separador de milhares 6 8 8" xfId="33493" xr:uid="{76841BE1-8696-4680-883F-585695858925}"/>
    <cellStyle name="Separador de milhares 6 8 9" xfId="34986" xr:uid="{E7884FF9-095D-4C35-82AB-F138948B1C8C}"/>
    <cellStyle name="Separador de milhares 6 9" xfId="13028" xr:uid="{2B2BD2B5-78C9-4188-91DA-CDE3F5C6CFD6}"/>
    <cellStyle name="Separador de milhares 7" xfId="2854" xr:uid="{DA330CC8-CA17-4349-9252-4CAFB8880F02}"/>
    <cellStyle name="Separador de milhares 7 2" xfId="2855" xr:uid="{FA851F0C-163F-4FCC-80BE-B75F08D0B610}"/>
    <cellStyle name="Separador de milhares 7 2 2" xfId="2856" xr:uid="{1ACBF38B-F2A4-4B8F-AF79-40E9B36958DA}"/>
    <cellStyle name="Separador de milhares 7 2 2 2" xfId="3096" xr:uid="{08108F9B-1388-4E90-8C6F-733EAB265384}"/>
    <cellStyle name="Separador de milhares 7 2 2 2 10" xfId="32843" xr:uid="{C067DF0C-8E75-4D35-854F-9B76FCC09C2A}"/>
    <cellStyle name="Separador de milhares 7 2 2 2 11" xfId="34987" xr:uid="{52A67F48-1BC1-4594-83E2-F351C102E9B7}"/>
    <cellStyle name="Separador de milhares 7 2 2 2 12" xfId="35885" xr:uid="{3437C687-AF18-46A6-A462-F08A4C666863}"/>
    <cellStyle name="Separador de milhares 7 2 2 2 13" xfId="37297" xr:uid="{027F050C-43CC-4BC2-8324-D43811223F28}"/>
    <cellStyle name="Separador de milhares 7 2 2 2 14" xfId="38702" xr:uid="{A1C46DC5-B0E6-438F-998E-FB7871EFCE6E}"/>
    <cellStyle name="Separador de milhares 7 2 2 2 15" xfId="40656" xr:uid="{FDE24A8D-9F29-4A4D-9BB4-27BDA9FEABB3}"/>
    <cellStyle name="Separador de milhares 7 2 2 2 16" xfId="41751" xr:uid="{0EA6B96C-E846-4C2C-AB51-0B67C75120F0}"/>
    <cellStyle name="Separador de milhares 7 2 2 2 17" xfId="43154" xr:uid="{67758437-2955-4DD2-87F1-529871334537}"/>
    <cellStyle name="Separador de milhares 7 2 2 2 2" xfId="3561" xr:uid="{D78B7AE9-90C2-48E4-BACB-058EFE9647AE}"/>
    <cellStyle name="Separador de milhares 7 2 2 2 2 10" xfId="34988" xr:uid="{EBD7F729-94AD-4430-8D64-116B154CFB16}"/>
    <cellStyle name="Separador de milhares 7 2 2 2 2 11" xfId="36250" xr:uid="{DEF203D3-4A2E-4B44-9205-2F9C811BC417}"/>
    <cellStyle name="Separador de milhares 7 2 2 2 2 12" xfId="37662" xr:uid="{3E0750C0-9DB7-4A50-B735-4B92E0274A0A}"/>
    <cellStyle name="Separador de milhares 7 2 2 2 2 13" xfId="39067" xr:uid="{2CA58754-7551-4EA1-828F-B6BA15C311A2}"/>
    <cellStyle name="Separador de milhares 7 2 2 2 2 14" xfId="40657" xr:uid="{12CFC489-34C2-4D75-9522-3A567BA457A7}"/>
    <cellStyle name="Separador de milhares 7 2 2 2 2 15" xfId="42116" xr:uid="{61122E28-AFA7-4A32-B344-2E038A182B19}"/>
    <cellStyle name="Separador de milhares 7 2 2 2 2 16" xfId="43519" xr:uid="{C1C3E42C-86FC-4434-A0FC-B52B36040760}"/>
    <cellStyle name="Separador de milhares 7 2 2 2 2 2" xfId="4422" xr:uid="{D1A48335-9C9B-4DA9-B9AB-861146434A3E}"/>
    <cellStyle name="Separador de milhares 7 2 2 2 2 2 10" xfId="37002" xr:uid="{EE36F25A-4C29-459D-9BB8-FA82EAA9CA2E}"/>
    <cellStyle name="Separador de milhares 7 2 2 2 2 2 11" xfId="38414" xr:uid="{00EBB2BB-8081-43F1-BADD-AA99379B1F0C}"/>
    <cellStyle name="Separador de milhares 7 2 2 2 2 2 12" xfId="39819" xr:uid="{EA26209F-6B36-4E6E-95B7-D492CA787CB6}"/>
    <cellStyle name="Separador de milhares 7 2 2 2 2 2 13" xfId="40658" xr:uid="{AF98AAFD-0D09-471F-89CC-C2AEC4EBA932}"/>
    <cellStyle name="Separador de milhares 7 2 2 2 2 2 14" xfId="42868" xr:uid="{7F8705A6-764E-4F57-B690-CAE88D509BEE}"/>
    <cellStyle name="Separador de milhares 7 2 2 2 2 2 15" xfId="44271" xr:uid="{3E031B8A-32A4-4605-A792-ACA1BEC9E240}"/>
    <cellStyle name="Separador de milhares 7 2 2 2 2 2 2" xfId="6031" xr:uid="{4D8C5419-F9A6-4D55-B28F-AF68845742DC}"/>
    <cellStyle name="Separador de milhares 7 2 2 2 2 2 2 2" xfId="11280" xr:uid="{8B9BB90A-543E-415A-8530-E70BF2B6A212}"/>
    <cellStyle name="Separador de milhares 7 2 2 2 2 2 2 2 2" xfId="27542" xr:uid="{FEAAB108-2CD7-460D-AE5C-633FB267F072}"/>
    <cellStyle name="Separador de milhares 7 2 2 2 2 2 2 3" xfId="16803" xr:uid="{2E42232D-29BF-48C9-AEFC-045D8C26CCEB}"/>
    <cellStyle name="Separador de milhares 7 2 2 2 2 2 2 4" xfId="22701" xr:uid="{5F46F500-7034-489E-9BEB-D3929E639EA9}"/>
    <cellStyle name="Separador de milhares 7 2 2 2 2 2 2 5" xfId="19367" xr:uid="{7ACE34EF-FEDD-4D30-B4F0-66D80B8925CA}"/>
    <cellStyle name="Separador de milhares 7 2 2 2 2 2 3" xfId="8037" xr:uid="{D100FDDB-D25D-4AF8-BBA1-378CB0F1D41D}"/>
    <cellStyle name="Separador de milhares 7 2 2 2 2 2 3 2" xfId="12892" xr:uid="{BA1E36FF-0013-4621-85CA-970C5034DF9C}"/>
    <cellStyle name="Separador de milhares 7 2 2 2 2 2 3 2 2" xfId="29154" xr:uid="{9CC779D1-3780-446F-A082-542D99599911}"/>
    <cellStyle name="Separador de milhares 7 2 2 2 2 2 3 3" xfId="18487" xr:uid="{A4CB45DE-C02C-4E00-A1DE-A79408B304C9}"/>
    <cellStyle name="Separador de milhares 7 2 2 2 2 2 3 4" xfId="24313" xr:uid="{5C442C23-094E-43F3-89C6-F290B3B861A3}"/>
    <cellStyle name="Separador de milhares 7 2 2 2 2 2 3 5" xfId="30793" xr:uid="{AE56AAC0-15D1-4F04-AC93-2295015BEBC8}"/>
    <cellStyle name="Separador de milhares 7 2 2 2 2 2 4" xfId="9664" xr:uid="{561CE0ED-779A-40C8-8D8E-350EA42C0F8C}"/>
    <cellStyle name="Separador de milhares 7 2 2 2 2 2 4 2" xfId="25933" xr:uid="{1D68C997-4F32-4EBC-ABAE-3E9F89F1B1D4}"/>
    <cellStyle name="Separador de milhares 7 2 2 2 2 2 5" xfId="15194" xr:uid="{7E75986A-CAA5-4582-A509-89F145824AC5}"/>
    <cellStyle name="Separador de milhares 7 2 2 2 2 2 6" xfId="21092" xr:uid="{BBFEBCD1-B2C2-4C5E-9398-093B1ABD9118}"/>
    <cellStyle name="Separador de milhares 7 2 2 2 2 2 7" xfId="13178" xr:uid="{93F4A8CC-8D87-48FB-88FD-290F49D295D5}"/>
    <cellStyle name="Separador de milhares 7 2 2 2 2 2 8" xfId="34137" xr:uid="{CC17C67E-BF8E-466C-BDAE-171555E73150}"/>
    <cellStyle name="Separador de milhares 7 2 2 2 2 2 9" xfId="34989" xr:uid="{41F081A4-62EE-443D-AEC6-38EEBB95F78F}"/>
    <cellStyle name="Separador de milhares 7 2 2 2 2 3" xfId="5176" xr:uid="{1051847E-D3BC-4773-9FDC-4FBE2808ADA6}"/>
    <cellStyle name="Separador de milhares 7 2 2 2 2 3 2" xfId="10425" xr:uid="{E9197B01-C4B3-4199-9F68-01299331B15A}"/>
    <cellStyle name="Separador de milhares 7 2 2 2 2 3 2 2" xfId="26687" xr:uid="{C202FD0C-8ED3-457B-8FD0-018BCD81CF2A}"/>
    <cellStyle name="Separador de milhares 7 2 2 2 2 3 3" xfId="15948" xr:uid="{B5D50D3C-B017-4CF2-B9CA-9665BA4C788F}"/>
    <cellStyle name="Separador de milhares 7 2 2 2 2 3 4" xfId="21846" xr:uid="{6B67BD62-B5F4-42D0-9576-2FAFC4156D9D}"/>
    <cellStyle name="Separador de milhares 7 2 2 2 2 3 5" xfId="32514" xr:uid="{EDA12CE5-A9D6-4761-853D-8990BC3AFEF7}"/>
    <cellStyle name="Separador de milhares 7 2 2 2 2 4" xfId="7182" xr:uid="{E8FF7B98-38C3-430F-AAEF-93B0C7E57196}"/>
    <cellStyle name="Separador de milhares 7 2 2 2 2 4 2" xfId="12037" xr:uid="{0438C589-3CEC-4D91-954A-F78349F4F256}"/>
    <cellStyle name="Separador de milhares 7 2 2 2 2 4 2 2" xfId="28299" xr:uid="{4A06FD31-B550-40E6-A70E-6F6F862D4EB6}"/>
    <cellStyle name="Separador de milhares 7 2 2 2 2 4 3" xfId="17632" xr:uid="{B7F56B32-A636-4FB9-A76A-933873947A33}"/>
    <cellStyle name="Separador de milhares 7 2 2 2 2 4 4" xfId="23458" xr:uid="{5E4E7C7E-90CF-4913-8EC0-B6690BE7EF37}"/>
    <cellStyle name="Separador de milhares 7 2 2 2 2 4 5" xfId="29601" xr:uid="{2FB6D5B0-FFC4-4393-8BC5-D877BE03B347}"/>
    <cellStyle name="Separador de milhares 7 2 2 2 2 5" xfId="8809" xr:uid="{4810615A-7AD2-4E89-BBC0-412D5200813A}"/>
    <cellStyle name="Separador de milhares 7 2 2 2 2 5 2" xfId="25078" xr:uid="{2028A847-E705-4D3C-8E70-B677117470B9}"/>
    <cellStyle name="Separador de milhares 7 2 2 2 2 6" xfId="14337" xr:uid="{3EB9695D-8B60-44F7-A9AA-073605DE7D83}"/>
    <cellStyle name="Separador de milhares 7 2 2 2 2 7" xfId="20237" xr:uid="{F54D7BCB-3A22-40A0-BD5A-D93A89BC6E11}"/>
    <cellStyle name="Separador de milhares 7 2 2 2 2 8" xfId="30087" xr:uid="{411B9CA5-DE9C-4B35-97E6-C8A8EEA4020B}"/>
    <cellStyle name="Separador de milhares 7 2 2 2 2 9" xfId="33282" xr:uid="{B5BD2287-A236-4B6D-A2B1-C01F0F11D8E3}"/>
    <cellStyle name="Separador de milhares 7 2 2 2 3" xfId="3987" xr:uid="{95D74064-751D-4D09-8D1C-9FDE95A408FE}"/>
    <cellStyle name="Separador de milhares 7 2 2 2 3 10" xfId="36635" xr:uid="{04C1F69B-CF3F-4242-B20C-A45C275726FC}"/>
    <cellStyle name="Separador de milhares 7 2 2 2 3 11" xfId="38047" xr:uid="{8B81EFEB-D446-4AF1-AA5A-B09C6A517643}"/>
    <cellStyle name="Separador de milhares 7 2 2 2 3 12" xfId="39452" xr:uid="{848B7241-A434-4EBB-BF2F-3AD390D7A75B}"/>
    <cellStyle name="Separador de milhares 7 2 2 2 3 13" xfId="40659" xr:uid="{CEB6F61A-E9DB-4AE4-942A-F45E6FD65F65}"/>
    <cellStyle name="Separador de milhares 7 2 2 2 3 14" xfId="42501" xr:uid="{52E7C4A1-9E4E-4358-BE97-8655BD24B64C}"/>
    <cellStyle name="Separador de milhares 7 2 2 2 3 15" xfId="43904" xr:uid="{19706AD6-98FD-45F4-B837-41EBF9B9BCDD}"/>
    <cellStyle name="Separador de milhares 7 2 2 2 3 2" xfId="5596" xr:uid="{F366D483-07D0-4C72-9295-4AF8983D93AC}"/>
    <cellStyle name="Separador de milhares 7 2 2 2 3 2 2" xfId="10845" xr:uid="{6BADC0B2-89E6-4D76-B8BF-4B75A183B99F}"/>
    <cellStyle name="Separador de milhares 7 2 2 2 3 2 2 2" xfId="27107" xr:uid="{B7574351-5A22-496B-A4C2-EB75D9705FD3}"/>
    <cellStyle name="Separador de milhares 7 2 2 2 3 2 3" xfId="16368" xr:uid="{CF8B7126-EE70-4EDF-B09A-D8C0F2A4F652}"/>
    <cellStyle name="Separador de milhares 7 2 2 2 3 2 4" xfId="22266" xr:uid="{B8A1E883-84E3-40A3-B01A-DB23FDF797B0}"/>
    <cellStyle name="Separador de milhares 7 2 2 2 3 2 5" xfId="31247" xr:uid="{0D3AE3AC-B150-4FCD-AA2D-ED2092A5E078}"/>
    <cellStyle name="Separador de milhares 7 2 2 2 3 3" xfId="7602" xr:uid="{CE60FD64-41E0-4436-A984-DEEB8B40AE59}"/>
    <cellStyle name="Separador de milhares 7 2 2 2 3 3 2" xfId="12457" xr:uid="{51211A45-E74B-4540-A125-ACCEFE91B809}"/>
    <cellStyle name="Separador de milhares 7 2 2 2 3 3 2 2" xfId="28719" xr:uid="{01AD2A15-9129-46F5-A8AE-8A5AFB9E6C6C}"/>
    <cellStyle name="Separador de milhares 7 2 2 2 3 3 3" xfId="18052" xr:uid="{7AB163A5-DC88-41A0-8465-E98D6B17A86D}"/>
    <cellStyle name="Separador de milhares 7 2 2 2 3 3 4" xfId="23878" xr:uid="{E91E9F17-9E3B-4878-A3A2-428A32C95148}"/>
    <cellStyle name="Separador de milhares 7 2 2 2 3 3 5" xfId="31581" xr:uid="{7FC4E21B-E5A7-4AB1-986C-BBF19C944C34}"/>
    <cellStyle name="Separador de milhares 7 2 2 2 3 4" xfId="9229" xr:uid="{0B72987A-1DC8-4796-8CC2-41804B9C443B}"/>
    <cellStyle name="Separador de milhares 7 2 2 2 3 4 2" xfId="25498" xr:uid="{1466278A-8A1D-44B9-8259-EAD18A0733C5}"/>
    <cellStyle name="Separador de milhares 7 2 2 2 3 5" xfId="14759" xr:uid="{280DD032-F6EB-4F13-B289-329142D28B10}"/>
    <cellStyle name="Separador de milhares 7 2 2 2 3 6" xfId="20657" xr:uid="{3507A191-E70E-4649-88B0-8C8682EBD04C}"/>
    <cellStyle name="Separador de milhares 7 2 2 2 3 7" xfId="18848" xr:uid="{F0050C62-D224-48D0-8E92-5E062EF1B2EA}"/>
    <cellStyle name="Separador de milhares 7 2 2 2 3 8" xfId="33702" xr:uid="{516AF081-D787-42BD-BAFA-797088672224}"/>
    <cellStyle name="Separador de milhares 7 2 2 2 3 9" xfId="34990" xr:uid="{D8131DA8-87AD-4E1D-BA2A-19BE7DB18026}"/>
    <cellStyle name="Separador de milhares 7 2 2 2 4" xfId="4737" xr:uid="{293F0E3E-C14C-46BC-B06D-295D7C12EACF}"/>
    <cellStyle name="Separador de milhares 7 2 2 2 4 2" xfId="9986" xr:uid="{20CF6B5C-6576-4D67-9DA5-B8D23167F276}"/>
    <cellStyle name="Separador de milhares 7 2 2 2 4 2 2" xfId="26248" xr:uid="{03F000E7-AE3F-4446-9DAE-C75788C0993A}"/>
    <cellStyle name="Separador de milhares 7 2 2 2 4 3" xfId="15509" xr:uid="{D1E31D64-EE83-42C6-A7D2-A1E8740E28DE}"/>
    <cellStyle name="Separador de milhares 7 2 2 2 4 4" xfId="21407" xr:uid="{DC158536-70D5-4B92-A51D-822B79E61C32}"/>
    <cellStyle name="Separador de milhares 7 2 2 2 4 5" xfId="31285" xr:uid="{0ADE09A3-A219-4139-9583-4D96193ABE41}"/>
    <cellStyle name="Separador de milhares 7 2 2 2 5" xfId="6743" xr:uid="{8023C746-4C18-4A4B-B9FE-5BE4D76E738C}"/>
    <cellStyle name="Separador de milhares 7 2 2 2 5 2" xfId="11598" xr:uid="{27F9D869-0BF7-4545-A342-35494C102261}"/>
    <cellStyle name="Separador de milhares 7 2 2 2 5 2 2" xfId="27860" xr:uid="{9E93E186-99D9-4302-818F-7ABE69C4F8C7}"/>
    <cellStyle name="Separador de milhares 7 2 2 2 5 3" xfId="17193" xr:uid="{4F7087ED-B096-440A-9C31-F3BAAF57B87C}"/>
    <cellStyle name="Separador de milhares 7 2 2 2 5 4" xfId="23019" xr:uid="{B4959A34-8CB1-444A-BEC1-3E034EB1DEA2}"/>
    <cellStyle name="Separador de milhares 7 2 2 2 5 5" xfId="18985" xr:uid="{BCA6DFC6-7514-4A53-91D8-90CAD5FEEC8D}"/>
    <cellStyle name="Separador de milhares 7 2 2 2 6" xfId="8370" xr:uid="{748FD0DD-EF4C-4224-ACC8-2D2E7E590C76}"/>
    <cellStyle name="Separador de milhares 7 2 2 2 6 2" xfId="24639" xr:uid="{E94D6A14-A590-4A74-A627-A582D17F684F}"/>
    <cellStyle name="Separador de milhares 7 2 2 2 7" xfId="13895" xr:uid="{537091E5-0870-4DD1-8737-A59BB6B74535}"/>
    <cellStyle name="Separador de milhares 7 2 2 2 8" xfId="19798" xr:uid="{20F186DA-873A-431A-8DC3-DFC0BEDD6688}"/>
    <cellStyle name="Separador de milhares 7 2 2 2 9" xfId="18851" xr:uid="{FF82C472-53A8-407A-B399-4DCDA7EAD31F}"/>
    <cellStyle name="Separador de milhares 7 2 2 3" xfId="3363" xr:uid="{6D3BCCEE-630D-4293-88F3-BCA721B9B3EC}"/>
    <cellStyle name="Separador de milhares 7 2 2 3 10" xfId="34991" xr:uid="{7A7A556B-8835-498E-8AC8-DF3F4896E9C8}"/>
    <cellStyle name="Separador de milhares 7 2 2 3 11" xfId="36074" xr:uid="{1EACE96D-53A6-481B-AE49-DE14FE71FF79}"/>
    <cellStyle name="Separador de milhares 7 2 2 3 12" xfId="37486" xr:uid="{1A0996B3-6968-45BF-9342-25181A803777}"/>
    <cellStyle name="Separador de milhares 7 2 2 3 13" xfId="38891" xr:uid="{94F76E74-3FB0-493F-AE7B-972923885A82}"/>
    <cellStyle name="Separador de milhares 7 2 2 3 14" xfId="40660" xr:uid="{CA06CD14-44C4-4BA1-847C-30E434928086}"/>
    <cellStyle name="Separador de milhares 7 2 2 3 15" xfId="41940" xr:uid="{F5FFD8F2-0E93-44B2-9E30-2AAEF2662BF7}"/>
    <cellStyle name="Separador de milhares 7 2 2 3 16" xfId="43343" xr:uid="{3C542A45-464D-4AD9-9CED-ACE05DADC38F}"/>
    <cellStyle name="Separador de milhares 7 2 2 3 2" xfId="4224" xr:uid="{762FBB27-3B72-46B1-9341-435677BFAD64}"/>
    <cellStyle name="Separador de milhares 7 2 2 3 2 10" xfId="36826" xr:uid="{4496A33A-E4DB-4A91-ADCE-67D1903643AD}"/>
    <cellStyle name="Separador de milhares 7 2 2 3 2 11" xfId="38238" xr:uid="{5BCFA696-2F51-4493-88A7-7CA592C9AF3D}"/>
    <cellStyle name="Separador de milhares 7 2 2 3 2 12" xfId="39643" xr:uid="{E1F9A439-A95C-4250-89A0-D14BF301A336}"/>
    <cellStyle name="Separador de milhares 7 2 2 3 2 13" xfId="40661" xr:uid="{2EDDEE5F-8F8F-470B-8C9A-AAB4C0B5C4DD}"/>
    <cellStyle name="Separador de milhares 7 2 2 3 2 14" xfId="42692" xr:uid="{F72E6A2A-C9DD-49EA-B3CD-5A0573A5017F}"/>
    <cellStyle name="Separador de milhares 7 2 2 3 2 15" xfId="44095" xr:uid="{C1C64451-C3A6-46B0-AD5F-CACDD0D31B64}"/>
    <cellStyle name="Separador de milhares 7 2 2 3 2 2" xfId="5833" xr:uid="{8A5198D8-B589-46DD-A57C-533CB9330747}"/>
    <cellStyle name="Separador de milhares 7 2 2 3 2 2 2" xfId="11082" xr:uid="{9241A4EB-E648-42A3-B2D5-A55C1E532584}"/>
    <cellStyle name="Separador de milhares 7 2 2 3 2 2 2 2" xfId="27344" xr:uid="{87D37BAA-37D3-4DC3-A700-946BABECB7F3}"/>
    <cellStyle name="Separador de milhares 7 2 2 3 2 2 3" xfId="16605" xr:uid="{8325266E-FCC2-425C-8C0C-34B867FFF85B}"/>
    <cellStyle name="Separador de milhares 7 2 2 3 2 2 4" xfId="22503" xr:uid="{13914AA4-1654-46B2-94DC-C2DC5CC82FA0}"/>
    <cellStyle name="Separador de milhares 7 2 2 3 2 2 5" xfId="30536" xr:uid="{AB475979-0048-4F30-984C-C854A0E3ADEE}"/>
    <cellStyle name="Separador de milhares 7 2 2 3 2 3" xfId="7839" xr:uid="{72A56C2E-AFB6-463F-A04E-D0E736EE7439}"/>
    <cellStyle name="Separador de milhares 7 2 2 3 2 3 2" xfId="12694" xr:uid="{D0347D2F-A5A6-4990-B8BF-078E8BCE6F82}"/>
    <cellStyle name="Separador de milhares 7 2 2 3 2 3 2 2" xfId="28956" xr:uid="{DE6207C7-58AC-48B5-A167-EB8A1103215A}"/>
    <cellStyle name="Separador de milhares 7 2 2 3 2 3 3" xfId="18289" xr:uid="{1447663F-7066-4A4A-A165-39D93436D3A6}"/>
    <cellStyle name="Separador de milhares 7 2 2 3 2 3 4" xfId="24115" xr:uid="{5FD9749A-A041-418C-BEA6-B69504958A6D}"/>
    <cellStyle name="Separador de milhares 7 2 2 3 2 3 5" xfId="31529" xr:uid="{83026657-7251-46C8-82E1-4E6B17F36ADE}"/>
    <cellStyle name="Separador de milhares 7 2 2 3 2 4" xfId="9466" xr:uid="{6D91BC67-915C-4A3A-85CE-71D9B84C0611}"/>
    <cellStyle name="Separador de milhares 7 2 2 3 2 4 2" xfId="25735" xr:uid="{AACC1850-A964-46D6-A89C-6871EC56D959}"/>
    <cellStyle name="Separador de milhares 7 2 2 3 2 5" xfId="14996" xr:uid="{023E90F1-B118-4E20-95D3-178E7CA9B079}"/>
    <cellStyle name="Separador de milhares 7 2 2 3 2 6" xfId="20894" xr:uid="{AB37BCC7-09AC-4BF5-9625-521B8613841F}"/>
    <cellStyle name="Separador de milhares 7 2 2 3 2 7" xfId="18935" xr:uid="{7EEBB2B8-A17D-4987-A123-B41F16ABB05A}"/>
    <cellStyle name="Separador de milhares 7 2 2 3 2 8" xfId="33939" xr:uid="{306C0327-050C-4034-BDAA-D0B67DA2A77A}"/>
    <cellStyle name="Separador de milhares 7 2 2 3 2 9" xfId="34992" xr:uid="{1EA217CA-24DD-4E1C-BDAF-7B6DAFF48F0C}"/>
    <cellStyle name="Separador de milhares 7 2 2 3 3" xfId="4978" xr:uid="{1F80FBAA-0E16-439C-AC52-C63CB28AFF9E}"/>
    <cellStyle name="Separador de milhares 7 2 2 3 3 2" xfId="10227" xr:uid="{BCD0D786-4645-4BF5-BC6F-07851CE5065B}"/>
    <cellStyle name="Separador de milhares 7 2 2 3 3 2 2" xfId="26489" xr:uid="{C0F1BCFF-7A3A-4995-9692-535C230144C4}"/>
    <cellStyle name="Separador de milhares 7 2 2 3 3 3" xfId="15750" xr:uid="{1940E48F-9A80-44A8-98F4-0800415AF6EB}"/>
    <cellStyle name="Separador de milhares 7 2 2 3 3 4" xfId="21648" xr:uid="{B151C8E5-A3F9-49DF-B413-AF38B5440CCA}"/>
    <cellStyle name="Separador de milhares 7 2 2 3 3 5" xfId="30153" xr:uid="{C9D7AFA4-CA97-41CB-94AF-C48C75E4727F}"/>
    <cellStyle name="Separador de milhares 7 2 2 3 4" xfId="6984" xr:uid="{F41E3C06-6AF5-4BD4-B4B1-84C482623ADF}"/>
    <cellStyle name="Separador de milhares 7 2 2 3 4 2" xfId="11839" xr:uid="{6B061AF5-AC93-4B87-B7A0-84E6EDF13706}"/>
    <cellStyle name="Separador de milhares 7 2 2 3 4 2 2" xfId="28101" xr:uid="{468A35CD-73AE-4BC4-8658-E0D2B0244A11}"/>
    <cellStyle name="Separador de milhares 7 2 2 3 4 3" xfId="17434" xr:uid="{7EDC8BF3-DA04-4295-988D-4B0A8AD34D1D}"/>
    <cellStyle name="Separador de milhares 7 2 2 3 4 4" xfId="23260" xr:uid="{DBE4578D-06C2-43A0-93DE-09CAB5C2AA28}"/>
    <cellStyle name="Separador de milhares 7 2 2 3 4 5" xfId="29668" xr:uid="{9FB63720-DF81-484B-8C4B-E8384E69E32A}"/>
    <cellStyle name="Separador de milhares 7 2 2 3 5" xfId="8611" xr:uid="{0F7BA760-61D9-4702-A199-E9D44A3F3056}"/>
    <cellStyle name="Separador de milhares 7 2 2 3 5 2" xfId="24880" xr:uid="{6AD53A8C-199D-4AB0-8354-2F053EDC125E}"/>
    <cellStyle name="Separador de milhares 7 2 2 3 6" xfId="14139" xr:uid="{0B278496-007B-451E-9034-98857126E5C0}"/>
    <cellStyle name="Separador de milhares 7 2 2 3 7" xfId="20039" xr:uid="{4D37655A-8E35-4170-96A5-2D38D0BA64CE}"/>
    <cellStyle name="Separador de milhares 7 2 2 3 8" xfId="30718" xr:uid="{162E25D7-4E32-412E-96FA-4F87313B409C}"/>
    <cellStyle name="Separador de milhares 7 2 2 3 9" xfId="33084" xr:uid="{813360CA-C050-4C23-A970-1326093AA83F}"/>
    <cellStyle name="Separador de milhares 7 2 2 4" xfId="3786" xr:uid="{38E2E970-23DF-4D59-B5BA-57BF0A5CA877}"/>
    <cellStyle name="Separador de milhares 7 2 2 4 10" xfId="36459" xr:uid="{22534EE9-4DE3-4CB8-B61E-EA068236D666}"/>
    <cellStyle name="Separador de milhares 7 2 2 4 11" xfId="37871" xr:uid="{8ABF0BDD-DCA8-4C50-BB3D-5A93A96419AD}"/>
    <cellStyle name="Separador de milhares 7 2 2 4 12" xfId="39276" xr:uid="{429E93ED-5234-4514-8600-66C6A65FA92D}"/>
    <cellStyle name="Separador de milhares 7 2 2 4 13" xfId="40662" xr:uid="{2C411E1F-8E5C-46FA-B6D2-79FEF78E5665}"/>
    <cellStyle name="Separador de milhares 7 2 2 4 14" xfId="42325" xr:uid="{C65073C9-ABB5-4665-B3EB-EEB3319AB158}"/>
    <cellStyle name="Separador de milhares 7 2 2 4 15" xfId="43728" xr:uid="{7D67A8D2-8690-43FB-878B-83C0CD69A63A}"/>
    <cellStyle name="Separador de milhares 7 2 2 4 2" xfId="5395" xr:uid="{DE396A01-6DDF-44DE-BB39-0001CF3A5103}"/>
    <cellStyle name="Separador de milhares 7 2 2 4 2 2" xfId="10644" xr:uid="{C04E68EB-ED76-4C95-A074-7F75B5BA73D7}"/>
    <cellStyle name="Separador de milhares 7 2 2 4 2 2 2" xfId="26906" xr:uid="{D883ED6E-8CAA-44FB-9431-06383C13CEB7}"/>
    <cellStyle name="Separador de milhares 7 2 2 4 2 3" xfId="16167" xr:uid="{D8A068DB-8878-4935-892E-1C76D442578C}"/>
    <cellStyle name="Separador de milhares 7 2 2 4 2 4" xfId="22065" xr:uid="{7FA8F4E6-2C91-4ACB-8A41-69D271CDB39C}"/>
    <cellStyle name="Separador de milhares 7 2 2 4 2 5" xfId="18906" xr:uid="{54FA2BD6-1987-473C-A244-276AE2FA01EB}"/>
    <cellStyle name="Separador de milhares 7 2 2 4 3" xfId="7401" xr:uid="{45DC6673-1E4F-43EF-9D97-769FE69C475C}"/>
    <cellStyle name="Separador de milhares 7 2 2 4 3 2" xfId="12256" xr:uid="{8943FCCE-A49C-481F-A316-3F8E750A2D2D}"/>
    <cellStyle name="Separador de milhares 7 2 2 4 3 2 2" xfId="28518" xr:uid="{C81161B8-5EAF-4FA2-9E83-78495F9106AA}"/>
    <cellStyle name="Separador de milhares 7 2 2 4 3 3" xfId="17851" xr:uid="{550EF405-A4E6-44A5-87AF-14B5EFC964FC}"/>
    <cellStyle name="Separador de milhares 7 2 2 4 3 4" xfId="23677" xr:uid="{194B87F3-F05A-46CE-8293-50787C860B13}"/>
    <cellStyle name="Separador de milhares 7 2 2 4 3 5" xfId="29463" xr:uid="{07D7B1F7-D93E-4A87-89D4-E5137EADF47A}"/>
    <cellStyle name="Separador de milhares 7 2 2 4 4" xfId="9028" xr:uid="{948176B6-2DEC-4E96-9F09-05624CE2DF42}"/>
    <cellStyle name="Separador de milhares 7 2 2 4 4 2" xfId="25297" xr:uid="{D4226F84-A028-41D2-BE20-3DF801BDAEC8}"/>
    <cellStyle name="Separador de milhares 7 2 2 4 5" xfId="14558" xr:uid="{24ACDEC5-A92A-48F2-A637-3269890C4FCB}"/>
    <cellStyle name="Separador de milhares 7 2 2 4 6" xfId="20456" xr:uid="{82618A44-89B0-4CBE-B391-CA7A9D2E04BB}"/>
    <cellStyle name="Separador de milhares 7 2 2 4 7" xfId="29958" xr:uid="{CC3689E4-B3A7-427E-934D-16FCB8A6A24C}"/>
    <cellStyle name="Separador de milhares 7 2 2 4 8" xfId="33501" xr:uid="{A8DAC4E1-C1F2-44ED-9DB2-F152AF520E04}"/>
    <cellStyle name="Separador de milhares 7 2 2 4 9" xfId="34993" xr:uid="{7704E2BD-614B-49D5-9934-9CA881F41AEA}"/>
    <cellStyle name="Separador de milhares 7 2 2 5" xfId="13690" xr:uid="{E1234290-9370-444D-84A8-54BDAC93BE27}"/>
    <cellStyle name="Separador de milhares 7 2 2 6" xfId="31167" xr:uid="{D0E86D38-E71C-4086-8CD8-1EEE87114807}"/>
    <cellStyle name="Separador de milhares 7 2 3" xfId="3095" xr:uid="{ECACC83A-C5C4-4C90-B947-6F7D30AE6DCB}"/>
    <cellStyle name="Separador de milhares 7 2 3 10" xfId="32842" xr:uid="{ACE22FFE-A11F-427B-891D-413033049DDF}"/>
    <cellStyle name="Separador de milhares 7 2 3 11" xfId="34994" xr:uid="{0965492F-98BA-43AA-AA23-AC31602A4C8C}"/>
    <cellStyle name="Separador de milhares 7 2 3 12" xfId="35865" xr:uid="{37850250-B693-4F0B-99AC-C8CCF02F325E}"/>
    <cellStyle name="Separador de milhares 7 2 3 13" xfId="37277" xr:uid="{56DACA78-EEF5-4010-B9C2-38D10FA44C03}"/>
    <cellStyle name="Separador de milhares 7 2 3 14" xfId="38682" xr:uid="{32C8D9B1-98D9-4891-BE75-50044AD1C2E4}"/>
    <cellStyle name="Separador de milhares 7 2 3 15" xfId="40663" xr:uid="{EE842F99-7A14-489E-842C-84F356E16ED0}"/>
    <cellStyle name="Separador de milhares 7 2 3 16" xfId="41731" xr:uid="{830358FA-AB93-4311-BE14-068E2BA43E24}"/>
    <cellStyle name="Separador de milhares 7 2 3 17" xfId="43134" xr:uid="{273D5298-46DE-47F2-97B8-5D1F4A4A2032}"/>
    <cellStyle name="Separador de milhares 7 2 3 2" xfId="3560" xr:uid="{33D4EFFA-B88F-4AF4-9943-0642031E6A34}"/>
    <cellStyle name="Separador de milhares 7 2 3 2 10" xfId="34995" xr:uid="{135F429C-9C51-405D-99F6-A09DB0B1146D}"/>
    <cellStyle name="Separador de milhares 7 2 3 2 11" xfId="36230" xr:uid="{41ED8473-1BEC-4BC3-860F-2AEC1D77EEFE}"/>
    <cellStyle name="Separador de milhares 7 2 3 2 12" xfId="37642" xr:uid="{26B4A966-2FC3-40D2-A1AB-2DAB494F3643}"/>
    <cellStyle name="Separador de milhares 7 2 3 2 13" xfId="39047" xr:uid="{34341CAF-CC4F-42F3-8515-7067906C9B7D}"/>
    <cellStyle name="Separador de milhares 7 2 3 2 14" xfId="40664" xr:uid="{F5691861-1855-4698-AC3C-82E0BD25F5E1}"/>
    <cellStyle name="Separador de milhares 7 2 3 2 15" xfId="42096" xr:uid="{20B6A490-50F7-4AA3-82E3-728667F7AD30}"/>
    <cellStyle name="Separador de milhares 7 2 3 2 16" xfId="43499" xr:uid="{9050F881-EB5A-4D8C-8356-156D3C1753EB}"/>
    <cellStyle name="Separador de milhares 7 2 3 2 2" xfId="4421" xr:uid="{274B02BE-EFB3-45A1-B848-935C54DF196D}"/>
    <cellStyle name="Separador de milhares 7 2 3 2 2 10" xfId="36982" xr:uid="{E1DABCFD-FC1F-442D-A844-07E6443A379C}"/>
    <cellStyle name="Separador de milhares 7 2 3 2 2 11" xfId="38394" xr:uid="{5B9DCACC-8091-428E-BC65-EED05F5228BC}"/>
    <cellStyle name="Separador de milhares 7 2 3 2 2 12" xfId="39799" xr:uid="{8CAECC5C-589C-42C4-9426-D6BBB9D4F67D}"/>
    <cellStyle name="Separador de milhares 7 2 3 2 2 13" xfId="40665" xr:uid="{4C2AF8C8-FBAD-4ADA-8720-766275515142}"/>
    <cellStyle name="Separador de milhares 7 2 3 2 2 14" xfId="42848" xr:uid="{6D1155F9-D005-49FE-826B-AE433761D7C9}"/>
    <cellStyle name="Separador de milhares 7 2 3 2 2 15" xfId="44251" xr:uid="{068F5083-8302-456B-AF8E-BCBC5F9E4085}"/>
    <cellStyle name="Separador de milhares 7 2 3 2 2 2" xfId="6030" xr:uid="{8EF665FC-21DE-491B-B696-AB0A589FBC68}"/>
    <cellStyle name="Separador de milhares 7 2 3 2 2 2 2" xfId="11279" xr:uid="{0E61F618-17DF-4BAD-95A0-9EC889EB06CE}"/>
    <cellStyle name="Separador de milhares 7 2 3 2 2 2 2 2" xfId="27541" xr:uid="{B60F52CC-EAD9-4BF6-AE55-51139515737F}"/>
    <cellStyle name="Separador de milhares 7 2 3 2 2 2 3" xfId="16802" xr:uid="{9FE16949-A783-4D24-A0A8-F7AD5C0EEFDB}"/>
    <cellStyle name="Separador de milhares 7 2 3 2 2 2 4" xfId="22700" xr:uid="{8DD07383-A2E5-4352-9952-E788D764A425}"/>
    <cellStyle name="Separador de milhares 7 2 3 2 2 2 5" xfId="29963" xr:uid="{FD026657-9DCE-4082-BEAF-657A98EEA2B4}"/>
    <cellStyle name="Separador de milhares 7 2 3 2 2 3" xfId="8036" xr:uid="{E3026926-1A20-4CB8-BB7E-31702ECB80C1}"/>
    <cellStyle name="Separador de milhares 7 2 3 2 2 3 2" xfId="12891" xr:uid="{B8122355-006C-49AC-9337-9C1B39B1BF4B}"/>
    <cellStyle name="Separador de milhares 7 2 3 2 2 3 2 2" xfId="29153" xr:uid="{E41BFB3C-B0A3-4DA0-AE8D-C32A8901A4FF}"/>
    <cellStyle name="Separador de milhares 7 2 3 2 2 3 3" xfId="18486" xr:uid="{C48C3D8B-5B9C-447D-8C38-F6AFCDDE99F2}"/>
    <cellStyle name="Separador de milhares 7 2 3 2 2 3 4" xfId="24312" xr:uid="{A0212547-5CA2-472D-B07F-45D0F8CD44E8}"/>
    <cellStyle name="Separador de milhares 7 2 3 2 2 3 5" xfId="18744" xr:uid="{D3640118-62B9-47B7-A043-F3E59809B906}"/>
    <cellStyle name="Separador de milhares 7 2 3 2 2 4" xfId="9663" xr:uid="{F8555C44-276D-4AB8-A13D-8527E47AB6CB}"/>
    <cellStyle name="Separador de milhares 7 2 3 2 2 4 2" xfId="25932" xr:uid="{C531DFCD-BE8D-4A45-BBC6-718712894A2E}"/>
    <cellStyle name="Separador de milhares 7 2 3 2 2 5" xfId="15193" xr:uid="{6DB7F4C9-C344-459A-9017-54244408418E}"/>
    <cellStyle name="Separador de milhares 7 2 3 2 2 6" xfId="21091" xr:uid="{2C88D23B-D1A2-4270-B5F1-D26BA48884FA}"/>
    <cellStyle name="Separador de milhares 7 2 3 2 2 7" xfId="19539" xr:uid="{562FA3AE-2828-49DA-A4DE-47C0D26E339F}"/>
    <cellStyle name="Separador de milhares 7 2 3 2 2 8" xfId="34136" xr:uid="{9FDAAA6C-7625-410E-BDE7-AA146AF56467}"/>
    <cellStyle name="Separador de milhares 7 2 3 2 2 9" xfId="34996" xr:uid="{ED3CF575-445A-4973-B03F-DB41CF8E84E8}"/>
    <cellStyle name="Separador de milhares 7 2 3 2 3" xfId="5175" xr:uid="{FED09167-CB5F-4504-B583-946D62A9638E}"/>
    <cellStyle name="Separador de milhares 7 2 3 2 3 2" xfId="10424" xr:uid="{23B885ED-059C-4A61-974B-6B92E23CCE03}"/>
    <cellStyle name="Separador de milhares 7 2 3 2 3 2 2" xfId="26686" xr:uid="{E6F3DCDA-A601-4C80-B29B-4B89FA770F90}"/>
    <cellStyle name="Separador de milhares 7 2 3 2 3 3" xfId="15947" xr:uid="{90A3750B-4E51-46F6-8D9E-8F2B3D01AF78}"/>
    <cellStyle name="Separador de milhares 7 2 3 2 3 4" xfId="21845" xr:uid="{EECCBC65-B4CF-4BE6-9794-0AC0DBC1D76F}"/>
    <cellStyle name="Separador de milhares 7 2 3 2 3 5" xfId="29530" xr:uid="{DDC1E400-9608-4C25-9B6D-DCFE8C8A77FC}"/>
    <cellStyle name="Separador de milhares 7 2 3 2 4" xfId="7181" xr:uid="{67D75250-019D-4EDD-AA93-4C55E8353E9A}"/>
    <cellStyle name="Separador de milhares 7 2 3 2 4 2" xfId="12036" xr:uid="{5B4F1DC8-28CE-451A-A313-D9DAEE0BDBF7}"/>
    <cellStyle name="Separador de milhares 7 2 3 2 4 2 2" xfId="28298" xr:uid="{A1BA77F6-29E8-4A81-BCD3-355D9C976663}"/>
    <cellStyle name="Separador de milhares 7 2 3 2 4 3" xfId="17631" xr:uid="{F6448497-449D-4F85-820B-FA903EA6ACA1}"/>
    <cellStyle name="Separador de milhares 7 2 3 2 4 4" xfId="23457" xr:uid="{76302E60-89F0-414D-ADAE-CAF14DAEB640}"/>
    <cellStyle name="Separador de milhares 7 2 3 2 4 5" xfId="30523" xr:uid="{9D5F94F2-C886-4422-B0E7-EBE55870DC16}"/>
    <cellStyle name="Separador de milhares 7 2 3 2 5" xfId="8808" xr:uid="{B5A7FD71-532E-4F77-9D0F-9F3A712FB742}"/>
    <cellStyle name="Separador de milhares 7 2 3 2 5 2" xfId="25077" xr:uid="{FAC62C74-2244-4A87-96A0-3381C884DFA7}"/>
    <cellStyle name="Separador de milhares 7 2 3 2 6" xfId="14336" xr:uid="{04180495-95A6-423C-93BA-724F963843F3}"/>
    <cellStyle name="Separador de milhares 7 2 3 2 7" xfId="20236" xr:uid="{1DCCD212-FE3A-49D8-9D61-231C565C9F8F}"/>
    <cellStyle name="Separador de milhares 7 2 3 2 8" xfId="30135" xr:uid="{A1C2B7E1-AED3-4FD9-930C-90EF42CFC885}"/>
    <cellStyle name="Separador de milhares 7 2 3 2 9" xfId="33281" xr:uid="{D8F26A46-2B9A-4CBE-ABC1-EA7336E5D7CA}"/>
    <cellStyle name="Separador de milhares 7 2 3 3" xfId="3986" xr:uid="{5818F273-F370-41C3-94D9-6E1F7FC86289}"/>
    <cellStyle name="Separador de milhares 7 2 3 3 10" xfId="36615" xr:uid="{430813A1-A1E5-43B4-B290-8469B3BFA916}"/>
    <cellStyle name="Separador de milhares 7 2 3 3 11" xfId="38027" xr:uid="{AC7F396F-57E6-4A44-B8A6-2F97CACE0736}"/>
    <cellStyle name="Separador de milhares 7 2 3 3 12" xfId="39432" xr:uid="{FC6978A4-7B58-4CA6-8AC2-E50DF1ACF544}"/>
    <cellStyle name="Separador de milhares 7 2 3 3 13" xfId="40666" xr:uid="{FC40D12C-6D54-4222-B57B-D1AEB1FA8E66}"/>
    <cellStyle name="Separador de milhares 7 2 3 3 14" xfId="42481" xr:uid="{D1A8B1DC-3DE1-4323-890D-BACA6288C644}"/>
    <cellStyle name="Separador de milhares 7 2 3 3 15" xfId="43884" xr:uid="{2BAEC9AC-4D10-40D5-BA75-72E38CF41CC7}"/>
    <cellStyle name="Separador de milhares 7 2 3 3 2" xfId="5595" xr:uid="{5E14C85C-E255-42B7-A64B-DD2DAB088D11}"/>
    <cellStyle name="Separador de milhares 7 2 3 3 2 2" xfId="10844" xr:uid="{44E4C443-F7E1-4B48-9787-A78E6E190135}"/>
    <cellStyle name="Separador de milhares 7 2 3 3 2 2 2" xfId="27106" xr:uid="{F030B982-A8E9-4EFE-AAD6-F4985A66E3C8}"/>
    <cellStyle name="Separador de milhares 7 2 3 3 2 3" xfId="16367" xr:uid="{C350D3D9-48E1-4DD5-AB70-AC783E3D706E}"/>
    <cellStyle name="Separador de milhares 7 2 3 3 2 4" xfId="22265" xr:uid="{8A1A959A-B13A-43CE-8129-B81A0359BC6A}"/>
    <cellStyle name="Separador de milhares 7 2 3 3 2 5" xfId="32378" xr:uid="{9909A42B-84E5-4A1F-8F19-ECD22A9AAB33}"/>
    <cellStyle name="Separador de milhares 7 2 3 3 3" xfId="7601" xr:uid="{2B15E608-1471-4095-91B8-B76DC1175208}"/>
    <cellStyle name="Separador de milhares 7 2 3 3 3 2" xfId="12456" xr:uid="{98F27555-BA56-4677-B536-04C824F23A1A}"/>
    <cellStyle name="Separador de milhares 7 2 3 3 3 2 2" xfId="28718" xr:uid="{F91F7B06-99A4-4088-A39F-82C7D1478D7C}"/>
    <cellStyle name="Separador de milhares 7 2 3 3 3 3" xfId="18051" xr:uid="{5397106C-9D50-48CF-8C63-33A89EA295D0}"/>
    <cellStyle name="Separador de milhares 7 2 3 3 3 4" xfId="23877" xr:uid="{AB9B9204-3DF3-4793-B077-AB5BF9F3D838}"/>
    <cellStyle name="Separador de milhares 7 2 3 3 3 5" xfId="32494" xr:uid="{68FA0F4F-88FE-4F0B-9379-DBB6C54C6225}"/>
    <cellStyle name="Separador de milhares 7 2 3 3 4" xfId="9228" xr:uid="{37EDAC74-1FED-40EE-9627-ECA3476E40E2}"/>
    <cellStyle name="Separador de milhares 7 2 3 3 4 2" xfId="25497" xr:uid="{D21EF1E7-5DD9-4DAC-AF34-209E97841119}"/>
    <cellStyle name="Separador de milhares 7 2 3 3 5" xfId="14758" xr:uid="{E3DAF300-F1EA-4FE7-8311-8BC032569292}"/>
    <cellStyle name="Separador de milhares 7 2 3 3 6" xfId="20656" xr:uid="{9153DC90-F444-486C-9D58-F2A0FE998BA5}"/>
    <cellStyle name="Separador de milhares 7 2 3 3 7" xfId="31795" xr:uid="{92E7F291-42A0-44C7-8453-F8E4F7AD8893}"/>
    <cellStyle name="Separador de milhares 7 2 3 3 8" xfId="33701" xr:uid="{19990A33-8659-48FD-907B-2321C5D298FB}"/>
    <cellStyle name="Separador de milhares 7 2 3 3 9" xfId="34997" xr:uid="{66E36F6D-A495-4F30-84BB-3C329654B2D3}"/>
    <cellStyle name="Separador de milhares 7 2 3 4" xfId="4736" xr:uid="{FCD0766B-7911-4BE8-9EF7-BCF63BE191A2}"/>
    <cellStyle name="Separador de milhares 7 2 3 4 2" xfId="9985" xr:uid="{6629F8C6-9E0C-4063-893B-17F5FB571A9A}"/>
    <cellStyle name="Separador de milhares 7 2 3 4 2 2" xfId="26247" xr:uid="{A1A979D6-AC60-4E83-9F63-2F47F76CE9B3}"/>
    <cellStyle name="Separador de milhares 7 2 3 4 3" xfId="15508" xr:uid="{773B839E-422C-4274-9700-3256D29B28F8}"/>
    <cellStyle name="Separador de milhares 7 2 3 4 4" xfId="21406" xr:uid="{299BFC6D-C3D5-4AD4-94A5-332E7CCC15F8}"/>
    <cellStyle name="Separador de milhares 7 2 3 4 5" xfId="31834" xr:uid="{0DFA8950-17BF-4700-B77D-458352C3CE03}"/>
    <cellStyle name="Separador de milhares 7 2 3 5" xfId="6742" xr:uid="{9C7FA944-F02A-40F3-A169-38B2893996A8}"/>
    <cellStyle name="Separador de milhares 7 2 3 5 2" xfId="11597" xr:uid="{8A82A613-4482-491E-BDEC-BBEA00830B46}"/>
    <cellStyle name="Separador de milhares 7 2 3 5 2 2" xfId="27859" xr:uid="{174E00C1-1AD7-49D7-AB6B-C375CB973A79}"/>
    <cellStyle name="Separador de milhares 7 2 3 5 3" xfId="17192" xr:uid="{CF3A2E3E-8769-455D-8A10-9360DABB2B4B}"/>
    <cellStyle name="Separador de milhares 7 2 3 5 4" xfId="23018" xr:uid="{B2549A17-2EA0-4203-9449-EF1B5EB183EA}"/>
    <cellStyle name="Separador de milhares 7 2 3 5 5" xfId="29279" xr:uid="{4840C482-96DA-482D-9DA1-0A2BD97647A6}"/>
    <cellStyle name="Separador de milhares 7 2 3 6" xfId="8369" xr:uid="{3A9B4EA9-01A8-4F65-BEC0-4A7C3B3C39C5}"/>
    <cellStyle name="Separador de milhares 7 2 3 6 2" xfId="24638" xr:uid="{2005CC5E-48E9-4FBC-A785-B24E0F1879E1}"/>
    <cellStyle name="Separador de milhares 7 2 3 7" xfId="13894" xr:uid="{B44E36A4-9559-4293-AD12-7023767976BB}"/>
    <cellStyle name="Separador de milhares 7 2 3 8" xfId="19797" xr:uid="{F1E89829-6139-429D-8F9B-13DE83128EAE}"/>
    <cellStyle name="Separador de milhares 7 2 3 9" xfId="31729" xr:uid="{1D8DB533-3145-4EEF-BD6F-E0CEC6CA3AF0}"/>
    <cellStyle name="Separador de milhares 7 2 4" xfId="3362" xr:uid="{22DD89EA-44C6-4EE1-BA24-AC43A5F93AD4}"/>
    <cellStyle name="Separador de milhares 7 2 4 10" xfId="34998" xr:uid="{53974484-40A0-4303-AC21-AD36316B0619}"/>
    <cellStyle name="Separador de milhares 7 2 4 11" xfId="36054" xr:uid="{BE7F55A6-A48C-4CDE-9281-E5174EDAB1B3}"/>
    <cellStyle name="Separador de milhares 7 2 4 12" xfId="37466" xr:uid="{C22BF400-16A4-4244-89A7-DE130CE0582E}"/>
    <cellStyle name="Separador de milhares 7 2 4 13" xfId="38871" xr:uid="{F336FFF7-A04A-43F2-8E8A-D0BF34DDD2AA}"/>
    <cellStyle name="Separador de milhares 7 2 4 14" xfId="40667" xr:uid="{4A5969EF-943B-4168-985A-82A1C4009849}"/>
    <cellStyle name="Separador de milhares 7 2 4 15" xfId="41920" xr:uid="{178E605C-F539-441C-B73B-7996E80D3DD3}"/>
    <cellStyle name="Separador de milhares 7 2 4 16" xfId="43323" xr:uid="{669F7DE6-3E28-4A29-868E-D8C024C10025}"/>
    <cellStyle name="Separador de milhares 7 2 4 2" xfId="4223" xr:uid="{1B356671-2FA0-474D-9E76-56FB361C6843}"/>
    <cellStyle name="Separador de milhares 7 2 4 2 10" xfId="36806" xr:uid="{00B4FAE6-7782-4104-8DA9-2C9E49902ECA}"/>
    <cellStyle name="Separador de milhares 7 2 4 2 11" xfId="38218" xr:uid="{206A3BF1-1BC5-428F-8B0E-E1A8816670A9}"/>
    <cellStyle name="Separador de milhares 7 2 4 2 12" xfId="39623" xr:uid="{08034A75-441C-4762-AFDB-2906C2F82A46}"/>
    <cellStyle name="Separador de milhares 7 2 4 2 13" xfId="40668" xr:uid="{C831C152-EDE9-4309-A5D8-09147182C757}"/>
    <cellStyle name="Separador de milhares 7 2 4 2 14" xfId="42672" xr:uid="{28578B31-BBE4-40E0-9ABA-B77AFBE7F11D}"/>
    <cellStyle name="Separador de milhares 7 2 4 2 15" xfId="44075" xr:uid="{F8D9B4A3-FDD3-4730-8E3B-C621641D782A}"/>
    <cellStyle name="Separador de milhares 7 2 4 2 2" xfId="5832" xr:uid="{1A70A8DC-E8DB-40B0-B12F-15311C379C5B}"/>
    <cellStyle name="Separador de milhares 7 2 4 2 2 2" xfId="11081" xr:uid="{C20611A0-D950-4189-916C-901CB538D905}"/>
    <cellStyle name="Separador de milhares 7 2 4 2 2 2 2" xfId="27343" xr:uid="{337B1EB0-8F29-4F50-8419-F0F61225F269}"/>
    <cellStyle name="Separador de milhares 7 2 4 2 2 3" xfId="16604" xr:uid="{2E47BD5D-78D5-46F4-8CB7-4152DB4CE53C}"/>
    <cellStyle name="Separador de milhares 7 2 4 2 2 4" xfId="22502" xr:uid="{A0221C40-7F84-4456-BF2B-297402A40CE7}"/>
    <cellStyle name="Separador de milhares 7 2 4 2 2 5" xfId="31569" xr:uid="{DF9EAD55-96DA-4EAF-B227-FC44AB01AEB9}"/>
    <cellStyle name="Separador de milhares 7 2 4 2 3" xfId="7838" xr:uid="{8123BEAB-42DC-49AB-A539-10FA81314F4A}"/>
    <cellStyle name="Separador de milhares 7 2 4 2 3 2" xfId="12693" xr:uid="{4736125E-A06C-48A7-BA0E-5C17FBA65521}"/>
    <cellStyle name="Separador de milhares 7 2 4 2 3 2 2" xfId="28955" xr:uid="{EF380AD6-AF65-4BE8-9E3C-DDFFF908777E}"/>
    <cellStyle name="Separador de milhares 7 2 4 2 3 3" xfId="18288" xr:uid="{5A93E39B-DB99-42F9-8B1D-F5F9E60E5CB1}"/>
    <cellStyle name="Separador de milhares 7 2 4 2 3 4" xfId="24114" xr:uid="{CC1E0D05-08FE-4B94-8C3F-6E26B62B3F1A}"/>
    <cellStyle name="Separador de milhares 7 2 4 2 3 5" xfId="31827" xr:uid="{B7767F19-8CA2-44CF-A57B-C41D8CE8B745}"/>
    <cellStyle name="Separador de milhares 7 2 4 2 4" xfId="9465" xr:uid="{EF3DA7C6-44E8-423F-B727-25DB4834A6E7}"/>
    <cellStyle name="Separador de milhares 7 2 4 2 4 2" xfId="25734" xr:uid="{2491154B-205C-44A0-8A50-88555ACB0645}"/>
    <cellStyle name="Separador de milhares 7 2 4 2 5" xfId="14995" xr:uid="{F1192F89-EFFA-4360-A6B2-BCEC943B8AD9}"/>
    <cellStyle name="Separador de milhares 7 2 4 2 6" xfId="20893" xr:uid="{10776EAE-DCCA-47C0-B697-5302BE539F43}"/>
    <cellStyle name="Separador de milhares 7 2 4 2 7" xfId="13351" xr:uid="{A67E4E2D-C255-4D43-9A06-32A606AF35C8}"/>
    <cellStyle name="Separador de milhares 7 2 4 2 8" xfId="33938" xr:uid="{29DA1B66-A7D9-4605-B9F1-EE9F7BF10F08}"/>
    <cellStyle name="Separador de milhares 7 2 4 2 9" xfId="34999" xr:uid="{F42FF7FE-BA48-4C5C-ADB1-A3A6EF9FB14E}"/>
    <cellStyle name="Separador de milhares 7 2 4 3" xfId="4977" xr:uid="{0EB4E989-CE7D-43C6-874F-6F7DDDBF6F3B}"/>
    <cellStyle name="Separador de milhares 7 2 4 3 2" xfId="10226" xr:uid="{8865EA90-36CA-4C0B-8602-8DA793979543}"/>
    <cellStyle name="Separador de milhares 7 2 4 3 2 2" xfId="26488" xr:uid="{1DA505C0-5F90-4182-8D37-7F416A25116C}"/>
    <cellStyle name="Separador de milhares 7 2 4 3 3" xfId="15749" xr:uid="{2C3F9B0A-0B2F-4022-AB83-41EF31255855}"/>
    <cellStyle name="Separador de milhares 7 2 4 3 4" xfId="21647" xr:uid="{E11799FE-4B0E-4E53-ADB5-B3A0B0E0744F}"/>
    <cellStyle name="Separador de milhares 7 2 4 3 5" xfId="30373" xr:uid="{B406ABAC-61B5-4489-B374-6719F5108197}"/>
    <cellStyle name="Separador de milhares 7 2 4 4" xfId="6983" xr:uid="{DFBCB5D0-0312-43AC-84E5-6E69A2F43C24}"/>
    <cellStyle name="Separador de milhares 7 2 4 4 2" xfId="11838" xr:uid="{861A8885-9296-4DEA-957D-82CEEE755948}"/>
    <cellStyle name="Separador de milhares 7 2 4 4 2 2" xfId="28100" xr:uid="{EFB8C534-CBA8-4703-9C9E-7A160EF62065}"/>
    <cellStyle name="Separador de milhares 7 2 4 4 3" xfId="17433" xr:uid="{B03993B4-63D9-45B1-A6B1-F4C2F27F0321}"/>
    <cellStyle name="Separador de milhares 7 2 4 4 4" xfId="23259" xr:uid="{1A7D12EF-4CD0-449C-98B9-EA65ACFAA207}"/>
    <cellStyle name="Separador de milhares 7 2 4 4 5" xfId="30242" xr:uid="{341DA610-1380-480E-972B-E56BB42EDD76}"/>
    <cellStyle name="Separador de milhares 7 2 4 5" xfId="8610" xr:uid="{73F92523-190E-4B0F-87C2-68CB4E5AC58B}"/>
    <cellStyle name="Separador de milhares 7 2 4 5 2" xfId="24879" xr:uid="{B20BD5EF-5671-4311-B83B-BF24876CD811}"/>
    <cellStyle name="Separador de milhares 7 2 4 6" xfId="14138" xr:uid="{451AB89A-6F37-499D-B74E-A0D52ECD033E}"/>
    <cellStyle name="Separador de milhares 7 2 4 7" xfId="20038" xr:uid="{7BC68E98-32D4-4546-861F-5A3EBE1A61AA}"/>
    <cellStyle name="Separador de milhares 7 2 4 8" xfId="18739" xr:uid="{A0C05F04-351D-4969-9559-FAC4760D8081}"/>
    <cellStyle name="Separador de milhares 7 2 4 9" xfId="33083" xr:uid="{C764A0E4-542F-4FE7-8754-001F78862B73}"/>
    <cellStyle name="Separador de milhares 7 2 5" xfId="3785" xr:uid="{26470273-42EF-4FEB-9941-957CF4365BA3}"/>
    <cellStyle name="Separador de milhares 7 2 5 10" xfId="36439" xr:uid="{BA360CCB-E2D5-41AA-B7D0-1CDEE3410DBE}"/>
    <cellStyle name="Separador de milhares 7 2 5 11" xfId="37851" xr:uid="{7A0451AF-C238-43BF-9859-0A1DABEAAB11}"/>
    <cellStyle name="Separador de milhares 7 2 5 12" xfId="39256" xr:uid="{E0EFD3E2-CA06-47BA-B7F3-4BA80F48EB32}"/>
    <cellStyle name="Separador de milhares 7 2 5 13" xfId="40669" xr:uid="{A9E53367-685E-4817-8530-7A8AFED49C95}"/>
    <cellStyle name="Separador de milhares 7 2 5 14" xfId="42305" xr:uid="{6C835916-A625-402A-9403-96FE1D1B455B}"/>
    <cellStyle name="Separador de milhares 7 2 5 15" xfId="43708" xr:uid="{7316EC69-B9A1-4CA4-96CF-8A82D72B792E}"/>
    <cellStyle name="Separador de milhares 7 2 5 2" xfId="5394" xr:uid="{0F2E3BF5-9417-4848-97C8-9A95D9BA3B9E}"/>
    <cellStyle name="Separador de milhares 7 2 5 2 2" xfId="10643" xr:uid="{956AA61E-D71A-4620-B3A6-0AB4ADCE7FAA}"/>
    <cellStyle name="Separador de milhares 7 2 5 2 2 2" xfId="26905" xr:uid="{44F8A850-D85B-4A07-A3EF-1D14492DFF48}"/>
    <cellStyle name="Separador de milhares 7 2 5 2 3" xfId="16166" xr:uid="{C8502E8B-AF91-4CDE-975E-1076B7A52C84}"/>
    <cellStyle name="Separador de milhares 7 2 5 2 4" xfId="22064" xr:uid="{B7CC926C-5100-4215-AB57-D6926AD2D30C}"/>
    <cellStyle name="Separador de milhares 7 2 5 2 5" xfId="31582" xr:uid="{6C966B6E-0CF9-45CF-93E2-99DD40E4F1FC}"/>
    <cellStyle name="Separador de milhares 7 2 5 3" xfId="7400" xr:uid="{CCC6071C-9BE3-486D-A856-09C639694BC0}"/>
    <cellStyle name="Separador de milhares 7 2 5 3 2" xfId="12255" xr:uid="{82B9F3D0-B7E1-4F41-8E30-58EAD886EA61}"/>
    <cellStyle name="Separador de milhares 7 2 5 3 2 2" xfId="28517" xr:uid="{1CD5EC96-63DC-4FE6-AF0B-91E180582283}"/>
    <cellStyle name="Separador de milhares 7 2 5 3 3" xfId="17850" xr:uid="{60A415C6-AC19-4A75-8411-97A63F67648E}"/>
    <cellStyle name="Separador de milhares 7 2 5 3 4" xfId="23676" xr:uid="{D2ED3A48-F5E8-446A-BDF1-3F3BAEC4ACFF}"/>
    <cellStyle name="Separador de milhares 7 2 5 3 5" xfId="19467" xr:uid="{A7494F15-3FFB-45C6-B975-725EA9BD54F6}"/>
    <cellStyle name="Separador de milhares 7 2 5 4" xfId="9027" xr:uid="{84DB528D-CC37-4D41-BE91-CB584EF8ECBD}"/>
    <cellStyle name="Separador de milhares 7 2 5 4 2" xfId="25296" xr:uid="{92DB39C0-FF71-41B7-807D-095B7B088CB6}"/>
    <cellStyle name="Separador de milhares 7 2 5 5" xfId="14557" xr:uid="{43E3A077-FF3F-4957-8EB0-86E62EB4C50D}"/>
    <cellStyle name="Separador de milhares 7 2 5 6" xfId="20455" xr:uid="{2AE70D72-66B1-438A-BE15-E8749E75D91F}"/>
    <cellStyle name="Separador de milhares 7 2 5 7" xfId="31622" xr:uid="{20B4A41A-EA7A-43A9-A430-608E4501B896}"/>
    <cellStyle name="Separador de milhares 7 2 5 8" xfId="33500" xr:uid="{5FA0655C-1AA1-4691-B38B-0EE450E1DAC4}"/>
    <cellStyle name="Separador de milhares 7 2 5 9" xfId="35000" xr:uid="{8ADF25FF-AAF7-4978-9C4D-1A776460F965}"/>
    <cellStyle name="Separador de milhares 7 2 6" xfId="13689" xr:uid="{8E3E788E-50DB-4CFD-BDDB-B6E8E31ABBBB}"/>
    <cellStyle name="Separador de milhares 7 2 7" xfId="30426" xr:uid="{FEADEA9B-A592-47CE-A600-C2873E69601C}"/>
    <cellStyle name="Separador de milhares 7 3" xfId="2857" xr:uid="{5B85F899-4907-4A2B-804C-2615F78F736D}"/>
    <cellStyle name="Separador de milhares 7 3 2" xfId="3097" xr:uid="{AA25396F-2FC1-478A-9565-4D0C29C095D7}"/>
    <cellStyle name="Separador de milhares 7 3 2 10" xfId="32844" xr:uid="{5F40D824-7A9E-4203-9A3A-CE7924BEC2FE}"/>
    <cellStyle name="Separador de milhares 7 3 2 11" xfId="35002" xr:uid="{4E0BF624-1DC9-4271-957D-053419158D70}"/>
    <cellStyle name="Separador de milhares 7 3 2 12" xfId="35876" xr:uid="{90C8437C-02D6-462A-B318-254A2DDF9A68}"/>
    <cellStyle name="Separador de milhares 7 3 2 13" xfId="37288" xr:uid="{56796E14-0B26-47EE-BF26-25F754A50B84}"/>
    <cellStyle name="Separador de milhares 7 3 2 14" xfId="38693" xr:uid="{0AA8884D-30EA-4EEE-8CB1-E67E44CE24F2}"/>
    <cellStyle name="Separador de milhares 7 3 2 15" xfId="40670" xr:uid="{ED6CF392-BE0C-4114-93A5-BE82DA9A30C8}"/>
    <cellStyle name="Separador de milhares 7 3 2 16" xfId="41742" xr:uid="{552AA65F-E53A-4D26-83F7-B8493F70AA32}"/>
    <cellStyle name="Separador de milhares 7 3 2 17" xfId="43145" xr:uid="{615BB47B-032A-413C-B7BB-2A1AB1F576FB}"/>
    <cellStyle name="Separador de milhares 7 3 2 2" xfId="3562" xr:uid="{6C696646-8FB6-4955-AAB8-CF483BF9B396}"/>
    <cellStyle name="Separador de milhares 7 3 2 2 10" xfId="35003" xr:uid="{22BF52B9-9C68-4565-98D9-A8A7B606705E}"/>
    <cellStyle name="Separador de milhares 7 3 2 2 11" xfId="36241" xr:uid="{50CB626D-04EE-4966-B9BB-5A840316C6A4}"/>
    <cellStyle name="Separador de milhares 7 3 2 2 12" xfId="37653" xr:uid="{AB5C2FF8-07F9-4DA8-B5C5-4E51DF6CE56C}"/>
    <cellStyle name="Separador de milhares 7 3 2 2 13" xfId="39058" xr:uid="{FE39018F-1227-4E7F-9B8B-CEBCCBE396DE}"/>
    <cellStyle name="Separador de milhares 7 3 2 2 14" xfId="40671" xr:uid="{F143C233-BB93-4C63-8C2E-206E5F4AE328}"/>
    <cellStyle name="Separador de milhares 7 3 2 2 15" xfId="42107" xr:uid="{FE1C1848-3B16-4524-A2DF-47C49FB540E6}"/>
    <cellStyle name="Separador de milhares 7 3 2 2 16" xfId="43510" xr:uid="{C6854C12-A380-4070-9DB6-FFBB3C24E166}"/>
    <cellStyle name="Separador de milhares 7 3 2 2 2" xfId="4423" xr:uid="{2C079F85-F423-4D05-B0D0-E40D26DA6FB1}"/>
    <cellStyle name="Separador de milhares 7 3 2 2 2 10" xfId="36993" xr:uid="{80E1897D-CCA6-4F5B-A692-A883A106EB37}"/>
    <cellStyle name="Separador de milhares 7 3 2 2 2 11" xfId="38405" xr:uid="{C018D83B-04EF-4A67-AEA2-15BA5A592AC4}"/>
    <cellStyle name="Separador de milhares 7 3 2 2 2 12" xfId="39810" xr:uid="{FA8CAC9E-5168-4381-A06F-90B4F50A4DF4}"/>
    <cellStyle name="Separador de milhares 7 3 2 2 2 13" xfId="40672" xr:uid="{FFAE8BD5-0886-429D-B844-0A93F2215AD0}"/>
    <cellStyle name="Separador de milhares 7 3 2 2 2 14" xfId="42859" xr:uid="{F043DB34-506E-49C3-BF7C-EAA3AF7DC907}"/>
    <cellStyle name="Separador de milhares 7 3 2 2 2 15" xfId="44262" xr:uid="{710E6FA2-37E7-426C-A503-E95AFE71DA8B}"/>
    <cellStyle name="Separador de milhares 7 3 2 2 2 2" xfId="6032" xr:uid="{1B7D46D7-511E-4980-A47D-8F4D11AF3679}"/>
    <cellStyle name="Separador de milhares 7 3 2 2 2 2 2" xfId="11281" xr:uid="{32568401-6CD2-47FF-9B15-41D321B64A66}"/>
    <cellStyle name="Separador de milhares 7 3 2 2 2 2 2 2" xfId="27543" xr:uid="{BC8A9610-1C6F-47D0-B3FB-EEE8441C8A9C}"/>
    <cellStyle name="Separador de milhares 7 3 2 2 2 2 3" xfId="16804" xr:uid="{D3209E77-B00C-4F86-AF01-19702E63D85B}"/>
    <cellStyle name="Separador de milhares 7 3 2 2 2 2 4" xfId="22702" xr:uid="{A62DE829-5707-4799-930B-911472AD3662}"/>
    <cellStyle name="Separador de milhares 7 3 2 2 2 2 5" xfId="18673" xr:uid="{D9A9CA58-9018-4289-9072-AD17C380E6F2}"/>
    <cellStyle name="Separador de milhares 7 3 2 2 2 3" xfId="8038" xr:uid="{E54FDC8D-80B7-4CBF-89FD-542839E1D5EF}"/>
    <cellStyle name="Separador de milhares 7 3 2 2 2 3 2" xfId="12893" xr:uid="{3D0C2F01-C059-4289-AD45-50688DF243BE}"/>
    <cellStyle name="Separador de milhares 7 3 2 2 2 3 2 2" xfId="29155" xr:uid="{D3AE105F-32FB-4359-8CA9-1F8EB8A0C7D6}"/>
    <cellStyle name="Separador de milhares 7 3 2 2 2 3 3" xfId="18488" xr:uid="{DE6083D6-4C24-426D-9CB6-CBF52BF1F0FD}"/>
    <cellStyle name="Separador de milhares 7 3 2 2 2 3 4" xfId="24314" xr:uid="{A22BD516-491D-411D-9342-8C8FC80C37B5}"/>
    <cellStyle name="Separador de milhares 7 3 2 2 2 3 5" xfId="29357" xr:uid="{8731C5F1-5342-4738-95CB-697FDF64E956}"/>
    <cellStyle name="Separador de milhares 7 3 2 2 2 4" xfId="9665" xr:uid="{1967D18F-D336-4ADC-B996-0CD7E31E111D}"/>
    <cellStyle name="Separador de milhares 7 3 2 2 2 4 2" xfId="25934" xr:uid="{A16F5659-4DC2-4316-8DD0-C79C9DA10D9C}"/>
    <cellStyle name="Separador de milhares 7 3 2 2 2 5" xfId="15195" xr:uid="{E29A9DED-CEBB-4330-804E-514F1F5675B0}"/>
    <cellStyle name="Separador de milhares 7 3 2 2 2 6" xfId="21093" xr:uid="{6D2FD88D-0B20-491C-B1D0-F7104C1B15C2}"/>
    <cellStyle name="Separador de milhares 7 3 2 2 2 7" xfId="32050" xr:uid="{89E7CB0D-6ECE-4C30-9998-11EF6607A059}"/>
    <cellStyle name="Separador de milhares 7 3 2 2 2 8" xfId="34138" xr:uid="{7A2709D9-6E2E-4DC6-B148-38885E6F65E8}"/>
    <cellStyle name="Separador de milhares 7 3 2 2 2 9" xfId="35004" xr:uid="{8BDBE790-13CA-40CE-905A-5A771ACA9672}"/>
    <cellStyle name="Separador de milhares 7 3 2 2 3" xfId="5177" xr:uid="{DDB60A58-AC55-4B6C-A360-3E0700C687CD}"/>
    <cellStyle name="Separador de milhares 7 3 2 2 3 2" xfId="10426" xr:uid="{9BE51E70-8B15-41AA-9AD8-B36B154C713D}"/>
    <cellStyle name="Separador de milhares 7 3 2 2 3 2 2" xfId="26688" xr:uid="{FF00AD9F-D105-453F-8027-C3ED3AF95ECF}"/>
    <cellStyle name="Separador de milhares 7 3 2 2 3 3" xfId="15949" xr:uid="{4E242F19-7CBB-44B8-9030-C32D84964422}"/>
    <cellStyle name="Separador de milhares 7 3 2 2 3 4" xfId="21847" xr:uid="{39C651FC-07BC-490C-8A34-878487F73B80}"/>
    <cellStyle name="Separador de milhares 7 3 2 2 3 5" xfId="31110" xr:uid="{FD61A365-25BF-474F-918F-BC77B3D0AAD2}"/>
    <cellStyle name="Separador de milhares 7 3 2 2 4" xfId="7183" xr:uid="{2101FF4A-970A-41AE-9F75-023C074778ED}"/>
    <cellStyle name="Separador de milhares 7 3 2 2 4 2" xfId="12038" xr:uid="{BB7D5FB9-1422-40B1-A64E-14C51939E212}"/>
    <cellStyle name="Separador de milhares 7 3 2 2 4 2 2" xfId="28300" xr:uid="{EB75430B-BC9E-472E-9C0D-484E2F926ECD}"/>
    <cellStyle name="Separador de milhares 7 3 2 2 4 3" xfId="17633" xr:uid="{D27902BF-8587-476D-AB7A-0A7B7BACE076}"/>
    <cellStyle name="Separador de milhares 7 3 2 2 4 4" xfId="23459" xr:uid="{91BFD0B2-57F5-4C9B-BA98-A5C61533494E}"/>
    <cellStyle name="Separador de milhares 7 3 2 2 4 5" xfId="19509" xr:uid="{E5918CB4-9D3D-424B-9B03-03388EED7E0F}"/>
    <cellStyle name="Separador de milhares 7 3 2 2 5" xfId="8810" xr:uid="{065F5689-C50C-4071-8622-93222DD5C7F3}"/>
    <cellStyle name="Separador de milhares 7 3 2 2 5 2" xfId="25079" xr:uid="{B7C3B80C-9E5A-475D-B7DB-43391C9AE16F}"/>
    <cellStyle name="Separador de milhares 7 3 2 2 6" xfId="14338" xr:uid="{78B45F21-C14C-4B64-9EA4-ECDBA3A352F1}"/>
    <cellStyle name="Separador de milhares 7 3 2 2 7" xfId="20238" xr:uid="{1D12E223-55CF-4FED-A3A0-2297CB4CAB4B}"/>
    <cellStyle name="Separador de milhares 7 3 2 2 8" xfId="19435" xr:uid="{461999A3-9331-4166-92BE-A669A60C10F7}"/>
    <cellStyle name="Separador de milhares 7 3 2 2 9" xfId="33283" xr:uid="{90873947-1914-40C6-AEDB-2794D1236B86}"/>
    <cellStyle name="Separador de milhares 7 3 2 3" xfId="3988" xr:uid="{1195C4BF-6AE3-426A-8176-1DA1517159FB}"/>
    <cellStyle name="Separador de milhares 7 3 2 3 10" xfId="36626" xr:uid="{C65F571B-1FBA-432B-AB1C-87F42CAA044A}"/>
    <cellStyle name="Separador de milhares 7 3 2 3 11" xfId="38038" xr:uid="{7209DADC-1FEC-4905-815C-09893CCB675E}"/>
    <cellStyle name="Separador de milhares 7 3 2 3 12" xfId="39443" xr:uid="{348F42B6-845C-4A01-A4E8-0100EE9FDF7F}"/>
    <cellStyle name="Separador de milhares 7 3 2 3 13" xfId="40673" xr:uid="{375CE4ED-6094-40D9-A86C-ED2C8D3EFAC9}"/>
    <cellStyle name="Separador de milhares 7 3 2 3 14" xfId="42492" xr:uid="{7C247CE6-CFE8-4DD9-844F-A94712CF9105}"/>
    <cellStyle name="Separador de milhares 7 3 2 3 15" xfId="43895" xr:uid="{4C12A787-D9FA-4AB4-AEF5-5B44604145A7}"/>
    <cellStyle name="Separador de milhares 7 3 2 3 2" xfId="5597" xr:uid="{5167BEFA-56A0-4F9C-8F43-1FC8363F3449}"/>
    <cellStyle name="Separador de milhares 7 3 2 3 2 2" xfId="10846" xr:uid="{BB39D403-3673-4A9F-A224-163FFBB92FA1}"/>
    <cellStyle name="Separador de milhares 7 3 2 3 2 2 2" xfId="27108" xr:uid="{64DC8BE8-5399-4D1E-AC12-9A8A03C7F6A8}"/>
    <cellStyle name="Separador de milhares 7 3 2 3 2 3" xfId="16369" xr:uid="{D543565E-BC1C-495E-B87E-7A2F30D946F2}"/>
    <cellStyle name="Separador de milhares 7 3 2 3 2 4" xfId="22267" xr:uid="{6ABE3C5A-58DC-44C4-9D87-C0B5E62CC7FA}"/>
    <cellStyle name="Separador de milhares 7 3 2 3 2 5" xfId="13076" xr:uid="{814FD0EF-6B21-4568-9A0E-26CD1FAB89BD}"/>
    <cellStyle name="Separador de milhares 7 3 2 3 3" xfId="7603" xr:uid="{51A71C2B-E1CF-4E7C-A301-268DD5B316AF}"/>
    <cellStyle name="Separador de milhares 7 3 2 3 3 2" xfId="12458" xr:uid="{7244675B-6F85-498B-B5F2-97253A10226A}"/>
    <cellStyle name="Separador de milhares 7 3 2 3 3 2 2" xfId="28720" xr:uid="{61BD3C5A-376C-4C72-BFE5-BF300B7BB1D0}"/>
    <cellStyle name="Separador de milhares 7 3 2 3 3 3" xfId="18053" xr:uid="{52502985-02A9-4300-BEDE-AE1DB5F89F28}"/>
    <cellStyle name="Separador de milhares 7 3 2 3 3 4" xfId="23879" xr:uid="{3F694452-4165-40F3-BE15-EBB734C4A0A3}"/>
    <cellStyle name="Separador de milhares 7 3 2 3 3 5" xfId="30605" xr:uid="{82DBA845-A575-4B57-B525-A22D56BC218D}"/>
    <cellStyle name="Separador de milhares 7 3 2 3 4" xfId="9230" xr:uid="{F80DEF69-3DED-46D9-8ECB-6F9A3FE932F2}"/>
    <cellStyle name="Separador de milhares 7 3 2 3 4 2" xfId="25499" xr:uid="{3D7B7B63-E9CD-4E0E-9A28-4198192615CA}"/>
    <cellStyle name="Separador de milhares 7 3 2 3 5" xfId="14760" xr:uid="{C7400BD5-EC8B-4230-B228-BD5BD218CB11}"/>
    <cellStyle name="Separador de milhares 7 3 2 3 6" xfId="20658" xr:uid="{928EE928-D733-4288-8E6D-B0559AD5F87A}"/>
    <cellStyle name="Separador de milhares 7 3 2 3 7" xfId="29288" xr:uid="{07BF508C-3179-409F-BA63-1FFAF816F156}"/>
    <cellStyle name="Separador de milhares 7 3 2 3 8" xfId="33703" xr:uid="{F8AD8FAF-1A74-4B8F-A7B6-08E4A3EACFCE}"/>
    <cellStyle name="Separador de milhares 7 3 2 3 9" xfId="35005" xr:uid="{D0127473-1626-4AAE-95C5-432B18296814}"/>
    <cellStyle name="Separador de milhares 7 3 2 4" xfId="4738" xr:uid="{72545707-24BC-4B52-8362-BB5D29E49655}"/>
    <cellStyle name="Separador de milhares 7 3 2 4 2" xfId="9987" xr:uid="{B591C331-B889-4405-B546-2ECD1DEF5B9A}"/>
    <cellStyle name="Separador de milhares 7 3 2 4 2 2" xfId="26249" xr:uid="{43BE9A0F-B9DE-4CA2-BBC2-A5CC36FCADDD}"/>
    <cellStyle name="Separador de milhares 7 3 2 4 3" xfId="15510" xr:uid="{03D8F266-3AD9-49F6-8079-BDC80BF9AC84}"/>
    <cellStyle name="Separador de milhares 7 3 2 4 4" xfId="21408" xr:uid="{E12C333F-951F-4707-A249-E1F27FD7021C}"/>
    <cellStyle name="Separador de milhares 7 3 2 4 5" xfId="31473" xr:uid="{ACA2802B-565D-42C5-A613-A2455184EB3C}"/>
    <cellStyle name="Separador de milhares 7 3 2 5" xfId="6744" xr:uid="{620C8258-3DBD-4199-8758-B67FB7EBD1CD}"/>
    <cellStyle name="Separador de milhares 7 3 2 5 2" xfId="11599" xr:uid="{2C761E9E-F3AB-4348-851F-64311849D72C}"/>
    <cellStyle name="Separador de milhares 7 3 2 5 2 2" xfId="27861" xr:uid="{5E69F5D3-7891-496C-83B1-F8111F56C698}"/>
    <cellStyle name="Separador de milhares 7 3 2 5 3" xfId="17194" xr:uid="{F871D6AF-08E1-4794-B7B0-501DFD10456D}"/>
    <cellStyle name="Separador de milhares 7 3 2 5 4" xfId="23020" xr:uid="{4E945A62-8E0A-4C36-A2D0-6E78DAEB3038}"/>
    <cellStyle name="Separador de milhares 7 3 2 5 5" xfId="19380" xr:uid="{147FC1DD-61F5-4D68-AC28-23D46C90D380}"/>
    <cellStyle name="Separador de milhares 7 3 2 6" xfId="8371" xr:uid="{42759625-51FC-44EA-BCE7-933BAC388B9F}"/>
    <cellStyle name="Separador de milhares 7 3 2 6 2" xfId="24640" xr:uid="{EA32C07A-55C8-4E0F-86F6-5845D26CFA20}"/>
    <cellStyle name="Separador de milhares 7 3 2 7" xfId="13896" xr:uid="{99E75ED3-06CE-48B3-976F-1B22902033CF}"/>
    <cellStyle name="Separador de milhares 7 3 2 8" xfId="19799" xr:uid="{B962F23C-5DFB-466C-9A30-64C1ABCE28AA}"/>
    <cellStyle name="Separador de milhares 7 3 2 9" xfId="30861" xr:uid="{1F3158ED-9267-48CA-815D-7E31DADB4BB0}"/>
    <cellStyle name="Separador de milhares 7 3 3" xfId="3364" xr:uid="{5F1FEB11-AC07-4000-AA76-63463065AF6C}"/>
    <cellStyle name="Separador de milhares 7 3 3 10" xfId="35006" xr:uid="{10C2EE08-F043-43B1-A046-4F37E2CC0DD5}"/>
    <cellStyle name="Separador de milhares 7 3 3 11" xfId="36065" xr:uid="{88FB7E54-755F-4098-88ED-7F18E9E499FB}"/>
    <cellStyle name="Separador de milhares 7 3 3 12" xfId="37477" xr:uid="{D1EAD623-30A1-45FB-9CE1-B0EDA200331F}"/>
    <cellStyle name="Separador de milhares 7 3 3 13" xfId="38882" xr:uid="{75BFE20A-A728-4CDB-A503-6B6480079C6F}"/>
    <cellStyle name="Separador de milhares 7 3 3 14" xfId="40674" xr:uid="{1B583612-422D-45C2-9198-C2BFCD962BEC}"/>
    <cellStyle name="Separador de milhares 7 3 3 15" xfId="41931" xr:uid="{1ECF3265-5D00-4F65-AAD3-DC77F3B48D94}"/>
    <cellStyle name="Separador de milhares 7 3 3 16" xfId="43334" xr:uid="{9F56B172-65D7-4842-ADF7-8A6F04BE30CA}"/>
    <cellStyle name="Separador de milhares 7 3 3 2" xfId="4225" xr:uid="{B6B4FC6D-6870-47DE-A0F9-276CC0D763C5}"/>
    <cellStyle name="Separador de milhares 7 3 3 2 10" xfId="36817" xr:uid="{0645DA8B-C30E-4741-A825-168678BE11F6}"/>
    <cellStyle name="Separador de milhares 7 3 3 2 11" xfId="38229" xr:uid="{302360FA-3423-420D-940A-5A035A47E4D3}"/>
    <cellStyle name="Separador de milhares 7 3 3 2 12" xfId="39634" xr:uid="{8D3FC511-57AF-4490-B9EC-0C4F6178C131}"/>
    <cellStyle name="Separador de milhares 7 3 3 2 13" xfId="40675" xr:uid="{647C155D-5399-4933-B34B-95C11476C24D}"/>
    <cellStyle name="Separador de milhares 7 3 3 2 14" xfId="42683" xr:uid="{81A97AA3-A251-4054-8E59-F1DB1C390E79}"/>
    <cellStyle name="Separador de milhares 7 3 3 2 15" xfId="44086" xr:uid="{BFED3D56-0BE4-48E8-88FE-5B45649AA063}"/>
    <cellStyle name="Separador de milhares 7 3 3 2 2" xfId="5834" xr:uid="{682DA0F0-A8B4-4EA5-AFE2-2A71CB384DB3}"/>
    <cellStyle name="Separador de milhares 7 3 3 2 2 2" xfId="11083" xr:uid="{E16BE783-21E0-46A1-8D73-6CD5C5BC4B9B}"/>
    <cellStyle name="Separador de milhares 7 3 3 2 2 2 2" xfId="27345" xr:uid="{D743FD24-1C56-4193-9A13-C31A2F45DE7E}"/>
    <cellStyle name="Separador de milhares 7 3 3 2 2 3" xfId="16606" xr:uid="{B9E22102-ED70-476E-9653-ED300DA6AC8A}"/>
    <cellStyle name="Separador de milhares 7 3 3 2 2 4" xfId="22504" xr:uid="{2D462427-54BA-4833-82AB-1835A32FDAD2}"/>
    <cellStyle name="Separador de milhares 7 3 3 2 2 5" xfId="13323" xr:uid="{F9C125AC-9A6E-47CD-8050-586C15F87DDB}"/>
    <cellStyle name="Separador de milhares 7 3 3 2 3" xfId="7840" xr:uid="{772E07C4-9CA7-4EE5-93FD-89636AA04B9E}"/>
    <cellStyle name="Separador de milhares 7 3 3 2 3 2" xfId="12695" xr:uid="{E0C003E7-8B50-4F2F-BF76-F7FF95B6C3E0}"/>
    <cellStyle name="Separador de milhares 7 3 3 2 3 2 2" xfId="28957" xr:uid="{7EAB1621-322B-4397-9D52-37F3AE6CC2FB}"/>
    <cellStyle name="Separador de milhares 7 3 3 2 3 3" xfId="18290" xr:uid="{53CFDD62-0A88-4B52-8F80-B51CFB471317}"/>
    <cellStyle name="Separador de milhares 7 3 3 2 3 4" xfId="24116" xr:uid="{C3F410D3-92F3-4222-BED5-ABAF2302F32E}"/>
    <cellStyle name="Separador de milhares 7 3 3 2 3 5" xfId="31590" xr:uid="{D7D8EA49-D8B1-4659-B504-DD770671E2AB}"/>
    <cellStyle name="Separador de milhares 7 3 3 2 4" xfId="9467" xr:uid="{8E1505C2-F17F-4D5F-BE51-C9657CBC6449}"/>
    <cellStyle name="Separador de milhares 7 3 3 2 4 2" xfId="25736" xr:uid="{EE847B1C-39C5-4872-876B-2D0908090EA6}"/>
    <cellStyle name="Separador de milhares 7 3 3 2 5" xfId="14997" xr:uid="{0B355BBC-D4F0-4A5B-90EB-8308717D2547}"/>
    <cellStyle name="Separador de milhares 7 3 3 2 6" xfId="20895" xr:uid="{F125376D-C886-41C6-BAC9-BD194F84F995}"/>
    <cellStyle name="Separador de milhares 7 3 3 2 7" xfId="30412" xr:uid="{22642CE7-8B2C-437E-9866-7023497BB6FD}"/>
    <cellStyle name="Separador de milhares 7 3 3 2 8" xfId="33940" xr:uid="{A64D88AB-CF58-4AFF-AB83-C44AB042F63B}"/>
    <cellStyle name="Separador de milhares 7 3 3 2 9" xfId="35007" xr:uid="{699C0288-45A7-4995-A15C-5FDB92F7292B}"/>
    <cellStyle name="Separador de milhares 7 3 3 3" xfId="4979" xr:uid="{2EE51772-9B36-40D5-B396-BA9480395A5C}"/>
    <cellStyle name="Separador de milhares 7 3 3 3 2" xfId="10228" xr:uid="{6ABD20C4-718A-4F01-8203-FED3A66EEC83}"/>
    <cellStyle name="Separador de milhares 7 3 3 3 2 2" xfId="26490" xr:uid="{F05521F8-EEC0-46C7-98A0-8C9A9DA14C6B}"/>
    <cellStyle name="Separador de milhares 7 3 3 3 3" xfId="15751" xr:uid="{B71107C9-DB8E-4F6A-A6AE-A5950B799464}"/>
    <cellStyle name="Separador de milhares 7 3 3 3 4" xfId="21649" xr:uid="{3ED6607A-3921-4146-9986-F7FCA7FD16FF}"/>
    <cellStyle name="Separador de milhares 7 3 3 3 5" xfId="19386" xr:uid="{44568DB1-FD27-4DAF-88C7-C50E35ECCC83}"/>
    <cellStyle name="Separador de milhares 7 3 3 4" xfId="6985" xr:uid="{18EA2081-A069-4475-92AA-11D362F20606}"/>
    <cellStyle name="Separador de milhares 7 3 3 4 2" xfId="11840" xr:uid="{81F1BB28-DEDB-4C16-A00C-774B6C46C49F}"/>
    <cellStyle name="Separador de milhares 7 3 3 4 2 2" xfId="28102" xr:uid="{DA86375A-16D9-4FAF-A5AE-A639EA41CC7E}"/>
    <cellStyle name="Separador de milhares 7 3 3 4 3" xfId="17435" xr:uid="{B80EAAE3-06E3-4DD6-B059-8FF2B22A3FFB}"/>
    <cellStyle name="Separador de milhares 7 3 3 4 4" xfId="23261" xr:uid="{057DD363-12F9-45EF-BE10-B33340ED1C7B}"/>
    <cellStyle name="Separador de milhares 7 3 3 4 5" xfId="31532" xr:uid="{32091FE0-655A-4BC6-87A2-FEB71C204CEF}"/>
    <cellStyle name="Separador de milhares 7 3 3 5" xfId="8612" xr:uid="{712159B1-A96B-4525-BC10-3EBB7484DA6A}"/>
    <cellStyle name="Separador de milhares 7 3 3 5 2" xfId="24881" xr:uid="{6360D607-5188-4A85-B9FA-5F4D36698A4C}"/>
    <cellStyle name="Separador de milhares 7 3 3 6" xfId="14140" xr:uid="{7F24071D-5354-4BF6-BFC8-5415B543A9CC}"/>
    <cellStyle name="Separador de milhares 7 3 3 7" xfId="20040" xr:uid="{D21760F3-46F2-44E8-A8B1-313489F6D9B3}"/>
    <cellStyle name="Separador de milhares 7 3 3 8" xfId="31699" xr:uid="{1C0971CC-12EA-4CED-B209-1CDF7CEC966C}"/>
    <cellStyle name="Separador de milhares 7 3 3 9" xfId="33085" xr:uid="{85F70866-3316-4827-ADCA-105BA4393F0E}"/>
    <cellStyle name="Separador de milhares 7 3 4" xfId="3787" xr:uid="{031C6DE3-3656-4585-9F78-BDB9BF0F27C2}"/>
    <cellStyle name="Separador de milhares 7 3 4 10" xfId="36450" xr:uid="{4B1C7623-386A-47EF-AB3B-E2EA5B610EA2}"/>
    <cellStyle name="Separador de milhares 7 3 4 11" xfId="37862" xr:uid="{521FE147-A340-449B-B812-01BAC1933652}"/>
    <cellStyle name="Separador de milhares 7 3 4 12" xfId="39267" xr:uid="{E22E3CF8-159A-4FA2-B071-03BA8A8F9DD0}"/>
    <cellStyle name="Separador de milhares 7 3 4 13" xfId="40676" xr:uid="{190F0AF1-6CF2-4CD1-817E-8121CF873FFC}"/>
    <cellStyle name="Separador de milhares 7 3 4 14" xfId="42316" xr:uid="{44C2A4CD-8E19-4CC9-B0FB-E4FD99E51B12}"/>
    <cellStyle name="Separador de milhares 7 3 4 15" xfId="43719" xr:uid="{CCDB580A-53DE-41D7-82DA-19F23264579D}"/>
    <cellStyle name="Separador de milhares 7 3 4 2" xfId="5396" xr:uid="{0A9E4ED9-B594-4F36-9031-33AFF41A3BE6}"/>
    <cellStyle name="Separador de milhares 7 3 4 2 2" xfId="10645" xr:uid="{11CEB0DB-64B1-49D2-A223-ADE142A21EAC}"/>
    <cellStyle name="Separador de milhares 7 3 4 2 2 2" xfId="26907" xr:uid="{9296CDCB-E8FD-4552-A96F-150A5D1EE63C}"/>
    <cellStyle name="Separador de milhares 7 3 4 2 3" xfId="16168" xr:uid="{C37F700F-E8C3-4123-8D6F-FB5F9F513FE6}"/>
    <cellStyle name="Separador de milhares 7 3 4 2 4" xfId="22066" xr:uid="{16E94B1D-4B47-4BD5-A022-5368CF0D799E}"/>
    <cellStyle name="Separador de milhares 7 3 4 2 5" xfId="18798" xr:uid="{EA627155-6485-4112-B56C-6003DB1A545D}"/>
    <cellStyle name="Separador de milhares 7 3 4 3" xfId="7402" xr:uid="{4D09F2C3-35FC-423C-B8FF-730A3F31D77A}"/>
    <cellStyle name="Separador de milhares 7 3 4 3 2" xfId="12257" xr:uid="{054D4BE5-0EBC-48EF-9519-7EDC1B6401C7}"/>
    <cellStyle name="Separador de milhares 7 3 4 3 2 2" xfId="28519" xr:uid="{EE29F449-465F-4D3C-89C2-75EDB025B877}"/>
    <cellStyle name="Separador de milhares 7 3 4 3 3" xfId="17852" xr:uid="{B3D03289-F476-47CD-882A-24479A10493C}"/>
    <cellStyle name="Separador de milhares 7 3 4 3 4" xfId="23678" xr:uid="{05460E9D-5BB3-4EF4-B27D-6F1B8E6E26A9}"/>
    <cellStyle name="Separador de milhares 7 3 4 3 5" xfId="29890" xr:uid="{B73C6D30-CF44-4AB8-A805-043D8E0191AA}"/>
    <cellStyle name="Separador de milhares 7 3 4 4" xfId="9029" xr:uid="{FDE15376-EF56-401D-B0D0-D6E5C22DC4B5}"/>
    <cellStyle name="Separador de milhares 7 3 4 4 2" xfId="25298" xr:uid="{5B7260AC-8EE2-41B8-A1B0-310D3B647D90}"/>
    <cellStyle name="Separador de milhares 7 3 4 5" xfId="14559" xr:uid="{0D4F7005-300E-49C2-86B3-EA7BA4041041}"/>
    <cellStyle name="Separador de milhares 7 3 4 6" xfId="20457" xr:uid="{0831B7FA-C451-439B-A926-1B89F3ABC008}"/>
    <cellStyle name="Separador de milhares 7 3 4 7" xfId="30507" xr:uid="{A9FC9AB7-7E96-4224-97F9-8250E642F5B4}"/>
    <cellStyle name="Separador de milhares 7 3 4 8" xfId="33502" xr:uid="{DED1D8BB-B89A-4AE9-9245-7FFC1F0AE61E}"/>
    <cellStyle name="Separador de milhares 7 3 4 9" xfId="35008" xr:uid="{3ADE3EE8-F304-43CC-8D5B-BBD86619FED2}"/>
    <cellStyle name="Separador de milhares 7 3 5" xfId="13691" xr:uid="{E88CCEEC-684E-4433-9ED2-AC1D6F84B89D}"/>
    <cellStyle name="Separador de milhares 7 3 6" xfId="19283" xr:uid="{75E4DF57-1357-4536-BD87-6D9EF3059FEB}"/>
    <cellStyle name="Separador de milhares 7 4" xfId="2858" xr:uid="{9D07C8BE-2D3F-4BA4-B0E9-66567451937B}"/>
    <cellStyle name="Separador de milhares 7 5" xfId="3094" xr:uid="{EA45A0C8-F22C-46A5-B85B-BD40E32C1E71}"/>
    <cellStyle name="Separador de milhares 7 5 10" xfId="32841" xr:uid="{1A0038EA-51B6-4807-BDF7-98B7958285B4}"/>
    <cellStyle name="Separador de milhares 7 5 11" xfId="35009" xr:uid="{93D302E4-DFF8-48C1-A77D-926E02BCCCC1}"/>
    <cellStyle name="Separador de milhares 7 5 12" xfId="35860" xr:uid="{9B642833-FD0B-49F3-88F2-197B0D46C012}"/>
    <cellStyle name="Separador de milhares 7 5 13" xfId="37272" xr:uid="{DE517792-AD78-4BC7-AFA5-FD416C78A3BA}"/>
    <cellStyle name="Separador de milhares 7 5 14" xfId="38677" xr:uid="{723C9F36-9ABA-4F9F-BA7D-F9CEC1DD216B}"/>
    <cellStyle name="Separador de milhares 7 5 15" xfId="40677" xr:uid="{F61A4457-2191-4DC0-8A2E-9DE2E6343CB1}"/>
    <cellStyle name="Separador de milhares 7 5 16" xfId="41726" xr:uid="{FD04558B-F47A-4F53-8087-0B782D6B5556}"/>
    <cellStyle name="Separador de milhares 7 5 17" xfId="43129" xr:uid="{B3E4B6F7-795F-4266-8A33-C1BDDA1FB982}"/>
    <cellStyle name="Separador de milhares 7 5 2" xfId="3559" xr:uid="{D0020A37-7F73-4090-8E4C-AD2C86DFC4E3}"/>
    <cellStyle name="Separador de milhares 7 5 2 10" xfId="35010" xr:uid="{8324A643-ABE9-4EB6-92B6-27C900CD4429}"/>
    <cellStyle name="Separador de milhares 7 5 2 11" xfId="36225" xr:uid="{336DC1DB-C8C1-447C-9713-8D0855DD5027}"/>
    <cellStyle name="Separador de milhares 7 5 2 12" xfId="37637" xr:uid="{3B7AA15A-2ADB-4BF4-B2EF-1DE1BCC6070D}"/>
    <cellStyle name="Separador de milhares 7 5 2 13" xfId="39042" xr:uid="{BB9E453A-FB01-487C-8DE0-3D7DF36C3769}"/>
    <cellStyle name="Separador de milhares 7 5 2 14" xfId="40678" xr:uid="{504BBC33-CA00-4939-9E05-2E1AC1E754D5}"/>
    <cellStyle name="Separador de milhares 7 5 2 15" xfId="42091" xr:uid="{30491852-1F3C-4035-97B4-F69EF94D3195}"/>
    <cellStyle name="Separador de milhares 7 5 2 16" xfId="43494" xr:uid="{6A632DDE-35EC-449E-80D0-3649B923229B}"/>
    <cellStyle name="Separador de milhares 7 5 2 2" xfId="4420" xr:uid="{DEC07BB3-5782-4F47-B021-18E1DBBF80B0}"/>
    <cellStyle name="Separador de milhares 7 5 2 2 10" xfId="36977" xr:uid="{A9E46C4E-C63E-4A69-A30D-AB9F4BB03830}"/>
    <cellStyle name="Separador de milhares 7 5 2 2 11" xfId="38389" xr:uid="{B8F6166B-51F0-47AB-88E0-BE3FAB6F9AC3}"/>
    <cellStyle name="Separador de milhares 7 5 2 2 12" xfId="39794" xr:uid="{2B1A2B87-69E0-49EC-8F7C-E99D6D97C9DC}"/>
    <cellStyle name="Separador de milhares 7 5 2 2 13" xfId="40679" xr:uid="{AFE85988-B297-4BA3-BF66-ED59119644FA}"/>
    <cellStyle name="Separador de milhares 7 5 2 2 14" xfId="42843" xr:uid="{59A0404C-541D-4F0A-9BA8-0D42E8D4591E}"/>
    <cellStyle name="Separador de milhares 7 5 2 2 15" xfId="44246" xr:uid="{861AA406-5F7C-4430-8EF7-62BACF026EA1}"/>
    <cellStyle name="Separador de milhares 7 5 2 2 2" xfId="6029" xr:uid="{50839CED-80C2-4781-A28D-B515B718BB91}"/>
    <cellStyle name="Separador de milhares 7 5 2 2 2 2" xfId="11278" xr:uid="{7D614251-5CCB-4B2B-B118-490980D652B2}"/>
    <cellStyle name="Separador de milhares 7 5 2 2 2 2 2" xfId="27540" xr:uid="{D366E137-CEC5-4945-B99D-9E019AF8C5E3}"/>
    <cellStyle name="Separador de milhares 7 5 2 2 2 3" xfId="16801" xr:uid="{378C3902-9B60-4D86-9429-71AA67720E61}"/>
    <cellStyle name="Separador de milhares 7 5 2 2 2 4" xfId="22699" xr:uid="{7FBAAD66-59F3-415A-995B-22006008C547}"/>
    <cellStyle name="Separador de milhares 7 5 2 2 2 5" xfId="19197" xr:uid="{AF744D97-96E7-49ED-B8CE-F21898007DF5}"/>
    <cellStyle name="Separador de milhares 7 5 2 2 3" xfId="8035" xr:uid="{9FD1E934-1F6D-437D-9129-980ADE3B6CB0}"/>
    <cellStyle name="Separador de milhares 7 5 2 2 3 2" xfId="12890" xr:uid="{F94718DC-EABB-469A-A5D7-8E696C6FA362}"/>
    <cellStyle name="Separador de milhares 7 5 2 2 3 2 2" xfId="29152" xr:uid="{81F62470-21BA-4773-B5C7-43E141A4E5CD}"/>
    <cellStyle name="Separador de milhares 7 5 2 2 3 3" xfId="18485" xr:uid="{8C563614-73C5-424D-8318-D599B2F3159F}"/>
    <cellStyle name="Separador de milhares 7 5 2 2 3 4" xfId="24311" xr:uid="{1779FB46-0AD1-4510-A522-CD0CEA060C6C}"/>
    <cellStyle name="Separador de milhares 7 5 2 2 3 5" xfId="29825" xr:uid="{F61C699B-5F14-4F62-A0F4-7023C666F762}"/>
    <cellStyle name="Separador de milhares 7 5 2 2 4" xfId="9662" xr:uid="{F07B98B2-49F4-4A93-B354-BDE8AF152886}"/>
    <cellStyle name="Separador de milhares 7 5 2 2 4 2" xfId="25931" xr:uid="{0D6313EE-02BA-4693-A367-62DB7F77C721}"/>
    <cellStyle name="Separador de milhares 7 5 2 2 5" xfId="15192" xr:uid="{339EEE46-AF43-45A2-87B7-4EA48F0E05F4}"/>
    <cellStyle name="Separador de milhares 7 5 2 2 6" xfId="21090" xr:uid="{71FE0DA5-4509-4AD7-94DB-19DFD870EF93}"/>
    <cellStyle name="Separador de milhares 7 5 2 2 7" xfId="19148" xr:uid="{D0AD9842-A7CD-443A-8669-6B00D2245C7F}"/>
    <cellStyle name="Separador de milhares 7 5 2 2 8" xfId="34135" xr:uid="{03A5CF37-0518-41AA-97D0-9BC474239722}"/>
    <cellStyle name="Separador de milhares 7 5 2 2 9" xfId="35011" xr:uid="{E9362576-C21F-489B-8173-24F990BA7D91}"/>
    <cellStyle name="Separador de milhares 7 5 2 3" xfId="5174" xr:uid="{4F875040-930B-4DFA-9AE6-646644616FC9}"/>
    <cellStyle name="Separador de milhares 7 5 2 3 2" xfId="10423" xr:uid="{05C3EF2A-1945-4CC9-A09E-2ADF3709C497}"/>
    <cellStyle name="Separador de milhares 7 5 2 3 2 2" xfId="26685" xr:uid="{795A9A02-B5EB-420B-9D6E-801B2E21B0E0}"/>
    <cellStyle name="Separador de milhares 7 5 2 3 3" xfId="15946" xr:uid="{CC5AFB38-524F-4D73-9415-C45A71BB09FE}"/>
    <cellStyle name="Separador de milhares 7 5 2 3 4" xfId="21844" xr:uid="{21CD2663-BD50-4A77-B2AF-D2FC76835C7B}"/>
    <cellStyle name="Separador de milhares 7 5 2 3 5" xfId="30648" xr:uid="{76DEFAFA-8CCD-46DA-B24A-B3DB13D928FF}"/>
    <cellStyle name="Separador de milhares 7 5 2 4" xfId="7180" xr:uid="{D24F07F7-97D1-42F2-A3CA-EE25BDA27320}"/>
    <cellStyle name="Separador de milhares 7 5 2 4 2" xfId="12035" xr:uid="{AF4AFA85-CC98-44C5-8B83-FEF18AC33DF2}"/>
    <cellStyle name="Separador de milhares 7 5 2 4 2 2" xfId="28297" xr:uid="{D02DE0F0-7E85-4E66-845D-9D39BBE64377}"/>
    <cellStyle name="Separador de milhares 7 5 2 4 3" xfId="17630" xr:uid="{00B7B834-AC94-4F1B-9F94-981D6366C7EE}"/>
    <cellStyle name="Separador de milhares 7 5 2 4 4" xfId="23456" xr:uid="{78B90A88-6F75-4344-88FD-D522031BA747}"/>
    <cellStyle name="Separador de milhares 7 5 2 4 5" xfId="29944" xr:uid="{6813C215-52D1-46A5-BB17-BF3401137060}"/>
    <cellStyle name="Separador de milhares 7 5 2 5" xfId="8807" xr:uid="{560DECC5-BA6C-4455-B107-64037D447F3C}"/>
    <cellStyle name="Separador de milhares 7 5 2 5 2" xfId="25076" xr:uid="{3CDD2EB4-49A6-4148-8F03-5CBB4FB5D1D8}"/>
    <cellStyle name="Separador de milhares 7 5 2 6" xfId="14335" xr:uid="{D0228C37-0CF8-4E7F-B845-24B69D42FC01}"/>
    <cellStyle name="Separador de milhares 7 5 2 7" xfId="20235" xr:uid="{4B82DCE6-C014-48B2-9E77-03F5FAEF671C}"/>
    <cellStyle name="Separador de milhares 7 5 2 8" xfId="31222" xr:uid="{3846F9A6-9F1E-4453-AB87-D2A14395A618}"/>
    <cellStyle name="Separador de milhares 7 5 2 9" xfId="33280" xr:uid="{3425B225-195F-4FB5-94C7-C57F78050FF9}"/>
    <cellStyle name="Separador de milhares 7 5 3" xfId="3985" xr:uid="{D716912D-56ED-4CF1-ADC8-62F219653301}"/>
    <cellStyle name="Separador de milhares 7 5 3 10" xfId="36610" xr:uid="{BDD8BDCC-D767-4CB5-8FF2-4BDC8D1ED7CD}"/>
    <cellStyle name="Separador de milhares 7 5 3 11" xfId="38022" xr:uid="{7384C722-5A34-4F63-98BB-DE2FD59AB7F3}"/>
    <cellStyle name="Separador de milhares 7 5 3 12" xfId="39427" xr:uid="{4DD5C90C-F156-452B-A90E-581411840DA0}"/>
    <cellStyle name="Separador de milhares 7 5 3 13" xfId="40680" xr:uid="{326DF8D3-E0C7-40FA-901A-1ADA74B92713}"/>
    <cellStyle name="Separador de milhares 7 5 3 14" xfId="42476" xr:uid="{DBD33DD3-974E-4BB7-B749-4ED93EF1D1F2}"/>
    <cellStyle name="Separador de milhares 7 5 3 15" xfId="43879" xr:uid="{6EB475A6-96F1-4891-830A-3A3BF2FE86DD}"/>
    <cellStyle name="Separador de milhares 7 5 3 2" xfId="5594" xr:uid="{AAF56EF8-6AF9-4CA1-9EFA-9EC06C3ECD93}"/>
    <cellStyle name="Separador de milhares 7 5 3 2 2" xfId="10843" xr:uid="{DB6D5603-8EAA-4D7F-9B1F-461CFDDB9F4C}"/>
    <cellStyle name="Separador de milhares 7 5 3 2 2 2" xfId="27105" xr:uid="{504021C9-59F3-4C00-8ED4-C7C23B5303B1}"/>
    <cellStyle name="Separador de milhares 7 5 3 2 3" xfId="16366" xr:uid="{8BBA3D10-9D9E-4B82-8970-C2C32CDC4BF9}"/>
    <cellStyle name="Separador de milhares 7 5 3 2 4" xfId="22264" xr:uid="{59E54E43-270C-4824-BD21-5B96E9A5A1F0}"/>
    <cellStyle name="Separador de milhares 7 5 3 2 5" xfId="19561" xr:uid="{BB290DE1-1E2A-4B92-BB0B-6B5ED3B724B6}"/>
    <cellStyle name="Separador de milhares 7 5 3 3" xfId="7600" xr:uid="{1365B533-0194-4612-B337-E5CBCE9DA112}"/>
    <cellStyle name="Separador de milhares 7 5 3 3 2" xfId="12455" xr:uid="{02111FB9-C31D-49FC-B4F0-B1D2AC79363B}"/>
    <cellStyle name="Separador de milhares 7 5 3 3 2 2" xfId="28717" xr:uid="{6D5B08A4-D468-4E24-8941-7861D6A86607}"/>
    <cellStyle name="Separador de milhares 7 5 3 3 3" xfId="18050" xr:uid="{A7FAB857-76FD-40E3-A5FA-9CC01A636FF7}"/>
    <cellStyle name="Separador de milhares 7 5 3 3 4" xfId="23876" xr:uid="{84A74316-6CB1-4139-8E4D-A93E5A95880C}"/>
    <cellStyle name="Separador de milhares 7 5 3 3 5" xfId="31861" xr:uid="{7D2A619D-E7F7-44BA-B1DC-35AD15080631}"/>
    <cellStyle name="Separador de milhares 7 5 3 4" xfId="9227" xr:uid="{7718D160-2664-4322-9BA2-068C91F28997}"/>
    <cellStyle name="Separador de milhares 7 5 3 4 2" xfId="25496" xr:uid="{EC009DD4-20D8-4822-A9ED-CD869704694F}"/>
    <cellStyle name="Separador de milhares 7 5 3 5" xfId="14757" xr:uid="{85CE8F15-9F27-405B-BC96-6956DE17C735}"/>
    <cellStyle name="Separador de milhares 7 5 3 6" xfId="20655" xr:uid="{8EAC6181-68DD-47C3-BBB5-6B22F3AF0CEF}"/>
    <cellStyle name="Separador de milhares 7 5 3 7" xfId="30254" xr:uid="{706A7AF6-5055-4492-A5F4-D0FCB82D22F1}"/>
    <cellStyle name="Separador de milhares 7 5 3 8" xfId="33700" xr:uid="{EFB3E937-0F8E-474C-94F8-5465B00944FF}"/>
    <cellStyle name="Separador de milhares 7 5 3 9" xfId="35012" xr:uid="{B36A3BB3-F217-4E3E-B004-4BCC28D29D3E}"/>
    <cellStyle name="Separador de milhares 7 5 4" xfId="4735" xr:uid="{7F457B05-28AF-492A-A78B-F3BBF94BD839}"/>
    <cellStyle name="Separador de milhares 7 5 4 2" xfId="9984" xr:uid="{96623174-B3CA-4B46-8552-394AF0E4C441}"/>
    <cellStyle name="Separador de milhares 7 5 4 2 2" xfId="26246" xr:uid="{9AFD7994-C30E-4526-905F-1DFD33547179}"/>
    <cellStyle name="Separador de milhares 7 5 4 3" xfId="15507" xr:uid="{8A19697C-993B-447C-B377-A797A6AEC6D8}"/>
    <cellStyle name="Separador de milhares 7 5 4 4" xfId="21405" xr:uid="{5464A636-6BFB-4EBC-9E9E-F8D11207269C}"/>
    <cellStyle name="Separador de milhares 7 5 4 5" xfId="29754" xr:uid="{02C08085-D335-4F29-BF1A-0330B3BAC6C4}"/>
    <cellStyle name="Separador de milhares 7 5 5" xfId="6741" xr:uid="{993F58A7-A649-4EF4-8106-CD6A25A52E29}"/>
    <cellStyle name="Separador de milhares 7 5 5 2" xfId="11596" xr:uid="{28183BAC-DFF6-4F84-951D-556853C7B147}"/>
    <cellStyle name="Separador de milhares 7 5 5 2 2" xfId="27858" xr:uid="{68D48763-FE10-4A33-81CD-01137CA95BD7}"/>
    <cellStyle name="Separador de milhares 7 5 5 3" xfId="17191" xr:uid="{9265BCDE-77EF-4625-8816-5E3E70E6C38E}"/>
    <cellStyle name="Separador de milhares 7 5 5 4" xfId="23017" xr:uid="{7183FE28-24AA-413C-8E0C-0BEFD60FE846}"/>
    <cellStyle name="Separador de milhares 7 5 5 5" xfId="30344" xr:uid="{6A6D54CE-6774-4BD6-8385-FE0765C15AD5}"/>
    <cellStyle name="Separador de milhares 7 5 6" xfId="8368" xr:uid="{28700C22-123D-43B2-BC6B-2EE3446C84A6}"/>
    <cellStyle name="Separador de milhares 7 5 6 2" xfId="24637" xr:uid="{4D9E9A15-7461-43F9-9B17-4EA238D576FB}"/>
    <cellStyle name="Separador de milhares 7 5 7" xfId="13893" xr:uid="{06DE984F-C723-4C17-A8CB-6C67BACC2619}"/>
    <cellStyle name="Separador de milhares 7 5 8" xfId="19796" xr:uid="{6E3BFBC3-3780-480A-B2AD-098BF4E28077}"/>
    <cellStyle name="Separador de milhares 7 5 9" xfId="30086" xr:uid="{FDBDFD65-AC59-46A5-BA87-7AE89F992316}"/>
    <cellStyle name="Separador de milhares 7 6" xfId="3361" xr:uid="{BB6FF9BE-7F27-4B98-AC75-8589A766087B}"/>
    <cellStyle name="Separador de milhares 7 6 10" xfId="35013" xr:uid="{1D06B3D6-4F9E-41F3-AAFA-F656E6F117E3}"/>
    <cellStyle name="Separador de milhares 7 6 11" xfId="36049" xr:uid="{85304BC2-A5C1-46C5-835A-FB4F60D601DB}"/>
    <cellStyle name="Separador de milhares 7 6 12" xfId="37461" xr:uid="{E4688BB0-C38C-4A77-A4C3-A9BA2E1BE3E2}"/>
    <cellStyle name="Separador de milhares 7 6 13" xfId="38866" xr:uid="{CC75E43C-8077-4F2F-A7A1-92CAE7B146A2}"/>
    <cellStyle name="Separador de milhares 7 6 14" xfId="40681" xr:uid="{ABD94698-A13A-4A74-B64B-9402EF3701B2}"/>
    <cellStyle name="Separador de milhares 7 6 15" xfId="41915" xr:uid="{5F67863F-7CEB-4B86-BCDD-14BA18A47720}"/>
    <cellStyle name="Separador de milhares 7 6 16" xfId="43318" xr:uid="{DD03C5B4-E188-499C-B663-9F0779985CED}"/>
    <cellStyle name="Separador de milhares 7 6 2" xfId="4222" xr:uid="{845F82E8-05D6-418B-891F-43EC553870A1}"/>
    <cellStyle name="Separador de milhares 7 6 2 10" xfId="36801" xr:uid="{A0015AA3-1FE3-4BEE-AF16-4DB7E8F3B029}"/>
    <cellStyle name="Separador de milhares 7 6 2 11" xfId="38213" xr:uid="{7A8753EC-DB6A-48C0-AF19-89FBA5BAA1CB}"/>
    <cellStyle name="Separador de milhares 7 6 2 12" xfId="39618" xr:uid="{CDD66659-ADC0-45B3-8794-1842AA209602}"/>
    <cellStyle name="Separador de milhares 7 6 2 13" xfId="40682" xr:uid="{B9A0C9F1-17ED-4C9D-9FFF-95FD721ACB87}"/>
    <cellStyle name="Separador de milhares 7 6 2 14" xfId="42667" xr:uid="{556622CB-189C-4887-B457-A749F9C3E86E}"/>
    <cellStyle name="Separador de milhares 7 6 2 15" xfId="44070" xr:uid="{23EE9776-AA59-4EC5-A4A2-4ED6275754DC}"/>
    <cellStyle name="Separador de milhares 7 6 2 2" xfId="5831" xr:uid="{37D70816-D1B7-4723-9CD7-051A0D6207E4}"/>
    <cellStyle name="Separador de milhares 7 6 2 2 2" xfId="11080" xr:uid="{60C3778D-FAF1-4AFA-AF63-FF5C4205C0C4}"/>
    <cellStyle name="Separador de milhares 7 6 2 2 2 2" xfId="27342" xr:uid="{F3F4A048-71F2-4F74-8BD3-E059684A0886}"/>
    <cellStyle name="Separador de milhares 7 6 2 2 3" xfId="16603" xr:uid="{2BB49C6D-EC4D-4878-9595-47618D664A2A}"/>
    <cellStyle name="Separador de milhares 7 6 2 2 4" xfId="22501" xr:uid="{6436EF9C-1FB1-454A-814C-2C92BC36AF52}"/>
    <cellStyle name="Separador de milhares 7 6 2 2 5" xfId="13546" xr:uid="{1D1E6132-0DB9-4A0F-9C0B-36DB3714479A}"/>
    <cellStyle name="Separador de milhares 7 6 2 3" xfId="7837" xr:uid="{5A4885F7-6F0F-4816-993C-96ECFBEC32EF}"/>
    <cellStyle name="Separador de milhares 7 6 2 3 2" xfId="12692" xr:uid="{CA402E4F-EED9-411B-9520-1F11D695E2C9}"/>
    <cellStyle name="Separador de milhares 7 6 2 3 2 2" xfId="28954" xr:uid="{E5AC5B47-E6AA-4046-82E8-264E129A9891}"/>
    <cellStyle name="Separador de milhares 7 6 2 3 3" xfId="18287" xr:uid="{FB500353-C0F7-4910-A7A1-16C9A6898D78}"/>
    <cellStyle name="Separador de milhares 7 6 2 3 4" xfId="24113" xr:uid="{5266774E-2185-43B3-B000-9AC83100E07A}"/>
    <cellStyle name="Separador de milhares 7 6 2 3 5" xfId="31584" xr:uid="{00625C39-1658-413A-A109-FD1199074037}"/>
    <cellStyle name="Separador de milhares 7 6 2 4" xfId="9464" xr:uid="{24899B10-4A5E-488F-944F-4284BEFE14D0}"/>
    <cellStyle name="Separador de milhares 7 6 2 4 2" xfId="25733" xr:uid="{66C900A2-2F0E-4867-9D4B-D7926A87D13E}"/>
    <cellStyle name="Separador de milhares 7 6 2 5" xfId="14994" xr:uid="{F90D67BE-6D29-41AC-A002-B39B0FEE2FBE}"/>
    <cellStyle name="Separador de milhares 7 6 2 6" xfId="20892" xr:uid="{3CFCD1E0-25C3-491C-9746-B339BA4E9FE4}"/>
    <cellStyle name="Separador de milhares 7 6 2 7" xfId="31471" xr:uid="{C2C3F3C5-6929-403A-960C-A083DACDA65F}"/>
    <cellStyle name="Separador de milhares 7 6 2 8" xfId="33937" xr:uid="{E62727C6-CE3D-43FB-92DC-BC7303C1FE70}"/>
    <cellStyle name="Separador de milhares 7 6 2 9" xfId="35014" xr:uid="{998D8F37-6FD1-43F3-B012-D9CC190ABE38}"/>
    <cellStyle name="Separador de milhares 7 6 3" xfId="4976" xr:uid="{286F162A-CC4B-48BB-AB17-CF2C43A49A6C}"/>
    <cellStyle name="Separador de milhares 7 6 3 2" xfId="10225" xr:uid="{D6E209BC-F9F1-4238-B314-6561026694A4}"/>
    <cellStyle name="Separador de milhares 7 6 3 2 2" xfId="26487" xr:uid="{8B603706-0E2C-4410-9C86-03E2BE7DF5F6}"/>
    <cellStyle name="Separador de milhares 7 6 3 3" xfId="15748" xr:uid="{0BFEE002-9586-4B96-8D63-75F749843347}"/>
    <cellStyle name="Separador de milhares 7 6 3 4" xfId="21646" xr:uid="{40A85705-39FB-4B13-90F2-458CF515D94E}"/>
    <cellStyle name="Separador de milhares 7 6 3 5" xfId="31664" xr:uid="{C6102F5D-E1C8-4D60-89AA-6EF04DE95DF6}"/>
    <cellStyle name="Separador de milhares 7 6 4" xfId="6982" xr:uid="{37ED0A01-1235-4B0B-ACD7-389BF72C11A0}"/>
    <cellStyle name="Separador de milhares 7 6 4 2" xfId="11837" xr:uid="{08E2247D-A913-4D2C-B1A1-DF7B3FD0271B}"/>
    <cellStyle name="Separador de milhares 7 6 4 2 2" xfId="28099" xr:uid="{80917F56-1DB6-4692-967F-284FAD6AAB72}"/>
    <cellStyle name="Separador de milhares 7 6 4 3" xfId="17432" xr:uid="{F2BE9C30-5EC1-4B2F-B74E-154899DC1FC9}"/>
    <cellStyle name="Separador de milhares 7 6 4 4" xfId="23258" xr:uid="{D23D4CB1-5BD1-41BD-A186-B8DD6E8ABDBB}"/>
    <cellStyle name="Separador de milhares 7 6 4 5" xfId="30437" xr:uid="{FA246052-0D07-4C1D-86BB-CF8C1F134D5D}"/>
    <cellStyle name="Separador de milhares 7 6 5" xfId="8609" xr:uid="{67CBD1D8-BEAC-4A8C-BBCF-9DC39C393B90}"/>
    <cellStyle name="Separador de milhares 7 6 5 2" xfId="24878" xr:uid="{AAF75BCB-0114-4CDA-9313-ED67C87813EF}"/>
    <cellStyle name="Separador de milhares 7 6 6" xfId="14137" xr:uid="{889B7E5C-3A76-480F-B48B-F8718F4BAE97}"/>
    <cellStyle name="Separador de milhares 7 6 7" xfId="20037" xr:uid="{947F9F08-766A-4B72-9174-A54574DF43AF}"/>
    <cellStyle name="Separador de milhares 7 6 8" xfId="32006" xr:uid="{070B21C8-32DE-4764-8032-0FF704734058}"/>
    <cellStyle name="Separador de milhares 7 6 9" xfId="33082" xr:uid="{3737ABBB-B503-4036-8CF6-4D94FCE12D16}"/>
    <cellStyle name="Separador de milhares 7 7" xfId="3784" xr:uid="{12E9C382-1B26-4527-ADF0-C0B7754A859E}"/>
    <cellStyle name="Separador de milhares 7 7 10" xfId="36434" xr:uid="{0E4FBFD8-ECFF-4D58-BA54-7EB26B4059A4}"/>
    <cellStyle name="Separador de milhares 7 7 11" xfId="37846" xr:uid="{DEB13098-6919-491C-83D3-C86F425D1ACA}"/>
    <cellStyle name="Separador de milhares 7 7 12" xfId="39251" xr:uid="{8FF94976-1E2E-45D3-8FAE-C64776B78EA9}"/>
    <cellStyle name="Separador de milhares 7 7 13" xfId="40683" xr:uid="{91C49184-4349-43DC-87F0-ED7C63FDD417}"/>
    <cellStyle name="Separador de milhares 7 7 14" xfId="42300" xr:uid="{4F29FA24-EDA5-4733-8AC2-CA469E8799E5}"/>
    <cellStyle name="Separador de milhares 7 7 15" xfId="43703" xr:uid="{29E5A65D-DF2D-4EF3-AE9B-F8AD53E91C40}"/>
    <cellStyle name="Separador de milhares 7 7 2" xfId="5393" xr:uid="{F40E1E1C-6FD4-4C10-86D3-D4FC85544DD8}"/>
    <cellStyle name="Separador de milhares 7 7 2 2" xfId="10642" xr:uid="{F4E4F883-D4E9-4750-A454-326FEB3BF239}"/>
    <cellStyle name="Separador de milhares 7 7 2 2 2" xfId="26904" xr:uid="{445BC66F-69D4-4BE4-9997-6E60CFAFF1A6}"/>
    <cellStyle name="Separador de milhares 7 7 2 3" xfId="16165" xr:uid="{87385C6B-CCEE-4779-92D9-CE550D1DA7F9}"/>
    <cellStyle name="Separador de milhares 7 7 2 4" xfId="22063" xr:uid="{88920C4E-CBEA-41A4-B2CF-71EC88BE6521}"/>
    <cellStyle name="Separador de milhares 7 7 2 5" xfId="30555" xr:uid="{55331CDA-A118-4397-B845-E8B06364D6C9}"/>
    <cellStyle name="Separador de milhares 7 7 3" xfId="7399" xr:uid="{617F1B1B-ED12-44B1-8AAC-7638D215FDB9}"/>
    <cellStyle name="Separador de milhares 7 7 3 2" xfId="12254" xr:uid="{00B889D4-AB82-447E-A6E7-85FBFB64E90F}"/>
    <cellStyle name="Separador de milhares 7 7 3 2 2" xfId="28516" xr:uid="{4B51B956-0448-4DE8-BCE1-1BA5726DA021}"/>
    <cellStyle name="Separador de milhares 7 7 3 3" xfId="17849" xr:uid="{5C972C5A-9545-4DB5-A453-7EA268000BA1}"/>
    <cellStyle name="Separador de milhares 7 7 3 4" xfId="23675" xr:uid="{E168EF14-67F5-4ED8-A205-2288D9840209}"/>
    <cellStyle name="Separador de milhares 7 7 3 5" xfId="29290" xr:uid="{8F443020-08CB-4CFE-830F-0F48310A61CA}"/>
    <cellStyle name="Separador de milhares 7 7 4" xfId="9026" xr:uid="{3DAE53D0-AB8F-4C73-ACD0-01735A6CAF6F}"/>
    <cellStyle name="Separador de milhares 7 7 4 2" xfId="25295" xr:uid="{EE7D7141-A49F-43B6-9A34-21522CE8F8C1}"/>
    <cellStyle name="Separador de milhares 7 7 5" xfId="14556" xr:uid="{209F3460-5502-4CA7-A1E0-406BDBFDDE1E}"/>
    <cellStyle name="Separador de milhares 7 7 6" xfId="20454" xr:uid="{BADA5230-0460-429A-B2D1-E3A8796367DC}"/>
    <cellStyle name="Separador de milhares 7 7 7" xfId="30328" xr:uid="{5E8C407F-D395-4C16-BF89-45F5FE954285}"/>
    <cellStyle name="Separador de milhares 7 7 8" xfId="33499" xr:uid="{06BA7C5A-3395-47F8-AF9D-E32EC5C659DD}"/>
    <cellStyle name="Separador de milhares 7 7 9" xfId="35015" xr:uid="{756CED12-BC1A-4DC1-AFA0-EF058415251E}"/>
    <cellStyle name="Separador de milhares 7 8" xfId="13688" xr:uid="{3CE84507-E9E0-4E53-9340-10C0DEF8B005}"/>
    <cellStyle name="Separador de milhares 7 9" xfId="13581" xr:uid="{194FA093-E337-479E-B34E-7F388CBF74A4}"/>
    <cellStyle name="Separador de milhares 8" xfId="2859" xr:uid="{B6EC2B47-5E40-49CC-B9EC-8FB66437E7DA}"/>
    <cellStyle name="Separador de milhares 8 2" xfId="2860" xr:uid="{4BDF77F2-6D15-440C-B0E7-06CC91C0FE3D}"/>
    <cellStyle name="Separador de milhares 8 2 2" xfId="2861" xr:uid="{D1A6FB60-13A1-4B72-A5AD-88C2FC4251FB}"/>
    <cellStyle name="Separador de milhares 8 2 2 2" xfId="3100" xr:uid="{3096E150-0136-40C8-AB5B-848C893B326F}"/>
    <cellStyle name="Separador de milhares 8 2 2 2 10" xfId="32847" xr:uid="{8D532B09-A745-4A03-9C5F-8E6EFB309C6E}"/>
    <cellStyle name="Separador de milhares 8 2 2 2 11" xfId="35016" xr:uid="{CEAF8DE4-243A-423D-BC80-53BA1468D5F2}"/>
    <cellStyle name="Separador de milhares 8 2 2 2 12" xfId="35886" xr:uid="{9F4919A1-9692-40E3-A240-53DEA11DD7AA}"/>
    <cellStyle name="Separador de milhares 8 2 2 2 13" xfId="37298" xr:uid="{20D7279F-5285-4EA7-918E-2C601B3E97C8}"/>
    <cellStyle name="Separador de milhares 8 2 2 2 14" xfId="38703" xr:uid="{E31D766F-8CEF-4206-94C7-D34A264C6BFA}"/>
    <cellStyle name="Separador de milhares 8 2 2 2 15" xfId="40684" xr:uid="{EA854A1E-7948-4B2A-9F7D-0FB4E2E74E2D}"/>
    <cellStyle name="Separador de milhares 8 2 2 2 16" xfId="41752" xr:uid="{4A837242-E614-4A58-ADCC-A0E1C835B335}"/>
    <cellStyle name="Separador de milhares 8 2 2 2 17" xfId="43155" xr:uid="{5CD37C8B-705C-410B-A8F2-1E775B09FD45}"/>
    <cellStyle name="Separador de milhares 8 2 2 2 2" xfId="3565" xr:uid="{966A34DF-AD9B-46D7-87AC-2B679ADFCEB2}"/>
    <cellStyle name="Separador de milhares 8 2 2 2 2 10" xfId="35017" xr:uid="{D654EF76-91DA-4B36-851E-0BB038A2BFA7}"/>
    <cellStyle name="Separador de milhares 8 2 2 2 2 11" xfId="36251" xr:uid="{3C26D2E0-5575-40E4-B236-155459AB9F83}"/>
    <cellStyle name="Separador de milhares 8 2 2 2 2 12" xfId="37663" xr:uid="{0966690A-74F4-4118-9895-3B51D68C79ED}"/>
    <cellStyle name="Separador de milhares 8 2 2 2 2 13" xfId="39068" xr:uid="{9AD370EA-7611-44BD-A8C0-D633A86A6E9C}"/>
    <cellStyle name="Separador de milhares 8 2 2 2 2 14" xfId="40685" xr:uid="{7BC6E3A6-AA36-4CCC-9393-A733E7DA42C5}"/>
    <cellStyle name="Separador de milhares 8 2 2 2 2 15" xfId="42117" xr:uid="{84BC69EF-4883-480F-B9DF-A43A6A2023ED}"/>
    <cellStyle name="Separador de milhares 8 2 2 2 2 16" xfId="43520" xr:uid="{E7BE7219-67B2-480D-8892-CB71F9870B0F}"/>
    <cellStyle name="Separador de milhares 8 2 2 2 2 2" xfId="4426" xr:uid="{B1CF08B6-9BE2-4525-8E30-F612A29248E3}"/>
    <cellStyle name="Separador de milhares 8 2 2 2 2 2 10" xfId="37003" xr:uid="{4A167748-7000-4666-A9FD-AE9B39AD3894}"/>
    <cellStyle name="Separador de milhares 8 2 2 2 2 2 11" xfId="38415" xr:uid="{A67B1040-5AEE-4502-9CDD-9AE904A633DB}"/>
    <cellStyle name="Separador de milhares 8 2 2 2 2 2 12" xfId="39820" xr:uid="{10F32B3A-8C3F-4923-B7E9-56DD1F2011E3}"/>
    <cellStyle name="Separador de milhares 8 2 2 2 2 2 13" xfId="40686" xr:uid="{5FC83FF1-0F41-49DF-9482-79C30245BD5E}"/>
    <cellStyle name="Separador de milhares 8 2 2 2 2 2 14" xfId="42869" xr:uid="{241F2A89-027F-41A8-B5CF-0C8E3248C6B7}"/>
    <cellStyle name="Separador de milhares 8 2 2 2 2 2 15" xfId="44272" xr:uid="{1C5BEF5A-D354-4502-8300-D471FC6376EE}"/>
    <cellStyle name="Separador de milhares 8 2 2 2 2 2 2" xfId="6035" xr:uid="{2F04239E-ED9F-4521-B1F6-90972B65E503}"/>
    <cellStyle name="Separador de milhares 8 2 2 2 2 2 2 2" xfId="11284" xr:uid="{5F3E9562-B78B-4E94-92FA-8D9F2039A823}"/>
    <cellStyle name="Separador de milhares 8 2 2 2 2 2 2 2 2" xfId="27546" xr:uid="{BBA2D109-2835-404F-A2D4-1411532B0C8B}"/>
    <cellStyle name="Separador de milhares 8 2 2 2 2 2 2 3" xfId="16807" xr:uid="{E4D98DE0-45DE-4DC6-9AB0-903AF737818F}"/>
    <cellStyle name="Separador de milhares 8 2 2 2 2 2 2 4" xfId="22705" xr:uid="{C79DDC78-27CC-4F93-81FB-63DA2959E0D0}"/>
    <cellStyle name="Separador de milhares 8 2 2 2 2 2 2 5" xfId="19016" xr:uid="{86F988C9-A568-401D-A741-C5EF796633AE}"/>
    <cellStyle name="Separador de milhares 8 2 2 2 2 2 3" xfId="8041" xr:uid="{9F293173-ED71-4C02-94A3-44119134F4B6}"/>
    <cellStyle name="Separador de milhares 8 2 2 2 2 2 3 2" xfId="12896" xr:uid="{CF1FBF71-4A55-4963-89B0-6CE3C89089D3}"/>
    <cellStyle name="Separador de milhares 8 2 2 2 2 2 3 2 2" xfId="29158" xr:uid="{7FDDFE49-6AD1-4D64-AA96-B368FA611522}"/>
    <cellStyle name="Separador de milhares 8 2 2 2 2 2 3 3" xfId="18491" xr:uid="{A00FEB80-746A-4435-8F07-7BF114646D3A}"/>
    <cellStyle name="Separador de milhares 8 2 2 2 2 2 3 4" xfId="24317" xr:uid="{345E4458-A4E7-442F-BABF-68B655C1C5D6}"/>
    <cellStyle name="Separador de milhares 8 2 2 2 2 2 3 5" xfId="18852" xr:uid="{55E9157B-E3A9-4786-8165-4B3BA89BA293}"/>
    <cellStyle name="Separador de milhares 8 2 2 2 2 2 4" xfId="9668" xr:uid="{B4AD8623-20F8-4A31-9DA2-4A2BD9887341}"/>
    <cellStyle name="Separador de milhares 8 2 2 2 2 2 4 2" xfId="25937" xr:uid="{88B8F8D0-0600-47D6-8DD1-ECD68BEDDA03}"/>
    <cellStyle name="Separador de milhares 8 2 2 2 2 2 5" xfId="15198" xr:uid="{02D6A681-D75F-4076-968B-2C2D7169CE7E}"/>
    <cellStyle name="Separador de milhares 8 2 2 2 2 2 6" xfId="21096" xr:uid="{22AD0C4C-BDA3-4173-A627-C12BA5CCBC6A}"/>
    <cellStyle name="Separador de milhares 8 2 2 2 2 2 7" xfId="31928" xr:uid="{0F8DA9C1-BF6C-411A-8BDC-227F9627797A}"/>
    <cellStyle name="Separador de milhares 8 2 2 2 2 2 8" xfId="34141" xr:uid="{E8D78D30-E3F4-4B34-9128-DC70B648CD58}"/>
    <cellStyle name="Separador de milhares 8 2 2 2 2 2 9" xfId="35018" xr:uid="{51C80890-90BE-4EF1-A02A-F853D95E6158}"/>
    <cellStyle name="Separador de milhares 8 2 2 2 2 3" xfId="5180" xr:uid="{798599AC-D639-4CF0-998E-9B60AB42861C}"/>
    <cellStyle name="Separador de milhares 8 2 2 2 2 3 2" xfId="10429" xr:uid="{10B8C94D-71C7-4720-89F4-A24C6D676E2F}"/>
    <cellStyle name="Separador de milhares 8 2 2 2 2 3 2 2" xfId="26691" xr:uid="{823330EB-163B-41F6-8DF5-A190465829E7}"/>
    <cellStyle name="Separador de milhares 8 2 2 2 2 3 3" xfId="15952" xr:uid="{94975D66-8F12-480E-A8E6-0F6036C6E50E}"/>
    <cellStyle name="Separador de milhares 8 2 2 2 2 3 4" xfId="21850" xr:uid="{A2ADA11B-9D4D-4141-8713-DEDA6465B123}"/>
    <cellStyle name="Separador de milhares 8 2 2 2 2 3 5" xfId="32586" xr:uid="{92BD3534-505A-4D89-A240-C7221DBA111A}"/>
    <cellStyle name="Separador de milhares 8 2 2 2 2 4" xfId="7186" xr:uid="{DCC0CE7E-59D8-450B-94A3-9760CEBDC167}"/>
    <cellStyle name="Separador de milhares 8 2 2 2 2 4 2" xfId="12041" xr:uid="{A418DC11-D08A-441F-BE78-717F492E04CE}"/>
    <cellStyle name="Separador de milhares 8 2 2 2 2 4 2 2" xfId="28303" xr:uid="{C6C9B960-2882-4D11-AD7A-D447F3FD8312}"/>
    <cellStyle name="Separador de milhares 8 2 2 2 2 4 3" xfId="17636" xr:uid="{8CE7647E-DA84-42AC-88A2-ECDAF63D6C50}"/>
    <cellStyle name="Separador de milhares 8 2 2 2 2 4 4" xfId="23462" xr:uid="{6A841297-BF32-470D-AF17-A88B87F52720}"/>
    <cellStyle name="Separador de milhares 8 2 2 2 2 4 5" xfId="29282" xr:uid="{C6645855-A121-4A0F-A9AD-5C7DEDB2C37F}"/>
    <cellStyle name="Separador de milhares 8 2 2 2 2 5" xfId="8813" xr:uid="{C9C8190F-9E9A-4A82-BB39-25D722D1266A}"/>
    <cellStyle name="Separador de milhares 8 2 2 2 2 5 2" xfId="25082" xr:uid="{E7B10FFB-DAE7-4292-9075-7E8FDD4C7E88}"/>
    <cellStyle name="Separador de milhares 8 2 2 2 2 6" xfId="14341" xr:uid="{BB9D0691-9F8F-4DAD-9162-AE1C4DF3BD0B}"/>
    <cellStyle name="Separador de milhares 8 2 2 2 2 7" xfId="20241" xr:uid="{CA89073C-68BB-4B15-8EEA-ABC9C45320FA}"/>
    <cellStyle name="Separador de milhares 8 2 2 2 2 8" xfId="13108" xr:uid="{3D93CAA5-34A4-4FB3-8EA6-0C3C56060A82}"/>
    <cellStyle name="Separador de milhares 8 2 2 2 2 9" xfId="33286" xr:uid="{6740F7D3-F554-4FB3-9202-9F79F2BDF662}"/>
    <cellStyle name="Separador de milhares 8 2 2 2 3" xfId="3991" xr:uid="{B28F9B3E-4EAD-4BF9-AEEE-9F7E5AA6D16C}"/>
    <cellStyle name="Separador de milhares 8 2 2 2 3 10" xfId="36636" xr:uid="{EFE71188-FDA7-4464-AAAC-3337561C6A86}"/>
    <cellStyle name="Separador de milhares 8 2 2 2 3 11" xfId="38048" xr:uid="{2AF685BA-498C-4918-8A0C-4FC395EA3E20}"/>
    <cellStyle name="Separador de milhares 8 2 2 2 3 12" xfId="39453" xr:uid="{B6BBC9CF-DBF4-4AEB-B36E-29578F21ACCC}"/>
    <cellStyle name="Separador de milhares 8 2 2 2 3 13" xfId="40687" xr:uid="{229B976C-C2C5-4C99-A220-F370522CE7C5}"/>
    <cellStyle name="Separador de milhares 8 2 2 2 3 14" xfId="42502" xr:uid="{CD2F028F-F696-4C5D-B7A0-25D0F208F7B2}"/>
    <cellStyle name="Separador de milhares 8 2 2 2 3 15" xfId="43905" xr:uid="{412EE3D2-F9A1-4176-A120-4E0507B5B4CF}"/>
    <cellStyle name="Separador de milhares 8 2 2 2 3 2" xfId="5600" xr:uid="{626ECEF5-0379-4E43-8FF4-E3DAA79A0D53}"/>
    <cellStyle name="Separador de milhares 8 2 2 2 3 2 2" xfId="10849" xr:uid="{BD33D2A2-321F-4F30-9C2D-51905FAC11EC}"/>
    <cellStyle name="Separador de milhares 8 2 2 2 3 2 2 2" xfId="27111" xr:uid="{23F811FE-7E35-4138-A3C7-DB01AD0D4D10}"/>
    <cellStyle name="Separador de milhares 8 2 2 2 3 2 3" xfId="16372" xr:uid="{5B7B2368-83E0-441E-B398-16F2B232B648}"/>
    <cellStyle name="Separador de milhares 8 2 2 2 3 2 4" xfId="22270" xr:uid="{A18D39E1-59B5-40D5-A423-FC1ED45E4067}"/>
    <cellStyle name="Separador de milhares 8 2 2 2 3 2 5" xfId="30898" xr:uid="{E310E1E1-D529-4C36-A7E2-15E34AD7B44F}"/>
    <cellStyle name="Separador de milhares 8 2 2 2 3 3" xfId="7606" xr:uid="{4A9B9F1D-82F4-4D64-95BD-3F270549F480}"/>
    <cellStyle name="Separador de milhares 8 2 2 2 3 3 2" xfId="12461" xr:uid="{91283CC5-E891-4E28-B076-EF3B1B9DBEB1}"/>
    <cellStyle name="Separador de milhares 8 2 2 2 3 3 2 2" xfId="28723" xr:uid="{1E88ADFD-6AF7-43BF-B816-CA67A1977EC2}"/>
    <cellStyle name="Separador de milhares 8 2 2 2 3 3 3" xfId="18056" xr:uid="{48E7784E-0BB9-4341-9273-88284A208C43}"/>
    <cellStyle name="Separador de milhares 8 2 2 2 3 3 4" xfId="23882" xr:uid="{E2713874-A8D6-4906-AE98-8444EAC47B1D}"/>
    <cellStyle name="Separador de milhares 8 2 2 2 3 3 5" xfId="13321" xr:uid="{EA700B16-9533-4CBD-8C96-0AFE06BDC654}"/>
    <cellStyle name="Separador de milhares 8 2 2 2 3 4" xfId="9233" xr:uid="{4A0BF064-988A-4ADD-B3FC-0DD7C39CC75B}"/>
    <cellStyle name="Separador de milhares 8 2 2 2 3 4 2" xfId="25502" xr:uid="{92CB2913-CD54-4DF2-8B7D-4A21C03755D9}"/>
    <cellStyle name="Separador de milhares 8 2 2 2 3 5" xfId="14763" xr:uid="{7F4840E5-BA89-489B-A6D5-E9E877F2370B}"/>
    <cellStyle name="Separador de milhares 8 2 2 2 3 6" xfId="20661" xr:uid="{9F71E268-B8E1-43BA-A425-53560D56213C}"/>
    <cellStyle name="Separador de milhares 8 2 2 2 3 7" xfId="13496" xr:uid="{780B1077-B259-4BAB-93B5-236597AB8A7A}"/>
    <cellStyle name="Separador de milhares 8 2 2 2 3 8" xfId="33706" xr:uid="{A6D0F085-A5BB-496C-9FE3-B23D108809B2}"/>
    <cellStyle name="Separador de milhares 8 2 2 2 3 9" xfId="35019" xr:uid="{2F5A783A-A1D4-4F37-BBE2-663B935E1133}"/>
    <cellStyle name="Separador de milhares 8 2 2 2 4" xfId="4741" xr:uid="{E2ED7178-6E6C-4FB6-8033-DB2365ECCBC1}"/>
    <cellStyle name="Separador de milhares 8 2 2 2 4 2" xfId="9990" xr:uid="{7C01A649-35CC-4646-AD42-6224E93BE493}"/>
    <cellStyle name="Separador de milhares 8 2 2 2 4 2 2" xfId="26252" xr:uid="{84AA3F99-7A86-4042-890A-463FE7E2C078}"/>
    <cellStyle name="Separador de milhares 8 2 2 2 4 3" xfId="15513" xr:uid="{75B1E14A-A23F-4BC1-A430-9B6FFF0939A4}"/>
    <cellStyle name="Separador de milhares 8 2 2 2 4 4" xfId="21411" xr:uid="{F9717639-BACD-4EFB-8EEA-F019EE1C7677}"/>
    <cellStyle name="Separador de milhares 8 2 2 2 4 5" xfId="29764" xr:uid="{DF3521B4-5ABB-4D64-9EF6-C318D1ED81C1}"/>
    <cellStyle name="Separador de milhares 8 2 2 2 5" xfId="6747" xr:uid="{BB22D516-B2B6-4483-95F2-6CB00F6CC34D}"/>
    <cellStyle name="Separador de milhares 8 2 2 2 5 2" xfId="11602" xr:uid="{51C52FA6-AF2E-4FD3-899D-A06555D609C4}"/>
    <cellStyle name="Separador de milhares 8 2 2 2 5 2 2" xfId="27864" xr:uid="{0B40EBC2-17C4-4E03-B910-041E8864F8C7}"/>
    <cellStyle name="Separador de milhares 8 2 2 2 5 3" xfId="17197" xr:uid="{D4AC2403-6B9D-48DB-A925-0C9932EA1659}"/>
    <cellStyle name="Separador de milhares 8 2 2 2 5 4" xfId="23023" xr:uid="{D04430C3-0806-4766-8D9E-7682436696DC}"/>
    <cellStyle name="Separador de milhares 8 2 2 2 5 5" xfId="18656" xr:uid="{9F738189-55E8-4E4B-8933-E1F827665738}"/>
    <cellStyle name="Separador de milhares 8 2 2 2 6" xfId="8374" xr:uid="{0820B431-5C9E-4A7E-BF5E-6B3C1007BD7B}"/>
    <cellStyle name="Separador de milhares 8 2 2 2 6 2" xfId="24643" xr:uid="{80D64DAA-8218-425A-899D-7DA26ABD1AD3}"/>
    <cellStyle name="Separador de milhares 8 2 2 2 7" xfId="13899" xr:uid="{C569E6CD-DD5F-43BA-88F1-8196DFBB46BF}"/>
    <cellStyle name="Separador de milhares 8 2 2 2 8" xfId="19802" xr:uid="{7DEEC00F-FB1C-4CD9-B07D-82FDEACE0A72}"/>
    <cellStyle name="Separador de milhares 8 2 2 2 9" xfId="32414" xr:uid="{0E7401C6-E899-46DF-A091-F8BAEC1A8DAE}"/>
    <cellStyle name="Separador de milhares 8 2 2 3" xfId="3367" xr:uid="{0D556ECA-F85F-4D35-8A49-C3029D4B9798}"/>
    <cellStyle name="Separador de milhares 8 2 2 3 10" xfId="35020" xr:uid="{235FA972-F4DA-4B53-9BF8-56F21B0D6F99}"/>
    <cellStyle name="Separador de milhares 8 2 2 3 11" xfId="36075" xr:uid="{BB4FF905-B390-4287-B6EB-45B911328537}"/>
    <cellStyle name="Separador de milhares 8 2 2 3 12" xfId="37487" xr:uid="{10B56742-212C-4D48-909B-9B3681B6F03F}"/>
    <cellStyle name="Separador de milhares 8 2 2 3 13" xfId="38892" xr:uid="{6079373C-AC9A-45D7-B357-A0555451B836}"/>
    <cellStyle name="Separador de milhares 8 2 2 3 14" xfId="40688" xr:uid="{68EA9D1A-8754-466D-9C83-93579F6CA765}"/>
    <cellStyle name="Separador de milhares 8 2 2 3 15" xfId="41941" xr:uid="{36287452-3EE4-49B2-B5D1-78E8FF2EE94A}"/>
    <cellStyle name="Separador de milhares 8 2 2 3 16" xfId="43344" xr:uid="{DBD53D54-BE6F-4C6E-8B74-5A44F39C1C15}"/>
    <cellStyle name="Separador de milhares 8 2 2 3 2" xfId="4228" xr:uid="{A4F42E18-A343-4917-965D-4FE0FEE0B7F5}"/>
    <cellStyle name="Separador de milhares 8 2 2 3 2 10" xfId="36827" xr:uid="{5284A44F-B06F-4640-8DF9-352DAA443F74}"/>
    <cellStyle name="Separador de milhares 8 2 2 3 2 11" xfId="38239" xr:uid="{50ABA580-0CF3-4756-82AD-2945E09EB193}"/>
    <cellStyle name="Separador de milhares 8 2 2 3 2 12" xfId="39644" xr:uid="{8F2D0AC5-FC64-4C46-8CE0-A131D1D582AE}"/>
    <cellStyle name="Separador de milhares 8 2 2 3 2 13" xfId="40689" xr:uid="{2EA3B9E7-7D0A-4795-BB7F-0AB7F8023C97}"/>
    <cellStyle name="Separador de milhares 8 2 2 3 2 14" xfId="42693" xr:uid="{67E4E39F-A5EC-4496-A70B-EE74762DF790}"/>
    <cellStyle name="Separador de milhares 8 2 2 3 2 15" xfId="44096" xr:uid="{8C94902A-2B26-4CCA-8E3D-F19EE0DB02D4}"/>
    <cellStyle name="Separador de milhares 8 2 2 3 2 2" xfId="5837" xr:uid="{446972F8-85CE-46C6-AC36-20C1B07EB892}"/>
    <cellStyle name="Separador de milhares 8 2 2 3 2 2 2" xfId="11086" xr:uid="{BBE0401E-12A0-4E25-9481-84E60504C03E}"/>
    <cellStyle name="Separador de milhares 8 2 2 3 2 2 2 2" xfId="27348" xr:uid="{7A688C1A-6040-452A-860C-50EABC9CC036}"/>
    <cellStyle name="Separador de milhares 8 2 2 3 2 2 3" xfId="16609" xr:uid="{4C1DDEDE-E4FE-4C32-83EA-805A2175C679}"/>
    <cellStyle name="Separador de milhares 8 2 2 3 2 2 4" xfId="22507" xr:uid="{0B6C2FBF-1499-493F-BC88-B9B676350B77}"/>
    <cellStyle name="Separador de milhares 8 2 2 3 2 2 5" xfId="29361" xr:uid="{F950831C-AF8C-4689-9A01-F83A40A87C7D}"/>
    <cellStyle name="Separador de milhares 8 2 2 3 2 3" xfId="7843" xr:uid="{BCE63B1F-B1F2-4674-BF1B-390C18B623E5}"/>
    <cellStyle name="Separador de milhares 8 2 2 3 2 3 2" xfId="12698" xr:uid="{B2413264-B968-433E-86A5-348399A24F99}"/>
    <cellStyle name="Separador de milhares 8 2 2 3 2 3 2 2" xfId="28960" xr:uid="{338DDBA5-7F34-48D7-912E-A6772446F80B}"/>
    <cellStyle name="Separador de milhares 8 2 2 3 2 3 3" xfId="18293" xr:uid="{E8C6672B-3F14-4B91-A2BD-F2562C310BD6}"/>
    <cellStyle name="Separador de milhares 8 2 2 3 2 3 4" xfId="24119" xr:uid="{5D9B0940-A827-4249-933B-2A63C404BDED}"/>
    <cellStyle name="Separador de milhares 8 2 2 3 2 3 5" xfId="30806" xr:uid="{E44ADA25-DDE7-43E5-BFAB-4E1208AC5A06}"/>
    <cellStyle name="Separador de milhares 8 2 2 3 2 4" xfId="9470" xr:uid="{F42F0C21-C4F2-4CCA-9739-FF058A1276FE}"/>
    <cellStyle name="Separador de milhares 8 2 2 3 2 4 2" xfId="25739" xr:uid="{06E3B478-201A-47FD-8ED2-CF7C70830A75}"/>
    <cellStyle name="Separador de milhares 8 2 2 3 2 5" xfId="15000" xr:uid="{9FB3A947-3C9B-42D4-883B-BE3C00A48DC8}"/>
    <cellStyle name="Separador de milhares 8 2 2 3 2 6" xfId="20898" xr:uid="{168C0D2E-5DA3-44AE-9A3D-309F25ABF4CD}"/>
    <cellStyle name="Separador de milhares 8 2 2 3 2 7" xfId="30270" xr:uid="{B9D0A3D4-1AEC-48BC-884D-494C68FA1630}"/>
    <cellStyle name="Separador de milhares 8 2 2 3 2 8" xfId="33943" xr:uid="{078379F6-B676-4E3D-950A-C4A89A614B14}"/>
    <cellStyle name="Separador de milhares 8 2 2 3 2 9" xfId="35021" xr:uid="{EA11949A-6C7A-4756-B46F-117A467092A6}"/>
    <cellStyle name="Separador de milhares 8 2 2 3 3" xfId="4982" xr:uid="{5064E4BA-717B-43BE-93F4-2BEDFE00C474}"/>
    <cellStyle name="Separador de milhares 8 2 2 3 3 2" xfId="10231" xr:uid="{25A13707-41E2-4A13-B8ED-FF743D163645}"/>
    <cellStyle name="Separador de milhares 8 2 2 3 3 2 2" xfId="26493" xr:uid="{A30432E1-9229-4956-8DA0-A1057F5D4A9B}"/>
    <cellStyle name="Separador de milhares 8 2 2 3 3 3" xfId="15754" xr:uid="{4207FAE7-3E15-4BBF-89CB-53371CA456CB}"/>
    <cellStyle name="Separador de milhares 8 2 2 3 3 4" xfId="21652" xr:uid="{AA0C5F43-327C-4CE4-8E11-29D5356FD6D6}"/>
    <cellStyle name="Separador de milhares 8 2 2 3 3 5" xfId="19048" xr:uid="{820F205A-2E54-4737-9C54-CF80853C01CC}"/>
    <cellStyle name="Separador de milhares 8 2 2 3 4" xfId="6988" xr:uid="{D51C9786-CE3F-418A-9200-51C41920E43F}"/>
    <cellStyle name="Separador de milhares 8 2 2 3 4 2" xfId="11843" xr:uid="{AFAB2374-5AA3-4AC0-BFCD-C9F838A83F91}"/>
    <cellStyle name="Separador de milhares 8 2 2 3 4 2 2" xfId="28105" xr:uid="{C100BEC9-B034-464F-B854-0D786870F046}"/>
    <cellStyle name="Separador de milhares 8 2 2 3 4 3" xfId="17438" xr:uid="{DBF4A769-A7A4-4F06-8CA3-3159C1821EDF}"/>
    <cellStyle name="Separador de milhares 8 2 2 3 4 4" xfId="23264" xr:uid="{913C50EE-8A17-40CB-B808-6A5EC1FB0F1D}"/>
    <cellStyle name="Separador de milhares 8 2 2 3 4 5" xfId="29499" xr:uid="{9C078148-6EB4-4510-AC89-E34142FD8155}"/>
    <cellStyle name="Separador de milhares 8 2 2 3 5" xfId="8615" xr:uid="{D6CA7EBD-1900-47D2-9C76-79B94BBD509B}"/>
    <cellStyle name="Separador de milhares 8 2 2 3 5 2" xfId="24884" xr:uid="{58BF87B2-4746-4BE4-BEB9-C18E782B8903}"/>
    <cellStyle name="Separador de milhares 8 2 2 3 6" xfId="14143" xr:uid="{95ED3D99-4AFD-4DDB-9FF8-2B15FC35E374}"/>
    <cellStyle name="Separador de milhares 8 2 2 3 7" xfId="20043" xr:uid="{0A9897D2-5683-4F9F-858F-C460DCB90F8F}"/>
    <cellStyle name="Separador de milhares 8 2 2 3 8" xfId="31140" xr:uid="{DB046C8E-801E-43E3-8C4C-4EC104382BF6}"/>
    <cellStyle name="Separador de milhares 8 2 2 3 9" xfId="33088" xr:uid="{F835A2A3-FD32-4136-B173-12B10E8176DA}"/>
    <cellStyle name="Separador de milhares 8 2 2 4" xfId="3790" xr:uid="{C8F113D9-3099-4E78-9A74-BC744D88676C}"/>
    <cellStyle name="Separador de milhares 8 2 2 4 10" xfId="36460" xr:uid="{AF396D6D-DF29-4975-964D-C9F19D661507}"/>
    <cellStyle name="Separador de milhares 8 2 2 4 11" xfId="37872" xr:uid="{6FD89509-7AE9-4093-87E9-CF1677132755}"/>
    <cellStyle name="Separador de milhares 8 2 2 4 12" xfId="39277" xr:uid="{71B1E6B4-70ED-4A8C-9EE1-4951D9AEC9CE}"/>
    <cellStyle name="Separador de milhares 8 2 2 4 13" xfId="40690" xr:uid="{22B0412B-F28C-417B-8CBA-A6A546266FAA}"/>
    <cellStyle name="Separador de milhares 8 2 2 4 14" xfId="42326" xr:uid="{B3172996-08E6-48E7-9AE8-A186499ED530}"/>
    <cellStyle name="Separador de milhares 8 2 2 4 15" xfId="43729" xr:uid="{BF61B5AC-BE82-4098-AC19-58CB026F1210}"/>
    <cellStyle name="Separador de milhares 8 2 2 4 2" xfId="5399" xr:uid="{B9219BDE-EB7C-40C5-982C-E7F6ABE777F6}"/>
    <cellStyle name="Separador de milhares 8 2 2 4 2 2" xfId="10648" xr:uid="{49300E1E-29A1-4356-99CD-F2F89D1B40A4}"/>
    <cellStyle name="Separador de milhares 8 2 2 4 2 2 2" xfId="26910" xr:uid="{CA8E7441-2832-47FA-869C-292FDE0F1D89}"/>
    <cellStyle name="Separador de milhares 8 2 2 4 2 3" xfId="16171" xr:uid="{64BB95BB-1686-44F0-8D20-548E4B8A0B13}"/>
    <cellStyle name="Separador de milhares 8 2 2 4 2 4" xfId="22069" xr:uid="{AF212E85-F842-4C2E-970F-A2E5CAB78084}"/>
    <cellStyle name="Separador de milhares 8 2 2 4 2 5" xfId="29699" xr:uid="{987DB06A-11FA-49B7-B7DB-43C742FE6530}"/>
    <cellStyle name="Separador de milhares 8 2 2 4 3" xfId="7405" xr:uid="{535F19EF-187D-4E41-9C72-4D6E84995AA5}"/>
    <cellStyle name="Separador de milhares 8 2 2 4 3 2" xfId="12260" xr:uid="{E4733586-84BF-4E91-BB90-30DF43AB09B8}"/>
    <cellStyle name="Separador de milhares 8 2 2 4 3 2 2" xfId="28522" xr:uid="{5AD4D2EA-76B3-41E2-80AA-00FCFBBF67F3}"/>
    <cellStyle name="Separador de milhares 8 2 2 4 3 3" xfId="17855" xr:uid="{05AA7672-FFC4-4788-B5AE-245A0657D2C3}"/>
    <cellStyle name="Separador de milhares 8 2 2 4 3 4" xfId="23681" xr:uid="{608509BC-D515-4C6E-BF4B-88073F790A8E}"/>
    <cellStyle name="Separador de milhares 8 2 2 4 3 5" xfId="31839" xr:uid="{BE51125F-12B3-4D68-AEBB-F17973455858}"/>
    <cellStyle name="Separador de milhares 8 2 2 4 4" xfId="9032" xr:uid="{FB2261B7-2670-43C0-9C84-43E629000751}"/>
    <cellStyle name="Separador de milhares 8 2 2 4 4 2" xfId="25301" xr:uid="{70309D6D-EF04-4064-9746-FEC4E1A6F86A}"/>
    <cellStyle name="Separador de milhares 8 2 2 4 5" xfId="14562" xr:uid="{382CC1A0-4AD2-4608-AB03-A15894D0C11A}"/>
    <cellStyle name="Separador de milhares 8 2 2 4 6" xfId="20460" xr:uid="{44B01BF8-271F-46F2-A6EE-CD21E795A570}"/>
    <cellStyle name="Separador de milhares 8 2 2 4 7" xfId="19396" xr:uid="{52F0452D-CFF7-478F-88DA-D0D77C31B5F9}"/>
    <cellStyle name="Separador de milhares 8 2 2 4 8" xfId="33505" xr:uid="{44163F99-D01E-486A-B5C4-EF3493A486C7}"/>
    <cellStyle name="Separador de milhares 8 2 2 4 9" xfId="35022" xr:uid="{FB7AF9BF-8DCE-407E-9765-3F2389DAACFD}"/>
    <cellStyle name="Separador de milhares 8 2 2 5" xfId="13694" xr:uid="{71B9314F-86B7-4F3D-879A-8EC12B9EEA5C}"/>
    <cellStyle name="Separador de milhares 8 2 2 6" xfId="30351" xr:uid="{99184945-94F4-4C99-8F05-DE3F4E61F549}"/>
    <cellStyle name="Separador de milhares 8 2 3" xfId="3099" xr:uid="{E4F43FFD-28CB-413B-A963-ADBF23B9C142}"/>
    <cellStyle name="Separador de milhares 8 2 3 10" xfId="32846" xr:uid="{00FBC28B-0A66-4FA7-99AD-561F551B129A}"/>
    <cellStyle name="Separador de milhares 8 2 3 11" xfId="35023" xr:uid="{C85CC72C-23F8-435F-88B2-17FDEBE3A108}"/>
    <cellStyle name="Separador de milhares 8 2 3 12" xfId="35866" xr:uid="{7865732B-5076-4B88-A08E-723E24669991}"/>
    <cellStyle name="Separador de milhares 8 2 3 13" xfId="37278" xr:uid="{A260B005-F4F1-4DCF-9140-29B52E33288E}"/>
    <cellStyle name="Separador de milhares 8 2 3 14" xfId="38683" xr:uid="{580C831F-511D-4E93-AA68-B9007B573BDD}"/>
    <cellStyle name="Separador de milhares 8 2 3 15" xfId="40691" xr:uid="{77DC5854-5D59-4DA8-B395-CAF6CAE3ADAD}"/>
    <cellStyle name="Separador de milhares 8 2 3 16" xfId="41732" xr:uid="{1EF64D66-4C84-4C16-B007-CB858E45B3E7}"/>
    <cellStyle name="Separador de milhares 8 2 3 17" xfId="43135" xr:uid="{99E54F72-5A84-4EF1-84EC-4A2254AC0B99}"/>
    <cellStyle name="Separador de milhares 8 2 3 2" xfId="3564" xr:uid="{95D12DF5-0AC9-40AD-81AD-94122F522AA3}"/>
    <cellStyle name="Separador de milhares 8 2 3 2 10" xfId="35024" xr:uid="{E9F05E72-7C46-4D8C-9F3D-610A9E1AD81E}"/>
    <cellStyle name="Separador de milhares 8 2 3 2 11" xfId="36231" xr:uid="{A50A0A4E-519D-4387-91D7-C363B770A374}"/>
    <cellStyle name="Separador de milhares 8 2 3 2 12" xfId="37643" xr:uid="{025C2EFB-3344-465C-813D-3708704107FC}"/>
    <cellStyle name="Separador de milhares 8 2 3 2 13" xfId="39048" xr:uid="{909350CC-AAD8-49F1-B9E8-4121A3D231EB}"/>
    <cellStyle name="Separador de milhares 8 2 3 2 14" xfId="40692" xr:uid="{E5010E83-D9D1-443F-9D44-99284BB2746A}"/>
    <cellStyle name="Separador de milhares 8 2 3 2 15" xfId="42097" xr:uid="{96924DCC-C98B-4FB7-B8FC-878E25DE1C7D}"/>
    <cellStyle name="Separador de milhares 8 2 3 2 16" xfId="43500" xr:uid="{D190BF99-836F-4DD8-9A5C-62DBDA9601DE}"/>
    <cellStyle name="Separador de milhares 8 2 3 2 2" xfId="4425" xr:uid="{2CB888C8-723F-4C28-8853-FED1C43AB5F6}"/>
    <cellStyle name="Separador de milhares 8 2 3 2 2 10" xfId="36983" xr:uid="{9AF659B6-A1B9-4713-84F7-B4BB8A6DA2A0}"/>
    <cellStyle name="Separador de milhares 8 2 3 2 2 11" xfId="38395" xr:uid="{1DF7642C-06A1-4EEE-8FAE-02F43974D37A}"/>
    <cellStyle name="Separador de milhares 8 2 3 2 2 12" xfId="39800" xr:uid="{2940FE8D-7171-4562-B924-ABE22FD6215C}"/>
    <cellStyle name="Separador de milhares 8 2 3 2 2 13" xfId="40693" xr:uid="{E99E51DE-53F3-479D-BF45-A4B3DA35EE28}"/>
    <cellStyle name="Separador de milhares 8 2 3 2 2 14" xfId="42849" xr:uid="{04256A41-DEB0-43A8-92C5-458574770285}"/>
    <cellStyle name="Separador de milhares 8 2 3 2 2 15" xfId="44252" xr:uid="{664BC769-EFE9-43A8-BB90-BE984C660F54}"/>
    <cellStyle name="Separador de milhares 8 2 3 2 2 2" xfId="6034" xr:uid="{1D6E41AA-9ADB-4096-95BC-DCFFB90A1307}"/>
    <cellStyle name="Separador de milhares 8 2 3 2 2 2 2" xfId="11283" xr:uid="{7829243A-C0CB-47C5-81BE-0072826D0EAC}"/>
    <cellStyle name="Separador de milhares 8 2 3 2 2 2 2 2" xfId="27545" xr:uid="{1425CEF4-ACBA-41CC-8A9A-4C4EF8C5F9D4}"/>
    <cellStyle name="Separador de milhares 8 2 3 2 2 2 3" xfId="16806" xr:uid="{FD5ED0FC-E8DD-4FC4-8768-3DEC78E3E0E8}"/>
    <cellStyle name="Separador de milhares 8 2 3 2 2 2 4" xfId="22704" xr:uid="{C6E246B6-8DC6-4D0B-A58B-750DC3889A54}"/>
    <cellStyle name="Separador de milhares 8 2 3 2 2 2 5" xfId="32423" xr:uid="{5601707E-737C-482D-B24E-43E7DDB71587}"/>
    <cellStyle name="Separador de milhares 8 2 3 2 2 3" xfId="8040" xr:uid="{510EE8AC-F58D-4276-AE5B-D61D0F1643CF}"/>
    <cellStyle name="Separador de milhares 8 2 3 2 2 3 2" xfId="12895" xr:uid="{A1B43A32-B74F-4E9A-9C7E-227BD1FDF853}"/>
    <cellStyle name="Separador de milhares 8 2 3 2 2 3 2 2" xfId="29157" xr:uid="{76692714-3483-477B-9C99-5C82EA727E54}"/>
    <cellStyle name="Separador de milhares 8 2 3 2 2 3 3" xfId="18490" xr:uid="{CDDD83A7-9FD7-4755-8F9D-B154C1DFB551}"/>
    <cellStyle name="Separador de milhares 8 2 3 2 2 3 4" xfId="24316" xr:uid="{880D06D6-C7F4-43D3-AD64-09C3A77F93B5}"/>
    <cellStyle name="Separador de milhares 8 2 3 2 2 3 5" xfId="19046" xr:uid="{6435DD14-567D-450F-B374-BC3832BAFE37}"/>
    <cellStyle name="Separador de milhares 8 2 3 2 2 4" xfId="9667" xr:uid="{77065C1E-5B53-4370-882C-D312E6780E78}"/>
    <cellStyle name="Separador de milhares 8 2 3 2 2 4 2" xfId="25936" xr:uid="{E84EF079-01ED-46C1-8F6B-E02C76879167}"/>
    <cellStyle name="Separador de milhares 8 2 3 2 2 5" xfId="15197" xr:uid="{E2120F37-5A61-4766-B8A4-88444C39C43A}"/>
    <cellStyle name="Separador de milhares 8 2 3 2 2 6" xfId="21095" xr:uid="{FA43C33B-0185-449D-A6BD-B7974FAFBB11}"/>
    <cellStyle name="Separador de milhares 8 2 3 2 2 7" xfId="29993" xr:uid="{8E46EE35-9E8E-412A-953A-A5CA23E4E259}"/>
    <cellStyle name="Separador de milhares 8 2 3 2 2 8" xfId="34140" xr:uid="{16280C6B-4D48-4830-92E2-220516CAE2CC}"/>
    <cellStyle name="Separador de milhares 8 2 3 2 2 9" xfId="35025" xr:uid="{0A285DA3-6871-49CF-80EE-E6C7046741DE}"/>
    <cellStyle name="Separador de milhares 8 2 3 2 3" xfId="5179" xr:uid="{81FB0B90-5E41-429A-B006-765D5F1DE67C}"/>
    <cellStyle name="Separador de milhares 8 2 3 2 3 2" xfId="10428" xr:uid="{9868FA02-AC13-4FC5-BCDD-EF6C0A114706}"/>
    <cellStyle name="Separador de milhares 8 2 3 2 3 2 2" xfId="26690" xr:uid="{E5CA844C-1552-4FE2-B70E-C798F67BA42F}"/>
    <cellStyle name="Separador de milhares 8 2 3 2 3 3" xfId="15951" xr:uid="{8E9038FC-A7C3-4B63-BD05-6509D684ED10}"/>
    <cellStyle name="Separador de milhares 8 2 3 2 3 4" xfId="21849" xr:uid="{A8CEDDA6-43BC-4C09-B69C-317FD6BAB08C}"/>
    <cellStyle name="Separador de milhares 8 2 3 2 3 5" xfId="18911" xr:uid="{17521290-0B2D-4A81-A975-6F1B7F1D3E5C}"/>
    <cellStyle name="Separador de milhares 8 2 3 2 4" xfId="7185" xr:uid="{35F8B3E7-AD2A-4735-8E44-1E3F0367DC21}"/>
    <cellStyle name="Separador de milhares 8 2 3 2 4 2" xfId="12040" xr:uid="{8140BE11-0B4C-4660-9CF8-5C4DD888E8EF}"/>
    <cellStyle name="Separador de milhares 8 2 3 2 4 2 2" xfId="28302" xr:uid="{ADAB3F30-5468-47D5-BC0B-7806CD969607}"/>
    <cellStyle name="Separador de milhares 8 2 3 2 4 3" xfId="17635" xr:uid="{01F3CCAB-86A2-4451-84CE-30CAC380041B}"/>
    <cellStyle name="Separador de milhares 8 2 3 2 4 4" xfId="23461" xr:uid="{DB6EAED6-D8BB-4FE6-9E09-36B543ABC77A}"/>
    <cellStyle name="Separador de milhares 8 2 3 2 4 5" xfId="31350" xr:uid="{D9AFA0BE-996C-48A6-8A3E-54D2B65D9F2E}"/>
    <cellStyle name="Separador de milhares 8 2 3 2 5" xfId="8812" xr:uid="{3C723B90-A4E7-4848-9A29-310524965B85}"/>
    <cellStyle name="Separador de milhares 8 2 3 2 5 2" xfId="25081" xr:uid="{7A8D7AE5-C4B3-4364-9DA2-9A329887D16F}"/>
    <cellStyle name="Separador de milhares 8 2 3 2 6" xfId="14340" xr:uid="{A9AAEBFB-260C-42D0-B629-A7C270EC1ED1}"/>
    <cellStyle name="Separador de milhares 8 2 3 2 7" xfId="20240" xr:uid="{0DC6620B-6ABD-4A83-B84B-3E8275F2696E}"/>
    <cellStyle name="Separador de milhares 8 2 3 2 8" xfId="19527" xr:uid="{13991402-0B74-423E-8F0D-A76830799EDF}"/>
    <cellStyle name="Separador de milhares 8 2 3 2 9" xfId="33285" xr:uid="{65659517-EF8D-4AA1-8073-FF6D541463C5}"/>
    <cellStyle name="Separador de milhares 8 2 3 3" xfId="3990" xr:uid="{3681F2B8-7BDB-4178-B868-619D2496F12F}"/>
    <cellStyle name="Separador de milhares 8 2 3 3 10" xfId="36616" xr:uid="{3D39897F-400C-4D88-BD15-32DBD7421FE4}"/>
    <cellStyle name="Separador de milhares 8 2 3 3 11" xfId="38028" xr:uid="{04A56D70-2AA9-4C60-A21C-6BCE4A7858B9}"/>
    <cellStyle name="Separador de milhares 8 2 3 3 12" xfId="39433" xr:uid="{EA4DF5E9-BB8C-4ECE-8A33-DF9D870F39FA}"/>
    <cellStyle name="Separador de milhares 8 2 3 3 13" xfId="40694" xr:uid="{CD61A438-6E3C-4CD4-A079-F4A3327AD6C3}"/>
    <cellStyle name="Separador de milhares 8 2 3 3 14" xfId="42482" xr:uid="{704C900B-1832-4288-AEB2-AB9BFF8C0561}"/>
    <cellStyle name="Separador de milhares 8 2 3 3 15" xfId="43885" xr:uid="{CB48A396-DA9D-4D50-9B9B-B004AB63B32C}"/>
    <cellStyle name="Separador de milhares 8 2 3 3 2" xfId="5599" xr:uid="{0DBC1BE8-8F4C-4CC6-9156-F1470CB3C11A}"/>
    <cellStyle name="Separador de milhares 8 2 3 3 2 2" xfId="10848" xr:uid="{25F1CC62-A41A-47F2-BA38-0BD7D5AF68A2}"/>
    <cellStyle name="Separador de milhares 8 2 3 3 2 2 2" xfId="27110" xr:uid="{5431C812-32E5-454E-9677-26007B89856C}"/>
    <cellStyle name="Separador de milhares 8 2 3 3 2 3" xfId="16371" xr:uid="{D4A5AE1A-BD6A-40E6-813C-EA3879CDB9CB}"/>
    <cellStyle name="Separador de milhares 8 2 3 3 2 4" xfId="22269" xr:uid="{FD36DBDB-7C60-4863-B72E-A0CEEA404C2F}"/>
    <cellStyle name="Separador de milhares 8 2 3 3 2 5" xfId="30579" xr:uid="{9D0F57F0-1BF0-4FF8-99FA-F07B63AAE372}"/>
    <cellStyle name="Separador de milhares 8 2 3 3 3" xfId="7605" xr:uid="{F30A6FD5-918B-45AE-A6F0-5DD276107A12}"/>
    <cellStyle name="Separador de milhares 8 2 3 3 3 2" xfId="12460" xr:uid="{4E68BF57-0540-4322-813B-B9F2922D7E08}"/>
    <cellStyle name="Separador de milhares 8 2 3 3 3 2 2" xfId="28722" xr:uid="{E8B2A735-89A8-4E91-82AC-500CBBC4F144}"/>
    <cellStyle name="Separador de milhares 8 2 3 3 3 3" xfId="18055" xr:uid="{3217C707-8FCC-4763-BBDC-BC4EA29589E6}"/>
    <cellStyle name="Separador de milhares 8 2 3 3 3 4" xfId="23881" xr:uid="{58073E8E-0CFF-44E0-844F-2A5632E242FD}"/>
    <cellStyle name="Separador de milhares 8 2 3 3 3 5" xfId="30338" xr:uid="{C44134C7-4BF8-460F-97F2-283D69081C42}"/>
    <cellStyle name="Separador de milhares 8 2 3 3 4" xfId="9232" xr:uid="{3725CB84-10E1-4164-930F-9475311C5694}"/>
    <cellStyle name="Separador de milhares 8 2 3 3 4 2" xfId="25501" xr:uid="{2D4E3F03-E2AB-49AE-B8D1-476F214B8FA5}"/>
    <cellStyle name="Separador de milhares 8 2 3 3 5" xfId="14762" xr:uid="{3591BB8D-8D7A-4538-B361-C23BFFEA9F07}"/>
    <cellStyle name="Separador de milhares 8 2 3 3 6" xfId="20660" xr:uid="{333D3DDF-5C53-4DB4-BB51-77FFA0B94004}"/>
    <cellStyle name="Separador de milhares 8 2 3 3 7" xfId="29386" xr:uid="{78E27018-3824-4CFE-8F60-9CDA891F1282}"/>
    <cellStyle name="Separador de milhares 8 2 3 3 8" xfId="33705" xr:uid="{6E7ABE45-99AD-4B4E-A3A6-D8B486006D71}"/>
    <cellStyle name="Separador de milhares 8 2 3 3 9" xfId="35026" xr:uid="{B70D3D0F-0BBC-446E-9052-FE518FBA3374}"/>
    <cellStyle name="Separador de milhares 8 2 3 4" xfId="4740" xr:uid="{03FD454F-7662-48D0-9B06-2ED728448706}"/>
    <cellStyle name="Separador de milhares 8 2 3 4 2" xfId="9989" xr:uid="{2DF6AF82-2824-4053-B541-C58F642E4D02}"/>
    <cellStyle name="Separador de milhares 8 2 3 4 2 2" xfId="26251" xr:uid="{B8BA33D9-54E2-4077-BAFA-AE59900D5605}"/>
    <cellStyle name="Separador de milhares 8 2 3 4 3" xfId="15512" xr:uid="{8CC91E5B-A454-4100-A0F6-0BA5556A3680}"/>
    <cellStyle name="Separador de milhares 8 2 3 4 4" xfId="21410" xr:uid="{8F8AEB02-CD98-48B7-A97B-4CE68078EE2D}"/>
    <cellStyle name="Separador de milhares 8 2 3 4 5" xfId="18838" xr:uid="{04B97899-D105-4180-96FC-79E22FDD5BFC}"/>
    <cellStyle name="Separador de milhares 8 2 3 5" xfId="6746" xr:uid="{67EA0203-9D5F-4F78-97C3-BC691BA1694C}"/>
    <cellStyle name="Separador de milhares 8 2 3 5 2" xfId="11601" xr:uid="{94AD49C3-86A4-4FDC-B7AA-05BA44B6DA8E}"/>
    <cellStyle name="Separador de milhares 8 2 3 5 2 2" xfId="27863" xr:uid="{EAA002EE-E78D-47B7-8ED4-A8EE15432DB4}"/>
    <cellStyle name="Separador de milhares 8 2 3 5 3" xfId="17196" xr:uid="{C7AE0EA6-EFB8-466F-AD35-3625BEA84910}"/>
    <cellStyle name="Separador de milhares 8 2 3 5 4" xfId="23022" xr:uid="{A15F142D-6098-4FB2-A400-6C9B9DF8BFF2}"/>
    <cellStyle name="Separador de milhares 8 2 3 5 5" xfId="30024" xr:uid="{2054BEF3-1D18-442F-9C1D-2716FABE27CB}"/>
    <cellStyle name="Separador de milhares 8 2 3 6" xfId="8373" xr:uid="{158CA5CD-40C8-4FA6-87F1-8222791B3904}"/>
    <cellStyle name="Separador de milhares 8 2 3 6 2" xfId="24642" xr:uid="{6707D07A-1F1E-4A5A-A408-DB101B5B7BAF}"/>
    <cellStyle name="Separador de milhares 8 2 3 7" xfId="13898" xr:uid="{724BAFDE-28E2-4039-84AB-366A054C8290}"/>
    <cellStyle name="Separador de milhares 8 2 3 8" xfId="19801" xr:uid="{EF9FF11E-E656-4FDB-88B3-9BC84439D86E}"/>
    <cellStyle name="Separador de milhares 8 2 3 9" xfId="18773" xr:uid="{A3060606-7523-4B6D-B1FD-2865E611C2B5}"/>
    <cellStyle name="Separador de milhares 8 2 4" xfId="3366" xr:uid="{E0DD1CB3-72EF-403A-ACCD-1E7A777A405A}"/>
    <cellStyle name="Separador de milhares 8 2 4 10" xfId="35027" xr:uid="{B5584B37-8007-4639-9188-D0CE5F6DD3AE}"/>
    <cellStyle name="Separador de milhares 8 2 4 11" xfId="36055" xr:uid="{6D6D436E-C7DE-4BF3-8B68-A260D16C1610}"/>
    <cellStyle name="Separador de milhares 8 2 4 12" xfId="37467" xr:uid="{66A43541-81A1-472F-B1A5-13AA0D280E12}"/>
    <cellStyle name="Separador de milhares 8 2 4 13" xfId="38872" xr:uid="{4FF87FF7-CE23-4BC9-BFB8-AE37D4B3EF46}"/>
    <cellStyle name="Separador de milhares 8 2 4 14" xfId="40695" xr:uid="{B0D2E007-C921-49BA-B1BA-1F01DB8C02E4}"/>
    <cellStyle name="Separador de milhares 8 2 4 15" xfId="41921" xr:uid="{0544EC03-1AFA-4A50-814D-68530B53B4B9}"/>
    <cellStyle name="Separador de milhares 8 2 4 16" xfId="43324" xr:uid="{6A376589-DD07-48AD-8E0C-84004B17F333}"/>
    <cellStyle name="Separador de milhares 8 2 4 2" xfId="4227" xr:uid="{CB65A782-FE6A-4B07-A88E-DD59B83EA093}"/>
    <cellStyle name="Separador de milhares 8 2 4 2 10" xfId="36807" xr:uid="{C58FB4AE-3A6A-4F03-B040-C6F82CF3AA4B}"/>
    <cellStyle name="Separador de milhares 8 2 4 2 11" xfId="38219" xr:uid="{64501199-FB9B-4541-840D-D6F8A33682A5}"/>
    <cellStyle name="Separador de milhares 8 2 4 2 12" xfId="39624" xr:uid="{CA614C49-29C3-47B9-82EE-A6D0882DE551}"/>
    <cellStyle name="Separador de milhares 8 2 4 2 13" xfId="40696" xr:uid="{B8927839-CC8D-40AD-91BE-E19C1DE9C6C0}"/>
    <cellStyle name="Separador de milhares 8 2 4 2 14" xfId="42673" xr:uid="{0030DA70-D09F-4E8B-9BE5-4072236D853D}"/>
    <cellStyle name="Separador de milhares 8 2 4 2 15" xfId="44076" xr:uid="{AD95FB1E-2FD4-4276-BC07-7CB3EDBEF8AE}"/>
    <cellStyle name="Separador de milhares 8 2 4 2 2" xfId="5836" xr:uid="{3BDCA57B-1B71-424D-BB84-A0BE24A4CD04}"/>
    <cellStyle name="Separador de milhares 8 2 4 2 2 2" xfId="11085" xr:uid="{70D2384A-793C-4F25-8A62-955D38C115F4}"/>
    <cellStyle name="Separador de milhares 8 2 4 2 2 2 2" xfId="27347" xr:uid="{EA81476A-A464-426E-8C3A-1B7A9AC9183C}"/>
    <cellStyle name="Separador de milhares 8 2 4 2 2 3" xfId="16608" xr:uid="{7D1E748F-08AA-4AB7-840F-89AA3E81431F}"/>
    <cellStyle name="Separador de milhares 8 2 4 2 2 4" xfId="22506" xr:uid="{97873E01-2BA5-47A0-81B1-650D456223C8}"/>
    <cellStyle name="Separador de milhares 8 2 4 2 2 5" xfId="18929" xr:uid="{2DEF7BF1-86AA-40F8-B736-819551C9E6EB}"/>
    <cellStyle name="Separador de milhares 8 2 4 2 3" xfId="7842" xr:uid="{59BD517F-9789-4519-AF55-6662A52D23EE}"/>
    <cellStyle name="Separador de milhares 8 2 4 2 3 2" xfId="12697" xr:uid="{A6C91A6B-498C-4510-AFB0-EAD5B4D9DD35}"/>
    <cellStyle name="Separador de milhares 8 2 4 2 3 2 2" xfId="28959" xr:uid="{5BF61371-A27A-40AE-9779-807E8EFF8B13}"/>
    <cellStyle name="Separador de milhares 8 2 4 2 3 3" xfId="18292" xr:uid="{B7738093-4721-4A8A-AC3E-176E1528010C}"/>
    <cellStyle name="Separador de milhares 8 2 4 2 3 4" xfId="24118" xr:uid="{0727EBD0-F513-4555-9DC2-FCB6402369E1}"/>
    <cellStyle name="Separador de milhares 8 2 4 2 3 5" xfId="31867" xr:uid="{C3C6427D-890D-49EB-8A14-C702BFC5AE08}"/>
    <cellStyle name="Separador de milhares 8 2 4 2 4" xfId="9469" xr:uid="{04CF20D2-E586-4F42-8572-7CA49DCDAF43}"/>
    <cellStyle name="Separador de milhares 8 2 4 2 4 2" xfId="25738" xr:uid="{E96EF964-8DF5-4DB1-B21F-3C89CF52B8C4}"/>
    <cellStyle name="Separador de milhares 8 2 4 2 5" xfId="14999" xr:uid="{0FF2079E-369E-4E9E-86E4-DC3783DC5F5F}"/>
    <cellStyle name="Separador de milhares 8 2 4 2 6" xfId="20897" xr:uid="{A2B36F7B-6FEA-4177-A8E9-CD01AB770387}"/>
    <cellStyle name="Separador de milhares 8 2 4 2 7" xfId="29541" xr:uid="{BF0D84A5-E22F-4B4B-879E-2D0736BB54B6}"/>
    <cellStyle name="Separador de milhares 8 2 4 2 8" xfId="33942" xr:uid="{3AEEB670-7818-432D-AE0C-FB8521ACEB54}"/>
    <cellStyle name="Separador de milhares 8 2 4 2 9" xfId="35028" xr:uid="{59666B1F-117F-47B8-B206-A44F1081AB69}"/>
    <cellStyle name="Separador de milhares 8 2 4 3" xfId="4981" xr:uid="{7B1ABCE7-F6E1-49DD-8E04-6B72A9AA05AA}"/>
    <cellStyle name="Separador de milhares 8 2 4 3 2" xfId="10230" xr:uid="{C1125493-40CC-48B1-8C7A-EF76AD8603DC}"/>
    <cellStyle name="Separador de milhares 8 2 4 3 2 2" xfId="26492" xr:uid="{545F1DB2-8D39-4963-9B6E-306162D294F1}"/>
    <cellStyle name="Separador de milhares 8 2 4 3 3" xfId="15753" xr:uid="{088C16DE-35FE-4454-8C74-674B948F09E0}"/>
    <cellStyle name="Separador de milhares 8 2 4 3 4" xfId="21651" xr:uid="{2747B4C3-78E0-43E6-B9C6-8EBD693C568A}"/>
    <cellStyle name="Separador de milhares 8 2 4 3 5" xfId="13256" xr:uid="{9C79F376-0EBC-46B9-A937-7F364922E7E5}"/>
    <cellStyle name="Separador de milhares 8 2 4 4" xfId="6987" xr:uid="{A85BD81A-94E2-4902-9B27-5B3A0FA07538}"/>
    <cellStyle name="Separador de milhares 8 2 4 4 2" xfId="11842" xr:uid="{7835D826-0D4F-4CAE-9450-90B1E64ACE5C}"/>
    <cellStyle name="Separador de milhares 8 2 4 4 2 2" xfId="28104" xr:uid="{E44B2991-F334-4879-88CC-009E9365110E}"/>
    <cellStyle name="Separador de milhares 8 2 4 4 3" xfId="17437" xr:uid="{26D48FCB-B66A-4FD0-8D63-A65AFDAD08D0}"/>
    <cellStyle name="Separador de milhares 8 2 4 4 4" xfId="23263" xr:uid="{B5EFE510-3C5A-4BF8-A2B5-AF700F14ED13}"/>
    <cellStyle name="Separador de milhares 8 2 4 4 5" xfId="30030" xr:uid="{AFB40BFD-D470-4EC4-B43A-1AF6F5B5BFFC}"/>
    <cellStyle name="Separador de milhares 8 2 4 5" xfId="8614" xr:uid="{057887D5-CC4E-4D62-9F30-74673D0998EB}"/>
    <cellStyle name="Separador de milhares 8 2 4 5 2" xfId="24883" xr:uid="{4A6AE61D-5F7F-4EB0-A663-C24733C79333}"/>
    <cellStyle name="Separador de milhares 8 2 4 6" xfId="14142" xr:uid="{94C54F75-9040-4C36-98CA-038CF0B144E1}"/>
    <cellStyle name="Separador de milhares 8 2 4 7" xfId="20042" xr:uid="{740FC10A-ABAE-48FA-82DF-0A2D886F53D3}"/>
    <cellStyle name="Separador de milhares 8 2 4 8" xfId="30822" xr:uid="{FB25FB52-5E5B-497E-9994-D8EE7C236989}"/>
    <cellStyle name="Separador de milhares 8 2 4 9" xfId="33087" xr:uid="{15DBA0F6-753E-4096-8030-69E7C7BC1A4E}"/>
    <cellStyle name="Separador de milhares 8 2 5" xfId="3789" xr:uid="{0991852B-CAED-4B29-B7FB-FFB3F941B616}"/>
    <cellStyle name="Separador de milhares 8 2 5 10" xfId="36440" xr:uid="{EF400842-8263-4958-A779-588193B8E61A}"/>
    <cellStyle name="Separador de milhares 8 2 5 11" xfId="37852" xr:uid="{C7EC49E6-80AD-41D6-BFEE-FCD529AF9A65}"/>
    <cellStyle name="Separador de milhares 8 2 5 12" xfId="39257" xr:uid="{4D8C60B8-DB97-42F5-BDC3-D152241A3F0C}"/>
    <cellStyle name="Separador de milhares 8 2 5 13" xfId="40697" xr:uid="{7A32B7D0-6BD6-4D1E-936F-0BB4BD746A5A}"/>
    <cellStyle name="Separador de milhares 8 2 5 14" xfId="42306" xr:uid="{BD5AC41E-4FA4-4C85-9DCC-21D67547BB0A}"/>
    <cellStyle name="Separador de milhares 8 2 5 15" xfId="43709" xr:uid="{478C341C-5517-43DD-8210-9BBDE7354765}"/>
    <cellStyle name="Separador de milhares 8 2 5 2" xfId="5398" xr:uid="{96269B60-E6C0-4DF0-82F0-E3EBA11F3F78}"/>
    <cellStyle name="Separador de milhares 8 2 5 2 2" xfId="10647" xr:uid="{5F88C8A5-D802-4EC9-B33E-15FAAFE90B91}"/>
    <cellStyle name="Separador de milhares 8 2 5 2 2 2" xfId="26909" xr:uid="{1D0CCBEB-3A1B-451B-99F5-CC41FC61A587}"/>
    <cellStyle name="Separador de milhares 8 2 5 2 3" xfId="16170" xr:uid="{96B4F52C-4FFC-4ACC-A38A-1AD0FE069CB4}"/>
    <cellStyle name="Separador de milhares 8 2 5 2 4" xfId="22068" xr:uid="{775C332D-98AD-4B50-B909-D86AF64FD4AE}"/>
    <cellStyle name="Separador de milhares 8 2 5 2 5" xfId="31469" xr:uid="{7B999018-6CD9-4866-937F-7308EAB74D2C}"/>
    <cellStyle name="Separador de milhares 8 2 5 3" xfId="7404" xr:uid="{E543C8C3-B7EF-461F-9E5A-5AEF26D25DA8}"/>
    <cellStyle name="Separador de milhares 8 2 5 3 2" xfId="12259" xr:uid="{1231E662-2E20-4C87-B27D-9A2265EF54BD}"/>
    <cellStyle name="Separador de milhares 8 2 5 3 2 2" xfId="28521" xr:uid="{2F25FB27-7E50-4DBD-99E9-B4E7E745FDF8}"/>
    <cellStyle name="Separador de milhares 8 2 5 3 3" xfId="17854" xr:uid="{1E2F5759-FCAF-43CE-B6F3-F358AFBA5C09}"/>
    <cellStyle name="Separador de milhares 8 2 5 3 4" xfId="23680" xr:uid="{CA8AD7C9-0529-465D-B4F3-A54018479EBE}"/>
    <cellStyle name="Separador de milhares 8 2 5 3 5" xfId="19297" xr:uid="{E89ED6D8-D93A-45F3-B37E-68D89E8A4282}"/>
    <cellStyle name="Separador de milhares 8 2 5 4" xfId="9031" xr:uid="{432E240C-25DD-433D-85EB-3B0034DD6B37}"/>
    <cellStyle name="Separador de milhares 8 2 5 4 2" xfId="25300" xr:uid="{C5B9C90E-BEFE-4A21-8190-062DD93B6F57}"/>
    <cellStyle name="Separador de milhares 8 2 5 5" xfId="14561" xr:uid="{5EC2B59C-0BF1-4BD0-85D3-BB671C457D8E}"/>
    <cellStyle name="Separador de milhares 8 2 5 6" xfId="20459" xr:uid="{25E5486A-3B52-496C-BA29-84CE8DD1EEC1}"/>
    <cellStyle name="Separador de milhares 8 2 5 7" xfId="18718" xr:uid="{2BDC37DA-CC1D-49D9-A3C9-9BC98F02ED71}"/>
    <cellStyle name="Separador de milhares 8 2 5 8" xfId="33504" xr:uid="{9C746B3B-73CC-46F6-AA97-31F1D6CA42B8}"/>
    <cellStyle name="Separador de milhares 8 2 5 9" xfId="35029" xr:uid="{64FBD2C3-4AB4-4C99-B17C-5289DB412B58}"/>
    <cellStyle name="Separador de milhares 8 2 6" xfId="13693" xr:uid="{F066E7C2-7727-448B-8A91-62BD694253F4}"/>
    <cellStyle name="Separador de milhares 8 2 7" xfId="18816" xr:uid="{21971795-8356-4A36-8B2A-0ADEFE77DE21}"/>
    <cellStyle name="Separador de milhares 8 3" xfId="2862" xr:uid="{529651C7-755B-45CF-9C5C-52EADAC8F69B}"/>
    <cellStyle name="Separador de milhares 8 3 2" xfId="3101" xr:uid="{589E4060-4A77-4735-9F53-8D82584348FD}"/>
    <cellStyle name="Separador de milhares 8 3 2 10" xfId="32848" xr:uid="{788EBEE0-C243-4EF0-B04E-906E568C3056}"/>
    <cellStyle name="Separador de milhares 8 3 2 11" xfId="35030" xr:uid="{952F6BA6-A015-4BDE-B95D-859720A453C1}"/>
    <cellStyle name="Separador de milhares 8 3 2 12" xfId="35877" xr:uid="{EF69F499-AF35-4DD0-A460-A386CEB82EAA}"/>
    <cellStyle name="Separador de milhares 8 3 2 13" xfId="37289" xr:uid="{FEF0D180-F395-40F2-B1DB-D3F76F80FD98}"/>
    <cellStyle name="Separador de milhares 8 3 2 14" xfId="38694" xr:uid="{59D4C3AB-BA09-4C6A-80A3-DB1036A252B4}"/>
    <cellStyle name="Separador de milhares 8 3 2 15" xfId="40698" xr:uid="{64E8AFC6-D289-4313-9A3F-6B8A43EE107C}"/>
    <cellStyle name="Separador de milhares 8 3 2 16" xfId="41743" xr:uid="{47A82152-DEF6-4D1C-95F4-D0F48F808277}"/>
    <cellStyle name="Separador de milhares 8 3 2 17" xfId="43146" xr:uid="{FC9D28B1-F513-4FFC-BB92-05C3DC99C2BC}"/>
    <cellStyle name="Separador de milhares 8 3 2 2" xfId="3566" xr:uid="{1AC9853E-4313-4D2F-874A-2AFFD8C428A8}"/>
    <cellStyle name="Separador de milhares 8 3 2 2 10" xfId="35031" xr:uid="{9D2FC1C9-C293-4225-BBFF-93C1311E0D99}"/>
    <cellStyle name="Separador de milhares 8 3 2 2 11" xfId="36242" xr:uid="{3C0CABF5-CE62-4BA6-8410-88962760E592}"/>
    <cellStyle name="Separador de milhares 8 3 2 2 12" xfId="37654" xr:uid="{FFC4BDB0-D2B1-4CEE-A79F-9820A14879AE}"/>
    <cellStyle name="Separador de milhares 8 3 2 2 13" xfId="39059" xr:uid="{4FC2D181-7167-4F54-9253-C867C44AD3F7}"/>
    <cellStyle name="Separador de milhares 8 3 2 2 14" xfId="40699" xr:uid="{725D3C2A-CC7C-471C-AF29-B6137682CC77}"/>
    <cellStyle name="Separador de milhares 8 3 2 2 15" xfId="42108" xr:uid="{4FBDDEC7-AC65-41B3-8046-AB9C4679BFEC}"/>
    <cellStyle name="Separador de milhares 8 3 2 2 16" xfId="43511" xr:uid="{87288AE4-AC0C-4820-A67D-E016A8D224CD}"/>
    <cellStyle name="Separador de milhares 8 3 2 2 2" xfId="4427" xr:uid="{523F5DCC-1A23-4A39-9F63-E3A7C0B20722}"/>
    <cellStyle name="Separador de milhares 8 3 2 2 2 10" xfId="36994" xr:uid="{73EE8163-7B22-486B-B92B-0C33930AF690}"/>
    <cellStyle name="Separador de milhares 8 3 2 2 2 11" xfId="38406" xr:uid="{CF959927-831E-4F03-ADBD-B6B2454F0E2A}"/>
    <cellStyle name="Separador de milhares 8 3 2 2 2 12" xfId="39811" xr:uid="{CEB220A5-7947-4E42-8809-929B2ADD4314}"/>
    <cellStyle name="Separador de milhares 8 3 2 2 2 13" xfId="40700" xr:uid="{4FB18324-34D9-43CF-B47E-742ECDE37CB0}"/>
    <cellStyle name="Separador de milhares 8 3 2 2 2 14" xfId="42860" xr:uid="{24431CF1-7E8C-40E3-86FD-AC65D7CD337A}"/>
    <cellStyle name="Separador de milhares 8 3 2 2 2 15" xfId="44263" xr:uid="{CFFF150E-F329-4534-AAE8-F14FF1009DAC}"/>
    <cellStyle name="Separador de milhares 8 3 2 2 2 2" xfId="6036" xr:uid="{BD5B452A-A473-4266-8348-F0F3B838DC6A}"/>
    <cellStyle name="Separador de milhares 8 3 2 2 2 2 2" xfId="11285" xr:uid="{70B458C2-B52C-443A-8C99-A88B6B380E0E}"/>
    <cellStyle name="Separador de milhares 8 3 2 2 2 2 2 2" xfId="27547" xr:uid="{76F648C0-EC85-41C6-90AE-ACCBE14A3733}"/>
    <cellStyle name="Separador de milhares 8 3 2 2 2 2 3" xfId="16808" xr:uid="{A6015C1E-4FC5-493B-A017-2B411839DC82}"/>
    <cellStyle name="Separador de milhares 8 3 2 2 2 2 4" xfId="22706" xr:uid="{58F20660-6CCA-486E-AC12-41FC50AE77C9}"/>
    <cellStyle name="Separador de milhares 8 3 2 2 2 2 5" xfId="16990" xr:uid="{AA8A4EB6-3A23-4AA2-98F3-F8FFB394F9C3}"/>
    <cellStyle name="Separador de milhares 8 3 2 2 2 3" xfId="8042" xr:uid="{FB936F83-2925-4680-9649-F4FDDE9CAA3C}"/>
    <cellStyle name="Separador de milhares 8 3 2 2 2 3 2" xfId="12897" xr:uid="{8A568F5F-B307-45E8-8FCA-C1CE5CFD634D}"/>
    <cellStyle name="Separador de milhares 8 3 2 2 2 3 2 2" xfId="29159" xr:uid="{C53B7523-1CD0-49DD-BD44-0004187D957E}"/>
    <cellStyle name="Separador de milhares 8 3 2 2 2 3 3" xfId="18492" xr:uid="{9723E322-7129-4D82-BDB4-A7E27D8BECBB}"/>
    <cellStyle name="Separador de milhares 8 3 2 2 2 3 4" xfId="24318" xr:uid="{B6C9E9D8-A505-48E8-BF27-C91A70DA1BDD}"/>
    <cellStyle name="Separador de milhares 8 3 2 2 2 3 5" xfId="31726" xr:uid="{FFD9E157-421B-42CD-8DAC-04075217B1BA}"/>
    <cellStyle name="Separador de milhares 8 3 2 2 2 4" xfId="9669" xr:uid="{69DD089F-466D-4FD0-A3D8-BEE83551DF20}"/>
    <cellStyle name="Separador de milhares 8 3 2 2 2 4 2" xfId="25938" xr:uid="{43DEDF4A-066B-470A-8E59-C45B196A449D}"/>
    <cellStyle name="Separador de milhares 8 3 2 2 2 5" xfId="15199" xr:uid="{6DBF7CFB-1C64-41BB-BFB6-F30D19690FC2}"/>
    <cellStyle name="Separador de milhares 8 3 2 2 2 6" xfId="21097" xr:uid="{CC7F8B7C-8F1F-4CDC-84C3-322C251DEF85}"/>
    <cellStyle name="Separador de milhares 8 3 2 2 2 7" xfId="30406" xr:uid="{8A06361E-53FB-4151-818E-2BC9D4B0FAA7}"/>
    <cellStyle name="Separador de milhares 8 3 2 2 2 8" xfId="34142" xr:uid="{F86324CB-682E-4B64-8272-0523AC106D61}"/>
    <cellStyle name="Separador de milhares 8 3 2 2 2 9" xfId="35032" xr:uid="{AF4C66B0-0484-4451-B5A3-2F4F12F2A6AD}"/>
    <cellStyle name="Separador de milhares 8 3 2 2 3" xfId="5181" xr:uid="{30A8352D-4C3F-4D66-8B69-3D3C02F2E7A9}"/>
    <cellStyle name="Separador de milhares 8 3 2 2 3 2" xfId="10430" xr:uid="{82AC712C-E230-4C21-B422-093E48DD7387}"/>
    <cellStyle name="Separador de milhares 8 3 2 2 3 2 2" xfId="26692" xr:uid="{1514DE79-A546-45E8-98AE-CAACC9718AAA}"/>
    <cellStyle name="Separador de milhares 8 3 2 2 3 3" xfId="15953" xr:uid="{9C450218-9703-4F93-9EBC-6E301A8C2D58}"/>
    <cellStyle name="Separador de milhares 8 3 2 2 3 4" xfId="21851" xr:uid="{1AC8F64B-B2F8-49BD-B9E6-A3341FADF3DE}"/>
    <cellStyle name="Separador de milhares 8 3 2 2 3 5" xfId="30659" xr:uid="{C8A911CE-644D-45C0-8A68-63DB38986849}"/>
    <cellStyle name="Separador de milhares 8 3 2 2 4" xfId="7187" xr:uid="{A70C39CA-5540-453E-A470-C2D2DB690F1F}"/>
    <cellStyle name="Separador de milhares 8 3 2 2 4 2" xfId="12042" xr:uid="{7BFF26FC-B74A-4E84-8754-F7EE8C76C698}"/>
    <cellStyle name="Separador de milhares 8 3 2 2 4 2 2" xfId="28304" xr:uid="{4C0251EE-BCA1-4223-B2FF-A70926B330D6}"/>
    <cellStyle name="Separador de milhares 8 3 2 2 4 3" xfId="17637" xr:uid="{5805EA13-B1B8-4CB5-8133-EB7F205D8801}"/>
    <cellStyle name="Separador de milhares 8 3 2 2 4 4" xfId="23463" xr:uid="{75A644AF-84B1-49BF-92E0-0282A5E12CD0}"/>
    <cellStyle name="Separador de milhares 8 3 2 2 4 5" xfId="31070" xr:uid="{291D3466-A90A-41C8-B7FA-1B165EF4E62A}"/>
    <cellStyle name="Separador de milhares 8 3 2 2 5" xfId="8814" xr:uid="{73D2327C-6821-4476-BBE2-946D09551D33}"/>
    <cellStyle name="Separador de milhares 8 3 2 2 5 2" xfId="25083" xr:uid="{9015E13A-2360-47C0-A2D6-31B066563CD5}"/>
    <cellStyle name="Separador de milhares 8 3 2 2 6" xfId="14342" xr:uid="{93ECAACC-B17A-4DE3-AF20-2A7249B5D6F6}"/>
    <cellStyle name="Separador de milhares 8 3 2 2 7" xfId="20242" xr:uid="{A5BC67AA-739F-49E6-A7AA-3C2EF5435777}"/>
    <cellStyle name="Separador de milhares 8 3 2 2 8" xfId="13266" xr:uid="{9AF85442-06A6-487F-883B-7DE7096A4CEC}"/>
    <cellStyle name="Separador de milhares 8 3 2 2 9" xfId="33287" xr:uid="{6C6AF586-9A5D-4AD4-9552-168CBAECE1D0}"/>
    <cellStyle name="Separador de milhares 8 3 2 3" xfId="3992" xr:uid="{5249A6D9-D3EA-4968-9940-DD209739E3D6}"/>
    <cellStyle name="Separador de milhares 8 3 2 3 10" xfId="36627" xr:uid="{9855A8FC-2770-4360-B4C9-8CFC370ED896}"/>
    <cellStyle name="Separador de milhares 8 3 2 3 11" xfId="38039" xr:uid="{D1CC85DA-0E4B-46E6-8FAE-A05ACA0ACEED}"/>
    <cellStyle name="Separador de milhares 8 3 2 3 12" xfId="39444" xr:uid="{7082D07F-509F-4C9C-BD81-461A9A3A9B1D}"/>
    <cellStyle name="Separador de milhares 8 3 2 3 13" xfId="40701" xr:uid="{071AD017-E032-4FE8-98A4-A40EF669B689}"/>
    <cellStyle name="Separador de milhares 8 3 2 3 14" xfId="42493" xr:uid="{400B5E04-08F4-41D1-9283-7C6C5DAA7D98}"/>
    <cellStyle name="Separador de milhares 8 3 2 3 15" xfId="43896" xr:uid="{B9743C80-B41C-4D0F-8193-8E9BFA208828}"/>
    <cellStyle name="Separador de milhares 8 3 2 3 2" xfId="5601" xr:uid="{1856011C-DC35-45B2-B0A8-9184EB19B5D7}"/>
    <cellStyle name="Separador de milhares 8 3 2 3 2 2" xfId="10850" xr:uid="{9739DAB0-D388-463D-9A18-2D140AFB3E59}"/>
    <cellStyle name="Separador de milhares 8 3 2 3 2 2 2" xfId="27112" xr:uid="{F33ABCE8-013C-4F28-BE3C-6C30A22693EF}"/>
    <cellStyle name="Separador de milhares 8 3 2 3 2 3" xfId="16373" xr:uid="{155F6B07-905E-4BAD-ABD7-20480F997177}"/>
    <cellStyle name="Separador de milhares 8 3 2 3 2 4" xfId="22271" xr:uid="{BC260806-A791-47C2-AAFC-FC56079D9013}"/>
    <cellStyle name="Separador de milhares 8 3 2 3 2 5" xfId="19054" xr:uid="{B8F1BEA9-1504-456C-9D34-2572AEF5F9AF}"/>
    <cellStyle name="Separador de milhares 8 3 2 3 3" xfId="7607" xr:uid="{E3C8E56C-0E15-4137-8870-96DD7FF59494}"/>
    <cellStyle name="Separador de milhares 8 3 2 3 3 2" xfId="12462" xr:uid="{AD854FED-F3F8-4709-A8AD-5FB96FBC1CAC}"/>
    <cellStyle name="Separador de milhares 8 3 2 3 3 2 2" xfId="28724" xr:uid="{9F228F5A-D95E-45C5-936B-E12EBDE417DF}"/>
    <cellStyle name="Separador de milhares 8 3 2 3 3 3" xfId="18057" xr:uid="{8E8E0228-7888-40D3-BFB5-BD11EF532392}"/>
    <cellStyle name="Separador de milhares 8 3 2 3 3 4" xfId="23883" xr:uid="{FED761FA-FA6F-448B-B105-2B740102837C}"/>
    <cellStyle name="Separador de milhares 8 3 2 3 3 5" xfId="19020" xr:uid="{D049554D-7D2F-4D14-BD0E-E34539328B4A}"/>
    <cellStyle name="Separador de milhares 8 3 2 3 4" xfId="9234" xr:uid="{7FBD54CF-C1F9-49C3-97E4-D7886C72157E}"/>
    <cellStyle name="Separador de milhares 8 3 2 3 4 2" xfId="25503" xr:uid="{A309F08F-7ABC-40BC-83EC-03BA7E4AD9C9}"/>
    <cellStyle name="Separador de milhares 8 3 2 3 5" xfId="14764" xr:uid="{1B7E9129-2B86-4078-97E6-F9FDA0D49CA7}"/>
    <cellStyle name="Separador de milhares 8 3 2 3 6" xfId="20662" xr:uid="{A6D0F541-5A36-4BBE-9E64-3ABF4CEEFE8F}"/>
    <cellStyle name="Separador de milhares 8 3 2 3 7" xfId="31456" xr:uid="{591270D4-C080-4AEE-B092-BB3C9C4304EC}"/>
    <cellStyle name="Separador de milhares 8 3 2 3 8" xfId="33707" xr:uid="{DBB6E491-FDD8-45C5-8E83-613C189B1FD7}"/>
    <cellStyle name="Separador de milhares 8 3 2 3 9" xfId="35033" xr:uid="{BCAAFA56-6AB3-46D4-809A-9972612E804D}"/>
    <cellStyle name="Separador de milhares 8 3 2 4" xfId="4742" xr:uid="{8E3FFE15-63E3-466B-B7B8-0EF313575DC5}"/>
    <cellStyle name="Separador de milhares 8 3 2 4 2" xfId="9991" xr:uid="{7357C0E7-805B-4A89-9042-057659C23008}"/>
    <cellStyle name="Separador de milhares 8 3 2 4 2 2" xfId="26253" xr:uid="{341E70C2-8809-40EB-AF45-C853F9BB52D5}"/>
    <cellStyle name="Separador de milhares 8 3 2 4 3" xfId="15514" xr:uid="{E1F4BA5C-3462-4C73-B84A-AD2E391CB9DC}"/>
    <cellStyle name="Separador de milhares 8 3 2 4 4" xfId="21412" xr:uid="{F4D220F6-A0B0-4246-8F0D-78FD77D78C60}"/>
    <cellStyle name="Separador de milhares 8 3 2 4 5" xfId="31523" xr:uid="{3E2EE532-6DC2-4DC1-82B8-FD83CD40A60D}"/>
    <cellStyle name="Separador de milhares 8 3 2 5" xfId="6748" xr:uid="{6499EBF1-9E1B-454D-95BF-9A0F346E1A61}"/>
    <cellStyle name="Separador de milhares 8 3 2 5 2" xfId="11603" xr:uid="{4163AC22-C2BF-4B25-B2DA-6F90045AD225}"/>
    <cellStyle name="Separador de milhares 8 3 2 5 2 2" xfId="27865" xr:uid="{958983EC-A201-4E6C-825C-5BF445144A13}"/>
    <cellStyle name="Separador de milhares 8 3 2 5 3" xfId="17198" xr:uid="{51FF2148-B6CA-467A-AD4F-6134946E5888}"/>
    <cellStyle name="Separador de milhares 8 3 2 5 4" xfId="23024" xr:uid="{FF907A8C-2D57-47D9-8589-C8F19EF098E3}"/>
    <cellStyle name="Separador de milhares 8 3 2 5 5" xfId="19330" xr:uid="{86F157BF-B067-4A85-BA8C-9C1D26E27B19}"/>
    <cellStyle name="Separador de milhares 8 3 2 6" xfId="8375" xr:uid="{E1428A82-F5C5-4A0F-91D3-930803CDC0B9}"/>
    <cellStyle name="Separador de milhares 8 3 2 6 2" xfId="24644" xr:uid="{BED64397-6D0B-47F5-84B0-84E53CC14B7F}"/>
    <cellStyle name="Separador de milhares 8 3 2 7" xfId="13900" xr:uid="{D7F901A6-2226-43BC-B7F0-80C9950CCD14}"/>
    <cellStyle name="Separador de milhares 8 3 2 8" xfId="19803" xr:uid="{9CA5FE1C-DDDE-4F85-A44B-F312CE84E5DB}"/>
    <cellStyle name="Separador de milhares 8 3 2 9" xfId="30202" xr:uid="{9D1623C0-D099-48DD-AE60-E25AAC20A9DF}"/>
    <cellStyle name="Separador de milhares 8 3 3" xfId="3368" xr:uid="{2C5A3B3A-FB6F-4A64-829B-DB15295E1BF2}"/>
    <cellStyle name="Separador de milhares 8 3 3 10" xfId="35034" xr:uid="{51C70310-559E-4B07-A5B6-8D1DC52F371F}"/>
    <cellStyle name="Separador de milhares 8 3 3 11" xfId="36066" xr:uid="{0F4B1B08-1ED8-4109-A1FB-12DEE7B07977}"/>
    <cellStyle name="Separador de milhares 8 3 3 12" xfId="37478" xr:uid="{7834C6D8-1FB3-4425-9B68-CCB6A574AF28}"/>
    <cellStyle name="Separador de milhares 8 3 3 13" xfId="38883" xr:uid="{9527A3BA-1FC0-4930-B8E3-1C559EB3A437}"/>
    <cellStyle name="Separador de milhares 8 3 3 14" xfId="40702" xr:uid="{9E595EE7-EEF2-4283-926B-AFCF4704A1C6}"/>
    <cellStyle name="Separador de milhares 8 3 3 15" xfId="41932" xr:uid="{3231EBFE-4267-40E3-97D5-2FE352988872}"/>
    <cellStyle name="Separador de milhares 8 3 3 16" xfId="43335" xr:uid="{E761A4E4-3008-46E1-8F78-D338A168BFB7}"/>
    <cellStyle name="Separador de milhares 8 3 3 2" xfId="4229" xr:uid="{A2324DC6-B326-42C8-84AA-866E046E1E15}"/>
    <cellStyle name="Separador de milhares 8 3 3 2 10" xfId="36818" xr:uid="{C8ADFE34-29A1-4335-8636-780C6EE028A1}"/>
    <cellStyle name="Separador de milhares 8 3 3 2 11" xfId="38230" xr:uid="{50022671-AA7E-4F31-9262-B9EBADBC2EB8}"/>
    <cellStyle name="Separador de milhares 8 3 3 2 12" xfId="39635" xr:uid="{69589828-8845-494D-93BA-14768D8DD474}"/>
    <cellStyle name="Separador de milhares 8 3 3 2 13" xfId="40703" xr:uid="{30CDEE86-B844-4AF2-9DCC-A4AC63B9A572}"/>
    <cellStyle name="Separador de milhares 8 3 3 2 14" xfId="42684" xr:uid="{11FA7BAE-3CBC-4A8F-B45A-5A06A42B1983}"/>
    <cellStyle name="Separador de milhares 8 3 3 2 15" xfId="44087" xr:uid="{CF469200-22B0-4146-A6B7-93DB96B13EA5}"/>
    <cellStyle name="Separador de milhares 8 3 3 2 2" xfId="5838" xr:uid="{014C7105-73D6-4A1F-9015-7AE8A8965902}"/>
    <cellStyle name="Separador de milhares 8 3 3 2 2 2" xfId="11087" xr:uid="{3264B5A2-7333-4AAE-8791-925959705A69}"/>
    <cellStyle name="Separador de milhares 8 3 3 2 2 2 2" xfId="27349" xr:uid="{3B310614-8873-4332-986A-864FBBB70021}"/>
    <cellStyle name="Separador de milhares 8 3 3 2 2 3" xfId="16610" xr:uid="{28466812-D46C-4B7E-9F1C-36673897C205}"/>
    <cellStyle name="Separador de milhares 8 3 3 2 2 4" xfId="22508" xr:uid="{BE7930DC-2873-40E1-B957-1E2BF28180C7}"/>
    <cellStyle name="Separador de milhares 8 3 3 2 2 5" xfId="31171" xr:uid="{A559378A-CD26-44EF-A4E4-5D22BF42A13F}"/>
    <cellStyle name="Separador de milhares 8 3 3 2 3" xfId="7844" xr:uid="{4C5964FD-C3FC-4871-B32E-CF70AF529464}"/>
    <cellStyle name="Separador de milhares 8 3 3 2 3 2" xfId="12699" xr:uid="{C50CD6D2-5AAE-41F2-BC8F-5726909AD1A8}"/>
    <cellStyle name="Separador de milhares 8 3 3 2 3 2 2" xfId="28961" xr:uid="{79FA628C-9DB0-4BBA-9C87-7B879F93F153}"/>
    <cellStyle name="Separador de milhares 8 3 3 2 3 3" xfId="18294" xr:uid="{07D5BC4B-8EFE-4DB5-A9DD-0AC70023FCA9}"/>
    <cellStyle name="Separador de milhares 8 3 3 2 3 4" xfId="24120" xr:uid="{E9EB339D-6258-4694-91A4-3B7B9F15DC60}"/>
    <cellStyle name="Separador de milhares 8 3 3 2 3 5" xfId="18771" xr:uid="{C182D967-4617-475C-B709-79F62392DFB5}"/>
    <cellStyle name="Separador de milhares 8 3 3 2 4" xfId="9471" xr:uid="{E4A400AE-FDD1-4B9C-96AC-00B292938722}"/>
    <cellStyle name="Separador de milhares 8 3 3 2 4 2" xfId="25740" xr:uid="{FF391582-904B-422E-9829-F8F110FDB34D}"/>
    <cellStyle name="Separador de milhares 8 3 3 2 5" xfId="15001" xr:uid="{4225ED4A-2BB8-4BFD-8BF0-0EB615E79F9E}"/>
    <cellStyle name="Separador de milhares 8 3 3 2 6" xfId="20899" xr:uid="{87E3B390-C66E-47CF-9764-886BEBFAC6D9}"/>
    <cellStyle name="Separador de milhares 8 3 3 2 7" xfId="18904" xr:uid="{A41A38A6-5D49-4598-8242-F25878F89131}"/>
    <cellStyle name="Separador de milhares 8 3 3 2 8" xfId="33944" xr:uid="{7C42BF97-497E-4A90-99E7-DD6C4D6958C7}"/>
    <cellStyle name="Separador de milhares 8 3 3 2 9" xfId="35035" xr:uid="{58E85087-3436-4BCF-ABD9-1EAFCF37411F}"/>
    <cellStyle name="Separador de milhares 8 3 3 3" xfId="4983" xr:uid="{C7CCC914-E1A8-4735-BEAF-BAA85BC725C0}"/>
    <cellStyle name="Separador de milhares 8 3 3 3 2" xfId="10232" xr:uid="{09E13047-B437-40EF-8FF3-351F987271CF}"/>
    <cellStyle name="Separador de milhares 8 3 3 3 2 2" xfId="26494" xr:uid="{04E6E2C9-25F7-47A1-8495-1ED715BC365A}"/>
    <cellStyle name="Separador de milhares 8 3 3 3 3" xfId="15755" xr:uid="{3D1D88B6-ED26-468D-9133-FD5561561507}"/>
    <cellStyle name="Separador de milhares 8 3 3 3 4" xfId="21653" xr:uid="{CED95E60-4463-41E6-862C-25CA2A5D9ABE}"/>
    <cellStyle name="Separador de milhares 8 3 3 3 5" xfId="31574" xr:uid="{35ED667C-655E-4BFD-A153-9E8F1C3F3A17}"/>
    <cellStyle name="Separador de milhares 8 3 3 4" xfId="6989" xr:uid="{F1D6FBF2-016E-4A97-9F96-39261355E087}"/>
    <cellStyle name="Separador de milhares 8 3 3 4 2" xfId="11844" xr:uid="{139A6752-5EAF-4D66-AD5F-536A9412643E}"/>
    <cellStyle name="Separador de milhares 8 3 3 4 2 2" xfId="28106" xr:uid="{D30C8C37-4E6F-4E9C-B01D-A0512BD8306C}"/>
    <cellStyle name="Separador de milhares 8 3 3 4 3" xfId="17439" xr:uid="{6CADDB08-9AC7-449C-B6E5-3E1C68ADE97D}"/>
    <cellStyle name="Separador de milhares 8 3 3 4 4" xfId="23265" xr:uid="{6326F982-E3C6-4DCA-8A1E-3BB912A6CA51}"/>
    <cellStyle name="Separador de milhares 8 3 3 4 5" xfId="29327" xr:uid="{EC9CEFE9-8C40-49F0-A357-6631200E15DB}"/>
    <cellStyle name="Separador de milhares 8 3 3 5" xfId="8616" xr:uid="{D441CAE9-01DC-45F8-98DF-42CF15737997}"/>
    <cellStyle name="Separador de milhares 8 3 3 5 2" xfId="24885" xr:uid="{4BD80855-9D12-453F-A338-29F1A134E4D8}"/>
    <cellStyle name="Separador de milhares 8 3 3 6" xfId="14144" xr:uid="{7250CBCE-5C41-4BA5-8102-9ACE83B6D386}"/>
    <cellStyle name="Separador de milhares 8 3 3 7" xfId="20044" xr:uid="{2F057974-514F-406B-8331-B2104312E567}"/>
    <cellStyle name="Separador de milhares 8 3 3 8" xfId="29953" xr:uid="{C13800F3-0728-4F45-ABE2-2716E25602AE}"/>
    <cellStyle name="Separador de milhares 8 3 3 9" xfId="33089" xr:uid="{3572B75D-BDC8-4CFF-8A47-9DFF33874A0A}"/>
    <cellStyle name="Separador de milhares 8 3 4" xfId="3791" xr:uid="{6771F1DE-68A6-4CD8-A54B-BD027B290DB4}"/>
    <cellStyle name="Separador de milhares 8 3 4 10" xfId="36451" xr:uid="{462B8928-5248-4FD5-A51D-CFFD0E99CB4B}"/>
    <cellStyle name="Separador de milhares 8 3 4 11" xfId="37863" xr:uid="{D1F49E9C-3B59-4CDF-8BD0-2D7E83A7C122}"/>
    <cellStyle name="Separador de milhares 8 3 4 12" xfId="39268" xr:uid="{31C5518E-C578-4869-8983-3633C47694FA}"/>
    <cellStyle name="Separador de milhares 8 3 4 13" xfId="40704" xr:uid="{AE78E1E3-6C50-4A92-AF70-A9ADA03250AE}"/>
    <cellStyle name="Separador de milhares 8 3 4 14" xfId="42317" xr:uid="{EA1DE848-756F-4A3F-8099-7511580EACA3}"/>
    <cellStyle name="Separador de milhares 8 3 4 15" xfId="43720" xr:uid="{B1D61899-0A80-45E5-8836-3D3E50CF63EB}"/>
    <cellStyle name="Separador de milhares 8 3 4 2" xfId="5400" xr:uid="{1B982BEE-E1BD-4111-8093-C2539327E7D8}"/>
    <cellStyle name="Separador de milhares 8 3 4 2 2" xfId="10649" xr:uid="{4A721836-3441-45EF-A3EB-5306927F4735}"/>
    <cellStyle name="Separador de milhares 8 3 4 2 2 2" xfId="26911" xr:uid="{A184F284-D631-4080-91C4-7008F5940739}"/>
    <cellStyle name="Separador de milhares 8 3 4 2 3" xfId="16172" xr:uid="{3A554B68-6A34-4310-8D40-75D8A220FA0C}"/>
    <cellStyle name="Separador de milhares 8 3 4 2 4" xfId="22070" xr:uid="{7B9F07D9-79C0-44F7-BE64-6199D53401CC}"/>
    <cellStyle name="Separador de milhares 8 3 4 2 5" xfId="19457" xr:uid="{5D0EB20B-88EA-4317-B43E-06616C6EA926}"/>
    <cellStyle name="Separador de milhares 8 3 4 3" xfId="7406" xr:uid="{0D2960A7-C1A9-41A7-882A-ACF93307EAB8}"/>
    <cellStyle name="Separador de milhares 8 3 4 3 2" xfId="12261" xr:uid="{AC4CF5E5-9495-43C9-B6A2-6A28D2C5B913}"/>
    <cellStyle name="Separador de milhares 8 3 4 3 2 2" xfId="28523" xr:uid="{FA3307C3-7C5E-45B1-8540-49B8A3B1BDC1}"/>
    <cellStyle name="Separador de milhares 8 3 4 3 3" xfId="17856" xr:uid="{829B37B7-1ABB-4F8C-8011-8EF8EC2DEECA}"/>
    <cellStyle name="Separador de milhares 8 3 4 3 4" xfId="23682" xr:uid="{122AA241-EED0-4496-A8E1-0B0B532A1291}"/>
    <cellStyle name="Separador de milhares 8 3 4 3 5" xfId="30924" xr:uid="{BF4E81B6-2B49-4AD7-85D6-0105B3A4C023}"/>
    <cellStyle name="Separador de milhares 8 3 4 4" xfId="9033" xr:uid="{CBCFC309-3CF5-4DF8-BD6E-3B75B4748A42}"/>
    <cellStyle name="Separador de milhares 8 3 4 4 2" xfId="25302" xr:uid="{936A6713-1683-4AE1-86BA-DC400C8CCEAE}"/>
    <cellStyle name="Separador de milhares 8 3 4 5" xfId="14563" xr:uid="{82DD8952-EE42-4FE0-8F8D-C200A89D09B6}"/>
    <cellStyle name="Separador de milhares 8 3 4 6" xfId="20461" xr:uid="{6C3C4045-83FF-4FF9-BDB7-23D1D9C710D8}"/>
    <cellStyle name="Separador de milhares 8 3 4 7" xfId="19052" xr:uid="{8EEF7C46-8245-4AAA-A60D-B1141A42EB3C}"/>
    <cellStyle name="Separador de milhares 8 3 4 8" xfId="33506" xr:uid="{D78E685D-F1D7-4819-BCFE-E5DE9178CE33}"/>
    <cellStyle name="Separador de milhares 8 3 4 9" xfId="35036" xr:uid="{3066C9D7-996E-4E74-B380-858FC0C49AEC}"/>
    <cellStyle name="Separador de milhares 8 3 5" xfId="13695" xr:uid="{F1418CFC-7309-47AB-A811-0CEBF0C2D4FC}"/>
    <cellStyle name="Separador de milhares 8 3 6" xfId="31339" xr:uid="{27ABE702-2002-47B7-8403-56711C991626}"/>
    <cellStyle name="Separador de milhares 8 4" xfId="2863" xr:uid="{A0783997-E32F-4F2C-8F19-218A6D80F056}"/>
    <cellStyle name="Separador de milhares 8 5" xfId="3098" xr:uid="{CA40CE4F-D686-4FE2-A10A-036C1549A88D}"/>
    <cellStyle name="Separador de milhares 8 5 10" xfId="32845" xr:uid="{9409780D-A8F6-46E2-AFC4-E98FB645C810}"/>
    <cellStyle name="Separador de milhares 8 5 11" xfId="35037" xr:uid="{EA08A299-151E-41E3-84B7-D319FC4669CF}"/>
    <cellStyle name="Separador de milhares 8 5 12" xfId="35889" xr:uid="{CFC84C65-F6F3-4EC8-B285-1422C5261E4B}"/>
    <cellStyle name="Separador de milhares 8 5 13" xfId="37301" xr:uid="{ABEE11E4-7D4E-4DAE-815B-B46E49251A65}"/>
    <cellStyle name="Separador de milhares 8 5 14" xfId="38706" xr:uid="{2D0E9EA3-FDCB-431D-9857-94580363C47A}"/>
    <cellStyle name="Separador de milhares 8 5 15" xfId="40705" xr:uid="{6548B297-A546-44F1-813D-4E62A70A8596}"/>
    <cellStyle name="Separador de milhares 8 5 16" xfId="41755" xr:uid="{DCDA81AB-DD57-4198-B056-9CA48D909FB5}"/>
    <cellStyle name="Separador de milhares 8 5 17" xfId="43158" xr:uid="{3DEC9D88-5B21-4047-B35E-8F8F8A17C899}"/>
    <cellStyle name="Separador de milhares 8 5 2" xfId="3563" xr:uid="{DB2B86E4-F07E-4FCF-80C7-4F028E4457B1}"/>
    <cellStyle name="Separador de milhares 8 5 2 10" xfId="35038" xr:uid="{E6C4AF8A-C96C-498B-8E3C-EF0DC0ED6172}"/>
    <cellStyle name="Separador de milhares 8 5 2 11" xfId="36254" xr:uid="{5C3E617F-7185-43D6-8CFB-CE4ECEEFA44D}"/>
    <cellStyle name="Separador de milhares 8 5 2 12" xfId="37666" xr:uid="{5AB20886-2681-4375-9A18-D55DD5DF8B1D}"/>
    <cellStyle name="Separador de milhares 8 5 2 13" xfId="39071" xr:uid="{37C5F2A4-0E33-4701-91BD-F57F719137DC}"/>
    <cellStyle name="Separador de milhares 8 5 2 14" xfId="40706" xr:uid="{C91839D3-525A-4CAE-A293-E3CDFC62E5B3}"/>
    <cellStyle name="Separador de milhares 8 5 2 15" xfId="42120" xr:uid="{3722C9CD-6CCA-4ADA-83B7-4BC43ACB1680}"/>
    <cellStyle name="Separador de milhares 8 5 2 16" xfId="43523" xr:uid="{2A878D90-16E9-4D9F-91AF-CD9FD8DF3DF5}"/>
    <cellStyle name="Separador de milhares 8 5 2 2" xfId="4424" xr:uid="{DC7EBD84-D1FF-4336-B100-8DDD4AF7AAC3}"/>
    <cellStyle name="Separador de milhares 8 5 2 2 10" xfId="37006" xr:uid="{FADF909A-2225-4709-BF31-3AA1DC161EA1}"/>
    <cellStyle name="Separador de milhares 8 5 2 2 11" xfId="38418" xr:uid="{4BE0EA67-3539-49C2-8E41-D61ECD0073D1}"/>
    <cellStyle name="Separador de milhares 8 5 2 2 12" xfId="39823" xr:uid="{41E9F91B-5579-407D-82C1-CF1D494A6DBE}"/>
    <cellStyle name="Separador de milhares 8 5 2 2 13" xfId="40707" xr:uid="{13F9FED0-92B3-450A-9291-B7613C21C53D}"/>
    <cellStyle name="Separador de milhares 8 5 2 2 14" xfId="42872" xr:uid="{5DA2747A-EB01-457D-B624-D17D04A5C441}"/>
    <cellStyle name="Separador de milhares 8 5 2 2 15" xfId="44275" xr:uid="{629225CD-1860-4BCD-9567-26CD8A335CCE}"/>
    <cellStyle name="Separador de milhares 8 5 2 2 2" xfId="6033" xr:uid="{6836B6B6-9513-4507-B4FE-614F37BDDE00}"/>
    <cellStyle name="Separador de milhares 8 5 2 2 2 2" xfId="11282" xr:uid="{11184C62-E137-4630-9EA2-CE44E6C5ACF2}"/>
    <cellStyle name="Separador de milhares 8 5 2 2 2 2 2" xfId="27544" xr:uid="{F3EF5B19-0A22-423D-9CB8-735C679D903D}"/>
    <cellStyle name="Separador de milhares 8 5 2 2 2 3" xfId="16805" xr:uid="{A3E7B17F-07E3-4CCC-BF1A-66F77D3156B0}"/>
    <cellStyle name="Separador de milhares 8 5 2 2 2 4" xfId="22703" xr:uid="{14636AD3-F01A-4E7F-AAEC-0948AC9B9B9D}"/>
    <cellStyle name="Separador de milhares 8 5 2 2 2 5" xfId="30283" xr:uid="{283F0D62-8E60-4A9A-B2FB-F9A925F6F955}"/>
    <cellStyle name="Separador de milhares 8 5 2 2 3" xfId="8039" xr:uid="{A5DD4F08-DC98-4C7B-8074-7DEC94B98E0E}"/>
    <cellStyle name="Separador de milhares 8 5 2 2 3 2" xfId="12894" xr:uid="{AA94D899-23AA-4173-A0B6-4F9B4FFC2736}"/>
    <cellStyle name="Separador de milhares 8 5 2 2 3 2 2" xfId="29156" xr:uid="{D4DA3ABD-8050-4324-B4BC-4A3A651CB1B2}"/>
    <cellStyle name="Separador de milhares 8 5 2 2 3 3" xfId="18489" xr:uid="{6144617C-2862-4EFB-B8E4-6A8CFB7D5823}"/>
    <cellStyle name="Separador de milhares 8 5 2 2 3 4" xfId="24315" xr:uid="{AE329D26-9590-4339-B4F0-FFD7B2664DC5}"/>
    <cellStyle name="Separador de milhares 8 5 2 2 3 5" xfId="19071" xr:uid="{782F6A42-4A91-44E7-B9EE-EE0B73F53452}"/>
    <cellStyle name="Separador de milhares 8 5 2 2 4" xfId="9666" xr:uid="{7C1603FD-7A7F-4787-BF7F-4B3FA3461695}"/>
    <cellStyle name="Separador de milhares 8 5 2 2 4 2" xfId="25935" xr:uid="{BFCC8CD5-6F0B-43F2-9C6E-7B2CDF09020A}"/>
    <cellStyle name="Separador de milhares 8 5 2 2 5" xfId="15196" xr:uid="{2B169A54-A472-46E9-BC1B-88E6971E9BF2}"/>
    <cellStyle name="Separador de milhares 8 5 2 2 6" xfId="21094" xr:uid="{AE9110D7-6CD0-46DB-80CF-9F3A2C132E25}"/>
    <cellStyle name="Separador de milhares 8 5 2 2 7" xfId="30942" xr:uid="{86ECF879-9F89-4AE8-936C-E8ECD55CD45D}"/>
    <cellStyle name="Separador de milhares 8 5 2 2 8" xfId="34139" xr:uid="{BEAD121E-F180-4769-BA21-639D689EAEE9}"/>
    <cellStyle name="Separador de milhares 8 5 2 2 9" xfId="35039" xr:uid="{382D7277-8C42-430C-B761-648EF182BDB3}"/>
    <cellStyle name="Separador de milhares 8 5 2 3" xfId="5178" xr:uid="{AB612079-71EF-4845-82FA-20ACD18625DE}"/>
    <cellStyle name="Separador de milhares 8 5 2 3 2" xfId="10427" xr:uid="{E061D9D8-F399-4680-9D47-5202426808C2}"/>
    <cellStyle name="Separador de milhares 8 5 2 3 2 2" xfId="26689" xr:uid="{90459751-AE01-4410-9A3D-0CF4A1178DD6}"/>
    <cellStyle name="Separador de milhares 8 5 2 3 3" xfId="15950" xr:uid="{F8D030EE-561D-4A17-86D0-686B7A4779D4}"/>
    <cellStyle name="Separador de milhares 8 5 2 3 4" xfId="21848" xr:uid="{7239C6BC-1FA4-475C-8D29-5727D7B8141D}"/>
    <cellStyle name="Separador de milhares 8 5 2 3 5" xfId="32271" xr:uid="{3CC95C51-C9C8-4A79-A94F-07D95FA4E250}"/>
    <cellStyle name="Separador de milhares 8 5 2 4" xfId="7184" xr:uid="{C8B829C8-AE79-49B8-88E3-B1FAAAFC29CB}"/>
    <cellStyle name="Separador de milhares 8 5 2 4 2" xfId="12039" xr:uid="{DF8DCDB1-E3DB-47B2-9C11-2DE1680CDC75}"/>
    <cellStyle name="Separador de milhares 8 5 2 4 2 2" xfId="28301" xr:uid="{3D98291E-B3B1-44CE-A344-B0EFE003C4B6}"/>
    <cellStyle name="Separador de milhares 8 5 2 4 3" xfId="17634" xr:uid="{95B81E88-65A2-4DC9-BED0-0B2DDDD15CB0}"/>
    <cellStyle name="Separador de milhares 8 5 2 4 4" xfId="23460" xr:uid="{283DC993-A88E-45B1-86BE-12F4951291A0}"/>
    <cellStyle name="Separador de milhares 8 5 2 4 5" xfId="32373" xr:uid="{4DC31251-A624-42E7-954C-530E46F76280}"/>
    <cellStyle name="Separador de milhares 8 5 2 5" xfId="8811" xr:uid="{C384932D-C3C9-4BCB-A31C-EBF3A19654C8}"/>
    <cellStyle name="Separador de milhares 8 5 2 5 2" xfId="25080" xr:uid="{257E54CC-24AD-478A-8079-0BB1ADEDA391}"/>
    <cellStyle name="Separador de milhares 8 5 2 6" xfId="14339" xr:uid="{4EB91AD7-1519-4030-9E77-53EB35C80E41}"/>
    <cellStyle name="Separador de milhares 8 5 2 7" xfId="20239" xr:uid="{CE7D665F-AECD-4C95-B688-C8839B4C6EFB}"/>
    <cellStyle name="Separador de milhares 8 5 2 8" xfId="18791" xr:uid="{EDF31EB0-8AE1-4F79-848A-B51D2E6AB974}"/>
    <cellStyle name="Separador de milhares 8 5 2 9" xfId="33284" xr:uid="{7C2BA88C-E8AC-4DCE-978B-55A655373715}"/>
    <cellStyle name="Separador de milhares 8 5 3" xfId="3989" xr:uid="{52387D99-8004-431D-B818-E64D7F27A17B}"/>
    <cellStyle name="Separador de milhares 8 5 3 10" xfId="36639" xr:uid="{EC5CCEF1-EB00-4859-8E29-B833AB658342}"/>
    <cellStyle name="Separador de milhares 8 5 3 11" xfId="38051" xr:uid="{DEBA71E1-5933-499E-ADFA-5288BDD33D33}"/>
    <cellStyle name="Separador de milhares 8 5 3 12" xfId="39456" xr:uid="{72A19B48-4F1E-4511-8234-2C7F07E8A02B}"/>
    <cellStyle name="Separador de milhares 8 5 3 13" xfId="40708" xr:uid="{13A8AD2E-FCC4-408D-8FA3-166435211972}"/>
    <cellStyle name="Separador de milhares 8 5 3 14" xfId="42505" xr:uid="{33CB9851-BA81-4101-B1C0-9A862234A5BD}"/>
    <cellStyle name="Separador de milhares 8 5 3 15" xfId="43908" xr:uid="{9BA69DD6-56FE-404E-9D53-8B3563064A03}"/>
    <cellStyle name="Separador de milhares 8 5 3 2" xfId="5598" xr:uid="{83B3A1C7-A16B-4C78-A635-3F66BA2600E7}"/>
    <cellStyle name="Separador de milhares 8 5 3 2 2" xfId="10847" xr:uid="{B29EAF3C-5606-437E-9F6B-755EAE554189}"/>
    <cellStyle name="Separador de milhares 8 5 3 2 2 2" xfId="27109" xr:uid="{4146E756-81F4-4F9D-B202-7590392DA9A2}"/>
    <cellStyle name="Separador de milhares 8 5 3 2 3" xfId="16370" xr:uid="{3BB3908E-A010-4F92-8E3E-0D5B4A32ACD2}"/>
    <cellStyle name="Separador de milhares 8 5 3 2 4" xfId="22268" xr:uid="{8AF53CFA-48E2-4FD0-B87E-C4ED3DF65A03}"/>
    <cellStyle name="Separador de milhares 8 5 3 2 5" xfId="30925" xr:uid="{A9F3D838-9E74-4253-AD2B-F75E168D9574}"/>
    <cellStyle name="Separador de milhares 8 5 3 3" xfId="7604" xr:uid="{D356DEBA-9713-4D0C-BCF0-33E717D6FDAD}"/>
    <cellStyle name="Separador de milhares 8 5 3 3 2" xfId="12459" xr:uid="{1A87266F-92E6-44A3-90BB-C0CB120A602D}"/>
    <cellStyle name="Separador de milhares 8 5 3 3 2 2" xfId="28721" xr:uid="{42ADDA57-DC28-4718-A8B5-DC5827EA55C6}"/>
    <cellStyle name="Separador de milhares 8 5 3 3 3" xfId="18054" xr:uid="{545320CE-D88B-426B-B4D0-26B991C862DE}"/>
    <cellStyle name="Separador de milhares 8 5 3 3 4" xfId="23880" xr:uid="{54A9C372-8CFD-4727-AE30-191FFE146787}"/>
    <cellStyle name="Separador de milhares 8 5 3 3 5" xfId="19573" xr:uid="{B3F66F8F-4865-487C-A38D-0BEBCC32EAC6}"/>
    <cellStyle name="Separador de milhares 8 5 3 4" xfId="9231" xr:uid="{E89FF9C1-1BFD-4690-A191-C1EAC4C1C1F2}"/>
    <cellStyle name="Separador de milhares 8 5 3 4 2" xfId="25500" xr:uid="{84F23FBD-96AC-4E15-8D26-97FC58F9C6BD}"/>
    <cellStyle name="Separador de milhares 8 5 3 5" xfId="14761" xr:uid="{D2B7E57C-E82B-44CE-A13E-6F33075DB975}"/>
    <cellStyle name="Separador de milhares 8 5 3 6" xfId="20659" xr:uid="{42A7FE12-DC8D-4D4C-A09D-1329F8EAF8C4}"/>
    <cellStyle name="Separador de milhares 8 5 3 7" xfId="19366" xr:uid="{F9418693-861E-47E7-870A-4CF597FB6959}"/>
    <cellStyle name="Separador de milhares 8 5 3 8" xfId="33704" xr:uid="{C3C35FEA-C949-428D-B1CD-9B23DB945569}"/>
    <cellStyle name="Separador de milhares 8 5 3 9" xfId="35040" xr:uid="{1953B36F-21D9-446B-B43B-E982C49383F6}"/>
    <cellStyle name="Separador de milhares 8 5 4" xfId="4739" xr:uid="{80134701-DC3D-4E66-8F41-DD3DF3C03D51}"/>
    <cellStyle name="Separador de milhares 8 5 4 2" xfId="9988" xr:uid="{66D8D370-23B8-47F6-9186-4BC1EE003AB6}"/>
    <cellStyle name="Separador de milhares 8 5 4 2 2" xfId="26250" xr:uid="{C3260728-E1E9-48B3-855F-BCF18F6164EE}"/>
    <cellStyle name="Separador de milhares 8 5 4 3" xfId="15511" xr:uid="{E3BDD37F-3D92-4B2B-A348-0DC0F8287A99}"/>
    <cellStyle name="Separador de milhares 8 5 4 4" xfId="21409" xr:uid="{63C7F714-B61D-49BD-8805-41539E9EC9A0}"/>
    <cellStyle name="Separador de milhares 8 5 4 5" xfId="30914" xr:uid="{342EC77F-4278-42F1-B215-41F315E7D63E}"/>
    <cellStyle name="Separador de milhares 8 5 5" xfId="6745" xr:uid="{654C8624-93FD-4D3E-BF8F-ACF631FAB4EB}"/>
    <cellStyle name="Separador de milhares 8 5 5 2" xfId="11600" xr:uid="{018110C9-74E7-4BBE-BAD5-7009BE87C21D}"/>
    <cellStyle name="Separador de milhares 8 5 5 2 2" xfId="27862" xr:uid="{8CB0D964-258E-43BC-AF70-580A09701B6F}"/>
    <cellStyle name="Separador de milhares 8 5 5 3" xfId="17195" xr:uid="{3A876CCB-F766-4B15-8CA4-0D6950E84624}"/>
    <cellStyle name="Separador de milhares 8 5 5 4" xfId="23021" xr:uid="{D5528D2E-9515-447C-9A97-89EDCED75E5D}"/>
    <cellStyle name="Separador de milhares 8 5 5 5" xfId="32045" xr:uid="{EAEC0682-75D2-4212-8FEA-63637169B549}"/>
    <cellStyle name="Separador de milhares 8 5 6" xfId="8372" xr:uid="{34CFE9B5-62AA-4894-A566-671554E53C34}"/>
    <cellStyle name="Separador de milhares 8 5 6 2" xfId="24641" xr:uid="{5CC49FEE-717C-43C0-944B-AB8789FE69CF}"/>
    <cellStyle name="Separador de milhares 8 5 7" xfId="13897" xr:uid="{D459A85B-B7BC-40DC-815D-8C54A0F55EA5}"/>
    <cellStyle name="Separador de milhares 8 5 8" xfId="19800" xr:uid="{3206B648-6BB2-4F93-9676-844D7C3FA25C}"/>
    <cellStyle name="Separador de milhares 8 5 9" xfId="18866" xr:uid="{907FE1F2-0BBF-495C-8805-BB26A1733E89}"/>
    <cellStyle name="Separador de milhares 8 6" xfId="3365" xr:uid="{1BD0AA6B-0409-4985-A1B0-9BFD4D5A9AE3}"/>
    <cellStyle name="Separador de milhares 8 6 10" xfId="35041" xr:uid="{B74E0137-E867-4B74-AC27-D869CB97046F}"/>
    <cellStyle name="Separador de milhares 8 6 11" xfId="36078" xr:uid="{9EEF775E-F19E-4FC3-B39B-2C9BCE71E658}"/>
    <cellStyle name="Separador de milhares 8 6 12" xfId="37490" xr:uid="{2D37571D-EDA7-453F-8981-8C439BC063A9}"/>
    <cellStyle name="Separador de milhares 8 6 13" xfId="38895" xr:uid="{17475A61-FB6B-40EA-87D7-9E122C30FCBB}"/>
    <cellStyle name="Separador de milhares 8 6 14" xfId="40709" xr:uid="{DEB9B786-931A-4FBC-A5FC-D2EA1A3FE273}"/>
    <cellStyle name="Separador de milhares 8 6 15" xfId="41944" xr:uid="{6368E9BF-D5CE-4DD6-BCF2-D480652FC7D6}"/>
    <cellStyle name="Separador de milhares 8 6 16" xfId="43347" xr:uid="{4AEF158D-F16E-4522-9F72-20EEC12CBAAB}"/>
    <cellStyle name="Separador de milhares 8 6 2" xfId="4226" xr:uid="{D5334AEE-8B2F-4BF3-9ECD-4C8160033BDC}"/>
    <cellStyle name="Separador de milhares 8 6 2 10" xfId="36830" xr:uid="{30DD45AF-3E71-4187-BBCF-B2CBF0E1CC91}"/>
    <cellStyle name="Separador de milhares 8 6 2 11" xfId="38242" xr:uid="{C8BC5F8C-7E33-4B7C-AB49-BB073245F251}"/>
    <cellStyle name="Separador de milhares 8 6 2 12" xfId="39647" xr:uid="{66C236CA-3B3D-4AAD-975C-F86C7EAA7263}"/>
    <cellStyle name="Separador de milhares 8 6 2 13" xfId="40710" xr:uid="{5FFDA3EA-F4D2-4262-B40E-ABF6DD03DE38}"/>
    <cellStyle name="Separador de milhares 8 6 2 14" xfId="42696" xr:uid="{2C99FBEC-96C5-42B0-9B26-4D69B48543D2}"/>
    <cellStyle name="Separador de milhares 8 6 2 15" xfId="44099" xr:uid="{61BF35BB-C2FE-4297-9C89-BC52ED961802}"/>
    <cellStyle name="Separador de milhares 8 6 2 2" xfId="5835" xr:uid="{F822FF5C-9B6A-4ECA-B27A-EA3153F7919E}"/>
    <cellStyle name="Separador de milhares 8 6 2 2 2" xfId="11084" xr:uid="{932FA2F7-B1F7-42C9-87CF-FC9F97CA7879}"/>
    <cellStyle name="Separador de milhares 8 6 2 2 2 2" xfId="27346" xr:uid="{053EEDAB-1B99-4F96-90F3-C56E9484C022}"/>
    <cellStyle name="Separador de milhares 8 6 2 2 3" xfId="16607" xr:uid="{3052EEEB-D127-4B22-BEDB-1A1D1BF98741}"/>
    <cellStyle name="Separador de milhares 8 6 2 2 4" xfId="22505" xr:uid="{AC63F7D9-71F4-470A-BBA7-F6AEAA4B8B22}"/>
    <cellStyle name="Separador de milhares 8 6 2 2 5" xfId="19085" xr:uid="{BA48F16C-B106-41EC-83C6-60FBC66D872E}"/>
    <cellStyle name="Separador de milhares 8 6 2 3" xfId="7841" xr:uid="{B6C41C9D-1A73-4019-AF63-01023AC4091C}"/>
    <cellStyle name="Separador de milhares 8 6 2 3 2" xfId="12696" xr:uid="{34B87422-F121-4721-A1EB-D1A5CC482AD9}"/>
    <cellStyle name="Separador de milhares 8 6 2 3 2 2" xfId="28958" xr:uid="{FE0953DD-57EA-415B-A891-8424A0170C3B}"/>
    <cellStyle name="Separador de milhares 8 6 2 3 3" xfId="18291" xr:uid="{359F1683-DF26-4A17-B4DE-9F1CC8AFF527}"/>
    <cellStyle name="Separador de milhares 8 6 2 3 4" xfId="24117" xr:uid="{5EEC0077-9D88-41CA-B55B-4CC7B3D3819D}"/>
    <cellStyle name="Separador de milhares 8 6 2 3 5" xfId="29743" xr:uid="{55EDA015-2DFB-435E-AFEE-7267EFDBA0A3}"/>
    <cellStyle name="Separador de milhares 8 6 2 4" xfId="9468" xr:uid="{169F83D5-31C5-42BD-A7A0-1936B29512DA}"/>
    <cellStyle name="Separador de milhares 8 6 2 4 2" xfId="25737" xr:uid="{30BA132E-EFEC-4C9C-B9F0-D04F3C7C974C}"/>
    <cellStyle name="Separador de milhares 8 6 2 5" xfId="14998" xr:uid="{4C39A04B-7E0B-4060-AD7C-A229DD041F85}"/>
    <cellStyle name="Separador de milhares 8 6 2 6" xfId="20896" xr:uid="{224D7604-83F1-452C-996C-4F35C901F3C5}"/>
    <cellStyle name="Separador de milhares 8 6 2 7" xfId="29598" xr:uid="{D7A7AB23-B15D-4B1F-95B8-E8E815B83EC3}"/>
    <cellStyle name="Separador de milhares 8 6 2 8" xfId="33941" xr:uid="{5757792A-E5D0-4D73-A960-8775A0478237}"/>
    <cellStyle name="Separador de milhares 8 6 2 9" xfId="35042" xr:uid="{1B2221D0-8B15-4CDF-A490-947805A55191}"/>
    <cellStyle name="Separador de milhares 8 6 3" xfId="4980" xr:uid="{1D84456E-E6C8-47C4-A945-C5FE0D53FCCE}"/>
    <cellStyle name="Separador de milhares 8 6 3 2" xfId="10229" xr:uid="{C18E74C3-56D7-4E95-822D-ECB284F4F757}"/>
    <cellStyle name="Separador de milhares 8 6 3 2 2" xfId="26491" xr:uid="{7F5DFA9A-9EB4-4E82-AFB7-545F6113C021}"/>
    <cellStyle name="Separador de milhares 8 6 3 3" xfId="15752" xr:uid="{F24FCF0B-3A66-428C-93A7-A9762872E137}"/>
    <cellStyle name="Separador de milhares 8 6 3 4" xfId="21650" xr:uid="{B55A95D1-A837-4B9F-95D2-D06D8D799825}"/>
    <cellStyle name="Separador de milhares 8 6 3 5" xfId="31299" xr:uid="{01A75B20-96D4-443D-B73A-AFE37B2EAB89}"/>
    <cellStyle name="Separador de milhares 8 6 4" xfId="6986" xr:uid="{5AD5BD9F-C2EB-4031-B136-D22552692EDC}"/>
    <cellStyle name="Separador de milhares 8 6 4 2" xfId="11841" xr:uid="{634567A2-18A0-4EE0-A95A-9956BC897952}"/>
    <cellStyle name="Separador de milhares 8 6 4 2 2" xfId="28103" xr:uid="{8E36E0A1-2E01-4C2F-BB4C-8DF825C84387}"/>
    <cellStyle name="Separador de milhares 8 6 4 3" xfId="17436" xr:uid="{489DED0F-F895-42CF-8360-6C07384C239E}"/>
    <cellStyle name="Separador de milhares 8 6 4 4" xfId="23262" xr:uid="{4F79FD04-1AB2-4EDF-B0B7-7E251C42052E}"/>
    <cellStyle name="Separador de milhares 8 6 4 5" xfId="18817" xr:uid="{C007E379-575E-49E7-A48F-1BA80CFDC26B}"/>
    <cellStyle name="Separador de milhares 8 6 5" xfId="8613" xr:uid="{EC03AC97-AA02-440B-AD6D-E6F99D75C3E4}"/>
    <cellStyle name="Separador de milhares 8 6 5 2" xfId="24882" xr:uid="{C76E763F-7558-4848-92FD-A29D932CADC3}"/>
    <cellStyle name="Separador de milhares 8 6 6" xfId="14141" xr:uid="{30CD0A78-0F20-4E86-A9CB-5292CD604879}"/>
    <cellStyle name="Separador de milhares 8 6 7" xfId="20041" xr:uid="{2E37CE87-B62C-49BA-A6BE-37E2E3191637}"/>
    <cellStyle name="Separador de milhares 8 6 8" xfId="31213" xr:uid="{DA70546C-D0E1-445F-83A0-C1BCF7956718}"/>
    <cellStyle name="Separador de milhares 8 6 9" xfId="33086" xr:uid="{3EE1DACF-A881-462B-8E39-ECF311087A90}"/>
    <cellStyle name="Separador de milhares 8 7" xfId="3788" xr:uid="{1B06054C-A57E-413E-836D-B1BD9275D3AA}"/>
    <cellStyle name="Separador de milhares 8 7 10" xfId="36463" xr:uid="{4EA1B428-FE75-465F-917C-92AFFF2EF30B}"/>
    <cellStyle name="Separador de milhares 8 7 11" xfId="37875" xr:uid="{AB2E39DD-261D-4364-89BB-31381F6A6436}"/>
    <cellStyle name="Separador de milhares 8 7 12" xfId="39280" xr:uid="{DE53DD81-B2D8-4F3C-85E7-A45A2F606DD9}"/>
    <cellStyle name="Separador de milhares 8 7 13" xfId="40711" xr:uid="{BFBE898E-9981-47C3-8559-CE1911DDCECE}"/>
    <cellStyle name="Separador de milhares 8 7 14" xfId="42329" xr:uid="{B9981071-968A-4DDA-BCE7-F767E34C951F}"/>
    <cellStyle name="Separador de milhares 8 7 15" xfId="43732" xr:uid="{AC75963D-1F69-40A2-BD1A-5E0E6D684C2B}"/>
    <cellStyle name="Separador de milhares 8 7 2" xfId="5397" xr:uid="{C222A1BE-9A84-4862-875A-947CC028726D}"/>
    <cellStyle name="Separador de milhares 8 7 2 2" xfId="10646" xr:uid="{5525CDF3-904D-4944-AFE6-E05265DD4D2F}"/>
    <cellStyle name="Separador de milhares 8 7 2 2 2" xfId="26908" xr:uid="{50A2B6A1-E622-49B2-995B-A22A6D9B1315}"/>
    <cellStyle name="Separador de milhares 8 7 2 3" xfId="16169" xr:uid="{0F8E9A6E-F2DA-4054-AA5B-BB9773085861}"/>
    <cellStyle name="Separador de milhares 8 7 2 4" xfId="22067" xr:uid="{3F18055A-17E7-4F93-9CF8-A8E7FA58E878}"/>
    <cellStyle name="Separador de milhares 8 7 2 5" xfId="30323" xr:uid="{30C8D9BE-3DF3-44E9-8BC6-FD6BCD21667B}"/>
    <cellStyle name="Separador de milhares 8 7 3" xfId="7403" xr:uid="{4E54D145-A70A-4B32-A944-BE7E37E60E7B}"/>
    <cellStyle name="Separador de milhares 8 7 3 2" xfId="12258" xr:uid="{E4A6FE7A-1331-457D-AA1E-7249C79C9837}"/>
    <cellStyle name="Separador de milhares 8 7 3 2 2" xfId="28520" xr:uid="{04B94D34-7E69-4647-89CC-33FCA702872D}"/>
    <cellStyle name="Separador de milhares 8 7 3 3" xfId="17853" xr:uid="{53ED5711-C7E0-4A69-9D3B-68E3B141B8E0}"/>
    <cellStyle name="Separador de milhares 8 7 3 4" xfId="23679" xr:uid="{48B5A668-619F-4E83-9C53-3E21F64275F3}"/>
    <cellStyle name="Separador de milhares 8 7 3 5" xfId="19466" xr:uid="{B1C24BD8-ACB4-453D-9DE9-6FF7F1F11A7F}"/>
    <cellStyle name="Separador de milhares 8 7 4" xfId="9030" xr:uid="{D3D35B0B-4DB2-482B-9A11-A7DF0665FAD1}"/>
    <cellStyle name="Separador de milhares 8 7 4 2" xfId="25299" xr:uid="{727A0FED-D447-43C7-B664-D3AD26558B0A}"/>
    <cellStyle name="Separador de milhares 8 7 5" xfId="14560" xr:uid="{8B151FA3-3223-45CE-8F43-8EB92D499C49}"/>
    <cellStyle name="Separador de milhares 8 7 6" xfId="20458" xr:uid="{C164F87A-7719-4CA6-BD02-027F188AF478}"/>
    <cellStyle name="Separador de milhares 8 7 7" xfId="13558" xr:uid="{4AD60FFE-7BCF-4C7F-B20D-B65D804326D8}"/>
    <cellStyle name="Separador de milhares 8 7 8" xfId="33503" xr:uid="{D65B56F5-2AF6-4333-980E-53755FD981C4}"/>
    <cellStyle name="Separador de milhares 8 7 9" xfId="35043" xr:uid="{B4720FBD-1E58-454F-8735-2274DE113992}"/>
    <cellStyle name="Separador de milhares 8 8" xfId="13692" xr:uid="{807B80AA-23BC-4F16-9D1F-83364E155C47}"/>
    <cellStyle name="Separador de milhares 8 9" xfId="19477" xr:uid="{500AB4D5-1808-411B-B63B-3821EC1F7956}"/>
    <cellStyle name="Separador de milhares 9" xfId="2864" xr:uid="{81C21EFC-A8F9-4D30-B8B1-685C3BFA049D}"/>
    <cellStyle name="Separador de milhares 9 2" xfId="2865" xr:uid="{533E15E6-5E30-4A6F-86DA-5AA2147C7630}"/>
    <cellStyle name="Separador de milhares 9 2 2" xfId="2866" xr:uid="{137C3695-5F7B-429E-B90E-12F8622A452A}"/>
    <cellStyle name="Separador de milhares 9 2 2 2" xfId="3104" xr:uid="{3BB72B9A-EC1F-4338-AFE8-5440C1E5F639}"/>
    <cellStyle name="Separador de milhares 9 2 2 2 10" xfId="32851" xr:uid="{9FF379FD-1865-4F35-92AD-B0B7A7D95703}"/>
    <cellStyle name="Separador de milhares 9 2 2 2 11" xfId="35044" xr:uid="{80B32E4C-8E49-4151-B165-ECEEC2F8A15D}"/>
    <cellStyle name="Separador de milhares 9 2 2 2 12" xfId="35887" xr:uid="{6FBC3E72-8243-4804-BF06-F9538ECA88DE}"/>
    <cellStyle name="Separador de milhares 9 2 2 2 13" xfId="37299" xr:uid="{F9BFD0C8-0A4B-4389-A41A-3F29389AE5EF}"/>
    <cellStyle name="Separador de milhares 9 2 2 2 14" xfId="38704" xr:uid="{4F0467B6-9719-4FAD-9BB1-474CC509180F}"/>
    <cellStyle name="Separador de milhares 9 2 2 2 15" xfId="40712" xr:uid="{9C2FD85A-BBFC-4536-8E0E-1F41F870635E}"/>
    <cellStyle name="Separador de milhares 9 2 2 2 16" xfId="41753" xr:uid="{278D9612-00FA-4F28-AB25-4BD688179EEE}"/>
    <cellStyle name="Separador de milhares 9 2 2 2 17" xfId="43156" xr:uid="{6685A8E8-5F80-4E9C-8E52-632439EBB1EF}"/>
    <cellStyle name="Separador de milhares 9 2 2 2 2" xfId="3569" xr:uid="{DE5B90D2-50A2-48E5-BE94-D914DB2E306B}"/>
    <cellStyle name="Separador de milhares 9 2 2 2 2 10" xfId="35045" xr:uid="{945EA4E0-9092-49D3-BAA4-24B5850BB32B}"/>
    <cellStyle name="Separador de milhares 9 2 2 2 2 11" xfId="36252" xr:uid="{CA9FA0DF-194B-4871-BD5D-510FF3EB6CB7}"/>
    <cellStyle name="Separador de milhares 9 2 2 2 2 12" xfId="37664" xr:uid="{76FCE312-76BC-45B9-AFF1-6AF0DF071941}"/>
    <cellStyle name="Separador de milhares 9 2 2 2 2 13" xfId="39069" xr:uid="{D0EF4251-59BE-4C4A-AA8F-7130B7F00AE9}"/>
    <cellStyle name="Separador de milhares 9 2 2 2 2 14" xfId="40713" xr:uid="{F5A7C359-0AEF-4453-8B2F-158981805DD8}"/>
    <cellStyle name="Separador de milhares 9 2 2 2 2 15" xfId="42118" xr:uid="{3C13B194-6B56-4221-BADA-B7D480910062}"/>
    <cellStyle name="Separador de milhares 9 2 2 2 2 16" xfId="43521" xr:uid="{50394AE6-A56C-4D5D-908B-3F31B1D1257C}"/>
    <cellStyle name="Separador de milhares 9 2 2 2 2 2" xfId="4430" xr:uid="{99652475-C9FE-40AC-B83F-EDA70AF76D09}"/>
    <cellStyle name="Separador de milhares 9 2 2 2 2 2 10" xfId="37004" xr:uid="{C79947D9-14E6-447E-A64C-F566CFF7DFC1}"/>
    <cellStyle name="Separador de milhares 9 2 2 2 2 2 11" xfId="38416" xr:uid="{D99F7512-FD85-4FC9-82FB-BE0DAD0B20E5}"/>
    <cellStyle name="Separador de milhares 9 2 2 2 2 2 12" xfId="39821" xr:uid="{AC63466C-A627-47F0-BF42-270DEADB270B}"/>
    <cellStyle name="Separador de milhares 9 2 2 2 2 2 13" xfId="40714" xr:uid="{7ED69323-3E3C-451D-AEF3-674B0BDCE716}"/>
    <cellStyle name="Separador de milhares 9 2 2 2 2 2 14" xfId="42870" xr:uid="{584014EA-7DB6-4DF2-8542-D6F8FFA6E58D}"/>
    <cellStyle name="Separador de milhares 9 2 2 2 2 2 15" xfId="44273" xr:uid="{25F9EC91-9D84-4E67-94DF-F33F819447C5}"/>
    <cellStyle name="Separador de milhares 9 2 2 2 2 2 2" xfId="6039" xr:uid="{0EED7990-C844-4B40-8128-2C677AB35BBB}"/>
    <cellStyle name="Separador de milhares 9 2 2 2 2 2 2 2" xfId="11288" xr:uid="{5F4FB027-F922-49D2-9625-85D969381CF5}"/>
    <cellStyle name="Separador de milhares 9 2 2 2 2 2 2 2 2" xfId="27550" xr:uid="{223FD680-9402-4F29-8A0C-CF14125C447D}"/>
    <cellStyle name="Separador de milhares 9 2 2 2 2 2 2 3" xfId="16811" xr:uid="{7C8F1681-5BB1-4592-B9B2-1400E8AE4BAE}"/>
    <cellStyle name="Separador de milhares 9 2 2 2 2 2 2 4" xfId="22709" xr:uid="{0679C228-9264-493E-8D50-E4AD4A5D67BC}"/>
    <cellStyle name="Separador de milhares 9 2 2 2 2 2 2 5" xfId="32406" xr:uid="{2A641667-4DF4-4212-808D-BE5F147A4F23}"/>
    <cellStyle name="Separador de milhares 9 2 2 2 2 2 3" xfId="8045" xr:uid="{B9C0EB53-43C3-47ED-A688-A19B3B985253}"/>
    <cellStyle name="Separador de milhares 9 2 2 2 2 2 3 2" xfId="12900" xr:uid="{4F22E8AC-BAD0-4D00-A18A-B7D0598634DA}"/>
    <cellStyle name="Separador de milhares 9 2 2 2 2 2 3 2 2" xfId="29162" xr:uid="{D2BEBC6C-CD5B-4877-B3A3-C39A2D1ADB0D}"/>
    <cellStyle name="Separador de milhares 9 2 2 2 2 2 3 3" xfId="18495" xr:uid="{42556F2B-C9B9-4AC4-B465-2BD2D987DB2C}"/>
    <cellStyle name="Separador de milhares 9 2 2 2 2 2 3 4" xfId="24321" xr:uid="{619DE166-E9C8-46BA-8D77-F0F64ECCA8D9}"/>
    <cellStyle name="Separador de milhares 9 2 2 2 2 2 3 5" xfId="29483" xr:uid="{56D22679-75AE-41DB-9C98-E9CDBF572481}"/>
    <cellStyle name="Separador de milhares 9 2 2 2 2 2 4" xfId="9672" xr:uid="{AF62831A-8904-4A71-9A9D-0577D1A485E7}"/>
    <cellStyle name="Separador de milhares 9 2 2 2 2 2 4 2" xfId="25941" xr:uid="{98A2C7F4-F0BE-454B-9997-467E3758187C}"/>
    <cellStyle name="Separador de milhares 9 2 2 2 2 2 5" xfId="15202" xr:uid="{AF56BD5C-1A83-4519-96FF-E90A861002E9}"/>
    <cellStyle name="Separador de milhares 9 2 2 2 2 2 6" xfId="21100" xr:uid="{78187441-66CE-413A-8B52-906C2DC90423}"/>
    <cellStyle name="Separador de milhares 9 2 2 2 2 2 7" xfId="32376" xr:uid="{5A804D3C-CE43-44FA-9FCD-A0C702E335BC}"/>
    <cellStyle name="Separador de milhares 9 2 2 2 2 2 8" xfId="34145" xr:uid="{7F3D3B5F-C8A9-4FCF-927F-37B903FB3888}"/>
    <cellStyle name="Separador de milhares 9 2 2 2 2 2 9" xfId="35046" xr:uid="{BDC736AA-6970-49CB-8D50-90811FD80571}"/>
    <cellStyle name="Separador de milhares 9 2 2 2 2 3" xfId="5184" xr:uid="{70B85B98-9543-4395-A038-4C9D5E1AF7C7}"/>
    <cellStyle name="Separador de milhares 9 2 2 2 2 3 2" xfId="10433" xr:uid="{DBA2A6AA-3E32-4E96-935E-440E72278BE8}"/>
    <cellStyle name="Separador de milhares 9 2 2 2 2 3 2 2" xfId="26695" xr:uid="{68224C3C-6D07-4DAA-A5C4-5689C095EF74}"/>
    <cellStyle name="Separador de milhares 9 2 2 2 2 3 3" xfId="15956" xr:uid="{EBB11549-A1AF-4FDB-A731-69D18C3142B9}"/>
    <cellStyle name="Separador de milhares 9 2 2 2 2 3 4" xfId="21854" xr:uid="{EF5F2DC3-4526-459D-81D8-10E45B015413}"/>
    <cellStyle name="Separador de milhares 9 2 2 2 2 3 5" xfId="29454" xr:uid="{2EAEC8BB-1052-4CCE-B2F8-13525F347140}"/>
    <cellStyle name="Separador de milhares 9 2 2 2 2 4" xfId="7190" xr:uid="{5BBC28F7-90EA-4CE4-A567-5535822CF791}"/>
    <cellStyle name="Separador de milhares 9 2 2 2 2 4 2" xfId="12045" xr:uid="{722BBDF7-6F85-43BD-B0F3-7C654F948EB1}"/>
    <cellStyle name="Separador de milhares 9 2 2 2 2 4 2 2" xfId="28307" xr:uid="{5051870D-A7EE-4372-BAB2-E974E6AD2962}"/>
    <cellStyle name="Separador de milhares 9 2 2 2 2 4 3" xfId="17640" xr:uid="{2BEC22E6-8D0D-4001-A44C-18161A465C5C}"/>
    <cellStyle name="Separador de milhares 9 2 2 2 2 4 4" xfId="23466" xr:uid="{7FC61837-34F1-4A11-AD7A-93337BE1DFD0}"/>
    <cellStyle name="Separador de milhares 9 2 2 2 2 4 5" xfId="29298" xr:uid="{D0957205-2E6D-4BF5-A583-141C6374A4B6}"/>
    <cellStyle name="Separador de milhares 9 2 2 2 2 5" xfId="8817" xr:uid="{B24C7F9F-7230-4EEA-A4A4-20905B4F37F2}"/>
    <cellStyle name="Separador de milhares 9 2 2 2 2 5 2" xfId="25086" xr:uid="{E545D964-9A6E-4712-A162-7C9D075192A8}"/>
    <cellStyle name="Separador de milhares 9 2 2 2 2 6" xfId="14345" xr:uid="{8BD344D0-BF3D-46AD-B31F-221B3CE3F965}"/>
    <cellStyle name="Separador de milhares 9 2 2 2 2 7" xfId="20245" xr:uid="{8BA4E758-26B1-4AE3-B35A-DB3EDBAAB0C1}"/>
    <cellStyle name="Separador de milhares 9 2 2 2 2 8" xfId="32084" xr:uid="{D76F284C-DE3B-496B-AA4D-923E890CD3C2}"/>
    <cellStyle name="Separador de milhares 9 2 2 2 2 9" xfId="33290" xr:uid="{95EBF397-D94C-45CC-A9EB-E2CF91F87264}"/>
    <cellStyle name="Separador de milhares 9 2 2 2 3" xfId="3995" xr:uid="{B34B3234-5589-4433-9EAB-6ADC900E72CE}"/>
    <cellStyle name="Separador de milhares 9 2 2 2 3 10" xfId="36637" xr:uid="{5245C306-FC41-4FC8-92F8-A57EDF2E749E}"/>
    <cellStyle name="Separador de milhares 9 2 2 2 3 11" xfId="38049" xr:uid="{3C210D52-CD82-4EAC-A627-01EA037B0DA8}"/>
    <cellStyle name="Separador de milhares 9 2 2 2 3 12" xfId="39454" xr:uid="{DEEBB0CE-DD9E-4E16-9D44-48B1B285C24E}"/>
    <cellStyle name="Separador de milhares 9 2 2 2 3 13" xfId="40715" xr:uid="{AFC8D3EB-4644-4E32-A7F2-5C938BC5A7A8}"/>
    <cellStyle name="Separador de milhares 9 2 2 2 3 14" xfId="42503" xr:uid="{B883D955-4567-4FB8-9865-B02062053A54}"/>
    <cellStyle name="Separador de milhares 9 2 2 2 3 15" xfId="43906" xr:uid="{CD2BC7D1-8B9C-48B0-9AE9-24971AF63074}"/>
    <cellStyle name="Separador de milhares 9 2 2 2 3 2" xfId="5604" xr:uid="{1462D88B-1069-4BCA-918D-EAD88399D581}"/>
    <cellStyle name="Separador de milhares 9 2 2 2 3 2 2" xfId="10853" xr:uid="{DFED947A-E72E-4A60-B4DB-B78B3EC58D81}"/>
    <cellStyle name="Separador de milhares 9 2 2 2 3 2 2 2" xfId="27115" xr:uid="{852AC591-A069-48A5-9CD1-F9458276D23D}"/>
    <cellStyle name="Separador de milhares 9 2 2 2 3 2 3" xfId="16376" xr:uid="{65584632-F73D-414C-92CF-4A5D40049F0D}"/>
    <cellStyle name="Separador de milhares 9 2 2 2 3 2 4" xfId="22274" xr:uid="{AD166634-581A-4A48-81E5-86ED4252A92E}"/>
    <cellStyle name="Separador de milhares 9 2 2 2 3 2 5" xfId="32297" xr:uid="{58002E34-3730-49CB-99BA-B30EE9271E64}"/>
    <cellStyle name="Separador de milhares 9 2 2 2 3 3" xfId="7610" xr:uid="{2258F500-2986-4583-B5A1-E00691070894}"/>
    <cellStyle name="Separador de milhares 9 2 2 2 3 3 2" xfId="12465" xr:uid="{4E407073-2DAE-4FE1-819A-C7A7599370D5}"/>
    <cellStyle name="Separador de milhares 9 2 2 2 3 3 2 2" xfId="28727" xr:uid="{89A381ED-0FF5-44B8-AE98-D033E49A61D5}"/>
    <cellStyle name="Separador de milhares 9 2 2 2 3 3 3" xfId="18060" xr:uid="{3FBF2B5E-82A1-409E-8F78-2B77C5DD5B18}"/>
    <cellStyle name="Separador de milhares 9 2 2 2 3 3 4" xfId="23886" xr:uid="{8FBFA098-1A35-4335-BA18-CB9EEADCFE2D}"/>
    <cellStyle name="Separador de milhares 9 2 2 2 3 3 5" xfId="31243" xr:uid="{5FB88842-C2DD-439C-8541-3BA965A41F4C}"/>
    <cellStyle name="Separador de milhares 9 2 2 2 3 4" xfId="9237" xr:uid="{75337C3D-917F-45F4-AC77-9E8C821AFCA2}"/>
    <cellStyle name="Separador de milhares 9 2 2 2 3 4 2" xfId="25506" xr:uid="{F7E7DEF0-15F7-434B-81BD-DD9628C72DD7}"/>
    <cellStyle name="Separador de milhares 9 2 2 2 3 5" xfId="14767" xr:uid="{5B3D85F3-7DC9-444E-8234-8C71309061AF}"/>
    <cellStyle name="Separador de milhares 9 2 2 2 3 6" xfId="20665" xr:uid="{2FBE08A8-CF39-4D8C-9F86-624A2C145CF0}"/>
    <cellStyle name="Separador de milhares 9 2 2 2 3 7" xfId="30472" xr:uid="{9F5328B4-69A8-4ABD-A868-7E86603410BE}"/>
    <cellStyle name="Separador de milhares 9 2 2 2 3 8" xfId="33710" xr:uid="{DFEFBB65-8081-4FE1-93D9-C74404B58EE4}"/>
    <cellStyle name="Separador de milhares 9 2 2 2 3 9" xfId="35047" xr:uid="{FD877A05-07F2-42BD-A70F-5C11DF62C327}"/>
    <cellStyle name="Separador de milhares 9 2 2 2 4" xfId="4745" xr:uid="{4E282F42-7910-470E-85AD-0B97716D1DCF}"/>
    <cellStyle name="Separador de milhares 9 2 2 2 4 2" xfId="9994" xr:uid="{343F5D1B-3FE3-447D-87EC-6F3ACB3B353C}"/>
    <cellStyle name="Separador de milhares 9 2 2 2 4 2 2" xfId="26256" xr:uid="{A86B8491-E294-4069-882A-9F686D25D627}"/>
    <cellStyle name="Separador de milhares 9 2 2 2 4 3" xfId="15517" xr:uid="{3CD055FE-B5D1-4B28-A17E-6350E8D64210}"/>
    <cellStyle name="Separador de milhares 9 2 2 2 4 4" xfId="21415" xr:uid="{5E1DE4BB-DFB6-4010-9C58-593E87E0E8A8}"/>
    <cellStyle name="Separador de milhares 9 2 2 2 4 5" xfId="18900" xr:uid="{09ECEFE4-C09D-47F7-80F2-01FB8633BF9E}"/>
    <cellStyle name="Separador de milhares 9 2 2 2 5" xfId="6751" xr:uid="{F1413B56-E8FD-4CC1-9E05-194B90F063B2}"/>
    <cellStyle name="Separador de milhares 9 2 2 2 5 2" xfId="11606" xr:uid="{C863A597-A40C-45FE-AF35-C8F20E087911}"/>
    <cellStyle name="Separador de milhares 9 2 2 2 5 2 2" xfId="27868" xr:uid="{55AB7EF1-7F50-4B65-8A4E-41E252883359}"/>
    <cellStyle name="Separador de milhares 9 2 2 2 5 3" xfId="17201" xr:uid="{402AA775-DD2C-43BC-9891-CBA48D9C5F02}"/>
    <cellStyle name="Separador de milhares 9 2 2 2 5 4" xfId="23027" xr:uid="{A4D4E4FC-32DB-4D30-A1A1-65953188142D}"/>
    <cellStyle name="Separador de milhares 9 2 2 2 5 5" xfId="31946" xr:uid="{0B8885E7-C9BC-4A22-9B7A-C4183756D2D6}"/>
    <cellStyle name="Separador de milhares 9 2 2 2 6" xfId="8378" xr:uid="{4ABCE297-F9F7-48F0-AFBF-369AC8D84230}"/>
    <cellStyle name="Separador de milhares 9 2 2 2 6 2" xfId="24647" xr:uid="{6C904FB0-87FC-42E0-BBFB-9926960639DE}"/>
    <cellStyle name="Separador de milhares 9 2 2 2 7" xfId="13903" xr:uid="{C8A76337-9EF5-4BBC-8E78-7823E9BD770E}"/>
    <cellStyle name="Separador de milhares 9 2 2 2 8" xfId="19806" xr:uid="{618AF3BB-B039-4583-9FC4-1B6E5BEF5500}"/>
    <cellStyle name="Separador de milhares 9 2 2 2 9" xfId="30062" xr:uid="{33A05CE2-B4B0-43B5-9763-D0BA97457AF4}"/>
    <cellStyle name="Separador de milhares 9 2 2 3" xfId="3371" xr:uid="{A6B9CDF9-DBFF-4CC3-A59C-CD89DF5B5B98}"/>
    <cellStyle name="Separador de milhares 9 2 2 3 10" xfId="35048" xr:uid="{DD4A5A1A-A551-4E37-9C94-69AC0216ABA6}"/>
    <cellStyle name="Separador de milhares 9 2 2 3 11" xfId="36076" xr:uid="{3292C3ED-CAE1-4484-B899-ED84F116B34A}"/>
    <cellStyle name="Separador de milhares 9 2 2 3 12" xfId="37488" xr:uid="{92C6A9D2-909D-408A-B32C-123BFE339C36}"/>
    <cellStyle name="Separador de milhares 9 2 2 3 13" xfId="38893" xr:uid="{B687FC76-D33C-480A-9075-0065FC528E12}"/>
    <cellStyle name="Separador de milhares 9 2 2 3 14" xfId="40716" xr:uid="{982EC33D-8DB3-46A8-B83E-F42780CA9973}"/>
    <cellStyle name="Separador de milhares 9 2 2 3 15" xfId="41942" xr:uid="{3E6642C4-B377-4160-BA37-C1BA3E75800D}"/>
    <cellStyle name="Separador de milhares 9 2 2 3 16" xfId="43345" xr:uid="{4759A19B-AEA7-4507-9E5F-7022C9266E1B}"/>
    <cellStyle name="Separador de milhares 9 2 2 3 2" xfId="4232" xr:uid="{BDB9B68A-AD7E-4BD8-AA58-BA1CE168C0C6}"/>
    <cellStyle name="Separador de milhares 9 2 2 3 2 10" xfId="36828" xr:uid="{0D59127C-C98E-4B25-B8B4-2DCC87A7B7D3}"/>
    <cellStyle name="Separador de milhares 9 2 2 3 2 11" xfId="38240" xr:uid="{AE4AA93C-5241-4342-86F8-F253EE693436}"/>
    <cellStyle name="Separador de milhares 9 2 2 3 2 12" xfId="39645" xr:uid="{D4461605-654E-4C5A-BE46-3B23A28C452C}"/>
    <cellStyle name="Separador de milhares 9 2 2 3 2 13" xfId="40717" xr:uid="{2D5833A6-49B8-4020-85D8-DFB4B555245D}"/>
    <cellStyle name="Separador de milhares 9 2 2 3 2 14" xfId="42694" xr:uid="{B8E63109-A94A-4E51-A876-C3F3CF7CB319}"/>
    <cellStyle name="Separador de milhares 9 2 2 3 2 15" xfId="44097" xr:uid="{AA69A039-3BF5-4176-BC34-19CD579B7670}"/>
    <cellStyle name="Separador de milhares 9 2 2 3 2 2" xfId="5841" xr:uid="{7B95C439-0E69-416D-9DA5-E8235FF5928D}"/>
    <cellStyle name="Separador de milhares 9 2 2 3 2 2 2" xfId="11090" xr:uid="{65D0EAC6-1941-4648-AE39-8997BEB81BC1}"/>
    <cellStyle name="Separador de milhares 9 2 2 3 2 2 2 2" xfId="27352" xr:uid="{74A1E2FC-55AE-4AE3-8685-1BE5264BDEFC}"/>
    <cellStyle name="Separador de milhares 9 2 2 3 2 2 3" xfId="16613" xr:uid="{33D0BB83-4D03-46CF-884D-C3003FD1ACE5}"/>
    <cellStyle name="Separador de milhares 9 2 2 3 2 2 4" xfId="22511" xr:uid="{8E4F8E04-E4E6-4824-BBF7-082F690C92AC}"/>
    <cellStyle name="Separador de milhares 9 2 2 3 2 2 5" xfId="31756" xr:uid="{360E1B71-94FD-4EFC-B100-61DBEC9D5BD8}"/>
    <cellStyle name="Separador de milhares 9 2 2 3 2 3" xfId="7847" xr:uid="{048C78B1-1E25-4F1A-A235-C48D2CE875FA}"/>
    <cellStyle name="Separador de milhares 9 2 2 3 2 3 2" xfId="12702" xr:uid="{0F266D0D-D066-4CC7-9E77-98C241A7831C}"/>
    <cellStyle name="Separador de milhares 9 2 2 3 2 3 2 2" xfId="28964" xr:uid="{D36F64E8-CAA4-4137-BE2E-111F86FDA903}"/>
    <cellStyle name="Separador de milhares 9 2 2 3 2 3 3" xfId="18297" xr:uid="{5602CEC1-C088-4C31-812F-B848C3F9FC46}"/>
    <cellStyle name="Separador de milhares 9 2 2 3 2 3 4" xfId="24123" xr:uid="{EE54D7BC-7115-478E-BC19-0CEF2AE3C1D5}"/>
    <cellStyle name="Separador de milhares 9 2 2 3 2 3 5" xfId="32169" xr:uid="{C452889A-20B8-42DC-B1CB-B43D8154D0BB}"/>
    <cellStyle name="Separador de milhares 9 2 2 3 2 4" xfId="9474" xr:uid="{B3176E64-739A-475C-A833-40A49DE5C90E}"/>
    <cellStyle name="Separador de milhares 9 2 2 3 2 4 2" xfId="25743" xr:uid="{FBA805AE-01C0-4994-B854-3B87FA6311D3}"/>
    <cellStyle name="Separador de milhares 9 2 2 3 2 5" xfId="15004" xr:uid="{8E03FC14-3C85-4D5F-B8A4-4B0B6C18D61B}"/>
    <cellStyle name="Separador de milhares 9 2 2 3 2 6" xfId="20902" xr:uid="{56CBFC4A-27F4-4CDB-B455-B4F5C5048214}"/>
    <cellStyle name="Separador de milhares 9 2 2 3 2 7" xfId="19207" xr:uid="{86903C2F-6BF5-438D-9D54-9A79C0862701}"/>
    <cellStyle name="Separador de milhares 9 2 2 3 2 8" xfId="33947" xr:uid="{656FF0CA-CE07-451A-AEAA-39A46B7E91F3}"/>
    <cellStyle name="Separador de milhares 9 2 2 3 2 9" xfId="35049" xr:uid="{EE5FD5B3-BB7E-4AF2-A716-01753661CC98}"/>
    <cellStyle name="Separador de milhares 9 2 2 3 3" xfId="4986" xr:uid="{2B10AE81-C4AD-40A6-9006-3A879F55EFDC}"/>
    <cellStyle name="Separador de milhares 9 2 2 3 3 2" xfId="10235" xr:uid="{77E41182-A21E-4781-8FF4-C1CE163ED633}"/>
    <cellStyle name="Separador de milhares 9 2 2 3 3 2 2" xfId="26497" xr:uid="{E7A666A8-A2A2-45D4-A03E-BC6D52650594}"/>
    <cellStyle name="Separador de milhares 9 2 2 3 3 3" xfId="15758" xr:uid="{ACCA618D-2126-496C-84A0-8C283BDB127A}"/>
    <cellStyle name="Separador de milhares 9 2 2 3 3 4" xfId="21656" xr:uid="{A0E805B9-B143-49A8-B6F8-2B561DABCADB}"/>
    <cellStyle name="Separador de milhares 9 2 2 3 3 5" xfId="18980" xr:uid="{F19714A2-6DBB-44ED-BC0E-A336EF253290}"/>
    <cellStyle name="Separador de milhares 9 2 2 3 4" xfId="6992" xr:uid="{C6ECF8B5-BC1F-462A-9350-DC2ECFAEF26D}"/>
    <cellStyle name="Separador de milhares 9 2 2 3 4 2" xfId="11847" xr:uid="{56A07D97-35F5-4B76-8BF3-4B02AD7DE84F}"/>
    <cellStyle name="Separador de milhares 9 2 2 3 4 2 2" xfId="28109" xr:uid="{A6C506A5-446F-48FB-8774-ACFAA565581F}"/>
    <cellStyle name="Separador de milhares 9 2 2 3 4 3" xfId="17442" xr:uid="{BE013646-ECB4-451A-82EF-492E0043B332}"/>
    <cellStyle name="Separador de milhares 9 2 2 3 4 4" xfId="23268" xr:uid="{1966B492-742E-44C4-8BB5-0A1A86ED421A}"/>
    <cellStyle name="Separador de milhares 9 2 2 3 4 5" xfId="13337" xr:uid="{CAAD926D-D885-4CB6-96A8-D2853A7A55D1}"/>
    <cellStyle name="Separador de milhares 9 2 2 3 5" xfId="8619" xr:uid="{B6777995-3169-456D-80F1-69C0ED5C2206}"/>
    <cellStyle name="Separador de milhares 9 2 2 3 5 2" xfId="24888" xr:uid="{3326BF97-2C9F-4DAE-A445-FCE1FDE1C979}"/>
    <cellStyle name="Separador de milhares 9 2 2 3 6" xfId="14147" xr:uid="{675CBFCE-EDFA-4F44-A8F6-13C6BED4E0A3}"/>
    <cellStyle name="Separador de milhares 9 2 2 3 7" xfId="20047" xr:uid="{856C246D-23D6-4AA1-B04F-16129D25B11E}"/>
    <cellStyle name="Separador de milhares 9 2 2 3 8" xfId="32069" xr:uid="{7BF92281-BBAB-488D-8FE6-1AE3730A767A}"/>
    <cellStyle name="Separador de milhares 9 2 2 3 9" xfId="33092" xr:uid="{3C079FDF-3027-4C08-A43A-03822ED7AFFB}"/>
    <cellStyle name="Separador de milhares 9 2 2 4" xfId="3794" xr:uid="{1742DCC9-1543-4295-8D45-976037597849}"/>
    <cellStyle name="Separador de milhares 9 2 2 4 10" xfId="36461" xr:uid="{E33A1EC3-54FA-429D-B915-B226D50BC8F2}"/>
    <cellStyle name="Separador de milhares 9 2 2 4 11" xfId="37873" xr:uid="{FA94A325-1E73-45C0-BB2E-C354DFFD4908}"/>
    <cellStyle name="Separador de milhares 9 2 2 4 12" xfId="39278" xr:uid="{302D1F66-5D63-499D-B461-B93BF4CAEB7B}"/>
    <cellStyle name="Separador de milhares 9 2 2 4 13" xfId="40718" xr:uid="{33BC515D-6096-4694-B1E2-622251152B15}"/>
    <cellStyle name="Separador de milhares 9 2 2 4 14" xfId="42327" xr:uid="{F62D228A-62C8-43E0-813B-B8F5DCA1F45C}"/>
    <cellStyle name="Separador de milhares 9 2 2 4 15" xfId="43730" xr:uid="{7ECC2B0E-AC9F-4908-B318-396DF1371356}"/>
    <cellStyle name="Separador de milhares 9 2 2 4 2" xfId="5403" xr:uid="{B9EBBE67-8827-4597-A1B7-2867A963A450}"/>
    <cellStyle name="Separador de milhares 9 2 2 4 2 2" xfId="10652" xr:uid="{DAC1AF2A-B7FD-4C68-B2BA-4B76570BDE5D}"/>
    <cellStyle name="Separador de milhares 9 2 2 4 2 2 2" xfId="26914" xr:uid="{DD0389F2-F039-47A8-9802-C2C0FCF44216}"/>
    <cellStyle name="Separador de milhares 9 2 2 4 2 3" xfId="16175" xr:uid="{2C6C99CA-DDD8-4CB2-ABB5-EFB8069EFA54}"/>
    <cellStyle name="Separador de milhares 9 2 2 4 2 4" xfId="22073" xr:uid="{ADC09F56-A210-49BC-AE20-62C5CDC5DE4C}"/>
    <cellStyle name="Separador de milhares 9 2 2 4 2 5" xfId="19172" xr:uid="{965C748A-9177-4F1F-B1F4-71EF33F26F90}"/>
    <cellStyle name="Separador de milhares 9 2 2 4 3" xfId="7409" xr:uid="{5B692E67-8F6E-4247-862A-8ADA2AA6D289}"/>
    <cellStyle name="Separador de milhares 9 2 2 4 3 2" xfId="12264" xr:uid="{3FFEDD3F-50BC-4AE3-B949-EFE187410FA9}"/>
    <cellStyle name="Separador de milhares 9 2 2 4 3 2 2" xfId="28526" xr:uid="{6B4C50C2-6603-49BD-9973-B61F455F1703}"/>
    <cellStyle name="Separador de milhares 9 2 2 4 3 3" xfId="17859" xr:uid="{7ED6DC80-CFEB-40C3-A1A4-278265D5B4C9}"/>
    <cellStyle name="Separador de milhares 9 2 2 4 3 4" xfId="23685" xr:uid="{56DFB93C-F958-4F28-857F-7BF59BB9F6E5}"/>
    <cellStyle name="Separador de milhares 9 2 2 4 3 5" xfId="31543" xr:uid="{08843A85-3819-49B8-9CE8-3D00D3C09BFC}"/>
    <cellStyle name="Separador de milhares 9 2 2 4 4" xfId="9036" xr:uid="{3E3E96CB-D1D3-4032-82F2-1BA4F495C86D}"/>
    <cellStyle name="Separador de milhares 9 2 2 4 4 2" xfId="25305" xr:uid="{831D2A00-23F5-4563-8F0E-7097C0C97AB0}"/>
    <cellStyle name="Separador de milhares 9 2 2 4 5" xfId="14566" xr:uid="{03F21325-7045-4568-9BBC-A4619566A685}"/>
    <cellStyle name="Separador de milhares 9 2 2 4 6" xfId="20464" xr:uid="{23663F9F-F671-4CF7-A642-7AF456231100}"/>
    <cellStyle name="Separador de milhares 9 2 2 4 7" xfId="13428" xr:uid="{492F9EBF-8A1A-44C3-8D0D-0EA2964ECD67}"/>
    <cellStyle name="Separador de milhares 9 2 2 4 8" xfId="33509" xr:uid="{54AAF6D4-2324-4696-8570-3DBC51C8CBF1}"/>
    <cellStyle name="Separador de milhares 9 2 2 4 9" xfId="35050" xr:uid="{E8066C58-A961-46E1-81F6-87E8AB901312}"/>
    <cellStyle name="Separador de milhares 9 2 2 5" xfId="13698" xr:uid="{6C3EAFE5-AE6E-418B-AEA5-46E1B322D981}"/>
    <cellStyle name="Separador de milhares 9 2 2 6" xfId="30124" xr:uid="{3C4265B6-8CAA-4DEE-8498-7DCBEBD03DE6}"/>
    <cellStyle name="Separador de milhares 9 2 3" xfId="3103" xr:uid="{7E632221-B3F5-4C38-9A85-9D4458254F33}"/>
    <cellStyle name="Separador de milhares 9 2 3 10" xfId="32850" xr:uid="{455DEF5F-2DE4-44C4-8F61-F891CA853B40}"/>
    <cellStyle name="Separador de milhares 9 2 3 11" xfId="35051" xr:uid="{8A1C8442-83A0-4F47-8252-0B7C931DCC63}"/>
    <cellStyle name="Separador de milhares 9 2 3 12" xfId="35867" xr:uid="{1750B548-C5D4-4A02-9A71-30A06061060E}"/>
    <cellStyle name="Separador de milhares 9 2 3 13" xfId="37279" xr:uid="{946A2B85-62AE-4AA7-9282-0B14A5C3A949}"/>
    <cellStyle name="Separador de milhares 9 2 3 14" xfId="38684" xr:uid="{3AA80095-862C-4046-A6B9-80E7B50EA396}"/>
    <cellStyle name="Separador de milhares 9 2 3 15" xfId="40719" xr:uid="{BA067B42-17A8-4B7A-A6D4-96CC5BE6601E}"/>
    <cellStyle name="Separador de milhares 9 2 3 16" xfId="41733" xr:uid="{E05BA460-928C-4917-8595-74946F52FC45}"/>
    <cellStyle name="Separador de milhares 9 2 3 17" xfId="43136" xr:uid="{5D67792C-2253-4ED6-8FBE-7E2F8104AA12}"/>
    <cellStyle name="Separador de milhares 9 2 3 2" xfId="3568" xr:uid="{7AAD6DA0-1266-4FF4-A612-FD66F647287F}"/>
    <cellStyle name="Separador de milhares 9 2 3 2 10" xfId="35052" xr:uid="{A15863C0-B435-4687-B41C-D667F6D42330}"/>
    <cellStyle name="Separador de milhares 9 2 3 2 11" xfId="36232" xr:uid="{11598730-6A93-4DA0-9B45-856EBEAB8100}"/>
    <cellStyle name="Separador de milhares 9 2 3 2 12" xfId="37644" xr:uid="{234ACE44-668A-4823-8AA8-3EA6F1ED4E3D}"/>
    <cellStyle name="Separador de milhares 9 2 3 2 13" xfId="39049" xr:uid="{EE3A6D43-15E4-4155-8FDF-B8115B01A2E1}"/>
    <cellStyle name="Separador de milhares 9 2 3 2 14" xfId="40720" xr:uid="{232B84A0-AF96-414E-9766-1CD8121D5FEC}"/>
    <cellStyle name="Separador de milhares 9 2 3 2 15" xfId="42098" xr:uid="{5D0936BC-915F-4EF5-8300-4AA6EB64459D}"/>
    <cellStyle name="Separador de milhares 9 2 3 2 16" xfId="43501" xr:uid="{E18AD9B0-2C50-4648-8D3E-3E63D8EAAA4E}"/>
    <cellStyle name="Separador de milhares 9 2 3 2 2" xfId="4429" xr:uid="{EB9E1551-D600-492A-BC32-9BAFD3AC5D1B}"/>
    <cellStyle name="Separador de milhares 9 2 3 2 2 10" xfId="36984" xr:uid="{C6604B39-3AF7-4BAD-9BA2-075BA61CD94D}"/>
    <cellStyle name="Separador de milhares 9 2 3 2 2 11" xfId="38396" xr:uid="{5896C611-1A9E-4AE0-ABF7-24CC6BB53844}"/>
    <cellStyle name="Separador de milhares 9 2 3 2 2 12" xfId="39801" xr:uid="{D94CBC36-E823-4483-AE8E-E063D63B1081}"/>
    <cellStyle name="Separador de milhares 9 2 3 2 2 13" xfId="40721" xr:uid="{74F23E50-D0F1-4E3F-B4DF-0AF5DDD4C03C}"/>
    <cellStyle name="Separador de milhares 9 2 3 2 2 14" xfId="42850" xr:uid="{4259ACFB-3316-4F70-BEB7-E5A466040956}"/>
    <cellStyle name="Separador de milhares 9 2 3 2 2 15" xfId="44253" xr:uid="{17D8120A-A0C5-42F6-BC86-C6D9B1A94E33}"/>
    <cellStyle name="Separador de milhares 9 2 3 2 2 2" xfId="6038" xr:uid="{7C20D9CB-ED40-4C9C-B4E5-D8E7BE823979}"/>
    <cellStyle name="Separador de milhares 9 2 3 2 2 2 2" xfId="11287" xr:uid="{DFAE74DA-EBFA-470C-9B10-F2187B6F0578}"/>
    <cellStyle name="Separador de milhares 9 2 3 2 2 2 2 2" xfId="27549" xr:uid="{5D912C17-17B6-4366-8F3A-7FDA1CC6E2ED}"/>
    <cellStyle name="Separador de milhares 9 2 3 2 2 2 3" xfId="16810" xr:uid="{178C595A-DA8A-4DB7-97EA-902FACB2C3AB}"/>
    <cellStyle name="Separador de milhares 9 2 3 2 2 2 4" xfId="22708" xr:uid="{103D4436-2F74-49EC-BEE3-70FBA18DBE39}"/>
    <cellStyle name="Separador de milhares 9 2 3 2 2 2 5" xfId="31018" xr:uid="{FCE6D40D-2FDD-42A3-B006-FDDDD9F4C1A0}"/>
    <cellStyle name="Separador de milhares 9 2 3 2 2 3" xfId="8044" xr:uid="{2FE8E7BA-9B95-4B83-B868-C4332F62B978}"/>
    <cellStyle name="Separador de milhares 9 2 3 2 2 3 2" xfId="12899" xr:uid="{9AF75CC0-9F3E-409A-B331-81C7B547E46C}"/>
    <cellStyle name="Separador de milhares 9 2 3 2 2 3 2 2" xfId="29161" xr:uid="{C76CFE26-FE60-437A-A5F0-CAC4EDB33D8A}"/>
    <cellStyle name="Separador de milhares 9 2 3 2 2 3 3" xfId="18494" xr:uid="{77090A1A-E33B-435E-BD51-E1BAAD685DA9}"/>
    <cellStyle name="Separador de milhares 9 2 3 2 2 3 4" xfId="24320" xr:uid="{0E11F57D-71C7-4B9E-B718-60ED3342355E}"/>
    <cellStyle name="Separador de milhares 9 2 3 2 2 3 5" xfId="29310" xr:uid="{68830980-ABB5-4A54-9348-4C4FCB8E06B6}"/>
    <cellStyle name="Separador de milhares 9 2 3 2 2 4" xfId="9671" xr:uid="{6C11C278-2DD0-42E7-9391-4C1DD4B6E5C0}"/>
    <cellStyle name="Separador de milhares 9 2 3 2 2 4 2" xfId="25940" xr:uid="{B503417A-EF45-4258-9C65-3BB0911CB18B}"/>
    <cellStyle name="Separador de milhares 9 2 3 2 2 5" xfId="15201" xr:uid="{E3473C96-AA53-4BDD-9157-9FC7D9CFB1B8}"/>
    <cellStyle name="Separador de milhares 9 2 3 2 2 6" xfId="21099" xr:uid="{99D408EE-2780-47D7-B19A-EA8C4310590C}"/>
    <cellStyle name="Separador de milhares 9 2 3 2 2 7" xfId="19401" xr:uid="{FC5F2F96-B6FE-41B1-8183-80CE33AE6EC4}"/>
    <cellStyle name="Separador de milhares 9 2 3 2 2 8" xfId="34144" xr:uid="{E7355449-25E3-4F26-9FF5-F4A3A854CBBA}"/>
    <cellStyle name="Separador de milhares 9 2 3 2 2 9" xfId="35053" xr:uid="{6358BE16-5994-4FAF-A054-2B8E81A5B948}"/>
    <cellStyle name="Separador de milhares 9 2 3 2 3" xfId="5183" xr:uid="{EB66AD8D-6149-48D4-B519-EA4408D491DE}"/>
    <cellStyle name="Separador de milhares 9 2 3 2 3 2" xfId="10432" xr:uid="{6101EC24-407B-455C-9500-AB2AFC853AC8}"/>
    <cellStyle name="Separador de milhares 9 2 3 2 3 2 2" xfId="26694" xr:uid="{F459EB1C-C10A-4CC7-B367-905AEEAE170A}"/>
    <cellStyle name="Separador de milhares 9 2 3 2 3 3" xfId="15955" xr:uid="{7BB1EE7F-105F-4A91-AC61-9BD0069E53E3}"/>
    <cellStyle name="Separador de milhares 9 2 3 2 3 4" xfId="21853" xr:uid="{9F74792D-DA5A-46A3-8C96-D4017E2D90A2}"/>
    <cellStyle name="Separador de milhares 9 2 3 2 3 5" xfId="31273" xr:uid="{0BC0BBD5-4293-42FB-BFAB-487C38F722DE}"/>
    <cellStyle name="Separador de milhares 9 2 3 2 4" xfId="7189" xr:uid="{F3693235-14CB-41BC-A733-0E8432AA9C48}"/>
    <cellStyle name="Separador de milhares 9 2 3 2 4 2" xfId="12044" xr:uid="{676AE275-119C-4A04-A060-0B53F27695C8}"/>
    <cellStyle name="Separador de milhares 9 2 3 2 4 2 2" xfId="28306" xr:uid="{CE3B1CB8-3DC2-4F83-9A18-389FF7F1ED0E}"/>
    <cellStyle name="Separador de milhares 9 2 3 2 4 3" xfId="17639" xr:uid="{6CCFFC74-B901-48EC-ACBB-4639A6A4290D}"/>
    <cellStyle name="Separador de milhares 9 2 3 2 4 4" xfId="23465" xr:uid="{F8E6811A-BCB4-454A-84E5-7AA397431318}"/>
    <cellStyle name="Separador de milhares 9 2 3 2 4 5" xfId="18760" xr:uid="{3B368AAF-AA2C-4509-BD3A-2B2250288D3E}"/>
    <cellStyle name="Separador de milhares 9 2 3 2 5" xfId="8816" xr:uid="{44A4657F-EC7A-4714-A44C-34D064024D62}"/>
    <cellStyle name="Separador de milhares 9 2 3 2 5 2" xfId="25085" xr:uid="{5AAEC66E-3437-4FA2-992B-8F58614647C2}"/>
    <cellStyle name="Separador de milhares 9 2 3 2 6" xfId="14344" xr:uid="{35492338-BB25-4151-B2E3-971F6CCCCE42}"/>
    <cellStyle name="Separador de milhares 9 2 3 2 7" xfId="20244" xr:uid="{E80E3007-EB67-4BF2-88F5-DF2154058154}"/>
    <cellStyle name="Separador de milhares 9 2 3 2 8" xfId="31710" xr:uid="{322E43BF-0801-4B63-B7C6-E32ECBA3B4FF}"/>
    <cellStyle name="Separador de milhares 9 2 3 2 9" xfId="33289" xr:uid="{9153A52E-501F-4E44-BDF8-72F663B38A17}"/>
    <cellStyle name="Separador de milhares 9 2 3 3" xfId="3994" xr:uid="{5DE9F19C-9447-4C55-8ACB-1B3709FE66A8}"/>
    <cellStyle name="Separador de milhares 9 2 3 3 10" xfId="36617" xr:uid="{0EC07473-2342-4339-B455-11DDC2436FA3}"/>
    <cellStyle name="Separador de milhares 9 2 3 3 11" xfId="38029" xr:uid="{40CEBA6E-7789-4317-B1ED-073CCACD21C5}"/>
    <cellStyle name="Separador de milhares 9 2 3 3 12" xfId="39434" xr:uid="{0E6A3E8B-1834-45AB-BF5C-967B2C2CF7F1}"/>
    <cellStyle name="Separador de milhares 9 2 3 3 13" xfId="40722" xr:uid="{4C214A50-B8C5-411A-B6A4-8C2F0EB11910}"/>
    <cellStyle name="Separador de milhares 9 2 3 3 14" xfId="42483" xr:uid="{AB3CA8B4-37DE-4D85-81F2-C36F17051CB4}"/>
    <cellStyle name="Separador de milhares 9 2 3 3 15" xfId="43886" xr:uid="{47BCC756-6A10-4231-A360-DAE7EF0BE6E2}"/>
    <cellStyle name="Separador de milhares 9 2 3 3 2" xfId="5603" xr:uid="{7AEDBA96-09B9-47FB-BAA4-04FE9BC2740E}"/>
    <cellStyle name="Separador de milhares 9 2 3 3 2 2" xfId="10852" xr:uid="{6BDCAF61-F7F7-47E2-88FE-0BE6EFD121F9}"/>
    <cellStyle name="Separador de milhares 9 2 3 3 2 2 2" xfId="27114" xr:uid="{198A62BF-30F2-4C1F-9F71-07B2ACA4DC35}"/>
    <cellStyle name="Separador de milhares 9 2 3 3 2 3" xfId="16375" xr:uid="{837B0E89-1BF3-4C60-B867-09C6459D5B41}"/>
    <cellStyle name="Separador de milhares 9 2 3 3 2 4" xfId="22273" xr:uid="{CA6531C5-1FBF-471F-8FAA-99936B7013D1}"/>
    <cellStyle name="Separador de milhares 9 2 3 3 2 5" xfId="30077" xr:uid="{8E1D9224-AFFB-4539-958B-261218FCF19A}"/>
    <cellStyle name="Separador de milhares 9 2 3 3 3" xfId="7609" xr:uid="{BFE8FFB3-5E3C-4A60-B9EA-BABC370EA1A4}"/>
    <cellStyle name="Separador de milhares 9 2 3 3 3 2" xfId="12464" xr:uid="{BB98C556-9FD9-4E32-A976-2B14A3BED05C}"/>
    <cellStyle name="Separador de milhares 9 2 3 3 3 2 2" xfId="28726" xr:uid="{E7B1A21F-FEF2-4ED2-9ABD-5BAAFECC6F8B}"/>
    <cellStyle name="Separador de milhares 9 2 3 3 3 3" xfId="18059" xr:uid="{B7DF4E76-0016-4A8F-B078-BBB409EDAD26}"/>
    <cellStyle name="Separador de milhares 9 2 3 3 3 4" xfId="23885" xr:uid="{9C6B9992-8D28-44C2-9EBB-C2CEB1928A86}"/>
    <cellStyle name="Separador de milhares 9 2 3 3 3 5" xfId="31724" xr:uid="{8C054D02-AF2C-4F8F-9B5C-62EABBA7E07D}"/>
    <cellStyle name="Separador de milhares 9 2 3 3 4" xfId="9236" xr:uid="{984A3C93-EBDC-445C-B268-6976B8C2D1CD}"/>
    <cellStyle name="Separador de milhares 9 2 3 3 4 2" xfId="25505" xr:uid="{BF6F9C5E-5095-4266-9812-FAF02B16B97E}"/>
    <cellStyle name="Separador de milhares 9 2 3 3 5" xfId="14766" xr:uid="{E9B687A1-63D5-43C5-B87C-4267940A139B}"/>
    <cellStyle name="Separador de milhares 9 2 3 3 6" xfId="20664" xr:uid="{59130EB9-3B3F-4F04-B945-EE35E6A4B060}"/>
    <cellStyle name="Separador de milhares 9 2 3 3 7" xfId="19315" xr:uid="{F3C8E5E4-BE1D-46E9-930C-5F4DC4BE0C46}"/>
    <cellStyle name="Separador de milhares 9 2 3 3 8" xfId="33709" xr:uid="{EAAE1DC7-505C-4F09-9D68-56BFA63E9F58}"/>
    <cellStyle name="Separador de milhares 9 2 3 3 9" xfId="35054" xr:uid="{8537381E-77D4-4CE9-B155-96D447234F7F}"/>
    <cellStyle name="Separador de milhares 9 2 3 4" xfId="4744" xr:uid="{ECE00F18-0558-4B0B-8AF8-9F1E25D3D09E}"/>
    <cellStyle name="Separador de milhares 9 2 3 4 2" xfId="9993" xr:uid="{CA33CEDF-74C2-426D-AA2B-3D6563CF431E}"/>
    <cellStyle name="Separador de milhares 9 2 3 4 2 2" xfId="26255" xr:uid="{BA8D221B-057F-4A47-9B6A-99BB7BDCF503}"/>
    <cellStyle name="Separador de milhares 9 2 3 4 3" xfId="15516" xr:uid="{11C6EAD6-7F06-4E99-8EF8-751BE69FAC34}"/>
    <cellStyle name="Separador de milhares 9 2 3 4 4" xfId="21414" xr:uid="{9685972E-D7C6-4AE4-B1A4-14640E350918}"/>
    <cellStyle name="Separador de milhares 9 2 3 4 5" xfId="13151" xr:uid="{86C044F6-CE0D-4BCC-822A-5FEF51F8C7DA}"/>
    <cellStyle name="Separador de milhares 9 2 3 5" xfId="6750" xr:uid="{CE87FD7D-4E51-4302-98D1-9104FCDB40F6}"/>
    <cellStyle name="Separador de milhares 9 2 3 5 2" xfId="11605" xr:uid="{FD63FB77-6BC5-4656-9803-5D9738F94391}"/>
    <cellStyle name="Separador de milhares 9 2 3 5 2 2" xfId="27867" xr:uid="{F8036C9A-D5F8-4200-A3DF-D50DAB39BBDD}"/>
    <cellStyle name="Separador de milhares 9 2 3 5 3" xfId="17200" xr:uid="{158C830A-7088-46D7-923E-1A1EF1BBD8F2}"/>
    <cellStyle name="Separador de milhares 9 2 3 5 4" xfId="23026" xr:uid="{F8218744-B627-44EF-960B-000283A7E337}"/>
    <cellStyle name="Separador de milhares 9 2 3 5 5" xfId="32490" xr:uid="{F6808497-26D4-4F6E-9997-DA9A211ACF59}"/>
    <cellStyle name="Separador de milhares 9 2 3 6" xfId="8377" xr:uid="{8333DC8E-5518-494D-A2B7-0700EF5F9CC8}"/>
    <cellStyle name="Separador de milhares 9 2 3 6 2" xfId="24646" xr:uid="{F0D0A971-C72D-44E3-B8DD-69D3288E9F38}"/>
    <cellStyle name="Separador de milhares 9 2 3 7" xfId="13902" xr:uid="{0C3A3697-06CA-4FA1-9A8F-CC97104102EB}"/>
    <cellStyle name="Separador de milhares 9 2 3 8" xfId="19805" xr:uid="{0579A3DA-FE30-4591-81CD-08B3D00FF574}"/>
    <cellStyle name="Separador de milhares 9 2 3 9" xfId="30614" xr:uid="{1522BA97-463A-4147-8B21-8990D9C70F48}"/>
    <cellStyle name="Separador de milhares 9 2 4" xfId="3370" xr:uid="{DF2D87C9-C1AC-4B3D-9540-DE5C0CA67BD9}"/>
    <cellStyle name="Separador de milhares 9 2 4 10" xfId="35055" xr:uid="{044FA833-B7E3-41C1-881D-F6E7E9BB38C1}"/>
    <cellStyle name="Separador de milhares 9 2 4 11" xfId="36056" xr:uid="{955FDD8C-76D0-4A87-946F-8129A71294BC}"/>
    <cellStyle name="Separador de milhares 9 2 4 12" xfId="37468" xr:uid="{58F82646-E6B3-443E-A95F-8049C8537D9D}"/>
    <cellStyle name="Separador de milhares 9 2 4 13" xfId="38873" xr:uid="{709DA1DD-BDA0-4BB9-8C18-810644A83E24}"/>
    <cellStyle name="Separador de milhares 9 2 4 14" xfId="40723" xr:uid="{16B1479B-E669-4E9B-AC84-6CCE7F9C1D10}"/>
    <cellStyle name="Separador de milhares 9 2 4 15" xfId="41922" xr:uid="{6345372E-08FE-4C6D-86DA-28E3774147AA}"/>
    <cellStyle name="Separador de milhares 9 2 4 16" xfId="43325" xr:uid="{8FCD7D48-A25D-46AA-8BEF-ED0B4E1E692F}"/>
    <cellStyle name="Separador de milhares 9 2 4 2" xfId="4231" xr:uid="{94FFEED7-B5D6-4B82-97B3-ED6FA438F00C}"/>
    <cellStyle name="Separador de milhares 9 2 4 2 10" xfId="36808" xr:uid="{FAF2E276-0D5E-4834-A3CC-8ED7CB75F3B4}"/>
    <cellStyle name="Separador de milhares 9 2 4 2 11" xfId="38220" xr:uid="{6A6DBA79-D330-4616-B3CC-7125BD61C47C}"/>
    <cellStyle name="Separador de milhares 9 2 4 2 12" xfId="39625" xr:uid="{E5E2AD02-FB0C-4068-B439-B27F314FC90B}"/>
    <cellStyle name="Separador de milhares 9 2 4 2 13" xfId="40724" xr:uid="{A147C097-11FC-4FF2-8451-38E7D0ECDC7D}"/>
    <cellStyle name="Separador de milhares 9 2 4 2 14" xfId="42674" xr:uid="{2B856822-7CC8-4509-AB0C-BB0FDF4E4E95}"/>
    <cellStyle name="Separador de milhares 9 2 4 2 15" xfId="44077" xr:uid="{DB0E772E-62D1-4B6B-B9C7-7ED36D801A04}"/>
    <cellStyle name="Separador de milhares 9 2 4 2 2" xfId="5840" xr:uid="{0DB1620B-4C07-485A-8E9F-A67B4BD59254}"/>
    <cellStyle name="Separador de milhares 9 2 4 2 2 2" xfId="11089" xr:uid="{88565CAB-DAD0-4A0D-A5DD-C5635C6DEB79}"/>
    <cellStyle name="Separador de milhares 9 2 4 2 2 2 2" xfId="27351" xr:uid="{16070561-DD0D-40CE-B0B9-5F8286B1C2D8}"/>
    <cellStyle name="Separador de milhares 9 2 4 2 2 3" xfId="16612" xr:uid="{0CA3BB24-08D5-49E0-B5AC-FC582ED5F797}"/>
    <cellStyle name="Separador de milhares 9 2 4 2 2 4" xfId="22510" xr:uid="{0B2AFA71-DB7D-4790-94AA-F39C5A19DDB2}"/>
    <cellStyle name="Separador de milhares 9 2 4 2 2 5" xfId="31341" xr:uid="{CAF435DA-94CB-479C-9C55-8A59969B3264}"/>
    <cellStyle name="Separador de milhares 9 2 4 2 3" xfId="7846" xr:uid="{1BFECD45-C9D6-4DA0-8ED0-8BE110EDF3ED}"/>
    <cellStyle name="Separador de milhares 9 2 4 2 3 2" xfId="12701" xr:uid="{EC3DA9CE-806D-453E-95E3-BB5CDD336C7E}"/>
    <cellStyle name="Separador de milhares 9 2 4 2 3 2 2" xfId="28963" xr:uid="{B1C5F592-968B-4126-A496-B5B18B36393E}"/>
    <cellStyle name="Separador de milhares 9 2 4 2 3 3" xfId="18296" xr:uid="{9C2823B9-4A9A-466B-A25B-505500710CF8}"/>
    <cellStyle name="Separador de milhares 9 2 4 2 3 4" xfId="24122" xr:uid="{7E6AE9DE-F509-4A75-9119-3E1717141F29}"/>
    <cellStyle name="Separador de milhares 9 2 4 2 3 5" xfId="32199" xr:uid="{EE48FC8C-DBEE-4477-95F5-8BBC3C40E157}"/>
    <cellStyle name="Separador de milhares 9 2 4 2 4" xfId="9473" xr:uid="{C4AB4341-2EE5-451A-BB43-5AAD11C1B8B5}"/>
    <cellStyle name="Separador de milhares 9 2 4 2 4 2" xfId="25742" xr:uid="{CFA7D28B-CBA8-4F62-9439-4FC2734B871C}"/>
    <cellStyle name="Separador de milhares 9 2 4 2 5" xfId="15003" xr:uid="{F17CC342-4D4E-42A7-A492-11339D870662}"/>
    <cellStyle name="Separador de milhares 9 2 4 2 6" xfId="20901" xr:uid="{F8659383-A196-4950-82CB-E8DD99AD7233}"/>
    <cellStyle name="Separador de milhares 9 2 4 2 7" xfId="30535" xr:uid="{87C66779-0268-4DFD-AD89-417AD426E207}"/>
    <cellStyle name="Separador de milhares 9 2 4 2 8" xfId="33946" xr:uid="{90ADA8DE-27A3-4F47-8941-A509E825DA3B}"/>
    <cellStyle name="Separador de milhares 9 2 4 2 9" xfId="35056" xr:uid="{C1FB324C-1500-4FF3-9713-0F4CD6ADDC98}"/>
    <cellStyle name="Separador de milhares 9 2 4 3" xfId="4985" xr:uid="{7104BD02-41C8-4AFA-A603-B98AC4904251}"/>
    <cellStyle name="Separador de milhares 9 2 4 3 2" xfId="10234" xr:uid="{43C69C8F-9BEB-4927-8FEC-1C72C41E33A1}"/>
    <cellStyle name="Separador de milhares 9 2 4 3 2 2" xfId="26496" xr:uid="{4CCC4B1A-C2EF-4183-A31C-A4C0FC3D3E73}"/>
    <cellStyle name="Separador de milhares 9 2 4 3 3" xfId="15757" xr:uid="{E2EA06FC-6271-4327-AA3A-F44BC86B6C85}"/>
    <cellStyle name="Separador de milhares 9 2 4 3 4" xfId="21655" xr:uid="{4384DDF4-0BA4-4324-8C3C-DF1950CD458A}"/>
    <cellStyle name="Separador de milhares 9 2 4 3 5" xfId="29495" xr:uid="{EBD1EF4A-A594-4775-B94C-3DBD0897866E}"/>
    <cellStyle name="Separador de milhares 9 2 4 4" xfId="6991" xr:uid="{B3414868-1F86-4904-AF05-5277D313ABCB}"/>
    <cellStyle name="Separador de milhares 9 2 4 4 2" xfId="11846" xr:uid="{0DC241B7-F802-45C8-99AC-4B20A8223E68}"/>
    <cellStyle name="Separador de milhares 9 2 4 4 2 2" xfId="28108" xr:uid="{9748AC30-8D4A-4673-A719-5A165FE87DC2}"/>
    <cellStyle name="Separador de milhares 9 2 4 4 3" xfId="17441" xr:uid="{3A027DF2-E0FC-4FA0-8535-A0C728491533}"/>
    <cellStyle name="Separador de milhares 9 2 4 4 4" xfId="23267" xr:uid="{96D44B58-F0D0-4470-904F-0E60D87DBFC2}"/>
    <cellStyle name="Separador de milhares 9 2 4 4 5" xfId="13332" xr:uid="{471CE303-7DCC-41C1-B1D1-4D6FC664B8C8}"/>
    <cellStyle name="Separador de milhares 9 2 4 5" xfId="8618" xr:uid="{CDD5ED8A-4BD3-4FB0-8FDA-CD6F5D2691EE}"/>
    <cellStyle name="Separador de milhares 9 2 4 5 2" xfId="24887" xr:uid="{F267795A-5C01-40CB-9265-BBEB91E621B8}"/>
    <cellStyle name="Separador de milhares 9 2 4 6" xfId="14146" xr:uid="{01C375DA-4329-411C-ADC3-F2193F094647}"/>
    <cellStyle name="Separador de milhares 9 2 4 7" xfId="20046" xr:uid="{561F1701-C40C-47F2-A482-1545C71F1461}"/>
    <cellStyle name="Separador de milhares 9 2 4 8" xfId="13504" xr:uid="{1A8CA39F-6D37-4D18-84C0-5CFAA79EB603}"/>
    <cellStyle name="Separador de milhares 9 2 4 9" xfId="33091" xr:uid="{7715C087-4752-4677-9465-2D15033ACBAC}"/>
    <cellStyle name="Separador de milhares 9 2 5" xfId="3793" xr:uid="{AD7CC1F7-D952-425E-80D4-BDA64F3D7385}"/>
    <cellStyle name="Separador de milhares 9 2 5 10" xfId="36441" xr:uid="{E3EDB1D9-54E9-4B6C-BF8A-A64AFC881D1F}"/>
    <cellStyle name="Separador de milhares 9 2 5 11" xfId="37853" xr:uid="{5A47B94A-37DB-45CF-8906-FE5F90D2C105}"/>
    <cellStyle name="Separador de milhares 9 2 5 12" xfId="39258" xr:uid="{A1CB9FE1-7493-435C-8E72-F567419E3817}"/>
    <cellStyle name="Separador de milhares 9 2 5 13" xfId="40725" xr:uid="{12A1F06F-147C-4148-A4EB-F9305EEE531F}"/>
    <cellStyle name="Separador de milhares 9 2 5 14" xfId="42307" xr:uid="{C07BAF53-8FE7-4D14-AD65-EA722D12A076}"/>
    <cellStyle name="Separador de milhares 9 2 5 15" xfId="43710" xr:uid="{E6F5D685-1C79-4827-91A7-5DCCBA906D24}"/>
    <cellStyle name="Separador de milhares 9 2 5 2" xfId="5402" xr:uid="{BD2B74FC-0E65-4313-8F46-58F2839FDCFD}"/>
    <cellStyle name="Separador de milhares 9 2 5 2 2" xfId="10651" xr:uid="{4D28EF78-E6EC-4B15-AE00-67EC3FF8D7EF}"/>
    <cellStyle name="Separador de milhares 9 2 5 2 2 2" xfId="26913" xr:uid="{4F39E994-E548-469C-9DCC-D04886458D7F}"/>
    <cellStyle name="Separador de milhares 9 2 5 2 3" xfId="16174" xr:uid="{CCE01C55-94BD-4496-8D72-79C735063C59}"/>
    <cellStyle name="Separador de milhares 9 2 5 2 4" xfId="22072" xr:uid="{B795E473-D583-4E0C-A3F0-92A79DA27EEB}"/>
    <cellStyle name="Separador de milhares 9 2 5 2 5" xfId="19459" xr:uid="{D8CF0CD3-5CB4-4D36-A83C-7A7F8FBF3F91}"/>
    <cellStyle name="Separador de milhares 9 2 5 3" xfId="7408" xr:uid="{805E8542-C2D0-45E7-8B21-A10890FCD517}"/>
    <cellStyle name="Separador de milhares 9 2 5 3 2" xfId="12263" xr:uid="{93F6AD64-4D83-4B1E-B518-C57ACA1C5C38}"/>
    <cellStyle name="Separador de milhares 9 2 5 3 2 2" xfId="28525" xr:uid="{D730C763-756E-4E66-A1A8-CE3096E74798}"/>
    <cellStyle name="Separador de milhares 9 2 5 3 3" xfId="17858" xr:uid="{ECCF0D1E-F557-4CFF-AD68-FDE2643E28D1}"/>
    <cellStyle name="Separador de milhares 9 2 5 3 4" xfId="23684" xr:uid="{807290F6-A338-46C3-9455-E75E2B0ED0A9}"/>
    <cellStyle name="Separador de milhares 9 2 5 3 5" xfId="29683" xr:uid="{4079D4A1-0766-438F-81DC-086D5CDDADCD}"/>
    <cellStyle name="Separador de milhares 9 2 5 4" xfId="9035" xr:uid="{9F255AAB-3252-419E-BABB-FE4DF98BD81C}"/>
    <cellStyle name="Separador de milhares 9 2 5 4 2" xfId="25304" xr:uid="{AECB7C85-B601-4A6F-9168-30C7DC5225EC}"/>
    <cellStyle name="Separador de milhares 9 2 5 5" xfId="14565" xr:uid="{BBC386CE-5C27-446C-AE87-2CBAF58D1640}"/>
    <cellStyle name="Separador de milhares 9 2 5 6" xfId="20463" xr:uid="{F9168347-5EA9-459E-AAB2-1B239A8877AF}"/>
    <cellStyle name="Separador de milhares 9 2 5 7" xfId="32053" xr:uid="{8B849112-C081-43C1-9187-C7FE985D72E9}"/>
    <cellStyle name="Separador de milhares 9 2 5 8" xfId="33508" xr:uid="{C52909A0-9601-4B5A-9F33-E62C37357174}"/>
    <cellStyle name="Separador de milhares 9 2 5 9" xfId="35057" xr:uid="{0459669B-9B66-4197-B0E6-7523B2557015}"/>
    <cellStyle name="Separador de milhares 9 2 6" xfId="13697" xr:uid="{FBC3132F-2C13-4591-B128-EF9E5F7EFA6D}"/>
    <cellStyle name="Separador de milhares 9 2 7" xfId="19288" xr:uid="{191D3DF7-C133-4239-9354-0DE0A4DFC03A}"/>
    <cellStyle name="Separador de milhares 9 3" xfId="2867" xr:uid="{ADC102C0-9DC2-4C01-B984-E6F6F3F5117F}"/>
    <cellStyle name="Separador de milhares 9 3 2" xfId="3105" xr:uid="{29B2C273-06C4-4543-A6A9-DE6AD68CAE81}"/>
    <cellStyle name="Separador de milhares 9 3 2 10" xfId="32852" xr:uid="{B6155B5A-D499-4EDF-BCBD-55263DB19112}"/>
    <cellStyle name="Separador de milhares 9 3 2 11" xfId="35058" xr:uid="{F48D6044-D0DE-4076-9408-54C6ADE29272}"/>
    <cellStyle name="Separador de milhares 9 3 2 12" xfId="35878" xr:uid="{12D086F8-19B0-4F14-BAD7-026D5FB21D0E}"/>
    <cellStyle name="Separador de milhares 9 3 2 13" xfId="37290" xr:uid="{D8A2D375-526F-4E19-A821-847C4B1F69D1}"/>
    <cellStyle name="Separador de milhares 9 3 2 14" xfId="38695" xr:uid="{717F665F-7568-47EB-86B6-2752A5DA7C55}"/>
    <cellStyle name="Separador de milhares 9 3 2 15" xfId="40726" xr:uid="{B4AD2EAE-077E-4DD8-B063-F8E2CD3022BC}"/>
    <cellStyle name="Separador de milhares 9 3 2 16" xfId="41744" xr:uid="{7BFE9368-92E6-4971-939D-25652735CC2E}"/>
    <cellStyle name="Separador de milhares 9 3 2 17" xfId="43147" xr:uid="{C78B2F45-42B3-4FA0-8D74-A4857B1813D6}"/>
    <cellStyle name="Separador de milhares 9 3 2 2" xfId="3570" xr:uid="{E1013E85-21F8-4F9D-8CF9-CFC6D1B89B2B}"/>
    <cellStyle name="Separador de milhares 9 3 2 2 10" xfId="35059" xr:uid="{B8546F9F-5EB5-4099-A810-B5F1F718AA34}"/>
    <cellStyle name="Separador de milhares 9 3 2 2 11" xfId="36243" xr:uid="{C86B3785-0171-44DE-8DC2-A40E6C5420CE}"/>
    <cellStyle name="Separador de milhares 9 3 2 2 12" xfId="37655" xr:uid="{EC838C4D-955B-4D5D-A47B-7A6A2D200C8C}"/>
    <cellStyle name="Separador de milhares 9 3 2 2 13" xfId="39060" xr:uid="{FF5245BF-0192-400F-AA9F-B6765834C147}"/>
    <cellStyle name="Separador de milhares 9 3 2 2 14" xfId="40727" xr:uid="{889D31AB-31AF-4832-B154-4175A287567B}"/>
    <cellStyle name="Separador de milhares 9 3 2 2 15" xfId="42109" xr:uid="{033B8976-49A0-453D-97E1-F00B904429E7}"/>
    <cellStyle name="Separador de milhares 9 3 2 2 16" xfId="43512" xr:uid="{AF608D3A-0510-4DEA-9AAA-E2E167E85E60}"/>
    <cellStyle name="Separador de milhares 9 3 2 2 2" xfId="4431" xr:uid="{AD7A2228-2FD8-465E-B335-459DA6BDB23B}"/>
    <cellStyle name="Separador de milhares 9 3 2 2 2 10" xfId="36995" xr:uid="{7D6BF480-55F5-4C48-B55C-D922DEC6B3BE}"/>
    <cellStyle name="Separador de milhares 9 3 2 2 2 11" xfId="38407" xr:uid="{2264C7BE-60D4-4B73-986B-1B2EF33FABC8}"/>
    <cellStyle name="Separador de milhares 9 3 2 2 2 12" xfId="39812" xr:uid="{D98A0200-D8F2-4469-B57B-02525E238FBE}"/>
    <cellStyle name="Separador de milhares 9 3 2 2 2 13" xfId="40728" xr:uid="{44199BA4-D4FA-4DB6-9FA0-BE418467F751}"/>
    <cellStyle name="Separador de milhares 9 3 2 2 2 14" xfId="42861" xr:uid="{7CD8C215-5D90-421A-9540-87A164EC9516}"/>
    <cellStyle name="Separador de milhares 9 3 2 2 2 15" xfId="44264" xr:uid="{59FBBCE6-3304-4E52-88E2-DF8788EC0BFF}"/>
    <cellStyle name="Separador de milhares 9 3 2 2 2 2" xfId="6040" xr:uid="{F101829F-00CA-4D44-88DA-C8B21AE72DB9}"/>
    <cellStyle name="Separador de milhares 9 3 2 2 2 2 2" xfId="11289" xr:uid="{B05F39A0-4412-424C-AF4B-063E4A1E2CF1}"/>
    <cellStyle name="Separador de milhares 9 3 2 2 2 2 2 2" xfId="27551" xr:uid="{E458DA5E-1DF2-477C-9A52-1AF5DB848F16}"/>
    <cellStyle name="Separador de milhares 9 3 2 2 2 2 3" xfId="16812" xr:uid="{3063B899-3F4D-47E5-BCEB-DBA219287AF6}"/>
    <cellStyle name="Separador de milhares 9 3 2 2 2 2 4" xfId="22710" xr:uid="{20C11332-EB55-4718-BB10-D899249613E3}"/>
    <cellStyle name="Separador de milhares 9 3 2 2 2 2 5" xfId="31089" xr:uid="{D7B3B589-01C4-4704-A0A2-56B1D8AA9FF9}"/>
    <cellStyle name="Separador de milhares 9 3 2 2 2 3" xfId="8046" xr:uid="{263B5E7C-80FC-48E6-8D95-2691F91E6BFC}"/>
    <cellStyle name="Separador de milhares 9 3 2 2 2 3 2" xfId="12901" xr:uid="{E1FA9416-5EA7-49C9-A9B9-FF9DB6549194}"/>
    <cellStyle name="Separador de milhares 9 3 2 2 2 3 2 2" xfId="29163" xr:uid="{D8960C86-5C07-4DD3-86BD-9C41DA288885}"/>
    <cellStyle name="Separador de milhares 9 3 2 2 2 3 3" xfId="18496" xr:uid="{B5CF7517-93AE-42D0-83CB-A49B4E589331}"/>
    <cellStyle name="Separador de milhares 9 3 2 2 2 3 4" xfId="24322" xr:uid="{394459F0-E426-47D6-BDB7-F2725193FF84}"/>
    <cellStyle name="Separador de milhares 9 3 2 2 2 3 5" xfId="29878" xr:uid="{E0F4D37D-EE47-41D1-B7EF-12F81561DCBE}"/>
    <cellStyle name="Separador de milhares 9 3 2 2 2 4" xfId="9673" xr:uid="{884D5979-9956-461E-BCC0-2E6B22021181}"/>
    <cellStyle name="Separador de milhares 9 3 2 2 2 4 2" xfId="25942" xr:uid="{26D6049F-02EE-4B68-8B5A-7737D9F5E03B}"/>
    <cellStyle name="Separador de milhares 9 3 2 2 2 5" xfId="15203" xr:uid="{3CA01C1D-0606-4F1E-99B6-545D43F8CBE6}"/>
    <cellStyle name="Separador de milhares 9 3 2 2 2 6" xfId="21101" xr:uid="{51D9F2AD-AE00-4EF0-B046-2FA6457FBC96}"/>
    <cellStyle name="Separador de milhares 9 3 2 2 2 7" xfId="18696" xr:uid="{2CA5AC83-59A3-4F01-B0C9-ABDD644F2FFB}"/>
    <cellStyle name="Separador de milhares 9 3 2 2 2 8" xfId="34146" xr:uid="{581EB851-55A9-4845-9B27-A7D5BB86EA4D}"/>
    <cellStyle name="Separador de milhares 9 3 2 2 2 9" xfId="35060" xr:uid="{45FC5D01-44DB-4AEF-99C3-D4DA204E5CDD}"/>
    <cellStyle name="Separador de milhares 9 3 2 2 3" xfId="5185" xr:uid="{0DB7313A-FF73-45EA-8FED-B97116735C7B}"/>
    <cellStyle name="Separador de milhares 9 3 2 2 3 2" xfId="10434" xr:uid="{E7B4D019-79CC-466D-8352-878D1F49FF7B}"/>
    <cellStyle name="Separador de milhares 9 3 2 2 3 2 2" xfId="26696" xr:uid="{8062140E-70FC-406C-9C26-E99D1C8AC299}"/>
    <cellStyle name="Separador de milhares 9 3 2 2 3 3" xfId="15957" xr:uid="{748F2763-A86A-4CE9-BDE1-BD4B96B0E58B}"/>
    <cellStyle name="Separador de milhares 9 3 2 2 3 4" xfId="21855" xr:uid="{EA87E279-DC56-4982-A6A4-B5B0FB655E98}"/>
    <cellStyle name="Separador de milhares 9 3 2 2 3 5" xfId="19244" xr:uid="{F3D72A09-39FF-49E0-806C-458028E0D362}"/>
    <cellStyle name="Separador de milhares 9 3 2 2 4" xfId="7191" xr:uid="{37F9CE26-EBF8-4C6B-85CD-317203528DBA}"/>
    <cellStyle name="Separador de milhares 9 3 2 2 4 2" xfId="12046" xr:uid="{D37F8D19-63AF-4309-858D-00B98DCEC179}"/>
    <cellStyle name="Separador de milhares 9 3 2 2 4 2 2" xfId="28308" xr:uid="{7C246998-D880-490E-A104-071AE9AEC75F}"/>
    <cellStyle name="Separador de milhares 9 3 2 2 4 3" xfId="17641" xr:uid="{8409F22A-C173-4AC0-86A5-840F879DEE9A}"/>
    <cellStyle name="Separador de milhares 9 3 2 2 4 4" xfId="23467" xr:uid="{4CB5DDE7-3EEB-49E4-9859-36DBE2372F97}"/>
    <cellStyle name="Separador de milhares 9 3 2 2 4 5" xfId="29847" xr:uid="{645FD47D-2EEC-401D-893F-E84C91481034}"/>
    <cellStyle name="Separador de milhares 9 3 2 2 5" xfId="8818" xr:uid="{E2D999F6-FD91-4A33-9496-6AB7FC6126A0}"/>
    <cellStyle name="Separador de milhares 9 3 2 2 5 2" xfId="25087" xr:uid="{2913734E-94A0-4C4E-98A6-5F9A7CD074E1}"/>
    <cellStyle name="Separador de milhares 9 3 2 2 6" xfId="14346" xr:uid="{DD8C4203-AB52-40A3-B40C-DD8D658BFFE3}"/>
    <cellStyle name="Separador de milhares 9 3 2 2 7" xfId="20246" xr:uid="{676675DB-FBBE-4599-BFF4-203D45B5ECBD}"/>
    <cellStyle name="Separador de milhares 9 3 2 2 8" xfId="29829" xr:uid="{D39F1E92-497E-4C11-B125-1D92845B742C}"/>
    <cellStyle name="Separador de milhares 9 3 2 2 9" xfId="33291" xr:uid="{DC301CBF-EF83-4A72-9BC8-F62D882AFFEE}"/>
    <cellStyle name="Separador de milhares 9 3 2 3" xfId="3996" xr:uid="{5BE0D07B-3E56-40BC-B784-56EA6525324F}"/>
    <cellStyle name="Separador de milhares 9 3 2 3 10" xfId="36628" xr:uid="{384676AF-D86E-4296-A82B-49D4CCD2BEB9}"/>
    <cellStyle name="Separador de milhares 9 3 2 3 11" xfId="38040" xr:uid="{E94AA2F8-935B-4FE9-8B5A-ECBDA91D4FB1}"/>
    <cellStyle name="Separador de milhares 9 3 2 3 12" xfId="39445" xr:uid="{C77FEACB-EEC2-4BF9-AF2C-F21A8432BABE}"/>
    <cellStyle name="Separador de milhares 9 3 2 3 13" xfId="40729" xr:uid="{7B9E0BDF-361C-4B60-90DE-7928E3B71E77}"/>
    <cellStyle name="Separador de milhares 9 3 2 3 14" xfId="42494" xr:uid="{8CE714D4-4A9D-4BC1-ADB4-2CA27C33061B}"/>
    <cellStyle name="Separador de milhares 9 3 2 3 15" xfId="43897" xr:uid="{AB183A3D-1623-48B5-AACA-5F799BBEE75C}"/>
    <cellStyle name="Separador de milhares 9 3 2 3 2" xfId="5605" xr:uid="{BDEF3D8C-E20D-49F4-BEEA-006FA640D8A9}"/>
    <cellStyle name="Separador de milhares 9 3 2 3 2 2" xfId="10854" xr:uid="{4B93A407-7B9A-498B-8AA3-DCB9E6E9DA9B}"/>
    <cellStyle name="Separador de milhares 9 3 2 3 2 2 2" xfId="27116" xr:uid="{D65E0833-F53F-4656-A23C-17ED90577523}"/>
    <cellStyle name="Separador de milhares 9 3 2 3 2 3" xfId="16377" xr:uid="{A0189C1F-7DB3-459C-A5F6-17CF4D4606E0}"/>
    <cellStyle name="Separador de milhares 9 3 2 3 2 4" xfId="22275" xr:uid="{9AF29D30-FA8F-4EE5-AE6E-BFF201E8A107}"/>
    <cellStyle name="Separador de milhares 9 3 2 3 2 5" xfId="31538" xr:uid="{19A269B6-7D3B-4DE6-977C-45EAE3844BCB}"/>
    <cellStyle name="Separador de milhares 9 3 2 3 3" xfId="7611" xr:uid="{2A0AA0EE-5DE2-4E83-9E09-D1152AF7F996}"/>
    <cellStyle name="Separador de milhares 9 3 2 3 3 2" xfId="12466" xr:uid="{54DD25DE-D9BE-48AC-BFA2-C539763845CD}"/>
    <cellStyle name="Separador de milhares 9 3 2 3 3 2 2" xfId="28728" xr:uid="{97460841-E140-464F-9020-6FBB074ECDE8}"/>
    <cellStyle name="Separador de milhares 9 3 2 3 3 3" xfId="18061" xr:uid="{2E344E0F-1CF6-403B-952E-3A780E36E437}"/>
    <cellStyle name="Separador de milhares 9 3 2 3 3 4" xfId="23887" xr:uid="{B4F51A0D-6B21-4F67-9BB6-B14D7DB7F4FA}"/>
    <cellStyle name="Separador de milhares 9 3 2 3 3 5" xfId="13554" xr:uid="{D821F08B-F2D9-4F8F-A44D-A286DE9C2C5A}"/>
    <cellStyle name="Separador de milhares 9 3 2 3 4" xfId="9238" xr:uid="{D1561E4C-B343-4242-AD01-0576851FD920}"/>
    <cellStyle name="Separador de milhares 9 3 2 3 4 2" xfId="25507" xr:uid="{3B5E577E-71C6-4C02-B46B-03DB8E03518E}"/>
    <cellStyle name="Separador de milhares 9 3 2 3 5" xfId="14768" xr:uid="{58C15EE5-17B1-481F-B3B1-8FF784272F5C}"/>
    <cellStyle name="Separador de milhares 9 3 2 3 6" xfId="20666" xr:uid="{6FA70910-8B30-44CB-BEC7-DE51C00EFF4E}"/>
    <cellStyle name="Separador de milhares 9 3 2 3 7" xfId="29293" xr:uid="{183DC6CB-B65F-4B2E-BC30-86C146001E94}"/>
    <cellStyle name="Separador de milhares 9 3 2 3 8" xfId="33711" xr:uid="{C3889BE0-BAD2-4560-A9DB-3B7CE580A191}"/>
    <cellStyle name="Separador de milhares 9 3 2 3 9" xfId="35061" xr:uid="{143FC1BB-601C-4462-83DB-27BFF6BC6E05}"/>
    <cellStyle name="Separador de milhares 9 3 2 4" xfId="4746" xr:uid="{DB367FB5-DF1D-4D86-9412-1A003DE3827A}"/>
    <cellStyle name="Separador de milhares 9 3 2 4 2" xfId="9995" xr:uid="{CAFCFF9E-8C30-4DE5-8B71-61870C2DD66E}"/>
    <cellStyle name="Separador de milhares 9 3 2 4 2 2" xfId="26257" xr:uid="{874F34DA-4DFF-4F9C-999D-AAC305A324C8}"/>
    <cellStyle name="Separador de milhares 9 3 2 4 3" xfId="15518" xr:uid="{477130C4-9774-4753-9B52-78076E030398}"/>
    <cellStyle name="Separador de milhares 9 3 2 4 4" xfId="21416" xr:uid="{9FB70BD0-83E9-4581-8680-DF2C267CBFE8}"/>
    <cellStyle name="Separador de milhares 9 3 2 4 5" xfId="13598" xr:uid="{62011F80-C0C6-44D1-8D2F-478504DDBBE0}"/>
    <cellStyle name="Separador de milhares 9 3 2 5" xfId="6752" xr:uid="{702341ED-0A8B-4E3A-B754-935CBF58D873}"/>
    <cellStyle name="Separador de milhares 9 3 2 5 2" xfId="11607" xr:uid="{7E7345F8-6C65-46B9-9597-6FAB34F56088}"/>
    <cellStyle name="Separador de milhares 9 3 2 5 2 2" xfId="27869" xr:uid="{527DFE8F-D905-4257-8383-9BA81744718C}"/>
    <cellStyle name="Separador de milhares 9 3 2 5 3" xfId="17202" xr:uid="{1748F605-60A1-4CBF-AE1A-16AED6286C83}"/>
    <cellStyle name="Separador de milhares 9 3 2 5 4" xfId="23028" xr:uid="{CCFF5165-027E-4E4D-A42F-A4C4ABC13067}"/>
    <cellStyle name="Separador de milhares 9 3 2 5 5" xfId="19065" xr:uid="{727CB163-4AC0-4F99-B4D0-8E07728BCC8A}"/>
    <cellStyle name="Separador de milhares 9 3 2 6" xfId="8379" xr:uid="{AC5A7DE8-B5C7-4BD9-BDED-2D3DB46A68FD}"/>
    <cellStyle name="Separador de milhares 9 3 2 6 2" xfId="24648" xr:uid="{DCC47E97-E508-45EA-BF56-BC090D9192C1}"/>
    <cellStyle name="Separador de milhares 9 3 2 7" xfId="13904" xr:uid="{DA6F8275-D918-4F51-9742-99C2F55F2432}"/>
    <cellStyle name="Separador de milhares 9 3 2 8" xfId="19807" xr:uid="{A538682C-463F-4225-B94B-A0AC04DE217A}"/>
    <cellStyle name="Separador de milhares 9 3 2 9" xfId="18903" xr:uid="{08DA68E6-E7A5-4536-946E-EDF8C7E3E4F5}"/>
    <cellStyle name="Separador de milhares 9 3 3" xfId="3372" xr:uid="{E62CAF19-4525-48E5-9DD3-F92D45D87D14}"/>
    <cellStyle name="Separador de milhares 9 3 3 10" xfId="35062" xr:uid="{2EDE2B7B-2DF1-41D0-BEE9-049C5B481722}"/>
    <cellStyle name="Separador de milhares 9 3 3 11" xfId="36067" xr:uid="{6FA1C6CF-0ABE-4E9D-AEDA-7886532B67F8}"/>
    <cellStyle name="Separador de milhares 9 3 3 12" xfId="37479" xr:uid="{7F84068B-E859-4FA8-BE94-E233ED749BD8}"/>
    <cellStyle name="Separador de milhares 9 3 3 13" xfId="38884" xr:uid="{339CF5CC-7E45-4011-A9CE-B99DDDEEED84}"/>
    <cellStyle name="Separador de milhares 9 3 3 14" xfId="40730" xr:uid="{37416CCD-A7E4-42F4-B362-E567B547A843}"/>
    <cellStyle name="Separador de milhares 9 3 3 15" xfId="41933" xr:uid="{329296CC-1CAF-4128-A035-CA4C60C60672}"/>
    <cellStyle name="Separador de milhares 9 3 3 16" xfId="43336" xr:uid="{AAE79F52-C6CD-4F65-9DBF-D086640C80E3}"/>
    <cellStyle name="Separador de milhares 9 3 3 2" xfId="4233" xr:uid="{684FAD0E-CEB3-430D-9527-628CBA75A369}"/>
    <cellStyle name="Separador de milhares 9 3 3 2 10" xfId="36819" xr:uid="{77A1461B-621B-4A05-896C-63F4BD60B1B5}"/>
    <cellStyle name="Separador de milhares 9 3 3 2 11" xfId="38231" xr:uid="{38A486C9-61E4-4CCA-ADA5-8C48A4381BFC}"/>
    <cellStyle name="Separador de milhares 9 3 3 2 12" xfId="39636" xr:uid="{5ECCBACF-9FB2-4F3F-A24D-F29CBA092931}"/>
    <cellStyle name="Separador de milhares 9 3 3 2 13" xfId="40731" xr:uid="{CCA6900A-D58F-43DF-9CA2-1973BA706E31}"/>
    <cellStyle name="Separador de milhares 9 3 3 2 14" xfId="42685" xr:uid="{BDEBFA2C-B60E-4844-869B-ED0A23AB9039}"/>
    <cellStyle name="Separador de milhares 9 3 3 2 15" xfId="44088" xr:uid="{65A4E490-930D-481E-84DC-E92D90BFE12E}"/>
    <cellStyle name="Separador de milhares 9 3 3 2 2" xfId="5842" xr:uid="{5B865EAD-84A4-4347-9F3B-0BB199ACBB53}"/>
    <cellStyle name="Separador de milhares 9 3 3 2 2 2" xfId="11091" xr:uid="{7DE03166-C4F6-4BBE-AB97-4CA288FA98C6}"/>
    <cellStyle name="Separador de milhares 9 3 3 2 2 2 2" xfId="27353" xr:uid="{042724D1-04C1-40DB-BAB8-F87FC7333990}"/>
    <cellStyle name="Separador de milhares 9 3 3 2 2 3" xfId="16614" xr:uid="{60B32A26-F2B1-4293-ACF7-C8B7A7D7A0D9}"/>
    <cellStyle name="Separador de milhares 9 3 3 2 2 4" xfId="22512" xr:uid="{6B3B5965-E586-489A-B3EA-B2DC707F7846}"/>
    <cellStyle name="Separador de milhares 9 3 3 2 2 5" xfId="29442" xr:uid="{DA010CDB-6486-4F74-9B4D-9D4A67CAD771}"/>
    <cellStyle name="Separador de milhares 9 3 3 2 3" xfId="7848" xr:uid="{92B1A0AC-08F9-48B5-A35A-1341CCE31459}"/>
    <cellStyle name="Separador de milhares 9 3 3 2 3 2" xfId="12703" xr:uid="{52A64C73-3680-49A1-80DE-2B53AD09A494}"/>
    <cellStyle name="Separador de milhares 9 3 3 2 3 2 2" xfId="28965" xr:uid="{23692BCC-B563-4158-B67E-8B8769E0D666}"/>
    <cellStyle name="Separador de milhares 9 3 3 2 3 3" xfId="18298" xr:uid="{E2B83FD1-E464-4287-A1E4-541D6F585FD9}"/>
    <cellStyle name="Separador de milhares 9 3 3 2 3 4" xfId="24124" xr:uid="{0FDB0E58-D903-4ADA-9DEB-A61270FBC0B4}"/>
    <cellStyle name="Separador de milhares 9 3 3 2 3 5" xfId="19541" xr:uid="{DF11329C-C3F0-4FF2-8709-B6CE142B383D}"/>
    <cellStyle name="Separador de milhares 9 3 3 2 4" xfId="9475" xr:uid="{D9E0018F-7AD5-4569-BFB3-69CC9C74B683}"/>
    <cellStyle name="Separador de milhares 9 3 3 2 4 2" xfId="25744" xr:uid="{55E2BDCA-C373-4D86-84CE-2C316AB58FB6}"/>
    <cellStyle name="Separador de milhares 9 3 3 2 5" xfId="15005" xr:uid="{069F7356-A89A-4A4D-91A0-0255EAA557F3}"/>
    <cellStyle name="Separador de milhares 9 3 3 2 6" xfId="20903" xr:uid="{37BCCB84-D5B3-4471-9ED6-3EEAC185F448}"/>
    <cellStyle name="Separador de milhares 9 3 3 2 7" xfId="32359" xr:uid="{1A6C647B-FFDE-4FA1-B95F-827DDC4D1639}"/>
    <cellStyle name="Separador de milhares 9 3 3 2 8" xfId="33948" xr:uid="{218A3324-F5A7-47A3-A416-7D38E266B51D}"/>
    <cellStyle name="Separador de milhares 9 3 3 2 9" xfId="35063" xr:uid="{30E8CBE4-6CE4-45F4-A2A6-E852C9596373}"/>
    <cellStyle name="Separador de milhares 9 3 3 3" xfId="4987" xr:uid="{17156B4F-0390-42CC-B194-BB360E68F1EE}"/>
    <cellStyle name="Separador de milhares 9 3 3 3 2" xfId="10236" xr:uid="{B4760D57-7D27-459F-96B6-48EAC8DBD643}"/>
    <cellStyle name="Separador de milhares 9 3 3 3 2 2" xfId="26498" xr:uid="{334B97C7-54FB-4B76-8D02-52998B079064}"/>
    <cellStyle name="Separador de milhares 9 3 3 3 3" xfId="15759" xr:uid="{E287C389-5ECB-475B-BC91-B01BF90C6891}"/>
    <cellStyle name="Separador de milhares 9 3 3 3 4" xfId="21657" xr:uid="{0D294AC8-05BA-4BF1-8CD0-6DC360B83D5E}"/>
    <cellStyle name="Separador de milhares 9 3 3 3 5" xfId="30524" xr:uid="{76CD9229-7B5E-490E-8C61-65A7C7617188}"/>
    <cellStyle name="Separador de milhares 9 3 3 4" xfId="6993" xr:uid="{617CD4C8-6C03-4219-BCC3-9912280D2714}"/>
    <cellStyle name="Separador de milhares 9 3 3 4 2" xfId="11848" xr:uid="{E899A755-72FF-492A-B894-E001F1BCA552}"/>
    <cellStyle name="Separador de milhares 9 3 3 4 2 2" xfId="28110" xr:uid="{04A7C9CD-8A36-4333-A05F-A1919B23F30D}"/>
    <cellStyle name="Separador de milhares 9 3 3 4 3" xfId="17443" xr:uid="{B230DEAE-F4A1-4636-AA9B-2AE24C57CDE0}"/>
    <cellStyle name="Separador de milhares 9 3 3 4 4" xfId="23269" xr:uid="{A9ECE197-24A9-4F60-B37E-4FD1B4DC0DE0}"/>
    <cellStyle name="Separador de milhares 9 3 3 4 5" xfId="31819" xr:uid="{B4011EE5-B56C-4C02-A0A6-19FF317039CC}"/>
    <cellStyle name="Separador de milhares 9 3 3 5" xfId="8620" xr:uid="{76D00DCE-4B87-4D37-AF5A-6AD1C79CDE9D}"/>
    <cellStyle name="Separador de milhares 9 3 3 5 2" xfId="24889" xr:uid="{03C9521C-DF54-4908-ADDD-423D3219FBAB}"/>
    <cellStyle name="Separador de milhares 9 3 3 6" xfId="14148" xr:uid="{6A01E96D-1518-4B06-B961-233608C6B67B}"/>
    <cellStyle name="Separador de milhares 9 3 3 7" xfId="20048" xr:uid="{F2073070-8293-4740-A56E-801899E3B2FE}"/>
    <cellStyle name="Separador de milhares 9 3 3 8" xfId="31585" xr:uid="{4FA6E45C-8020-4A2B-B519-0D93BF6D7D4A}"/>
    <cellStyle name="Separador de milhares 9 3 3 9" xfId="33093" xr:uid="{D4F7AA41-387E-44FC-85FD-767081FFAC21}"/>
    <cellStyle name="Separador de milhares 9 3 4" xfId="3795" xr:uid="{DEFCDBE7-571D-4A20-96D6-037C9FFC5EAB}"/>
    <cellStyle name="Separador de milhares 9 3 4 10" xfId="36452" xr:uid="{70AC98B6-0061-4E3E-BFDA-F0DAFDAD984E}"/>
    <cellStyle name="Separador de milhares 9 3 4 11" xfId="37864" xr:uid="{8716EBD2-753E-439D-86BC-DA6893BE41C6}"/>
    <cellStyle name="Separador de milhares 9 3 4 12" xfId="39269" xr:uid="{950405E8-9035-46AF-BF3E-207A0B2409CA}"/>
    <cellStyle name="Separador de milhares 9 3 4 13" xfId="40732" xr:uid="{C7C61448-5CB8-47DB-BDE2-26ED1DE26A7D}"/>
    <cellStyle name="Separador de milhares 9 3 4 14" xfId="42318" xr:uid="{B3860268-2656-4759-84B8-3A3DB360F99E}"/>
    <cellStyle name="Separador de milhares 9 3 4 15" xfId="43721" xr:uid="{C70D9E0B-1444-4768-9A18-1427C47E3235}"/>
    <cellStyle name="Separador de milhares 9 3 4 2" xfId="5404" xr:uid="{DB175046-13CD-4C21-BCDF-27C8E92DB8C9}"/>
    <cellStyle name="Separador de milhares 9 3 4 2 2" xfId="10653" xr:uid="{6871CD40-FB81-4E6F-8164-9D6758B38F68}"/>
    <cellStyle name="Separador de milhares 9 3 4 2 2 2" xfId="26915" xr:uid="{922D3C82-033E-4AA6-A45C-B1007047FE44}"/>
    <cellStyle name="Separador de milhares 9 3 4 2 3" xfId="16176" xr:uid="{6D69B4FA-4037-417F-8DAE-6CA80C2DBD21}"/>
    <cellStyle name="Separador de milhares 9 3 4 2 4" xfId="22074" xr:uid="{98E4C8DB-B1EA-4938-BD41-023BE994A115}"/>
    <cellStyle name="Separador de milhares 9 3 4 2 5" xfId="19449" xr:uid="{D440694E-AB79-4B8A-B77A-E53311A99378}"/>
    <cellStyle name="Separador de milhares 9 3 4 3" xfId="7410" xr:uid="{07231E55-2BB2-46DC-A96E-502BE48641BF}"/>
    <cellStyle name="Separador de milhares 9 3 4 3 2" xfId="12265" xr:uid="{C1DD58BD-6A2C-4877-953A-4737427A362D}"/>
    <cellStyle name="Separador de milhares 9 3 4 3 2 2" xfId="28527" xr:uid="{05E8AE29-2BE3-41E3-9197-83B955AF85EB}"/>
    <cellStyle name="Separador de milhares 9 3 4 3 3" xfId="17860" xr:uid="{9E3DC190-EA08-455F-9D0A-87FE40B2106C}"/>
    <cellStyle name="Separador de milhares 9 3 4 3 4" xfId="23686" xr:uid="{2A2F85FE-8D8E-420B-9517-533A3A019A8B}"/>
    <cellStyle name="Separador de milhares 9 3 4 3 5" xfId="30464" xr:uid="{E99F1B28-4303-4426-B4B3-6F2F0F231D68}"/>
    <cellStyle name="Separador de milhares 9 3 4 4" xfId="9037" xr:uid="{1E1F80D6-4F19-425C-89BB-0209D35D1590}"/>
    <cellStyle name="Separador de milhares 9 3 4 4 2" xfId="25306" xr:uid="{56BB9A9C-F603-40DF-8BE6-BC43861BB455}"/>
    <cellStyle name="Separador de milhares 9 3 4 5" xfId="14567" xr:uid="{FDB61C5C-48D1-4361-8F90-C3AAEC05CFEA}"/>
    <cellStyle name="Separador de milhares 9 3 4 6" xfId="20465" xr:uid="{A1AA1AC8-08C7-4AC5-A1EC-058DACF63E4D}"/>
    <cellStyle name="Separador de milhares 9 3 4 7" xfId="29378" xr:uid="{3E2D5A35-E199-4488-A058-4C61FC1B35A2}"/>
    <cellStyle name="Separador de milhares 9 3 4 8" xfId="33510" xr:uid="{4AF3BE0C-5E70-4884-8854-27E5037C29D0}"/>
    <cellStyle name="Separador de milhares 9 3 4 9" xfId="35064" xr:uid="{B7C51EA5-BB94-4436-9884-93B98C897939}"/>
    <cellStyle name="Separador de milhares 9 3 5" xfId="13699" xr:uid="{D5C1AB57-03BF-4AFA-88A0-2FC39E6414FF}"/>
    <cellStyle name="Separador de milhares 9 3 6" xfId="29737" xr:uid="{56C36524-1D48-4DD5-BBF3-C9CC86A1CD67}"/>
    <cellStyle name="Separador de milhares 9 4" xfId="2868" xr:uid="{D6ECD4B6-F231-4824-A2A4-3614C88D7588}"/>
    <cellStyle name="Separador de milhares 9 5" xfId="3102" xr:uid="{1955CB5B-0534-4F60-850E-F393B6BFF6C3}"/>
    <cellStyle name="Separador de milhares 9 5 10" xfId="32849" xr:uid="{63CF82AE-3BD6-4913-B3DB-9ACF35A9F336}"/>
    <cellStyle name="Separador de milhares 9 5 11" xfId="35065" xr:uid="{732A469A-6990-4760-8812-33B615220F52}"/>
    <cellStyle name="Separador de milhares 9 5 12" xfId="35861" xr:uid="{9305B798-782B-4755-A756-206D2E5E2E25}"/>
    <cellStyle name="Separador de milhares 9 5 13" xfId="37273" xr:uid="{7212C6BA-81D5-4694-A655-7357326A095B}"/>
    <cellStyle name="Separador de milhares 9 5 14" xfId="38678" xr:uid="{075DA250-18E3-4FB9-9F84-82EC8DF45507}"/>
    <cellStyle name="Separador de milhares 9 5 15" xfId="40733" xr:uid="{8A4A6C8B-E676-480A-8007-751813E1F7C1}"/>
    <cellStyle name="Separador de milhares 9 5 16" xfId="41727" xr:uid="{65B7E295-F99A-46E2-B3BD-3606AE414CAE}"/>
    <cellStyle name="Separador de milhares 9 5 17" xfId="43130" xr:uid="{294AC5DB-4E81-4120-B2E2-BB38FBE09C2C}"/>
    <cellStyle name="Separador de milhares 9 5 2" xfId="3567" xr:uid="{79955F74-43EB-4749-80EA-746DB1AB960C}"/>
    <cellStyle name="Separador de milhares 9 5 2 10" xfId="35066" xr:uid="{B95AB6C4-B6A8-40B4-9B7C-2547A425DBFA}"/>
    <cellStyle name="Separador de milhares 9 5 2 11" xfId="36226" xr:uid="{5CA06292-A75E-4DB6-81EF-A35886A1369E}"/>
    <cellStyle name="Separador de milhares 9 5 2 12" xfId="37638" xr:uid="{D690CC12-1C64-43F5-90DC-51C6F8405D48}"/>
    <cellStyle name="Separador de milhares 9 5 2 13" xfId="39043" xr:uid="{5CA6DD19-601F-4AB5-8C87-C56ED7BAB470}"/>
    <cellStyle name="Separador de milhares 9 5 2 14" xfId="40734" xr:uid="{3824DA90-C877-4DBA-9CF9-5D65D609E6BB}"/>
    <cellStyle name="Separador de milhares 9 5 2 15" xfId="42092" xr:uid="{FF59F4E3-1DC1-4FBE-BDE7-8FA04C1835DE}"/>
    <cellStyle name="Separador de milhares 9 5 2 16" xfId="43495" xr:uid="{D77D1C13-68E4-4A2C-B93D-BC03520351C2}"/>
    <cellStyle name="Separador de milhares 9 5 2 2" xfId="4428" xr:uid="{0655E810-4DBD-4484-AAF6-1ECF166FA824}"/>
    <cellStyle name="Separador de milhares 9 5 2 2 10" xfId="36978" xr:uid="{1CD1B514-9065-4B84-8CA3-00346DBCA7A9}"/>
    <cellStyle name="Separador de milhares 9 5 2 2 11" xfId="38390" xr:uid="{0FCA94F6-BCC7-43B4-8466-9EA83F69F6EB}"/>
    <cellStyle name="Separador de milhares 9 5 2 2 12" xfId="39795" xr:uid="{EBA2A7DC-4188-46EC-92FB-650FBD13A837}"/>
    <cellStyle name="Separador de milhares 9 5 2 2 13" xfId="40735" xr:uid="{28D37C3A-B04E-4DBF-8199-462A35D813FF}"/>
    <cellStyle name="Separador de milhares 9 5 2 2 14" xfId="42844" xr:uid="{5C6F4D20-691A-47A6-90E4-BC3C183FD2EE}"/>
    <cellStyle name="Separador de milhares 9 5 2 2 15" xfId="44247" xr:uid="{E9AEEA73-2DA3-4517-8B15-770D045E1C87}"/>
    <cellStyle name="Separador de milhares 9 5 2 2 2" xfId="6037" xr:uid="{CE7D2BBE-A676-48C6-AD8E-5A710901A4DA}"/>
    <cellStyle name="Separador de milhares 9 5 2 2 2 2" xfId="11286" xr:uid="{A6BD376A-336B-4451-B531-2E0F8E39B1B9}"/>
    <cellStyle name="Separador de milhares 9 5 2 2 2 2 2" xfId="27548" xr:uid="{E509ABC3-71AB-432B-8B29-81A8B1364EE4}"/>
    <cellStyle name="Separador de milhares 9 5 2 2 2 3" xfId="16809" xr:uid="{C3ECB05B-F3C5-4171-907F-E9E87BC8070F}"/>
    <cellStyle name="Separador de milhares 9 5 2 2 2 4" xfId="22707" xr:uid="{FB81CE9E-73C4-4D8A-B02E-CC0E44B5F4F8}"/>
    <cellStyle name="Separador de milhares 9 5 2 2 2 5" xfId="32434" xr:uid="{7E2CFBB8-FA33-42F4-A5DE-C209B6386DA0}"/>
    <cellStyle name="Separador de milhares 9 5 2 2 3" xfId="8043" xr:uid="{64ACA96A-A3F3-440E-86EF-7EC5B15C08A4}"/>
    <cellStyle name="Separador de milhares 9 5 2 2 3 2" xfId="12898" xr:uid="{D73BA1F8-C5D5-48A2-A84B-BB3C3797774A}"/>
    <cellStyle name="Separador de milhares 9 5 2 2 3 2 2" xfId="29160" xr:uid="{92B9BBCB-F427-4E3A-90BB-A9785102EF0C}"/>
    <cellStyle name="Separador de milhares 9 5 2 2 3 3" xfId="18493" xr:uid="{995A895A-62D9-40DE-BCAA-68E27AB8C1AD}"/>
    <cellStyle name="Separador de milhares 9 5 2 2 3 4" xfId="24319" xr:uid="{327CC304-81EB-4639-AA63-8535503EF938}"/>
    <cellStyle name="Separador de milhares 9 5 2 2 3 5" xfId="32532" xr:uid="{276CC8DA-7706-4036-9408-DE4EDA56AA17}"/>
    <cellStyle name="Separador de milhares 9 5 2 2 4" xfId="9670" xr:uid="{28CBC679-B27F-4452-B4E0-3DD083F7F79C}"/>
    <cellStyle name="Separador de milhares 9 5 2 2 4 2" xfId="25939" xr:uid="{82AFAF86-FDAE-4D1F-AB2A-8F20E4A498FC}"/>
    <cellStyle name="Separador de milhares 9 5 2 2 5" xfId="15200" xr:uid="{DFA2B180-B093-4E5E-9749-A5282B145773}"/>
    <cellStyle name="Separador de milhares 9 5 2 2 6" xfId="21098" xr:uid="{63EFDEEA-7CA7-4CEC-89E6-3A9540226E4E}"/>
    <cellStyle name="Separador de milhares 9 5 2 2 7" xfId="18805" xr:uid="{601B965B-8023-4AD4-8AFC-ECC5AF071308}"/>
    <cellStyle name="Separador de milhares 9 5 2 2 8" xfId="34143" xr:uid="{D0DC937E-6F87-45E5-81C0-F2644D0A794E}"/>
    <cellStyle name="Separador de milhares 9 5 2 2 9" xfId="35067" xr:uid="{B4D7ABFC-106F-420D-AA38-E462F93076E8}"/>
    <cellStyle name="Separador de milhares 9 5 2 3" xfId="5182" xr:uid="{029CA7A4-78F4-44BE-AC75-E4441D3C29D9}"/>
    <cellStyle name="Separador de milhares 9 5 2 3 2" xfId="10431" xr:uid="{2B5ADB08-847B-4501-BAB0-6CE394FDE578}"/>
    <cellStyle name="Separador de milhares 9 5 2 3 2 2" xfId="26693" xr:uid="{0B3A5A91-35BF-415E-B87E-38F2CC1773E2}"/>
    <cellStyle name="Separador de milhares 9 5 2 3 3" xfId="15954" xr:uid="{7ACD774C-6D64-4FB2-85BA-D68B57B6D17E}"/>
    <cellStyle name="Separador de milhares 9 5 2 3 4" xfId="21852" xr:uid="{C39900B3-6E3C-448C-9BDB-EE42626AE01A}"/>
    <cellStyle name="Separador de milhares 9 5 2 3 5" xfId="32082" xr:uid="{33FBC832-A22E-4F56-9715-060BCA592BAD}"/>
    <cellStyle name="Separador de milhares 9 5 2 4" xfId="7188" xr:uid="{52EE8BD9-B0A0-438B-8833-2704B02A62AB}"/>
    <cellStyle name="Separador de milhares 9 5 2 4 2" xfId="12043" xr:uid="{4D151870-E015-4375-9F45-D79A4ABC9514}"/>
    <cellStyle name="Separador de milhares 9 5 2 4 2 2" xfId="28305" xr:uid="{28AD5EBA-D6E9-4830-BDA4-1539105D346B}"/>
    <cellStyle name="Separador de milhares 9 5 2 4 3" xfId="17638" xr:uid="{17996B54-E2AE-4721-9A0D-CD1FDD9E5A7B}"/>
    <cellStyle name="Separador de milhares 9 5 2 4 4" xfId="23464" xr:uid="{6216B90B-3D30-457B-AD9D-A818CCB2F8D4}"/>
    <cellStyle name="Separador de milhares 9 5 2 4 5" xfId="30243" xr:uid="{2F99C3F9-0608-44AC-B867-96F3DEDD8732}"/>
    <cellStyle name="Separador de milhares 9 5 2 5" xfId="8815" xr:uid="{22925E36-A85B-49EA-9F05-056126185D23}"/>
    <cellStyle name="Separador de milhares 9 5 2 5 2" xfId="25084" xr:uid="{193215C0-953B-4A99-96F1-8E321D694C3A}"/>
    <cellStyle name="Separador de milhares 9 5 2 6" xfId="14343" xr:uid="{04BA833C-DC12-4ACF-819F-06BEED6701F9}"/>
    <cellStyle name="Separador de milhares 9 5 2 7" xfId="20243" xr:uid="{1991531D-3E1D-4722-9A53-0780BA42C902}"/>
    <cellStyle name="Separador de milhares 9 5 2 8" xfId="32495" xr:uid="{5E9E607D-C780-4038-9CFF-94E9104F4ACA}"/>
    <cellStyle name="Separador de milhares 9 5 2 9" xfId="33288" xr:uid="{836ACF28-3414-4F9F-A353-93ADABD4E9E9}"/>
    <cellStyle name="Separador de milhares 9 5 3" xfId="3993" xr:uid="{2E2BEB26-4968-4DA6-B82A-9C718F04AAEC}"/>
    <cellStyle name="Separador de milhares 9 5 3 10" xfId="36611" xr:uid="{E503A926-5EC9-4420-A47F-0B968BE95B8E}"/>
    <cellStyle name="Separador de milhares 9 5 3 11" xfId="38023" xr:uid="{9BC1E459-55BE-44E1-BF64-340D9D9A6850}"/>
    <cellStyle name="Separador de milhares 9 5 3 12" xfId="39428" xr:uid="{BB512AB0-ABA1-4AFF-ACF5-00D6EED03C8C}"/>
    <cellStyle name="Separador de milhares 9 5 3 13" xfId="40736" xr:uid="{DA8F0F4D-47E7-4709-91AB-5F85F92BC7A4}"/>
    <cellStyle name="Separador de milhares 9 5 3 14" xfId="42477" xr:uid="{71D0B531-8926-4171-B86A-D40F60A9F7AB}"/>
    <cellStyle name="Separador de milhares 9 5 3 15" xfId="43880" xr:uid="{76BA99CB-5C7A-4486-ACDD-23ACDC9FBD8D}"/>
    <cellStyle name="Separador de milhares 9 5 3 2" xfId="5602" xr:uid="{65E4DA3B-3FF3-4E39-82AE-3AE15E1480E2}"/>
    <cellStyle name="Separador de milhares 9 5 3 2 2" xfId="10851" xr:uid="{85695538-778A-421E-9CF8-91AC30B9D761}"/>
    <cellStyle name="Separador de milhares 9 5 3 2 2 2" xfId="27113" xr:uid="{B7A2B534-B578-4E8C-A2BB-66A3F367CF19}"/>
    <cellStyle name="Separador de milhares 9 5 3 2 3" xfId="16374" xr:uid="{D45CE5C9-10EA-4986-A07B-D45AD0BF6E21}"/>
    <cellStyle name="Separador de milhares 9 5 3 2 4" xfId="22272" xr:uid="{CD9812F2-56E1-4CAE-B590-15D9E4FE7D5F}"/>
    <cellStyle name="Separador de milhares 9 5 3 2 5" xfId="29330" xr:uid="{AD8872FB-3D64-4FA2-853F-2506F42F7220}"/>
    <cellStyle name="Separador de milhares 9 5 3 3" xfId="7608" xr:uid="{3913020C-0E65-4F93-B87A-32BB7138A35F}"/>
    <cellStyle name="Separador de milhares 9 5 3 3 2" xfId="12463" xr:uid="{EE15392C-FDFF-4DDF-9B35-C7A9DF11D720}"/>
    <cellStyle name="Separador de milhares 9 5 3 3 2 2" xfId="28725" xr:uid="{764812CE-2C05-478C-80AB-1172681998F1}"/>
    <cellStyle name="Separador de milhares 9 5 3 3 3" xfId="18058" xr:uid="{FD442B5E-9874-44BD-A8DC-9457874D7063}"/>
    <cellStyle name="Separador de milhares 9 5 3 3 4" xfId="23884" xr:uid="{0F1EDC13-3E3B-40AA-8863-E22F42725D46}"/>
    <cellStyle name="Separador de milhares 9 5 3 3 5" xfId="19184" xr:uid="{FDC56721-5107-4B22-A1AF-7140BC5F8C0B}"/>
    <cellStyle name="Separador de milhares 9 5 3 4" xfId="9235" xr:uid="{CF86ACEF-DA86-4123-8112-E0C4DFD1E035}"/>
    <cellStyle name="Separador de milhares 9 5 3 4 2" xfId="25504" xr:uid="{AECB7E79-69C6-4DB0-AD3D-B87BF739AA85}"/>
    <cellStyle name="Separador de milhares 9 5 3 5" xfId="14765" xr:uid="{F347CEDE-4DF7-4212-A037-1A44B85F77B4}"/>
    <cellStyle name="Separador de milhares 9 5 3 6" xfId="20663" xr:uid="{2AD4A6ED-2CBD-45D4-A6CE-FEA4D981F22C}"/>
    <cellStyle name="Separador de milhares 9 5 3 7" xfId="32411" xr:uid="{E32F17A0-8DC4-4EF5-A61B-7FFCCC0D9C07}"/>
    <cellStyle name="Separador de milhares 9 5 3 8" xfId="33708" xr:uid="{16219F27-3A7C-4DD6-8DCC-E179B66931A2}"/>
    <cellStyle name="Separador de milhares 9 5 3 9" xfId="35068" xr:uid="{916F590A-10FA-4BB8-8DB5-B5077D3C8CC5}"/>
    <cellStyle name="Separador de milhares 9 5 4" xfId="4743" xr:uid="{1531C45D-0DEC-49F3-8D58-210734322EF6}"/>
    <cellStyle name="Separador de milhares 9 5 4 2" xfId="9992" xr:uid="{66BA7A9F-C352-4953-8A11-E72F141C6D8D}"/>
    <cellStyle name="Separador de milhares 9 5 4 2 2" xfId="26254" xr:uid="{3B6F6BDC-5325-446A-A72C-EAEBC1D9DE7F}"/>
    <cellStyle name="Separador de milhares 9 5 4 3" xfId="15515" xr:uid="{FF20ED96-6FC9-4F80-9F84-CCDFE5B6EB03}"/>
    <cellStyle name="Separador de milhares 9 5 4 4" xfId="21413" xr:uid="{5B22477B-A00C-4427-B31C-7752A33F9448}"/>
    <cellStyle name="Separador de milhares 9 5 4 5" xfId="18810" xr:uid="{9A489B77-4933-4375-9607-94647C0DE674}"/>
    <cellStyle name="Separador de milhares 9 5 5" xfId="6749" xr:uid="{14BFC321-D68B-4C1F-BABE-37D93915AB19}"/>
    <cellStyle name="Separador de milhares 9 5 5 2" xfId="11604" xr:uid="{6AB4CDFB-C375-45A1-A818-4967F632CF7A}"/>
    <cellStyle name="Separador de milhares 9 5 5 2 2" xfId="27866" xr:uid="{C1228E74-6A1E-4C00-96E3-2780835E5E8C}"/>
    <cellStyle name="Separador de milhares 9 5 5 3" xfId="17199" xr:uid="{F6F4A5B4-E26D-4755-94B8-2FFD5C0A3ABE}"/>
    <cellStyle name="Separador de milhares 9 5 5 4" xfId="23025" xr:uid="{56F0BAE1-9527-4504-BB9F-EE4DF617848A}"/>
    <cellStyle name="Separador de milhares 9 5 5 5" xfId="32217" xr:uid="{FB0C06E0-A980-4C05-AAEF-F80DED800D13}"/>
    <cellStyle name="Separador de milhares 9 5 6" xfId="8376" xr:uid="{38571C3B-AA14-4A65-8CD7-F4B23B4E8946}"/>
    <cellStyle name="Separador de milhares 9 5 6 2" xfId="24645" xr:uid="{07032173-462E-4B31-95AC-FCDFF2B0A214}"/>
    <cellStyle name="Separador de milhares 9 5 7" xfId="13901" xr:uid="{5193DC62-78F7-4584-B1F6-E1F74A07DD8A}"/>
    <cellStyle name="Separador de milhares 9 5 8" xfId="19804" xr:uid="{59E0DC26-A327-4ACF-A00E-08481E12700C}"/>
    <cellStyle name="Separador de milhares 9 5 9" xfId="30530" xr:uid="{4FF959AB-8E15-44D7-B51F-6A7725A48647}"/>
    <cellStyle name="Separador de milhares 9 6" xfId="3369" xr:uid="{8A8C9EB7-ADB9-4093-BC34-4F0AA87B3102}"/>
    <cellStyle name="Separador de milhares 9 6 10" xfId="35069" xr:uid="{70786AD2-EA16-4FDC-B165-FF761D700FEA}"/>
    <cellStyle name="Separador de milhares 9 6 11" xfId="36050" xr:uid="{C4098027-ADBF-4D66-9167-94BA2DC49003}"/>
    <cellStyle name="Separador de milhares 9 6 12" xfId="37462" xr:uid="{3DA9980D-1257-4385-8B6D-2A99A51491F9}"/>
    <cellStyle name="Separador de milhares 9 6 13" xfId="38867" xr:uid="{9ECEBD20-9089-4B22-8917-BDA441409A40}"/>
    <cellStyle name="Separador de milhares 9 6 14" xfId="40737" xr:uid="{2FE2CF3D-3312-4264-B7FC-23212EF95AC5}"/>
    <cellStyle name="Separador de milhares 9 6 15" xfId="41916" xr:uid="{0BB5DF98-70D6-40F1-A1B1-F68DD39E5BA8}"/>
    <cellStyle name="Separador de milhares 9 6 16" xfId="43319" xr:uid="{19E94C16-A582-4CCE-B66B-95F67B60F375}"/>
    <cellStyle name="Separador de milhares 9 6 2" xfId="4230" xr:uid="{1100A4F5-3DE3-4BAA-A50E-C6C1394E36A9}"/>
    <cellStyle name="Separador de milhares 9 6 2 10" xfId="36802" xr:uid="{AEEC781A-261E-4D51-8E85-D29504B3E13D}"/>
    <cellStyle name="Separador de milhares 9 6 2 11" xfId="38214" xr:uid="{4E72E6AA-E206-478D-8191-3D0A0E0EA86D}"/>
    <cellStyle name="Separador de milhares 9 6 2 12" xfId="39619" xr:uid="{39D42161-2F1F-4F7E-B975-DA4FFC80850A}"/>
    <cellStyle name="Separador de milhares 9 6 2 13" xfId="40738" xr:uid="{A5C97A1B-0B14-4FED-9501-2672564FDDBB}"/>
    <cellStyle name="Separador de milhares 9 6 2 14" xfId="42668" xr:uid="{68867E86-4EAE-4D81-8C03-BB26B804476A}"/>
    <cellStyle name="Separador de milhares 9 6 2 15" xfId="44071" xr:uid="{9E14CBDD-220B-4D2F-A890-650198AE31E9}"/>
    <cellStyle name="Separador de milhares 9 6 2 2" xfId="5839" xr:uid="{142CAD0D-A5BE-429D-8009-0ADFEBA87D5C}"/>
    <cellStyle name="Separador de milhares 9 6 2 2 2" xfId="11088" xr:uid="{1AEC3300-6357-489C-8F25-544D3D43AEE7}"/>
    <cellStyle name="Separador de milhares 9 6 2 2 2 2" xfId="27350" xr:uid="{A53EE81C-309E-4843-B6E5-8F14B8E724B7}"/>
    <cellStyle name="Separador de milhares 9 6 2 2 3" xfId="16611" xr:uid="{348822E0-30C1-47F1-81CA-6690F0D0F7C2}"/>
    <cellStyle name="Separador de milhares 9 6 2 2 4" xfId="22509" xr:uid="{CFAE7B51-636F-4816-80A9-1BD5C9DE5190}"/>
    <cellStyle name="Separador de milhares 9 6 2 2 5" xfId="30456" xr:uid="{F6C3B5FC-453C-4BA4-A202-CC14FBC3A8B0}"/>
    <cellStyle name="Separador de milhares 9 6 2 3" xfId="7845" xr:uid="{5A79DD4A-5E77-46BE-AF84-CA7E0E60EF23}"/>
    <cellStyle name="Separador de milhares 9 6 2 3 2" xfId="12700" xr:uid="{30DA0AD4-9D5E-4AC7-8EB4-A3B68C474B43}"/>
    <cellStyle name="Separador de milhares 9 6 2 3 2 2" xfId="28962" xr:uid="{943F90D8-A73F-4968-8BFC-620FFD994B0B}"/>
    <cellStyle name="Separador de milhares 9 6 2 3 3" xfId="18295" xr:uid="{08BDABEE-8AAE-40D5-BA87-C41411342426}"/>
    <cellStyle name="Separador de milhares 9 6 2 3 4" xfId="24121" xr:uid="{A51EC4CF-DA48-441D-BAE0-33139A6F6DF6}"/>
    <cellStyle name="Separador de milhares 9 6 2 3 5" xfId="32574" xr:uid="{E3CD973C-D4A6-4D45-8BD2-0412E4C6994C}"/>
    <cellStyle name="Separador de milhares 9 6 2 4" xfId="9472" xr:uid="{278091B3-731E-4081-97C3-7BBCEFBC946F}"/>
    <cellStyle name="Separador de milhares 9 6 2 4 2" xfId="25741" xr:uid="{02753F07-94BA-434B-8855-00ED387A8666}"/>
    <cellStyle name="Separador de milhares 9 6 2 5" xfId="15002" xr:uid="{E92237FE-61A6-4618-8995-61314593E3D8}"/>
    <cellStyle name="Separador de milhares 9 6 2 6" xfId="20900" xr:uid="{D921CFDC-C7A9-4598-AB25-DE91B34F8DEE}"/>
    <cellStyle name="Separador de milhares 9 6 2 7" xfId="30976" xr:uid="{822D7BEE-A163-4FA2-BC74-F17BC1E179C8}"/>
    <cellStyle name="Separador de milhares 9 6 2 8" xfId="33945" xr:uid="{6FF82E44-F7F3-4772-85C1-389F149C6F42}"/>
    <cellStyle name="Separador de milhares 9 6 2 9" xfId="35070" xr:uid="{6DD2C5AA-5134-4752-BA33-8880845FE81A}"/>
    <cellStyle name="Separador de milhares 9 6 3" xfId="4984" xr:uid="{7D2841AB-104B-42E7-957E-FE4B3B1339B6}"/>
    <cellStyle name="Separador de milhares 9 6 3 2" xfId="10233" xr:uid="{4B9EE31F-15D4-4BBE-9B33-1C4F7C668BA8}"/>
    <cellStyle name="Separador de milhares 9 6 3 2 2" xfId="26495" xr:uid="{24885677-42A2-40BB-A5AD-3EEC96DA5FE4}"/>
    <cellStyle name="Separador de milhares 9 6 3 3" xfId="15756" xr:uid="{10D79A57-DE3E-43F9-8B05-BBDF6CEBBFB8}"/>
    <cellStyle name="Separador de milhares 9 6 3 4" xfId="21654" xr:uid="{ECDDC01F-0E34-4D4A-84BD-301EB6DB5E00}"/>
    <cellStyle name="Separador de milhares 9 6 3 5" xfId="30665" xr:uid="{1EE3137B-6992-4505-8577-BFB99E4AEB23}"/>
    <cellStyle name="Separador de milhares 9 6 4" xfId="6990" xr:uid="{6F659250-D76D-4199-9332-B25CB25D2346}"/>
    <cellStyle name="Separador de milhares 9 6 4 2" xfId="11845" xr:uid="{5F07DCA0-C6E1-45DF-A028-3DCEF82AB806}"/>
    <cellStyle name="Separador de milhares 9 6 4 2 2" xfId="28107" xr:uid="{BD843C92-C74C-4445-9AC9-56222021E6ED}"/>
    <cellStyle name="Separador de milhares 9 6 4 3" xfId="17440" xr:uid="{B9CDA195-1141-462F-BDC4-6C2F83DBA71C}"/>
    <cellStyle name="Separador de milhares 9 6 4 4" xfId="23266" xr:uid="{6984A87A-9C24-4B25-886F-495C87A7DF68}"/>
    <cellStyle name="Separador de milhares 9 6 4 5" xfId="29578" xr:uid="{32187986-FA63-4649-92A5-4211E44563B3}"/>
    <cellStyle name="Separador de milhares 9 6 5" xfId="8617" xr:uid="{05AB2A42-8B99-4C95-A4AA-8753E6320DD4}"/>
    <cellStyle name="Separador de milhares 9 6 5 2" xfId="24886" xr:uid="{3E385B81-CEFF-4A70-9048-7855DAC5FA2E}"/>
    <cellStyle name="Separador de milhares 9 6 6" xfId="14145" xr:uid="{08C4F8F8-1855-477F-86D2-DD42F5206991}"/>
    <cellStyle name="Separador de milhares 9 6 7" xfId="20045" xr:uid="{990443ED-F4C8-461B-AEA0-D1499D8E6434}"/>
    <cellStyle name="Separador de milhares 9 6 8" xfId="32016" xr:uid="{514A4AC8-21C1-426A-9B39-1B67489263E9}"/>
    <cellStyle name="Separador de milhares 9 6 9" xfId="33090" xr:uid="{8607752F-BEE8-455F-B9D7-D2B5A617F917}"/>
    <cellStyle name="Separador de milhares 9 7" xfId="3792" xr:uid="{39189BC5-14AD-483E-8A6B-D37502CBC592}"/>
    <cellStyle name="Separador de milhares 9 7 10" xfId="36435" xr:uid="{BE96DFCE-CB22-4A95-891D-FFD25D30B1DA}"/>
    <cellStyle name="Separador de milhares 9 7 11" xfId="37847" xr:uid="{A142446D-5ACF-4D8D-965A-D418AD22B6C3}"/>
    <cellStyle name="Separador de milhares 9 7 12" xfId="39252" xr:uid="{16F2750C-3E03-43D3-B585-1EF2D389AA94}"/>
    <cellStyle name="Separador de milhares 9 7 13" xfId="40739" xr:uid="{8263647A-0B58-4EE5-95A3-BC318DC2C9EF}"/>
    <cellStyle name="Separador de milhares 9 7 14" xfId="42301" xr:uid="{EE624599-AA9A-49A6-B9C2-4E15F1BFE6AB}"/>
    <cellStyle name="Separador de milhares 9 7 15" xfId="43704" xr:uid="{782D3EEE-DCE0-4FA0-ACF3-F34C4FA1DEC4}"/>
    <cellStyle name="Separador de milhares 9 7 2" xfId="5401" xr:uid="{4963B4AE-9C97-4BB6-BD55-E676F8E50940}"/>
    <cellStyle name="Separador de milhares 9 7 2 2" xfId="10650" xr:uid="{F35F7304-8046-47F4-9EAB-3E11BC6218E4}"/>
    <cellStyle name="Separador de milhares 9 7 2 2 2" xfId="26912" xr:uid="{567B40D8-1E1F-44F9-BB59-9921606E9447}"/>
    <cellStyle name="Separador de milhares 9 7 2 3" xfId="16173" xr:uid="{F9A9B4A5-F363-4E89-A31A-39B16ED06F27}"/>
    <cellStyle name="Separador de milhares 9 7 2 4" xfId="22071" xr:uid="{ACBC40CC-66E3-4E97-BC44-5ED811D5D414}"/>
    <cellStyle name="Separador de milhares 9 7 2 5" xfId="31305" xr:uid="{CCAE2DA4-703B-4E7F-8CF3-9DD1DDDA13DF}"/>
    <cellStyle name="Separador de milhares 9 7 3" xfId="7407" xr:uid="{A7674894-9D92-4100-8D45-2A6332CE0235}"/>
    <cellStyle name="Separador de milhares 9 7 3 2" xfId="12262" xr:uid="{6A9D7D07-AFF2-405E-BF1D-C1EFB27D89C1}"/>
    <cellStyle name="Separador de milhares 9 7 3 2 2" xfId="28524" xr:uid="{F0A20F19-B0CB-466C-B7A8-DC648BBB60CA}"/>
    <cellStyle name="Separador de milhares 9 7 3 3" xfId="17857" xr:uid="{0F7AB5AF-0ADE-4F02-A405-80A6DA40B148}"/>
    <cellStyle name="Separador de milhares 9 7 3 4" xfId="23683" xr:uid="{4960B011-7663-4AD8-9789-73DB5736BF36}"/>
    <cellStyle name="Separador de milhares 9 7 3 5" xfId="29301" xr:uid="{342C8E7E-17DF-496A-9A90-908BF4EDDC0E}"/>
    <cellStyle name="Separador de milhares 9 7 4" xfId="9034" xr:uid="{392791AA-C4C4-435B-94B9-0D60F967FFAC}"/>
    <cellStyle name="Separador de milhares 9 7 4 2" xfId="25303" xr:uid="{136E528C-52E3-412D-9FEE-E8F98520CFAD}"/>
    <cellStyle name="Separador de milhares 9 7 5" xfId="14564" xr:uid="{567C98E8-25D2-4689-9E3F-686787F23CB9}"/>
    <cellStyle name="Separador de milhares 9 7 6" xfId="20462" xr:uid="{637E37C5-1CB6-4389-9780-0716A76D4CD2}"/>
    <cellStyle name="Separador de milhares 9 7 7" xfId="31274" xr:uid="{D19AC16A-670F-436C-B237-A93A76B39E69}"/>
    <cellStyle name="Separador de milhares 9 7 8" xfId="33507" xr:uid="{D598D08C-CC4F-420B-AA05-0B4131CFB720}"/>
    <cellStyle name="Separador de milhares 9 7 9" xfId="35071" xr:uid="{08DF51B4-929F-423D-88E2-974B21693C4D}"/>
    <cellStyle name="Separador de milhares 9 8" xfId="13696" xr:uid="{12430CB2-457F-4CA6-ADFC-21EF7440A536}"/>
    <cellStyle name="Separador de milhares 9 9" xfId="32204" xr:uid="{349E8FED-99AF-4198-9ADD-037B5BAC3472}"/>
    <cellStyle name="Smart Bold" xfId="41445" xr:uid="{8BB70331-4B5E-4D65-9AF2-C94F47D15F22}"/>
    <cellStyle name="Smart Forecast" xfId="41446" xr:uid="{C58D9E62-2716-4DB3-96C7-E3673C54565C}"/>
    <cellStyle name="Smart General" xfId="41447" xr:uid="{1A7DB6AF-7757-4E93-B347-43DC47B5E23F}"/>
    <cellStyle name="Smart Highlight" xfId="41426" xr:uid="{344FEB7E-3362-4961-9F91-8D260F1FE900}"/>
    <cellStyle name="Smart Percent" xfId="41448" xr:uid="{48379E7B-D405-4672-8659-1A6F00782417}"/>
    <cellStyle name="Smart Source" xfId="41449" xr:uid="{4095A060-B910-4A15-A137-30FFCF16F851}"/>
    <cellStyle name="Smart Subtitle 1" xfId="41425" xr:uid="{E36807FB-E8B3-40E9-ABAA-130F2196D57E}"/>
    <cellStyle name="Smart Subtitle 1 13 5" xfId="41454" xr:uid="{76F200C5-D3BD-4122-9AFC-337A98AFA607}"/>
    <cellStyle name="Smart Subtitle 2" xfId="41450" xr:uid="{C7E969B9-A268-41D6-861F-9470BAA17EC4}"/>
    <cellStyle name="Smart Subtotal" xfId="41451" xr:uid="{3B317179-D3C1-45ED-9BC7-C55EFA3D01D6}"/>
    <cellStyle name="Smart Title" xfId="41452" xr:uid="{5A0A863B-2C7D-4BA8-ABA6-034D7868E9CB}"/>
    <cellStyle name="Smart Total" xfId="41427" xr:uid="{AC786918-9F0A-4F2C-9506-220D03D3ABA4}"/>
    <cellStyle name="Smart Total 2 3" xfId="35670" xr:uid="{BEA54DE7-65BB-47D3-B2BF-FD6A72A01633}"/>
    <cellStyle name="Texto de Aviso" xfId="33" builtinId="11" customBuiltin="1"/>
    <cellStyle name="Texto de Aviso 10" xfId="6454" xr:uid="{528D7AB9-7D1C-4C51-97E0-F086E7CEB3F3}"/>
    <cellStyle name="Texto de Aviso 11" xfId="6455" xr:uid="{DA8C53D5-6322-4896-B81C-37E0913666AE}"/>
    <cellStyle name="Texto de Aviso 2" xfId="2869" xr:uid="{53DCE220-CEFB-44C5-8C7D-D23974174101}"/>
    <cellStyle name="Texto de Aviso 2 2" xfId="6457" xr:uid="{2F93B572-7E48-4744-ADAC-8D4D60EEF193}"/>
    <cellStyle name="Texto de Aviso 2 3" xfId="6456" xr:uid="{1B1E0AD7-6C18-4A06-BC2E-4C4A695FD80D}"/>
    <cellStyle name="Texto de Aviso 3" xfId="2870" xr:uid="{811EF1E5-EDCD-406C-BD99-3AAEAAE1A79B}"/>
    <cellStyle name="Texto de Aviso 3 2" xfId="6458" xr:uid="{C467872E-158D-485B-98E0-29FBBB92E5E1}"/>
    <cellStyle name="Texto de Aviso 4" xfId="6459" xr:uid="{3B37A38F-5739-42A7-8494-E51235BB6D30}"/>
    <cellStyle name="Texto de Aviso 5" xfId="6460" xr:uid="{B46123C0-1C2C-443B-85DA-2C95DAEB3E85}"/>
    <cellStyle name="Texto de Aviso 6" xfId="6461" xr:uid="{04ADA6EF-BEB6-4A74-BCB3-D86ACD17A533}"/>
    <cellStyle name="Texto de Aviso 7" xfId="6462" xr:uid="{1B3E6C78-41A8-4062-9C98-0CBA53C4DC01}"/>
    <cellStyle name="Texto de Aviso 8" xfId="6463" xr:uid="{978190E1-A007-42B4-9B12-41E3A2864C21}"/>
    <cellStyle name="Texto de Aviso 9" xfId="6464" xr:uid="{AFC4248A-5D2F-4648-81AF-96F1053CFE05}"/>
    <cellStyle name="Texto Explicativo" xfId="34" builtinId="53" customBuiltin="1"/>
    <cellStyle name="Texto Explicativo 10" xfId="6465" xr:uid="{5E0961B7-8AF8-4414-A9F6-E393D1175CEB}"/>
    <cellStyle name="Texto Explicativo 11" xfId="6466" xr:uid="{74245C0E-3D3A-4762-AA8C-C9B44E617758}"/>
    <cellStyle name="Texto Explicativo 2" xfId="2871" xr:uid="{CD377F54-C84B-411A-9FC6-63C28C9F5155}"/>
    <cellStyle name="Texto Explicativo 2 2" xfId="6468" xr:uid="{764631F0-6EFC-4B01-A234-1FCA64357EE2}"/>
    <cellStyle name="Texto Explicativo 2 2 2" xfId="41443" xr:uid="{68C02449-5583-4092-B8AE-7454EE4BE339}"/>
    <cellStyle name="Texto Explicativo 2 3" xfId="6467" xr:uid="{992757BB-1DBA-4139-A485-11A322E7B5C3}"/>
    <cellStyle name="Texto Explicativo 3" xfId="2872" xr:uid="{F7472B6B-A59F-4B3A-88A5-2F70F7E4EA73}"/>
    <cellStyle name="Texto Explicativo 3 2" xfId="6469" xr:uid="{1542245A-A871-4099-B605-02FD41EC4618}"/>
    <cellStyle name="Texto Explicativo 4" xfId="6470" xr:uid="{298B32B5-E31D-41CD-A4DF-52A7C6BBA116}"/>
    <cellStyle name="Texto Explicativo 5" xfId="6471" xr:uid="{EC569351-D432-4035-8FC9-5F28BC48335F}"/>
    <cellStyle name="Texto Explicativo 6" xfId="6472" xr:uid="{7CE5FA17-719E-487F-8437-62CA21ABEECA}"/>
    <cellStyle name="Texto Explicativo 7" xfId="6473" xr:uid="{AA5FBB26-9908-4D41-BC91-C181F72E9784}"/>
    <cellStyle name="Texto Explicativo 8" xfId="6474" xr:uid="{9E55798F-F950-4CBA-800D-5B94046E9B30}"/>
    <cellStyle name="Texto Explicativo 9" xfId="6475" xr:uid="{D0AC2EA5-6BE9-41DF-A0A8-3B710E9B71C0}"/>
    <cellStyle name="Título" xfId="21" builtinId="15" customBuiltin="1"/>
    <cellStyle name="Título 1" xfId="22" builtinId="16" customBuiltin="1"/>
    <cellStyle name="Título 1 10" xfId="6476" xr:uid="{AFCD35AF-91B0-4EF2-B64A-6B918C5056BA}"/>
    <cellStyle name="Título 1 11" xfId="6477" xr:uid="{C7BA28CB-4794-4754-931F-5DF513CABCF9}"/>
    <cellStyle name="Título 1 2" xfId="2873" xr:uid="{46F1F33F-5921-482F-BCD0-DB0EAFAD8422}"/>
    <cellStyle name="Título 1 2 2" xfId="6479" xr:uid="{0BE0A8B9-44BA-41FF-B68B-4F49FAC8B232}"/>
    <cellStyle name="Título 1 2 2 2" xfId="41430" xr:uid="{FAFDDD86-DAB8-4089-A237-4F91F0560790}"/>
    <cellStyle name="Título 1 2 3" xfId="6478" xr:uid="{F114F907-C60B-41DE-B717-377CF95EEE51}"/>
    <cellStyle name="Título 1 3" xfId="2874" xr:uid="{A190F468-D3E0-462B-B057-1860CF17BFD7}"/>
    <cellStyle name="Título 1 3 2" xfId="6480" xr:uid="{B9B5B113-BE64-4D27-A8D1-05D36BFED9A7}"/>
    <cellStyle name="Título 1 4" xfId="6481" xr:uid="{B19A1E5C-3E7F-418F-AAB1-5A3A6991C729}"/>
    <cellStyle name="Título 1 5" xfId="6482" xr:uid="{69583756-F8F1-4E70-B618-999761C95CF6}"/>
    <cellStyle name="Título 1 6" xfId="6483" xr:uid="{DCB7FBD0-8A5A-4077-A6BE-9D29F09EC97B}"/>
    <cellStyle name="Título 1 7" xfId="6484" xr:uid="{16ADA821-E033-4F26-BAB7-B990FC2AE6DA}"/>
    <cellStyle name="Título 1 8" xfId="6485" xr:uid="{2E1094CD-220A-4F0B-A85A-6AFDDBD92B09}"/>
    <cellStyle name="Título 1 9" xfId="6486" xr:uid="{E1A985B3-2FDA-4801-83FC-D2517653D956}"/>
    <cellStyle name="Título 10" xfId="6487" xr:uid="{471801DF-C873-4B92-90A5-0C4BED14BB77}"/>
    <cellStyle name="Título 11" xfId="6488" xr:uid="{28CA27CB-0CA2-49D6-9653-5E24B17712AA}"/>
    <cellStyle name="Título 12" xfId="6489" xr:uid="{837C7FBA-5F4F-4816-A93B-B3BDFC3C24F5}"/>
    <cellStyle name="Título 13" xfId="6490" xr:uid="{66FC9896-3CBB-415E-B45F-B07BBF225532}"/>
    <cellStyle name="Título 14" xfId="6491" xr:uid="{8CFCB4D1-CBF0-4351-BD72-796046A6148B}"/>
    <cellStyle name="Título 2" xfId="23" builtinId="17" customBuiltin="1"/>
    <cellStyle name="Título 2 10" xfId="6492" xr:uid="{ACB5C662-54F1-4219-A835-AC26DEE18FA9}"/>
    <cellStyle name="Título 2 11" xfId="6493" xr:uid="{51F5D7AE-CA9F-4D63-AEBD-A3DC9953CF74}"/>
    <cellStyle name="Título 2 2" xfId="2875" xr:uid="{71997791-D877-4CBD-9B22-2B45458ED630}"/>
    <cellStyle name="Título 2 2 2" xfId="6495" xr:uid="{6258EBCA-E075-4567-A1F2-04DFC29BA453}"/>
    <cellStyle name="Título 2 2 2 2" xfId="41431" xr:uid="{35FEE128-D469-4CD3-BCDE-D6D345CD2DA8}"/>
    <cellStyle name="Título 2 2 3" xfId="6494" xr:uid="{F696FB7F-FFE4-48C3-939B-2460272CA1CC}"/>
    <cellStyle name="Título 2 3" xfId="2876" xr:uid="{7D05B583-54F0-403D-B732-5F4DC26EEF3E}"/>
    <cellStyle name="Título 2 3 2" xfId="6496" xr:uid="{C37A5551-4DA4-4375-9A79-195F7D619768}"/>
    <cellStyle name="Título 2 4" xfId="6497" xr:uid="{FD078CA9-7AAD-44C6-A6F4-EF0F436E73ED}"/>
    <cellStyle name="Título 2 5" xfId="6498" xr:uid="{E01E3BAE-B61E-4754-B2D9-3B6FB99B11D9}"/>
    <cellStyle name="Título 2 6" xfId="6499" xr:uid="{F50B0241-3D54-42E1-937D-C1DDC0BDAF50}"/>
    <cellStyle name="Título 2 7" xfId="6500" xr:uid="{68CAA316-6C3B-443F-A6CA-9A0392920135}"/>
    <cellStyle name="Título 2 8" xfId="6501" xr:uid="{0CA59B03-5069-4E9F-9DB8-B85D763B3087}"/>
    <cellStyle name="Título 2 9" xfId="6502" xr:uid="{F6EC2E2C-CE74-4FA1-9816-7E38815B6CF9}"/>
    <cellStyle name="Título 3" xfId="24" builtinId="18" customBuiltin="1"/>
    <cellStyle name="Título 3 10" xfId="6503" xr:uid="{34D23260-35AE-4665-8111-C39F8E70D54D}"/>
    <cellStyle name="Título 3 11" xfId="6504" xr:uid="{633FAA41-7AF3-44F8-9855-8B12A2A76236}"/>
    <cellStyle name="Título 3 2" xfId="2877" xr:uid="{67CF58B0-57A9-4EBE-B365-432F89974C4F}"/>
    <cellStyle name="Título 3 2 2" xfId="6506" xr:uid="{95C98177-9DDF-431B-93FF-7D4444FFACEA}"/>
    <cellStyle name="Título 3 2 2 2" xfId="41432" xr:uid="{9166AFD3-316A-464D-8028-9694DC83A83A}"/>
    <cellStyle name="Título 3 2 3" xfId="6505" xr:uid="{9E4CE1F0-EFE0-44CA-9CA2-8D32907DD0E1}"/>
    <cellStyle name="Título 3 3" xfId="2878" xr:uid="{B45279F7-6636-49C0-9372-F6DE010898AE}"/>
    <cellStyle name="Título 3 3 2" xfId="6507" xr:uid="{D55123A0-7C01-4288-9898-B38ED770D839}"/>
    <cellStyle name="Título 3 4" xfId="6508" xr:uid="{6C09ED47-FC95-4457-93F4-49140F54DF8B}"/>
    <cellStyle name="Título 3 5" xfId="6509" xr:uid="{EC98F8F9-0118-49FF-AE7D-C15005F62AD1}"/>
    <cellStyle name="Título 3 6" xfId="6510" xr:uid="{572B53AA-CA68-47AF-A0B8-8CD8D21F376D}"/>
    <cellStyle name="Título 3 7" xfId="6511" xr:uid="{CD401F18-F715-4E74-AEC3-1474017911C6}"/>
    <cellStyle name="Título 3 8" xfId="6512" xr:uid="{CEC08BCA-149F-43BD-92F0-AF2269044EED}"/>
    <cellStyle name="Título 3 9" xfId="6513" xr:uid="{ACB3EDF7-7037-4DD7-B52E-6EF05C5201B3}"/>
    <cellStyle name="Título 4" xfId="25" builtinId="19" customBuiltin="1"/>
    <cellStyle name="Título 4 10" xfId="6514" xr:uid="{9C5E3C59-313A-4202-9ECD-9CD57B6982F2}"/>
    <cellStyle name="Título 4 11" xfId="6515" xr:uid="{08F2D55D-D59A-49C1-BC4C-7C0E90658379}"/>
    <cellStyle name="Título 4 2" xfId="2879" xr:uid="{9C1E7EF2-30E1-46FC-B5D5-EBBDF00A27C9}"/>
    <cellStyle name="Título 4 2 2" xfId="6517" xr:uid="{571CC25A-45AC-4226-BA6F-D1BB49110E56}"/>
    <cellStyle name="Título 4 2 2 2" xfId="41433" xr:uid="{6BE99868-FFE2-49D0-B3F3-92D8519059E0}"/>
    <cellStyle name="Título 4 2 3" xfId="6516" xr:uid="{6E95A01C-277F-446C-9D5B-F5093B752D18}"/>
    <cellStyle name="Título 4 3" xfId="2880" xr:uid="{DAA50640-FD3C-49CF-8FA1-F65732A9E990}"/>
    <cellStyle name="Título 4 3 2" xfId="6518" xr:uid="{CF5F17D2-634F-419D-B71E-0B227C2DDEFE}"/>
    <cellStyle name="Título 4 4" xfId="6519" xr:uid="{4C78E413-D100-45DB-9AE0-9AD494562A9E}"/>
    <cellStyle name="Título 4 5" xfId="6520" xr:uid="{EA8A4E0E-1C66-4ED0-A39D-80D41A3B5902}"/>
    <cellStyle name="Título 4 6" xfId="6521" xr:uid="{FB702F0F-737C-4368-81F1-0F5942A8EB11}"/>
    <cellStyle name="Título 4 7" xfId="6522" xr:uid="{DB98085C-31B0-4B09-ABD7-344FCCDF5540}"/>
    <cellStyle name="Título 4 8" xfId="6523" xr:uid="{2B9E275F-0DD1-4256-8D02-89D264C6C7C6}"/>
    <cellStyle name="Título 4 9" xfId="6524" xr:uid="{B0704797-620D-4989-9C41-6CB8167F2399}"/>
    <cellStyle name="Título 5" xfId="2881" xr:uid="{19ECB40B-7F77-41A5-8529-7A93FA1EC485}"/>
    <cellStyle name="Título 5 2" xfId="2963" xr:uid="{A628CD9F-B3A1-45AD-8ABC-1E8A9C8EC2F6}"/>
    <cellStyle name="Título 5 2 2" xfId="6526" xr:uid="{53B7A443-50FE-4A4C-AA1F-503F6C19AA79}"/>
    <cellStyle name="Título 5 2 3" xfId="41429" xr:uid="{B0E2629E-01B9-4DBA-9153-3DE003C6C76B}"/>
    <cellStyle name="Título 5 3" xfId="2961" xr:uid="{660401E3-070A-446B-BF13-F29FBA2B4959}"/>
    <cellStyle name="Título 5 3 2" xfId="37111" xr:uid="{48F0DC8A-44BC-4191-9B18-D2E54112AE06}"/>
    <cellStyle name="Título 5 4" xfId="6525" xr:uid="{A676228C-A91A-490B-A96B-71C9D99BA7B5}"/>
    <cellStyle name="Título 6" xfId="2882" xr:uid="{63F93947-DAC6-48DB-AE68-46545405B5C9}"/>
    <cellStyle name="Título 6 2" xfId="6527" xr:uid="{8F426A95-212B-4D6C-A5EA-CF98FE25539F}"/>
    <cellStyle name="Título 6 3" xfId="32614" xr:uid="{F3072BA3-FD2C-476E-BA8A-674BFFF0B71C}"/>
    <cellStyle name="Título 7" xfId="2883" xr:uid="{20D5649E-2DA5-43A7-B699-5B3A74938DB8}"/>
    <cellStyle name="Título 7 2" xfId="6528" xr:uid="{7E925849-C8FF-41B8-9E5E-4F367995BA7B}"/>
    <cellStyle name="Título 8" xfId="2953" xr:uid="{FBCF2E6E-DE8D-4266-9EA7-ECF752BF8A7B}"/>
    <cellStyle name="Título 9" xfId="3304" xr:uid="{B137D371-B02F-4F3A-A528-AC17746551AC}"/>
    <cellStyle name="Total" xfId="35" builtinId="25" customBuiltin="1"/>
    <cellStyle name="Total 10" xfId="6529" xr:uid="{7CFB9555-1440-4C4A-B97E-FD4935BC84EA}"/>
    <cellStyle name="Total 11" xfId="6530" xr:uid="{21B1F2E3-971C-4AF3-8276-A59BA3B00866}"/>
    <cellStyle name="Total 2" xfId="2884" xr:uid="{FC9D6A94-1B59-4D0E-A083-93EADAC06608}"/>
    <cellStyle name="Total 2 2" xfId="6532" xr:uid="{7644911D-F21E-444D-875A-93F2F6F5232F}"/>
    <cellStyle name="Total 2 2 2" xfId="41444" xr:uid="{1A8E9BE3-72C7-4BF5-8079-1D9F347CF5A3}"/>
    <cellStyle name="Total 2 3" xfId="6531" xr:uid="{3977F884-1F8A-48B7-8CDB-2CB4F6C06D57}"/>
    <cellStyle name="Total 2 3 2" xfId="41543" xr:uid="{E654EDC0-436D-4822-92BC-435711CDCD5F}"/>
    <cellStyle name="Total 2 4" xfId="35722" xr:uid="{BD5AFCBE-D583-4FBF-9FB1-F023A1CBCD85}"/>
    <cellStyle name="Total 2 5" xfId="35717" xr:uid="{C1F4754B-7E3D-46BB-854B-6A5773B47284}"/>
    <cellStyle name="Total 2 6" xfId="40740" xr:uid="{E0B7675E-4363-48E7-9C38-2DE0AF368EEA}"/>
    <cellStyle name="Total 3" xfId="2885" xr:uid="{3BF40765-A247-4207-BD90-F4E7DF2204EA}"/>
    <cellStyle name="Total 3 2" xfId="6533" xr:uid="{CC55CA0A-1211-400A-9869-125B4C69D6C8}"/>
    <cellStyle name="Total 3 3" xfId="35723" xr:uid="{08401BB6-8711-4E03-94E2-759E10DFA3D5}"/>
    <cellStyle name="Total 3 4" xfId="35716" xr:uid="{D1743E76-E634-48D5-A38E-3325B805F9E3}"/>
    <cellStyle name="Total 3 5" xfId="40741" xr:uid="{D0F48BAC-E34C-4774-B261-4500E2126306}"/>
    <cellStyle name="Total 4" xfId="6534" xr:uid="{DC9BA7FC-69BB-4C9C-9445-A0AF00E23186}"/>
    <cellStyle name="Total 4 2" xfId="41483" xr:uid="{3EEA1DAD-7B00-490B-8BD2-0C797062BC8E}"/>
    <cellStyle name="Total 5" xfId="6535" xr:uid="{65C69C36-4234-4179-AEEA-6B1E69A1E763}"/>
    <cellStyle name="Total 6" xfId="6536" xr:uid="{E6001DA4-4622-4ABA-B582-D8F3D972F987}"/>
    <cellStyle name="Total 7" xfId="6537" xr:uid="{726AEFD9-0EFD-49D8-A40E-B898D13F88BC}"/>
    <cellStyle name="Total 8" xfId="6538" xr:uid="{1CDA98F5-35BE-4157-A374-A073600E1898}"/>
    <cellStyle name="Total 9" xfId="6539" xr:uid="{8BE79E3B-97D7-4399-980A-39E4E8D4BDA8}"/>
    <cellStyle name="Verificar Célula" xfId="41565" xr:uid="{3169ECCD-A624-4F1D-83AB-77E461D964BD}"/>
    <cellStyle name="Verificar Célula 2" xfId="41571" xr:uid="{ED15EBFB-A75E-487E-8034-1D63FFDD6549}"/>
    <cellStyle name="Vírgula" xfId="5" builtinId="3"/>
    <cellStyle name="Vírgula 10" xfId="57" xr:uid="{C9B297B0-1A41-4B98-BF83-BBF784F9D0CB}"/>
    <cellStyle name="Vírgula 10 2" xfId="2972" xr:uid="{CE9E52B8-975F-4C27-82D4-ABC19F93B206}"/>
    <cellStyle name="Vírgula 10 2 10" xfId="13780" xr:uid="{7AB6C2C4-9BFB-44E2-BC5E-E33A67C8CDAD}"/>
    <cellStyle name="Vírgula 10 2 11" xfId="19684" xr:uid="{A43241FA-8A92-408B-A413-D2304F8BD1E5}"/>
    <cellStyle name="Vírgula 10 2 12" xfId="29466" xr:uid="{DAF4D855-1340-4958-877D-0590C28695D4}"/>
    <cellStyle name="Vírgula 10 2 13" xfId="32629" xr:uid="{7BD0F275-285D-4AF9-A5C3-BCA69E55392B}"/>
    <cellStyle name="Vírgula 10 2 14" xfId="32728" xr:uid="{F3A99AE7-F3B6-43D4-991D-18C665839471}"/>
    <cellStyle name="Vírgula 10 2 15" xfId="34258" xr:uid="{FCE36A8F-607E-491E-A290-B55C83C47C4D}"/>
    <cellStyle name="Vírgula 10 2 16" xfId="35676" xr:uid="{EA0187A3-EEB2-4BD2-AB16-CFF812BBB5BA}"/>
    <cellStyle name="Vírgula 10 2 17" xfId="35912" xr:uid="{DB74B9F5-472D-4CDB-BB4A-B46A89B14BAF}"/>
    <cellStyle name="Vírgula 10 2 18" xfId="37117" xr:uid="{5A4F532F-0F66-4751-AD62-1760DC4E499B}"/>
    <cellStyle name="Vírgula 10 2 19" xfId="37324" xr:uid="{68AFE9B9-A34D-4AC3-A228-7E88990D38B3}"/>
    <cellStyle name="Vírgula 10 2 2" xfId="2987" xr:uid="{74ADF7FE-9224-4420-9A5E-A5C84B629327}"/>
    <cellStyle name="Vírgula 10 2 2 10" xfId="32535" xr:uid="{C4472575-2FF2-44E1-857B-78DFBCDE09BC}"/>
    <cellStyle name="Vírgula 10 2 2 11" xfId="32736" xr:uid="{68601F79-63FE-4B58-BADB-EEE080A9602C}"/>
    <cellStyle name="Vírgula 10 2 2 12" xfId="35072" xr:uid="{02C904D2-92D6-48AA-9650-306897EBFA0E}"/>
    <cellStyle name="Vírgula 10 2 2 13" xfId="36340" xr:uid="{8DED4FCE-E6AB-4041-841C-8050F8AC404B}"/>
    <cellStyle name="Vírgula 10 2 2 14" xfId="37752" xr:uid="{18ED77D4-2F74-4A42-85E0-3C83222679D8}"/>
    <cellStyle name="Vírgula 10 2 2 15" xfId="39157" xr:uid="{7A9F6D2B-41B0-4061-9C6C-BA726AC70557}"/>
    <cellStyle name="Vírgula 10 2 2 16" xfId="40742" xr:uid="{EAB63E69-75C9-4BFC-89F8-95DCBEAD2EB7}"/>
    <cellStyle name="Vírgula 10 2 2 17" xfId="42206" xr:uid="{29249498-32E6-42B6-896B-438B336927C9}"/>
    <cellStyle name="Vírgula 10 2 2 18" xfId="43609" xr:uid="{90F980A6-D606-4CFD-A15C-C83F1E9375D4}"/>
    <cellStyle name="Vírgula 10 2 2 2" xfId="3187" xr:uid="{2B11FA27-AFC0-4D4A-989A-42280F988CBF}"/>
    <cellStyle name="Vírgula 10 2 2 2 10" xfId="32934" xr:uid="{E01532E0-8DFF-4086-9A08-FE4574A5ED50}"/>
    <cellStyle name="Vírgula 10 2 2 2 11" xfId="35073" xr:uid="{DA7C89E8-4E82-41C3-AEDE-CACB172996E7}"/>
    <cellStyle name="Vírgula 10 2 2 2 12" xfId="35962" xr:uid="{2E88A568-6C07-44E4-A9D8-3233E7403412}"/>
    <cellStyle name="Vírgula 10 2 2 2 13" xfId="37374" xr:uid="{59718D9E-0FF4-4B6D-A110-5428204C2D5B}"/>
    <cellStyle name="Vírgula 10 2 2 2 14" xfId="38779" xr:uid="{BE3CF4E8-2BD1-4586-B760-81B658539F2C}"/>
    <cellStyle name="Vírgula 10 2 2 2 15" xfId="40743" xr:uid="{371AF2BF-B93A-40B6-B044-2C0A36409888}"/>
    <cellStyle name="Vírgula 10 2 2 2 16" xfId="41828" xr:uid="{DEAF728C-61C3-427E-8D78-6E619BAB6900}"/>
    <cellStyle name="Vírgula 10 2 2 2 17" xfId="43231" xr:uid="{65B590AD-8E8D-4A5A-9B5C-C05FFBDEDC8D}"/>
    <cellStyle name="Vírgula 10 2 2 2 2" xfId="3652" xr:uid="{B03D11C9-DA2E-41D5-939A-A7964E268709}"/>
    <cellStyle name="Vírgula 10 2 2 2 2 10" xfId="35074" xr:uid="{A7373767-471C-439D-A180-6AA860ABE939}"/>
    <cellStyle name="Vírgula 10 2 2 2 2 11" xfId="36327" xr:uid="{AFE8B231-BE02-488E-8EA9-30927D0AAFF9}"/>
    <cellStyle name="Vírgula 10 2 2 2 2 12" xfId="37739" xr:uid="{1B8FBFDB-6784-4089-A5CE-B617BB72E76B}"/>
    <cellStyle name="Vírgula 10 2 2 2 2 13" xfId="39144" xr:uid="{025886F6-9C5F-4978-9931-558FF5B56113}"/>
    <cellStyle name="Vírgula 10 2 2 2 2 14" xfId="40744" xr:uid="{A62FA4A7-D6C6-4FED-90F5-B1D87064F3E7}"/>
    <cellStyle name="Vírgula 10 2 2 2 2 15" xfId="42193" xr:uid="{D583E48A-1884-4D8B-8C58-AC3B9604E877}"/>
    <cellStyle name="Vírgula 10 2 2 2 2 16" xfId="43596" xr:uid="{40D09C37-6129-48BB-9569-91AB2BEEBDEE}"/>
    <cellStyle name="Vírgula 10 2 2 2 2 2" xfId="4513" xr:uid="{902F7E5D-21E6-4678-8BB4-FCB74B845195}"/>
    <cellStyle name="Vírgula 10 2 2 2 2 2 10" xfId="37079" xr:uid="{5EDFB21D-F815-4F72-90C7-588A85A0E2B1}"/>
    <cellStyle name="Vírgula 10 2 2 2 2 2 11" xfId="38491" xr:uid="{C458C3A6-8C9A-4222-A259-8FBCA4E704D7}"/>
    <cellStyle name="Vírgula 10 2 2 2 2 2 12" xfId="39896" xr:uid="{9ABD6C65-5E10-4DB1-8B18-7A3519AD97CD}"/>
    <cellStyle name="Vírgula 10 2 2 2 2 2 13" xfId="40745" xr:uid="{6F6314CE-CD04-4000-8B4D-24B202BE82CA}"/>
    <cellStyle name="Vírgula 10 2 2 2 2 2 14" xfId="42945" xr:uid="{38258E52-FFC0-4E9D-ADA2-A8CCEEF9B872}"/>
    <cellStyle name="Vírgula 10 2 2 2 2 2 15" xfId="44348" xr:uid="{11494ED9-E594-43BF-908B-0E7C6F00B137}"/>
    <cellStyle name="Vírgula 10 2 2 2 2 2 2" xfId="6122" xr:uid="{B4361C69-06B2-469E-A8CE-D389C6D6B713}"/>
    <cellStyle name="Vírgula 10 2 2 2 2 2 2 2" xfId="11371" xr:uid="{E5F658D3-1B45-453E-B362-815E5C7C5C72}"/>
    <cellStyle name="Vírgula 10 2 2 2 2 2 2 2 2" xfId="27633" xr:uid="{923E3AA6-B12F-4606-8699-02ABFF582AA9}"/>
    <cellStyle name="Vírgula 10 2 2 2 2 2 2 3" xfId="16894" xr:uid="{5923C3E3-4266-4FF6-8D29-70BAAB9760BD}"/>
    <cellStyle name="Vírgula 10 2 2 2 2 2 2 4" xfId="22792" xr:uid="{FE568753-8E5A-4855-B881-84266934E891}"/>
    <cellStyle name="Vírgula 10 2 2 2 2 2 2 5" xfId="31766" xr:uid="{AE240635-ED92-459C-9AA7-A3839033BBF5}"/>
    <cellStyle name="Vírgula 10 2 2 2 2 2 3" xfId="8128" xr:uid="{991D7C4E-16CD-4D8C-865F-837CDF2B15BA}"/>
    <cellStyle name="Vírgula 10 2 2 2 2 2 3 2" xfId="12983" xr:uid="{F838D25A-9B18-4F05-8EE4-B4C535DD4ECE}"/>
    <cellStyle name="Vírgula 10 2 2 2 2 2 3 2 2" xfId="29245" xr:uid="{BD890E0F-E806-4EDA-A0A4-B277726BEECB}"/>
    <cellStyle name="Vírgula 10 2 2 2 2 2 3 3" xfId="18578" xr:uid="{D837791B-41BE-49C8-A99B-299597466E28}"/>
    <cellStyle name="Vírgula 10 2 2 2 2 2 3 4" xfId="24404" xr:uid="{6A5ED124-84A4-47D4-B47A-A2D1BC920E3A}"/>
    <cellStyle name="Vírgula 10 2 2 2 2 2 3 5" xfId="19270" xr:uid="{2AC3DE61-8B20-4286-A7D4-59D752AF64FA}"/>
    <cellStyle name="Vírgula 10 2 2 2 2 2 4" xfId="9755" xr:uid="{A33CBAF8-6EC5-4F85-9710-0781B2D2A8F8}"/>
    <cellStyle name="Vírgula 10 2 2 2 2 2 4 2" xfId="26024" xr:uid="{97880D8D-BB1F-471F-AB3E-BB637F9DCEFD}"/>
    <cellStyle name="Vírgula 10 2 2 2 2 2 5" xfId="15285" xr:uid="{AB3E29BE-9372-4770-81D7-92BEF13869C4}"/>
    <cellStyle name="Vírgula 10 2 2 2 2 2 6" xfId="21183" xr:uid="{28F8550F-270A-4192-BA5A-1B0B032E7CC8}"/>
    <cellStyle name="Vírgula 10 2 2 2 2 2 7" xfId="32350" xr:uid="{ED666D3F-2281-4052-9209-6BFB0FB65EDD}"/>
    <cellStyle name="Vírgula 10 2 2 2 2 2 8" xfId="34228" xr:uid="{EB1CCCE3-97DC-4D83-A5C3-5B0853C55155}"/>
    <cellStyle name="Vírgula 10 2 2 2 2 2 9" xfId="35075" xr:uid="{EE4F29E2-8725-482C-BD51-74BE78CBD625}"/>
    <cellStyle name="Vírgula 10 2 2 2 2 3" xfId="5267" xr:uid="{8C6F4584-35A2-40FA-9467-2080FA3B4AD4}"/>
    <cellStyle name="Vírgula 10 2 2 2 2 3 2" xfId="10516" xr:uid="{565FB651-8DA3-4735-A247-EB1F3A28597B}"/>
    <cellStyle name="Vírgula 10 2 2 2 2 3 2 2" xfId="26778" xr:uid="{B89243BC-AC30-4432-9077-0F3536B5D229}"/>
    <cellStyle name="Vírgula 10 2 2 2 2 3 3" xfId="16039" xr:uid="{28F04BB0-AB58-4254-8681-113942B756B8}"/>
    <cellStyle name="Vírgula 10 2 2 2 2 3 4" xfId="21937" xr:uid="{5974F13D-2D4E-4BA6-94A3-E7057985E9ED}"/>
    <cellStyle name="Vírgula 10 2 2 2 2 3 5" xfId="30633" xr:uid="{1BE16ED7-4D88-4BDB-9DF3-97891B7BACD1}"/>
    <cellStyle name="Vírgula 10 2 2 2 2 4" xfId="7273" xr:uid="{8DFF5643-EEFA-482B-B01B-05304428A961}"/>
    <cellStyle name="Vírgula 10 2 2 2 2 4 2" xfId="12128" xr:uid="{64328770-C7FD-40B8-ADBD-9B1E31AD95B9}"/>
    <cellStyle name="Vírgula 10 2 2 2 2 4 2 2" xfId="28390" xr:uid="{8A37823E-1ADB-4F3C-9782-CC78F2F02F7B}"/>
    <cellStyle name="Vírgula 10 2 2 2 2 4 3" xfId="17723" xr:uid="{0612EEF0-24F1-4ACD-B22E-71951709A568}"/>
    <cellStyle name="Vírgula 10 2 2 2 2 4 4" xfId="23549" xr:uid="{8D9DCA3C-7063-498B-841E-1408985D98D4}"/>
    <cellStyle name="Vírgula 10 2 2 2 2 4 5" xfId="31773" xr:uid="{D9D11C6E-C1BE-4EDE-B1E1-296A2CC40237}"/>
    <cellStyle name="Vírgula 10 2 2 2 2 5" xfId="8900" xr:uid="{D689B4A8-35AB-4579-9C30-927AA15E62CC}"/>
    <cellStyle name="Vírgula 10 2 2 2 2 5 2" xfId="25169" xr:uid="{2125FB39-B25A-4C38-802E-B77B53477E6F}"/>
    <cellStyle name="Vírgula 10 2 2 2 2 6" xfId="14428" xr:uid="{902AB312-B8C2-40A6-9E6E-7FB5BDFC8177}"/>
    <cellStyle name="Vírgula 10 2 2 2 2 7" xfId="20328" xr:uid="{E6D0D48A-510F-458D-987F-AADEA6B11995}"/>
    <cellStyle name="Vírgula 10 2 2 2 2 8" xfId="30302" xr:uid="{DDC9A5F2-8416-4AF5-AA99-8A758900696E}"/>
    <cellStyle name="Vírgula 10 2 2 2 2 9" xfId="33373" xr:uid="{28692699-EC56-4457-A34F-8591C64CEA59}"/>
    <cellStyle name="Vírgula 10 2 2 2 3" xfId="4078" xr:uid="{A27D95DB-FD04-4F16-86DD-352BDF64543A}"/>
    <cellStyle name="Vírgula 10 2 2 2 3 10" xfId="36712" xr:uid="{1E161283-1919-4D23-B3AE-C57AE1CE64E4}"/>
    <cellStyle name="Vírgula 10 2 2 2 3 11" xfId="38124" xr:uid="{5A18C5BA-32CB-4012-A1FF-16457D7FA07F}"/>
    <cellStyle name="Vírgula 10 2 2 2 3 12" xfId="39529" xr:uid="{F3204F33-F4FF-4C77-AF2B-634840BE4433}"/>
    <cellStyle name="Vírgula 10 2 2 2 3 13" xfId="40746" xr:uid="{C98C1560-E478-4F04-BB9B-FBE78A3A8F83}"/>
    <cellStyle name="Vírgula 10 2 2 2 3 14" xfId="42578" xr:uid="{4373EB12-005D-4DD0-B858-E0B3B64D7463}"/>
    <cellStyle name="Vírgula 10 2 2 2 3 15" xfId="43981" xr:uid="{413FA6C5-8298-4AAD-90B7-C4C22977F9BD}"/>
    <cellStyle name="Vírgula 10 2 2 2 3 2" xfId="5687" xr:uid="{61BFB067-C936-4661-A62B-60804B51B32D}"/>
    <cellStyle name="Vírgula 10 2 2 2 3 2 2" xfId="10936" xr:uid="{C1F00E00-FA37-4CB7-AEDA-AC183D73D99B}"/>
    <cellStyle name="Vírgula 10 2 2 2 3 2 2 2" xfId="27198" xr:uid="{8F4EE23D-5F53-4DCF-8F28-6D580BFBE42E}"/>
    <cellStyle name="Vírgula 10 2 2 2 3 2 3" xfId="16459" xr:uid="{367134A7-4318-429C-8B4A-4A5BC204FAE3}"/>
    <cellStyle name="Vírgula 10 2 2 2 3 2 4" xfId="22357" xr:uid="{293CA514-DD98-4940-BFF8-E0DDD4508655}"/>
    <cellStyle name="Vírgula 10 2 2 2 3 2 5" xfId="31402" xr:uid="{84EA2AF0-FF34-466F-B440-C3917D64FBBA}"/>
    <cellStyle name="Vírgula 10 2 2 2 3 3" xfId="7693" xr:uid="{3FFB1FB0-CCE5-4147-AB65-E293050F50AC}"/>
    <cellStyle name="Vírgula 10 2 2 2 3 3 2" xfId="12548" xr:uid="{C26AC376-C4F8-45BE-AE20-E95FD8676285}"/>
    <cellStyle name="Vírgula 10 2 2 2 3 3 2 2" xfId="28810" xr:uid="{E096F1E5-F100-422B-81FF-E741E83E15F2}"/>
    <cellStyle name="Vírgula 10 2 2 2 3 3 3" xfId="18143" xr:uid="{2C60E00B-13D5-4E6C-9359-6FAF3B6C6C12}"/>
    <cellStyle name="Vírgula 10 2 2 2 3 3 4" xfId="23969" xr:uid="{9D5D5B7B-00A7-4283-9A31-BE8C2E5CC795}"/>
    <cellStyle name="Vírgula 10 2 2 2 3 3 5" xfId="19554" xr:uid="{653ADF78-6501-4F0B-8E9B-5797E137CE37}"/>
    <cellStyle name="Vírgula 10 2 2 2 3 4" xfId="9320" xr:uid="{0D738776-DCE8-417F-A3E8-AEAB40EF74D8}"/>
    <cellStyle name="Vírgula 10 2 2 2 3 4 2" xfId="25589" xr:uid="{96D4D0BF-C5E6-4D1C-83ED-E2F4D86DE5FA}"/>
    <cellStyle name="Vírgula 10 2 2 2 3 5" xfId="14850" xr:uid="{3D8C7CAB-6CBE-46B6-AE37-0E1F3533A639}"/>
    <cellStyle name="Vírgula 10 2 2 2 3 6" xfId="20748" xr:uid="{6ECAAB40-109A-44F7-B4D0-3EE1F20427E0}"/>
    <cellStyle name="Vírgula 10 2 2 2 3 7" xfId="29565" xr:uid="{F771676A-7B90-40D6-A3FF-9F137996116A}"/>
    <cellStyle name="Vírgula 10 2 2 2 3 8" xfId="33793" xr:uid="{E98FFCC4-5F5E-4226-9A2E-1F68BF174C01}"/>
    <cellStyle name="Vírgula 10 2 2 2 3 9" xfId="35076" xr:uid="{504547DB-5778-4CD8-8B7A-DC7CEA21DF61}"/>
    <cellStyle name="Vírgula 10 2 2 2 4" xfId="4828" xr:uid="{7E6AEE76-F482-45D1-910E-791279143755}"/>
    <cellStyle name="Vírgula 10 2 2 2 4 2" xfId="10077" xr:uid="{C55D2474-9DCE-4B6E-A326-4AA4874327CB}"/>
    <cellStyle name="Vírgula 10 2 2 2 4 2 2" xfId="26339" xr:uid="{D19CDB52-8B98-4E3B-96EB-A833F735B062}"/>
    <cellStyle name="Vírgula 10 2 2 2 4 3" xfId="15600" xr:uid="{AE61E0F1-5AD3-44DF-838C-7D0ACEEA0137}"/>
    <cellStyle name="Vírgula 10 2 2 2 4 4" xfId="21498" xr:uid="{B3CC2E0A-7F10-4C21-A29E-91D1A43DDA87}"/>
    <cellStyle name="Vírgula 10 2 2 2 4 5" xfId="18955" xr:uid="{7EEAE2D7-D047-4B4D-916C-E3303E988E02}"/>
    <cellStyle name="Vírgula 10 2 2 2 5" xfId="6834" xr:uid="{9B02D236-F91E-4C42-AFB8-3C731A11F9F5}"/>
    <cellStyle name="Vírgula 10 2 2 2 5 2" xfId="11689" xr:uid="{9AB85CD0-BF3C-403E-8425-9BAF95859249}"/>
    <cellStyle name="Vírgula 10 2 2 2 5 2 2" xfId="27951" xr:uid="{8B0A4710-E8A0-48EC-AB6D-4F16FC94695F}"/>
    <cellStyle name="Vírgula 10 2 2 2 5 3" xfId="17284" xr:uid="{BBB79639-55AC-4399-AFE1-E570215D86A9}"/>
    <cellStyle name="Vírgula 10 2 2 2 5 4" xfId="23110" xr:uid="{5FD0B1E7-EDFC-44EA-99B9-135078E58327}"/>
    <cellStyle name="Vírgula 10 2 2 2 5 5" xfId="30790" xr:uid="{D9ABF84D-EB0B-4E97-A849-C975708B0045}"/>
    <cellStyle name="Vírgula 10 2 2 2 6" xfId="8461" xr:uid="{D975A788-EE62-4899-B135-2A724A454EC2}"/>
    <cellStyle name="Vírgula 10 2 2 2 6 2" xfId="24730" xr:uid="{90521689-D09F-4B18-B099-ECD48D112015}"/>
    <cellStyle name="Vírgula 10 2 2 2 7" xfId="13986" xr:uid="{53BF1AD2-67B5-4AA7-BF3C-496ADC804CBC}"/>
    <cellStyle name="Vírgula 10 2 2 2 8" xfId="19889" xr:uid="{C010FFB5-6C6F-48BE-BAAF-F73D4D2CAC92}"/>
    <cellStyle name="Vírgula 10 2 2 2 9" xfId="29788" xr:uid="{9473E859-6010-473B-9D8E-9CFDE3F0E150}"/>
    <cellStyle name="Vírgula 10 2 2 3" xfId="3454" xr:uid="{F43BA213-7E7C-4F46-BCA2-861C27E89656}"/>
    <cellStyle name="Vírgula 10 2 2 3 10" xfId="35077" xr:uid="{CB4311DC-8EC3-4498-B68C-A4B6CCCB989A}"/>
    <cellStyle name="Vírgula 10 2 2 3 11" xfId="37092" xr:uid="{27E5A8C3-B847-4A87-A9AE-5EE7F85B7E80}"/>
    <cellStyle name="Vírgula 10 2 2 3 12" xfId="38504" xr:uid="{34007DD4-D257-483A-866B-C1824C624268}"/>
    <cellStyle name="Vírgula 10 2 2 3 13" xfId="39909" xr:uid="{DD534E47-2A75-40E5-A1A3-1FCB5E37BD6E}"/>
    <cellStyle name="Vírgula 10 2 2 3 14" xfId="40747" xr:uid="{CA9F9CA8-F44E-49EE-8F33-DA1C5163CD49}"/>
    <cellStyle name="Vírgula 10 2 2 3 15" xfId="42958" xr:uid="{25D3FE69-81DF-41FE-B3EE-0FD0A6024141}"/>
    <cellStyle name="Vírgula 10 2 2 3 16" xfId="44361" xr:uid="{8DBD5CF8-F2A5-4FC3-92CB-7F30D37C4E63}"/>
    <cellStyle name="Vírgula 10 2 2 3 2" xfId="4315" xr:uid="{D4F5C925-7E42-41E4-9C39-3A2E51DFB9EC}"/>
    <cellStyle name="Vírgula 10 2 2 3 2 2" xfId="5924" xr:uid="{54529A27-C1C4-4DC0-9CAA-C11DB87965BD}"/>
    <cellStyle name="Vírgula 10 2 2 3 2 2 2" xfId="11173" xr:uid="{BD785D2A-94A2-4503-992D-480B34283C1D}"/>
    <cellStyle name="Vírgula 10 2 2 3 2 2 2 2" xfId="27435" xr:uid="{2B4EEF62-B517-43DC-AD59-E4AF9DF889C8}"/>
    <cellStyle name="Vírgula 10 2 2 3 2 2 3" xfId="16696" xr:uid="{C9A84F66-FBA6-4380-A2E1-B129B872F95C}"/>
    <cellStyle name="Vírgula 10 2 2 3 2 2 4" xfId="22594" xr:uid="{3DF370CA-EC4E-47AD-8ACE-90AD83CB0E96}"/>
    <cellStyle name="Vírgula 10 2 2 3 2 2 5" xfId="30493" xr:uid="{84D9E1DB-7DFC-46E4-A64B-37FE29D41247}"/>
    <cellStyle name="Vírgula 10 2 2 3 2 3" xfId="7930" xr:uid="{68F9DC53-DCA1-4AD2-904E-521C33AA3E9B}"/>
    <cellStyle name="Vírgula 10 2 2 3 2 3 2" xfId="12785" xr:uid="{DDDBE68A-9405-4579-A6B4-70F326E4F178}"/>
    <cellStyle name="Vírgula 10 2 2 3 2 3 2 2" xfId="29047" xr:uid="{AB1B3695-9901-40F9-A8E6-90B3A0950039}"/>
    <cellStyle name="Vírgula 10 2 2 3 2 3 3" xfId="18380" xr:uid="{34D2668B-A026-4FB6-AD30-0842916F06EA}"/>
    <cellStyle name="Vírgula 10 2 2 3 2 3 4" xfId="24206" xr:uid="{ED2A9454-E330-40A7-A7D8-C5FC518F0282}"/>
    <cellStyle name="Vírgula 10 2 2 3 2 3 5" xfId="31771" xr:uid="{ED5E97F7-685A-4E9F-BBB6-9D5BE282DCBA}"/>
    <cellStyle name="Vírgula 10 2 2 3 2 4" xfId="9557" xr:uid="{B61719B8-1150-4CEF-BC14-ADA8DBB3DD98}"/>
    <cellStyle name="Vírgula 10 2 2 3 2 4 2" xfId="25826" xr:uid="{5EDE9B7C-0D6F-400E-A894-BE63B0D63340}"/>
    <cellStyle name="Vírgula 10 2 2 3 2 5" xfId="15087" xr:uid="{55C361E4-5FB1-4907-BBF0-F64B118D2C26}"/>
    <cellStyle name="Vírgula 10 2 2 3 2 6" xfId="20985" xr:uid="{043BA0B2-436B-4284-A6FE-FF9BD8D51A37}"/>
    <cellStyle name="Vírgula 10 2 2 3 2 7" xfId="29363" xr:uid="{FCD72DD3-0575-4F99-A840-AF6A88E6149F}"/>
    <cellStyle name="Vírgula 10 2 2 3 2 8" xfId="34030" xr:uid="{670C0E83-87E0-497C-BAF1-3A2BAB7B0ABC}"/>
    <cellStyle name="Vírgula 10 2 2 3 3" xfId="5069" xr:uid="{CF8A5F7E-633F-4D78-88A8-55F3472EDF8B}"/>
    <cellStyle name="Vírgula 10 2 2 3 3 2" xfId="10318" xr:uid="{8DBA5B13-8A82-462B-8F1D-82548695D093}"/>
    <cellStyle name="Vírgula 10 2 2 3 3 2 2" xfId="26580" xr:uid="{D57DE12B-0F08-4B60-8F74-9A39F98F8775}"/>
    <cellStyle name="Vírgula 10 2 2 3 3 3" xfId="15841" xr:uid="{631D9742-7D95-42BE-9BCF-FA46A9BF3305}"/>
    <cellStyle name="Vírgula 10 2 2 3 3 4" xfId="21739" xr:uid="{E4BB70F3-4AEB-4572-ADD1-679BE5710AD8}"/>
    <cellStyle name="Vírgula 10 2 2 3 3 5" xfId="13634" xr:uid="{71E0A29A-CF31-44F4-9162-A68BAD6629A6}"/>
    <cellStyle name="Vírgula 10 2 2 3 4" xfId="7075" xr:uid="{7EA84FDA-7819-4C3C-AE5F-57D93326382B}"/>
    <cellStyle name="Vírgula 10 2 2 3 4 2" xfId="11930" xr:uid="{F5BC46CC-CC60-4700-8736-DE3F0CE494B8}"/>
    <cellStyle name="Vírgula 10 2 2 3 4 2 2" xfId="28192" xr:uid="{763887ED-924D-4F18-9E69-4D5B7EB04609}"/>
    <cellStyle name="Vírgula 10 2 2 3 4 3" xfId="17525" xr:uid="{DF6BA1F1-14AD-4712-9CEF-805C282E34EF}"/>
    <cellStyle name="Vírgula 10 2 2 3 4 4" xfId="23351" xr:uid="{7FFC3CF7-2A3F-4279-910A-BC57B2B69751}"/>
    <cellStyle name="Vírgula 10 2 2 3 4 5" xfId="30629" xr:uid="{67329918-AF59-430C-9A9F-F73F0061104F}"/>
    <cellStyle name="Vírgula 10 2 2 3 5" xfId="8702" xr:uid="{74DDB6C3-375A-4188-91D0-BD1DF041E446}"/>
    <cellStyle name="Vírgula 10 2 2 3 5 2" xfId="24971" xr:uid="{1CECA949-8F8B-44C4-940D-ABDFE9E630A7}"/>
    <cellStyle name="Vírgula 10 2 2 3 6" xfId="14230" xr:uid="{73C8CC4D-3939-444A-8A07-BE77428FA539}"/>
    <cellStyle name="Vírgula 10 2 2 3 7" xfId="20130" xr:uid="{B651415D-727A-46A6-A09C-E748698EE53F}"/>
    <cellStyle name="Vírgula 10 2 2 3 8" xfId="31703" xr:uid="{8F9813D2-3BA6-4707-BA83-4976747EB438}"/>
    <cellStyle name="Vírgula 10 2 2 3 9" xfId="33175" xr:uid="{E704EA2F-7200-41D4-A7B7-9A3292842B48}"/>
    <cellStyle name="Vírgula 10 2 2 4" xfId="3880" xr:uid="{3D358EE7-F61C-4FCF-8910-8805394E48E4}"/>
    <cellStyle name="Vírgula 10 2 2 4 2" xfId="5489" xr:uid="{5B0E98A7-ACF6-46B0-A3AC-AC172A9FB47A}"/>
    <cellStyle name="Vírgula 10 2 2 4 2 2" xfId="10738" xr:uid="{B1BA3F41-8BE5-4613-B306-020681E2760F}"/>
    <cellStyle name="Vírgula 10 2 2 4 2 2 2" xfId="27000" xr:uid="{BA336BA7-C427-4279-96DD-3206AF9FDA1B}"/>
    <cellStyle name="Vírgula 10 2 2 4 2 3" xfId="16261" xr:uid="{850AC9ED-4231-406B-ACF9-44DA81390E37}"/>
    <cellStyle name="Vírgula 10 2 2 4 2 4" xfId="22159" xr:uid="{7EBBBF61-6195-439A-943F-D6F3C888E2E7}"/>
    <cellStyle name="Vírgula 10 2 2 4 2 5" xfId="30389" xr:uid="{11D6F942-765C-43FB-ABDD-027519F02E0D}"/>
    <cellStyle name="Vírgula 10 2 2 4 3" xfId="7495" xr:uid="{FB7397D9-7A4C-43DF-9D30-24D701B06F31}"/>
    <cellStyle name="Vírgula 10 2 2 4 3 2" xfId="12350" xr:uid="{2960822F-BA79-47BE-A410-85004A66449E}"/>
    <cellStyle name="Vírgula 10 2 2 4 3 2 2" xfId="28612" xr:uid="{8954D66F-B3E5-446F-8B3E-B45150AAA72B}"/>
    <cellStyle name="Vírgula 10 2 2 4 3 3" xfId="17945" xr:uid="{DDB29650-E697-4AE0-90AD-528135938AEC}"/>
    <cellStyle name="Vírgula 10 2 2 4 3 4" xfId="23771" xr:uid="{09E8CCCF-DB03-4D6C-B0DC-AF1EF0277FED}"/>
    <cellStyle name="Vírgula 10 2 2 4 3 5" xfId="32072" xr:uid="{8B2C35C1-0DEB-40C7-82DB-46D8347758A5}"/>
    <cellStyle name="Vírgula 10 2 2 4 4" xfId="9122" xr:uid="{21A82630-6928-44E0-927F-30D29193DCD6}"/>
    <cellStyle name="Vírgula 10 2 2 4 4 2" xfId="25391" xr:uid="{096948D3-D3D4-4AD0-B8BC-9CA5FA8F8501}"/>
    <cellStyle name="Vírgula 10 2 2 4 5" xfId="14652" xr:uid="{BC488BDA-C6A9-465B-824F-DFCD1DDCCE22}"/>
    <cellStyle name="Vírgula 10 2 2 4 6" xfId="20550" xr:uid="{4C3B813B-AFD5-4B8D-9137-325FC897F6FD}"/>
    <cellStyle name="Vírgula 10 2 2 4 7" xfId="18934" xr:uid="{8CF513BF-4CD4-482A-9CDB-6FF8FA4A4A15}"/>
    <cellStyle name="Vírgula 10 2 2 4 8" xfId="33595" xr:uid="{9548889C-B896-4446-A37B-658E79407569}"/>
    <cellStyle name="Vírgula 10 2 2 5" xfId="4630" xr:uid="{14F82AA1-0B35-41DA-8C60-52BB95DD73B6}"/>
    <cellStyle name="Vírgula 10 2 2 5 2" xfId="9879" xr:uid="{B7FD8B04-1350-4743-9109-B7D6DEAB854E}"/>
    <cellStyle name="Vírgula 10 2 2 5 2 2" xfId="26141" xr:uid="{B7BDBD67-90E7-4EEB-BE39-B6E526773395}"/>
    <cellStyle name="Vírgula 10 2 2 5 3" xfId="15402" xr:uid="{53878B47-206A-4A97-B1BF-363BD276E710}"/>
    <cellStyle name="Vírgula 10 2 2 5 4" xfId="21300" xr:uid="{4EC7C02B-651E-414D-9BED-BC67039AE3AD}"/>
    <cellStyle name="Vírgula 10 2 2 5 5" xfId="18812" xr:uid="{EC6B37B1-AFE5-4068-BD91-E5A62E1F38E9}"/>
    <cellStyle name="Vírgula 10 2 2 6" xfId="6636" xr:uid="{D5B0BAC9-2625-4A4B-AB9C-F83677D23221}"/>
    <cellStyle name="Vírgula 10 2 2 6 2" xfId="11491" xr:uid="{4A5AE51A-6299-460E-B2AC-60F273CDFCE9}"/>
    <cellStyle name="Vírgula 10 2 2 6 2 2" xfId="27753" xr:uid="{DC694933-D0DE-403A-B5E2-6745E7D98064}"/>
    <cellStyle name="Vírgula 10 2 2 6 3" xfId="17086" xr:uid="{12CC5DFD-0320-4A34-A034-CB35B5243A43}"/>
    <cellStyle name="Vírgula 10 2 2 6 4" xfId="22912" xr:uid="{5FFE2062-1E3D-4B78-92C9-83AD40367003}"/>
    <cellStyle name="Vírgula 10 2 2 6 5" xfId="18701" xr:uid="{158AFF94-22AF-4A6E-B7ED-D4861301ABA5}"/>
    <cellStyle name="Vírgula 10 2 2 7" xfId="8263" xr:uid="{B354DB2F-1A82-49A5-877A-3BB72EFA277F}"/>
    <cellStyle name="Vírgula 10 2 2 7 2" xfId="24532" xr:uid="{AC0D4A8F-D771-4F58-8CEB-0B4699005EB7}"/>
    <cellStyle name="Vírgula 10 2 2 8" xfId="13788" xr:uid="{241074DD-321F-4147-8FED-6FF4FAF3C31C}"/>
    <cellStyle name="Vírgula 10 2 2 9" xfId="19691" xr:uid="{FA1C4407-F8F5-47E6-A439-12E7BBD23C31}"/>
    <cellStyle name="Vírgula 10 2 20" xfId="38729" xr:uid="{ABB41DD9-5A14-4AE0-8E83-7EB849790F9D}"/>
    <cellStyle name="Vírgula 10 2 21" xfId="39931" xr:uid="{D4D2644E-9FDB-41FC-AB99-63F7CD81D2BE}"/>
    <cellStyle name="Vírgula 10 2 22" xfId="41778" xr:uid="{A7F4B9D4-41C6-49D6-A4A0-787174BF8E6F}"/>
    <cellStyle name="Vírgula 10 2 23" xfId="43181" xr:uid="{1A5A797B-06C1-40EC-B0D3-07FE7FA8160C}"/>
    <cellStyle name="Vírgula 10 2 3" xfId="3179" xr:uid="{CC8909B3-83BB-41CB-BBF4-E0A678305E6C}"/>
    <cellStyle name="Vírgula 10 2 3 10" xfId="32926" xr:uid="{279073AD-B830-4D26-A19D-644195D37A89}"/>
    <cellStyle name="Vírgula 10 2 3 11" xfId="35078" xr:uid="{D1727547-FDBC-468D-9487-25FE120425CC}"/>
    <cellStyle name="Vírgula 10 2 3 12" xfId="36277" xr:uid="{BEF5B5EF-B48E-476E-954C-0FBB86756880}"/>
    <cellStyle name="Vírgula 10 2 3 13" xfId="37689" xr:uid="{EAB343B1-BB82-4704-9C6C-56D9CBE736A8}"/>
    <cellStyle name="Vírgula 10 2 3 14" xfId="39094" xr:uid="{06FD3B71-5607-42C1-968B-31329500227F}"/>
    <cellStyle name="Vírgula 10 2 3 15" xfId="40748" xr:uid="{9CE15F48-80C1-4A7C-B071-501E23164DF1}"/>
    <cellStyle name="Vírgula 10 2 3 16" xfId="42143" xr:uid="{60A39DD5-45D5-45DE-A352-073841C31D21}"/>
    <cellStyle name="Vírgula 10 2 3 17" xfId="43546" xr:uid="{869B6A00-3D0D-4791-AB40-A6DB45F8426C}"/>
    <cellStyle name="Vírgula 10 2 3 2" xfId="3644" xr:uid="{83D2AEE7-F92E-4259-9643-066D254E3F9B}"/>
    <cellStyle name="Vírgula 10 2 3 2 10" xfId="35079" xr:uid="{194CDCE5-4537-4D2A-BE15-5CF52849EE57}"/>
    <cellStyle name="Vírgula 10 2 3 2 11" xfId="37029" xr:uid="{3BB02A84-7293-4FD1-9D4C-A2494C51B6B2}"/>
    <cellStyle name="Vírgula 10 2 3 2 12" xfId="38441" xr:uid="{F07982A1-A6BB-459F-9433-F78FCF93EF12}"/>
    <cellStyle name="Vírgula 10 2 3 2 13" xfId="39846" xr:uid="{356EBCFE-B492-4516-85AF-017406CBCDB9}"/>
    <cellStyle name="Vírgula 10 2 3 2 14" xfId="40749" xr:uid="{FA16D657-7A01-4389-99B1-518AD8B23FF8}"/>
    <cellStyle name="Vírgula 10 2 3 2 15" xfId="42895" xr:uid="{81B7E18B-0846-4C91-804C-96AFBA1A6347}"/>
    <cellStyle name="Vírgula 10 2 3 2 16" xfId="44298" xr:uid="{F8F4162E-D419-4037-8722-4924C287AFEA}"/>
    <cellStyle name="Vírgula 10 2 3 2 2" xfId="4505" xr:uid="{6EB1713D-CFE0-45EE-B218-99356F7EE112}"/>
    <cellStyle name="Vírgula 10 2 3 2 2 2" xfId="6114" xr:uid="{228CE85C-04A7-4161-B2BB-CA2CE96EE4CC}"/>
    <cellStyle name="Vírgula 10 2 3 2 2 2 2" xfId="11363" xr:uid="{C0D63AE6-8DA8-4B47-8FD7-6BF26EB756CE}"/>
    <cellStyle name="Vírgula 10 2 3 2 2 2 2 2" xfId="27625" xr:uid="{5181FEE0-69A9-4EFD-A974-01A34836F042}"/>
    <cellStyle name="Vírgula 10 2 3 2 2 2 3" xfId="16886" xr:uid="{C9AB907B-161F-47BB-956D-1A5EC9E48388}"/>
    <cellStyle name="Vírgula 10 2 3 2 2 2 4" xfId="22784" xr:uid="{FB41C023-F77D-49B9-8590-8B29D0138C0B}"/>
    <cellStyle name="Vírgula 10 2 3 2 2 2 5" xfId="30083" xr:uid="{FBC75027-EE91-4186-9C85-594DADC0F31E}"/>
    <cellStyle name="Vírgula 10 2 3 2 2 3" xfId="8120" xr:uid="{F1E984E7-BC9E-4A19-A261-3C070186895D}"/>
    <cellStyle name="Vírgula 10 2 3 2 2 3 2" xfId="12975" xr:uid="{2B931F7D-8799-4A6E-A78F-AF4E682C3A60}"/>
    <cellStyle name="Vírgula 10 2 3 2 2 3 2 2" xfId="29237" xr:uid="{B2CFD8C7-9332-45D5-A2E4-7A5D99569076}"/>
    <cellStyle name="Vírgula 10 2 3 2 2 3 3" xfId="18570" xr:uid="{B4CE9C88-F071-4AC6-842E-3808AC563A8B}"/>
    <cellStyle name="Vírgula 10 2 3 2 2 3 4" xfId="24396" xr:uid="{AB18E79A-CD09-4C99-A871-970C4C85E4D9}"/>
    <cellStyle name="Vírgula 10 2 3 2 2 3 5" xfId="31436" xr:uid="{F2DB01F8-7835-4871-B66D-515AB7BB42AC}"/>
    <cellStyle name="Vírgula 10 2 3 2 2 4" xfId="9747" xr:uid="{715F707B-1BCA-4D48-905D-0DB0F8737AD6}"/>
    <cellStyle name="Vírgula 10 2 3 2 2 4 2" xfId="26016" xr:uid="{BCB413AD-2D2B-449F-9831-601828230074}"/>
    <cellStyle name="Vírgula 10 2 3 2 2 5" xfId="15277" xr:uid="{BFF2A326-E978-41D3-A302-8D4973C3E668}"/>
    <cellStyle name="Vírgula 10 2 3 2 2 6" xfId="21175" xr:uid="{BEF5210F-2BF4-4D05-A15F-B53C1AC6DCC3}"/>
    <cellStyle name="Vírgula 10 2 3 2 2 7" xfId="30541" xr:uid="{8E8069C8-47D1-4DFD-BD97-D0C7CC5689BB}"/>
    <cellStyle name="Vírgula 10 2 3 2 2 8" xfId="34220" xr:uid="{7BAD3AA2-E9C7-4A60-906A-EE3553304D3D}"/>
    <cellStyle name="Vírgula 10 2 3 2 3" xfId="5259" xr:uid="{58C29EBA-533E-4B89-B14A-7A616D9D2963}"/>
    <cellStyle name="Vírgula 10 2 3 2 3 2" xfId="10508" xr:uid="{B4984639-48DA-49C4-A04F-B8B5F47E2513}"/>
    <cellStyle name="Vírgula 10 2 3 2 3 2 2" xfId="26770" xr:uid="{98524E96-6179-4405-9AAB-10BA08241440}"/>
    <cellStyle name="Vírgula 10 2 3 2 3 3" xfId="16031" xr:uid="{3EB932E7-8AC1-434F-A8A8-219823BBC213}"/>
    <cellStyle name="Vírgula 10 2 3 2 3 4" xfId="21929" xr:uid="{CD18FCA5-E19D-4C42-9D72-5AE959D84005}"/>
    <cellStyle name="Vírgula 10 2 3 2 3 5" xfId="31856" xr:uid="{56C14D76-D970-439B-9B1D-7718FF4D7B80}"/>
    <cellStyle name="Vírgula 10 2 3 2 4" xfId="7265" xr:uid="{2166A2C7-E6DB-40C0-B77D-AD8C4EE074DF}"/>
    <cellStyle name="Vírgula 10 2 3 2 4 2" xfId="12120" xr:uid="{FF414437-F50C-447F-87CC-A724B874CC70}"/>
    <cellStyle name="Vírgula 10 2 3 2 4 2 2" xfId="28382" xr:uid="{10742655-AD57-4110-8617-37597E4BB565}"/>
    <cellStyle name="Vírgula 10 2 3 2 4 3" xfId="17715" xr:uid="{F5F136E2-0477-40A8-B568-8BEE0C6E594C}"/>
    <cellStyle name="Vírgula 10 2 3 2 4 4" xfId="23541" xr:uid="{FBF73C3B-5BFD-4398-8FD5-47375AAB92ED}"/>
    <cellStyle name="Vírgula 10 2 3 2 4 5" xfId="13633" xr:uid="{C6A2100B-C89F-42E0-B7A0-CD861088A9EF}"/>
    <cellStyle name="Vírgula 10 2 3 2 5" xfId="8892" xr:uid="{366E404C-6BF2-48D6-99FF-CA3563101A1B}"/>
    <cellStyle name="Vírgula 10 2 3 2 5 2" xfId="25161" xr:uid="{5876A50E-CF77-4307-A622-36D5E01D22E9}"/>
    <cellStyle name="Vírgula 10 2 3 2 6" xfId="14420" xr:uid="{8F07DA08-89EE-43A6-94EA-D34C9506057F}"/>
    <cellStyle name="Vírgula 10 2 3 2 7" xfId="20320" xr:uid="{1D0C015E-0182-41C3-87F6-CD6782EC1CE9}"/>
    <cellStyle name="Vírgula 10 2 3 2 8" xfId="13162" xr:uid="{DAD477DF-F869-4EF3-9554-1D13DDBCF4A7}"/>
    <cellStyle name="Vírgula 10 2 3 2 9" xfId="33365" xr:uid="{5B2D0E29-B73D-4900-A90D-50192B05DE9C}"/>
    <cellStyle name="Vírgula 10 2 3 3" xfId="4070" xr:uid="{8307AB60-AE6C-42E0-8191-B9B03CE6BC5B}"/>
    <cellStyle name="Vírgula 10 2 3 3 2" xfId="5679" xr:uid="{ECB2D2F3-D727-4345-A942-5583D19595B5}"/>
    <cellStyle name="Vírgula 10 2 3 3 2 2" xfId="10928" xr:uid="{D60111E8-BD6A-4394-8D9E-FF8FE5DE5BCE}"/>
    <cellStyle name="Vírgula 10 2 3 3 2 2 2" xfId="27190" xr:uid="{5AA8E130-8A84-461B-95D7-3E0F9633FAC0}"/>
    <cellStyle name="Vírgula 10 2 3 3 2 3" xfId="16451" xr:uid="{91FD4B94-73F0-400C-ACF8-47B4EBA88205}"/>
    <cellStyle name="Vírgula 10 2 3 3 2 4" xfId="22349" xr:uid="{5D40F3FA-BFB9-487F-8118-1A581E1B5648}"/>
    <cellStyle name="Vírgula 10 2 3 3 2 5" xfId="29447" xr:uid="{305A4755-5BFC-4E99-A092-64D4CF432A63}"/>
    <cellStyle name="Vírgula 10 2 3 3 3" xfId="7685" xr:uid="{1429C92E-B63F-4856-A634-3C5EC8537FA2}"/>
    <cellStyle name="Vírgula 10 2 3 3 3 2" xfId="12540" xr:uid="{C73D78B3-07FC-40CF-896E-686E3FD6FB0A}"/>
    <cellStyle name="Vírgula 10 2 3 3 3 2 2" xfId="28802" xr:uid="{2F7573BB-9C37-4977-AFD5-998A11A93181}"/>
    <cellStyle name="Vírgula 10 2 3 3 3 3" xfId="18135" xr:uid="{09898D52-42D9-4203-919E-7FABD6B7D4BE}"/>
    <cellStyle name="Vírgula 10 2 3 3 3 4" xfId="23961" xr:uid="{9267BE48-4312-40A4-9739-C1F9128C7E8F}"/>
    <cellStyle name="Vírgula 10 2 3 3 3 5" xfId="30997" xr:uid="{943865E5-3E99-4F5C-826B-E9E8FBE56837}"/>
    <cellStyle name="Vírgula 10 2 3 3 4" xfId="9312" xr:uid="{AA7BD2B6-5513-4717-B58C-57FAF2F596FA}"/>
    <cellStyle name="Vírgula 10 2 3 3 4 2" xfId="25581" xr:uid="{F501D511-F182-43A3-8EE2-2018F7BC1F2E}"/>
    <cellStyle name="Vírgula 10 2 3 3 5" xfId="14842" xr:uid="{91850335-05C1-440C-B11A-55E4A7F5E6C7}"/>
    <cellStyle name="Vírgula 10 2 3 3 6" xfId="20740" xr:uid="{21A1E772-707C-43B4-BB67-7D139D766EE2}"/>
    <cellStyle name="Vírgula 10 2 3 3 7" xfId="30474" xr:uid="{EA4E09B9-E3C4-4EB5-A3C7-306FA0EBDCAE}"/>
    <cellStyle name="Vírgula 10 2 3 3 8" xfId="33785" xr:uid="{A98D69EB-36F5-4214-93AE-862F186BAC6F}"/>
    <cellStyle name="Vírgula 10 2 3 4" xfId="4820" xr:uid="{E31F4201-2781-4F61-8944-8B647D52593E}"/>
    <cellStyle name="Vírgula 10 2 3 4 2" xfId="10069" xr:uid="{232BE1B4-4FC2-479E-B9D5-7BD42A6CFFA6}"/>
    <cellStyle name="Vírgula 10 2 3 4 2 2" xfId="26331" xr:uid="{BED5D77B-98C4-4DD9-8457-9EDF5E83B406}"/>
    <cellStyle name="Vírgula 10 2 3 4 3" xfId="15592" xr:uid="{3BB72BF5-7196-4627-9911-E7C946A8E90E}"/>
    <cellStyle name="Vírgula 10 2 3 4 4" xfId="21490" xr:uid="{19324A72-592A-40F7-B2FB-D864E4AA4CAD}"/>
    <cellStyle name="Vírgula 10 2 3 4 5" xfId="18920" xr:uid="{F31382DD-814F-41A1-84D7-51327FD5C894}"/>
    <cellStyle name="Vírgula 10 2 3 5" xfId="6826" xr:uid="{77826783-4FB0-4482-AF36-3F0A27FF863E}"/>
    <cellStyle name="Vírgula 10 2 3 5 2" xfId="11681" xr:uid="{AB63D32F-F5BF-403D-83C0-BA70853A189B}"/>
    <cellStyle name="Vírgula 10 2 3 5 2 2" xfId="27943" xr:uid="{4CD4B6FD-6DE4-42B1-8D85-973FFECE7237}"/>
    <cellStyle name="Vírgula 10 2 3 5 3" xfId="17276" xr:uid="{07E147B4-DA13-48C7-B087-F6DB3BD08058}"/>
    <cellStyle name="Vírgula 10 2 3 5 4" xfId="23102" xr:uid="{3D499567-19B1-4347-8FB7-EC0A63EBD1C9}"/>
    <cellStyle name="Vírgula 10 2 3 5 5" xfId="30931" xr:uid="{CCBD7C32-BED9-4C0E-AD60-9F2CDAE3F149}"/>
    <cellStyle name="Vírgula 10 2 3 6" xfId="8453" xr:uid="{B2D32067-1030-4FDA-A713-8A9C62E701E3}"/>
    <cellStyle name="Vírgula 10 2 3 6 2" xfId="24722" xr:uid="{B5A6210B-2DAE-4833-BA20-08FC45BB6C3F}"/>
    <cellStyle name="Vírgula 10 2 3 7" xfId="13978" xr:uid="{A70EB81D-689E-4DAF-8489-2CA491C54C6E}"/>
    <cellStyle name="Vírgula 10 2 3 8" xfId="19881" xr:uid="{E511A9B8-0E23-4A88-A4E7-117DED144B9D}"/>
    <cellStyle name="Vírgula 10 2 3 9" xfId="13111" xr:uid="{9D824A23-5DE8-4081-903F-B77C70737024}"/>
    <cellStyle name="Vírgula 10 2 4" xfId="3446" xr:uid="{5C366CE4-9611-478D-8D0C-AA0055649D09}"/>
    <cellStyle name="Vírgula 10 2 4 10" xfId="35080" xr:uid="{8B13FF3C-EA54-4755-B68A-DA0C7D9ABAFA}"/>
    <cellStyle name="Vírgula 10 2 4 11" xfId="36662" xr:uid="{EF2525DD-82ED-4013-A788-43E2DB60A7A5}"/>
    <cellStyle name="Vírgula 10 2 4 12" xfId="38074" xr:uid="{D2099197-A2E3-43F3-A83B-C31A80B20098}"/>
    <cellStyle name="Vírgula 10 2 4 13" xfId="39479" xr:uid="{91C6DDD3-3F48-4749-BFDB-7308B5800A27}"/>
    <cellStyle name="Vírgula 10 2 4 14" xfId="40750" xr:uid="{E420C808-346C-41F3-832D-9689219B6D0A}"/>
    <cellStyle name="Vírgula 10 2 4 15" xfId="42528" xr:uid="{E61B5BBB-88DE-44E5-99F0-60FAC1FE7A29}"/>
    <cellStyle name="Vírgula 10 2 4 16" xfId="43931" xr:uid="{2216BBD1-A91B-49C4-95F3-9C66A28A0F41}"/>
    <cellStyle name="Vírgula 10 2 4 2" xfId="4307" xr:uid="{D025A82D-CEA6-4FC7-97AD-61AD4BE501FA}"/>
    <cellStyle name="Vírgula 10 2 4 2 2" xfId="5916" xr:uid="{1AD6365B-FCBD-406D-B19C-996A332CEAB5}"/>
    <cellStyle name="Vírgula 10 2 4 2 2 2" xfId="11165" xr:uid="{2B8A8BE1-C118-453F-BC32-949F69C360E9}"/>
    <cellStyle name="Vírgula 10 2 4 2 2 2 2" xfId="27427" xr:uid="{B98D5301-31E7-4144-AAC5-FFC609523A36}"/>
    <cellStyle name="Vírgula 10 2 4 2 2 3" xfId="16688" xr:uid="{E9D0F399-42DA-4B53-8F85-6F2EB232DB4E}"/>
    <cellStyle name="Vírgula 10 2 4 2 2 4" xfId="22586" xr:uid="{DDD730A1-07F2-48EA-BBEF-6279FE54031A}"/>
    <cellStyle name="Vírgula 10 2 4 2 2 5" xfId="31211" xr:uid="{AD233478-4DD0-4053-B745-1D9FB958AF9A}"/>
    <cellStyle name="Vírgula 10 2 4 2 3" xfId="7922" xr:uid="{8A4D3B93-3243-4694-BD68-0333C94CA164}"/>
    <cellStyle name="Vírgula 10 2 4 2 3 2" xfId="12777" xr:uid="{E7F0CFEC-19FC-438B-BC94-7FBA9A1B7B56}"/>
    <cellStyle name="Vírgula 10 2 4 2 3 2 2" xfId="29039" xr:uid="{3EE87712-D44A-4ABA-9D1D-679BC989AC19}"/>
    <cellStyle name="Vírgula 10 2 4 2 3 3" xfId="18372" xr:uid="{EC9753DD-A0CB-4D39-A4B1-9CEF9EBA87FC}"/>
    <cellStyle name="Vírgula 10 2 4 2 3 4" xfId="24198" xr:uid="{43231986-E590-4B42-A121-91C48D55022E}"/>
    <cellStyle name="Vírgula 10 2 4 2 3 5" xfId="13545" xr:uid="{425D27B4-A67B-4CF1-8196-6857351B0D35}"/>
    <cellStyle name="Vírgula 10 2 4 2 4" xfId="9549" xr:uid="{FE9938B9-4BDB-4B7B-8BF6-7C6032CD0845}"/>
    <cellStyle name="Vírgula 10 2 4 2 4 2" xfId="25818" xr:uid="{0E094A56-3FA4-4CF2-83A6-85077742EDF8}"/>
    <cellStyle name="Vírgula 10 2 4 2 5" xfId="15079" xr:uid="{F3881EE2-3570-4E38-A45B-7A1C1C466291}"/>
    <cellStyle name="Vírgula 10 2 4 2 6" xfId="20977" xr:uid="{91900FDA-B17C-4954-A547-B3987D236E67}"/>
    <cellStyle name="Vírgula 10 2 4 2 7" xfId="30357" xr:uid="{5C9F211C-416C-4D11-A8AF-FCBC1FF905DC}"/>
    <cellStyle name="Vírgula 10 2 4 2 8" xfId="34022" xr:uid="{7D03305B-0B63-4055-A819-3B0C1AA244E6}"/>
    <cellStyle name="Vírgula 10 2 4 3" xfId="5061" xr:uid="{850D60B1-C83A-44B8-8778-D8F53388AAF7}"/>
    <cellStyle name="Vírgula 10 2 4 3 2" xfId="10310" xr:uid="{24E5E29B-3599-4200-B0D1-47FEE9C01CF7}"/>
    <cellStyle name="Vírgula 10 2 4 3 2 2" xfId="26572" xr:uid="{514555BC-99B0-4529-9EB6-007D11A1B484}"/>
    <cellStyle name="Vírgula 10 2 4 3 3" xfId="15833" xr:uid="{80C83DB3-1525-4289-A119-B6297D2CAB22}"/>
    <cellStyle name="Vírgula 10 2 4 3 4" xfId="21731" xr:uid="{88DA4E05-D096-44E8-990D-86A724239CDA}"/>
    <cellStyle name="Vírgula 10 2 4 3 5" xfId="30721" xr:uid="{DFFE53D3-B408-428F-AEC1-863CCF2BEC47}"/>
    <cellStyle name="Vírgula 10 2 4 4" xfId="7067" xr:uid="{68C55658-027E-409E-9C78-4CBBE82C2CB9}"/>
    <cellStyle name="Vírgula 10 2 4 4 2" xfId="11922" xr:uid="{9EE88A1B-25F4-4F9E-A899-147472767720}"/>
    <cellStyle name="Vírgula 10 2 4 4 2 2" xfId="28184" xr:uid="{44ACC19C-9892-44DD-8A9B-A8830D10969A}"/>
    <cellStyle name="Vírgula 10 2 4 4 3" xfId="17517" xr:uid="{9C0402BC-94F8-486C-B320-552767756C3A}"/>
    <cellStyle name="Vírgula 10 2 4 4 4" xfId="23343" xr:uid="{2BB8B92F-69F1-4F8C-B572-5E85491A262E}"/>
    <cellStyle name="Vírgula 10 2 4 4 5" xfId="30684" xr:uid="{97829D8A-497D-4F6B-8F95-2C434A4529E4}"/>
    <cellStyle name="Vírgula 10 2 4 5" xfId="8694" xr:uid="{0D9605F3-D040-482B-9854-61F55140C0F7}"/>
    <cellStyle name="Vírgula 10 2 4 5 2" xfId="24963" xr:uid="{7ECDF8C2-A0C6-47A7-880D-D389081A5290}"/>
    <cellStyle name="Vírgula 10 2 4 6" xfId="14222" xr:uid="{D3AB1FBA-9F9C-4FE9-98C1-198A88F9F93B}"/>
    <cellStyle name="Vírgula 10 2 4 7" xfId="20122" xr:uid="{23B296C8-E6C1-436A-B6FD-8A7391BC6443}"/>
    <cellStyle name="Vírgula 10 2 4 8" xfId="32320" xr:uid="{F4E9422F-9F3B-40F9-B82F-59742CB9EF18}"/>
    <cellStyle name="Vírgula 10 2 4 9" xfId="33167" xr:uid="{A679A36E-14C4-428F-875F-8756B0D65BED}"/>
    <cellStyle name="Vírgula 10 2 5" xfId="3872" xr:uid="{0B22DF50-8459-453E-B9CC-42782478F652}"/>
    <cellStyle name="Vírgula 10 2 5 2" xfId="5481" xr:uid="{5C9C230C-16FC-49B8-9901-A2291C944B38}"/>
    <cellStyle name="Vírgula 10 2 5 2 2" xfId="10730" xr:uid="{99CCD599-5480-4BC2-B144-635704050FAE}"/>
    <cellStyle name="Vírgula 10 2 5 2 2 2" xfId="26992" xr:uid="{9EF3336C-DE14-4C80-A789-F34EEDA9155E}"/>
    <cellStyle name="Vírgula 10 2 5 2 3" xfId="16253" xr:uid="{063DB791-6DB8-4A82-A990-697A61575422}"/>
    <cellStyle name="Vírgula 10 2 5 2 4" xfId="22151" xr:uid="{16641FF1-D101-435E-A955-58B4F8A070D3}"/>
    <cellStyle name="Vírgula 10 2 5 2 5" xfId="29587" xr:uid="{F8CBD485-FC98-4F62-A16E-0CEFF66159BF}"/>
    <cellStyle name="Vírgula 10 2 5 3" xfId="7487" xr:uid="{DE6C0376-9CB4-43DA-ADE8-5280949E6F64}"/>
    <cellStyle name="Vírgula 10 2 5 3 2" xfId="12342" xr:uid="{1CDFE869-7E11-455A-84B9-A657B25EB1F8}"/>
    <cellStyle name="Vírgula 10 2 5 3 2 2" xfId="28604" xr:uid="{2C4D59FE-71A7-4205-A6C7-4185117329AA}"/>
    <cellStyle name="Vírgula 10 2 5 3 3" xfId="17937" xr:uid="{F33753BC-66EA-4FC2-A16B-8141174FE918}"/>
    <cellStyle name="Vírgula 10 2 5 3 4" xfId="23763" xr:uid="{C6BCBB33-2722-4FD4-AACC-333EC2D96805}"/>
    <cellStyle name="Vírgula 10 2 5 3 5" xfId="29909" xr:uid="{2ED35890-B0F6-4957-9D72-3AEB526355BC}"/>
    <cellStyle name="Vírgula 10 2 5 4" xfId="9114" xr:uid="{D333BD29-E2DF-414B-A97E-F320EFBD50A9}"/>
    <cellStyle name="Vírgula 10 2 5 4 2" xfId="25383" xr:uid="{F26581C3-1FC5-4D85-8C4B-3704B07A3F72}"/>
    <cellStyle name="Vírgula 10 2 5 5" xfId="14644" xr:uid="{7784D3F3-60F4-4A08-8337-F694C1965C38}"/>
    <cellStyle name="Vírgula 10 2 5 6" xfId="20542" xr:uid="{3ADA926D-4385-4622-BA97-782BD3AF1CF1}"/>
    <cellStyle name="Vírgula 10 2 5 7" xfId="29371" xr:uid="{19958622-A877-40DF-9BE9-412E765644E9}"/>
    <cellStyle name="Vírgula 10 2 5 8" xfId="33587" xr:uid="{65DEF708-A25C-440B-A0E1-B5B806371A95}"/>
    <cellStyle name="Vírgula 10 2 6" xfId="4623" xr:uid="{1DAD677F-49F9-4E0B-BB72-6FCD4C453C71}"/>
    <cellStyle name="Vírgula 10 2 6 2" xfId="9872" xr:uid="{B67886A7-8001-436F-9474-A9DBC2CDF994}"/>
    <cellStyle name="Vírgula 10 2 6 2 2" xfId="26134" xr:uid="{6197BECB-8799-4C5E-B698-B3A561D8181A}"/>
    <cellStyle name="Vírgula 10 2 6 3" xfId="15395" xr:uid="{BB5041F2-F85C-4D07-9256-C7A18E88E3FE}"/>
    <cellStyle name="Vírgula 10 2 6 4" xfId="21293" xr:uid="{4EF4359F-A281-4830-9C03-2AC19B5B00B0}"/>
    <cellStyle name="Vírgula 10 2 6 5" xfId="30296" xr:uid="{588BCAEA-CF30-4124-943C-A3AA0951FFDB}"/>
    <cellStyle name="Vírgula 10 2 7" xfId="6629" xr:uid="{B78D13AC-B49F-4344-96A0-DEF4DCB8E9B2}"/>
    <cellStyle name="Vírgula 10 2 7 2" xfId="11484" xr:uid="{AD5AC834-7077-4C9A-B624-563A4AB88643}"/>
    <cellStyle name="Vírgula 10 2 7 2 2" xfId="27746" xr:uid="{925B244B-E2BE-4E7C-BB85-A3DD82098001}"/>
    <cellStyle name="Vírgula 10 2 7 3" xfId="17079" xr:uid="{B7CD51FD-177A-4CF9-A7F2-4002D538636B}"/>
    <cellStyle name="Vírgula 10 2 7 4" xfId="22905" xr:uid="{20925FCC-9C25-41FB-9DD8-BBFD935BA9B9}"/>
    <cellStyle name="Vírgula 10 2 7 5" xfId="13258" xr:uid="{9C0424C0-49EC-4A53-BC95-6F274FDA0C85}"/>
    <cellStyle name="Vírgula 10 2 8" xfId="8164" xr:uid="{47C3D3A3-104B-479E-AFCD-0DA8036A661D}"/>
    <cellStyle name="Vírgula 10 2 8 2" xfId="13016" xr:uid="{69BC578C-6875-4A6C-911B-5B1A335DADD0}"/>
    <cellStyle name="Vírgula 10 2 8 2 2" xfId="29278" xr:uid="{D26A01CA-16EF-4213-A88B-CE865E691CF2}"/>
    <cellStyle name="Vírgula 10 2 8 3" xfId="18612" xr:uid="{00BC5485-EA85-42C6-A58C-794EBD6FA42C}"/>
    <cellStyle name="Vírgula 10 2 8 4" xfId="24437" xr:uid="{E244A130-F993-41E7-A445-1B4B1354272A}"/>
    <cellStyle name="Vírgula 10 2 8 5" xfId="13333" xr:uid="{70A03FF9-6A73-4555-B4F6-3235DF0FB421}"/>
    <cellStyle name="Vírgula 10 2 9" xfId="8256" xr:uid="{C923099F-376F-40F0-BF4B-A1F58E6431D7}"/>
    <cellStyle name="Vírgula 10 2 9 2" xfId="24525" xr:uid="{EE74EE16-1551-40CF-AE41-F1CB645C777D}"/>
    <cellStyle name="Vírgula 10 3" xfId="2993" xr:uid="{24F1511B-16BE-4448-ABA0-F9EDE2B0B530}"/>
    <cellStyle name="Vírgula 10 3 10" xfId="32740" xr:uid="{E630E552-450D-4A95-A067-73308C2028C0}"/>
    <cellStyle name="Vírgula 10 3 11" xfId="35081" xr:uid="{83C76041-91E1-40D5-AAFA-683E56A72DE8}"/>
    <cellStyle name="Vírgula 10 3 12" xfId="36101" xr:uid="{4CB9DC0F-C4D1-4DDC-A5BC-EC5C4BD7730F}"/>
    <cellStyle name="Vírgula 10 3 13" xfId="37513" xr:uid="{D49D48D3-6A6C-4BDB-8F2D-89E16EF274CF}"/>
    <cellStyle name="Vírgula 10 3 14" xfId="38918" xr:uid="{E2E13EE1-6484-43CD-8993-94CCB32497FD}"/>
    <cellStyle name="Vírgula 10 3 15" xfId="40751" xr:uid="{071CF3C7-DC76-40D9-9481-F0164257CFFF}"/>
    <cellStyle name="Vírgula 10 3 16" xfId="41967" xr:uid="{8FEB64B9-DA1C-4B7E-8FBF-E275234F81CC}"/>
    <cellStyle name="Vírgula 10 3 17" xfId="43370" xr:uid="{CC4AA6DC-BBA4-4BD1-ADAB-C9D9F30526A0}"/>
    <cellStyle name="Vírgula 10 3 2" xfId="3458" xr:uid="{2FA75A5C-52E9-4DB2-B500-C715F7E1E352}"/>
    <cellStyle name="Vírgula 10 3 2 10" xfId="35082" xr:uid="{D424615F-801F-43FF-9675-D7B960861904}"/>
    <cellStyle name="Vírgula 10 3 2 11" xfId="36853" xr:uid="{7AC09FC5-48C7-4086-89E7-CE110A53E735}"/>
    <cellStyle name="Vírgula 10 3 2 12" xfId="38265" xr:uid="{06250F64-7034-4D71-A54B-4A2C792D10A2}"/>
    <cellStyle name="Vírgula 10 3 2 13" xfId="39670" xr:uid="{88B7176B-2988-4AC3-919B-9BD6F322A337}"/>
    <cellStyle name="Vírgula 10 3 2 14" xfId="40752" xr:uid="{44576278-18B5-4508-A1D2-BDFBA6003107}"/>
    <cellStyle name="Vírgula 10 3 2 15" xfId="42719" xr:uid="{73FD848D-2CE2-4D97-8DF7-EFC945BA8422}"/>
    <cellStyle name="Vírgula 10 3 2 16" xfId="44122" xr:uid="{D5164AE0-809D-48A6-852F-E884638A43B5}"/>
    <cellStyle name="Vírgula 10 3 2 2" xfId="4319" xr:uid="{494E14A0-A660-45E2-97A0-606847B73181}"/>
    <cellStyle name="Vírgula 10 3 2 2 2" xfId="5928" xr:uid="{B7FF0A86-9EE2-4DFA-970C-811CB7D65008}"/>
    <cellStyle name="Vírgula 10 3 2 2 2 2" xfId="11177" xr:uid="{39BCAC04-6E59-4319-8D3E-97A87DDCD144}"/>
    <cellStyle name="Vírgula 10 3 2 2 2 2 2" xfId="27439" xr:uid="{94F8FEAA-766B-4264-B125-01F37A352E43}"/>
    <cellStyle name="Vírgula 10 3 2 2 2 3" xfId="16700" xr:uid="{B6B1AF47-9FF3-4EF1-BC1C-DB1982142CAD}"/>
    <cellStyle name="Vírgula 10 3 2 2 2 4" xfId="22598" xr:uid="{0A1878B3-4075-415E-B7A3-E91FC20671A6}"/>
    <cellStyle name="Vírgula 10 3 2 2 2 5" xfId="19431" xr:uid="{3EA6253B-9776-41A4-B923-D787F5FC7050}"/>
    <cellStyle name="Vírgula 10 3 2 2 3" xfId="7934" xr:uid="{BC723E8D-2D91-4E22-AFAB-2DE176B68A9C}"/>
    <cellStyle name="Vírgula 10 3 2 2 3 2" xfId="12789" xr:uid="{84711F8D-5F01-4922-A2B0-E7C32E61922D}"/>
    <cellStyle name="Vírgula 10 3 2 2 3 2 2" xfId="29051" xr:uid="{F0A25AF0-F79C-4EF8-8480-5C157F0B42A1}"/>
    <cellStyle name="Vírgula 10 3 2 2 3 3" xfId="18384" xr:uid="{97E7E0C4-981D-4562-9B20-0AE95824139B}"/>
    <cellStyle name="Vírgula 10 3 2 2 3 4" xfId="24210" xr:uid="{CA897D71-DB30-4DAE-93EA-54566D2BEE50}"/>
    <cellStyle name="Vírgula 10 3 2 2 3 5" xfId="31863" xr:uid="{521BC2B4-FC42-4A0E-ACB7-C67CAB3E2185}"/>
    <cellStyle name="Vírgula 10 3 2 2 4" xfId="9561" xr:uid="{73959B1C-F2AB-47A6-8B5F-77565CCD3865}"/>
    <cellStyle name="Vírgula 10 3 2 2 4 2" xfId="25830" xr:uid="{140B10AB-B319-467D-B02F-360F007D7706}"/>
    <cellStyle name="Vírgula 10 3 2 2 5" xfId="15091" xr:uid="{F200665B-84D4-4F21-8073-9C3C0203204F}"/>
    <cellStyle name="Vírgula 10 3 2 2 6" xfId="20989" xr:uid="{1AF01A7F-1E21-409F-9137-D485AE2701D2}"/>
    <cellStyle name="Vírgula 10 3 2 2 7" xfId="30760" xr:uid="{845DFA1B-CF5A-462C-8494-FBA5292FE612}"/>
    <cellStyle name="Vírgula 10 3 2 2 8" xfId="34034" xr:uid="{0220A45C-1147-452A-9ECA-F092548F6222}"/>
    <cellStyle name="Vírgula 10 3 2 3" xfId="5073" xr:uid="{15894D3C-F74C-4333-8722-AE4E9F9A4C07}"/>
    <cellStyle name="Vírgula 10 3 2 3 2" xfId="10322" xr:uid="{AE600451-4789-40A3-A818-81F0FC1806DA}"/>
    <cellStyle name="Vírgula 10 3 2 3 2 2" xfId="26584" xr:uid="{A42273AA-5E7A-41B5-80FC-E03554A3F552}"/>
    <cellStyle name="Vírgula 10 3 2 3 3" xfId="15845" xr:uid="{CE9C217D-90A7-4DA3-84DD-B0B6E2F7AAB4}"/>
    <cellStyle name="Vírgula 10 3 2 3 4" xfId="21743" xr:uid="{88A75CF9-EFEC-43BF-A475-541489A25F6F}"/>
    <cellStyle name="Vírgula 10 3 2 3 5" xfId="16983" xr:uid="{B74E9DBC-315F-4956-8E41-72CC5C11F0A6}"/>
    <cellStyle name="Vírgula 10 3 2 4" xfId="7079" xr:uid="{E3C3C71F-DB6E-4156-A270-A1CC00DDAB0B}"/>
    <cellStyle name="Vírgula 10 3 2 4 2" xfId="11934" xr:uid="{2AC2A323-AB1C-4BFC-B9DD-C1A74FDA504B}"/>
    <cellStyle name="Vírgula 10 3 2 4 2 2" xfId="28196" xr:uid="{EE787E6E-232C-4DD3-8F09-100AF4CF2741}"/>
    <cellStyle name="Vírgula 10 3 2 4 3" xfId="17529" xr:uid="{33E2753B-9A20-4C0C-8EDF-79A8719555FF}"/>
    <cellStyle name="Vírgula 10 3 2 4 4" xfId="23355" xr:uid="{4D216142-57D3-476E-8730-7E8B7FA13DF7}"/>
    <cellStyle name="Vírgula 10 3 2 4 5" xfId="19279" xr:uid="{0C97BCC2-4D1C-4DF4-9C10-7471897BF52B}"/>
    <cellStyle name="Vírgula 10 3 2 5" xfId="8706" xr:uid="{9E069B0A-D90B-46E6-A0DF-35AB3179293B}"/>
    <cellStyle name="Vírgula 10 3 2 5 2" xfId="24975" xr:uid="{D82193CA-D006-4EAB-9F28-647101F919CF}"/>
    <cellStyle name="Vírgula 10 3 2 6" xfId="14234" xr:uid="{5216BDC3-2C6C-4D98-A20B-A8AD7C642EA2}"/>
    <cellStyle name="Vírgula 10 3 2 7" xfId="20134" xr:uid="{3505D938-E218-4CF7-AB0E-C3BADA9B69C5}"/>
    <cellStyle name="Vírgula 10 3 2 8" xfId="32224" xr:uid="{7776F351-4241-490F-B846-722EBADE0005}"/>
    <cellStyle name="Vírgula 10 3 2 9" xfId="33179" xr:uid="{5FD0B70B-70F2-495E-A04A-58B3F6EF6555}"/>
    <cellStyle name="Vírgula 10 3 3" xfId="3884" xr:uid="{439A9293-9C04-4B14-8C10-5CEB3EF98A47}"/>
    <cellStyle name="Vírgula 10 3 3 2" xfId="5493" xr:uid="{77B97999-C353-443B-89FE-3B0486596227}"/>
    <cellStyle name="Vírgula 10 3 3 2 2" xfId="10742" xr:uid="{7D04505A-39AA-4CB5-B727-26A6BBFD3100}"/>
    <cellStyle name="Vírgula 10 3 3 2 2 2" xfId="27004" xr:uid="{B258F7CA-A07C-4FEB-BA36-DA3D9DD417B6}"/>
    <cellStyle name="Vírgula 10 3 3 2 3" xfId="16265" xr:uid="{33A42C92-B34D-47BF-8B83-5D974DD7B67A}"/>
    <cellStyle name="Vírgula 10 3 3 2 4" xfId="22163" xr:uid="{0CC24556-3342-4408-B371-14CCE3F74EFC}"/>
    <cellStyle name="Vírgula 10 3 3 2 5" xfId="16955" xr:uid="{CAC97192-87AC-442D-9E5A-7E2D448976B8}"/>
    <cellStyle name="Vírgula 10 3 3 3" xfId="7499" xr:uid="{A186EBC6-7D4E-4CCF-866F-1B37C2739A1B}"/>
    <cellStyle name="Vírgula 10 3 3 3 2" xfId="12354" xr:uid="{6EAFB38A-2158-4E5B-927E-16ED7127C7FA}"/>
    <cellStyle name="Vírgula 10 3 3 3 2 2" xfId="28616" xr:uid="{FA88F2F4-DFEE-4C5F-AB72-7EC528E435C3}"/>
    <cellStyle name="Vírgula 10 3 3 3 3" xfId="17949" xr:uid="{7B0B47AC-5B92-42AE-BC13-307AF646F7F8}"/>
    <cellStyle name="Vírgula 10 3 3 3 4" xfId="23775" xr:uid="{5F58B53E-D617-4C6A-B964-6B10384BFB4F}"/>
    <cellStyle name="Vírgula 10 3 3 3 5" xfId="13579" xr:uid="{96DA3C58-A3BD-461C-B372-90122C9F716F}"/>
    <cellStyle name="Vírgula 10 3 3 4" xfId="9126" xr:uid="{D76D0F42-1C06-448B-88FF-636F4025536D}"/>
    <cellStyle name="Vírgula 10 3 3 4 2" xfId="25395" xr:uid="{4CF84F75-6268-433D-BCB1-D92797A4EA47}"/>
    <cellStyle name="Vírgula 10 3 3 5" xfId="14656" xr:uid="{9FE8F6AD-7F57-4B96-891D-354AE1F507DA}"/>
    <cellStyle name="Vírgula 10 3 3 6" xfId="20554" xr:uid="{26128A7F-6D67-445E-8400-B246958576D7}"/>
    <cellStyle name="Vírgula 10 3 3 7" xfId="13059" xr:uid="{E289C184-3943-468A-B709-AB0E411858F2}"/>
    <cellStyle name="Vírgula 10 3 3 8" xfId="33599" xr:uid="{0CDF82C4-00DC-496C-A4CB-FB016B0FBFB4}"/>
    <cellStyle name="Vírgula 10 3 4" xfId="4634" xr:uid="{D513F427-017C-47BE-8215-59AC92322496}"/>
    <cellStyle name="Vírgula 10 3 4 2" xfId="9883" xr:uid="{F0270A1D-3891-4F13-B8CE-8CD2E2B1535F}"/>
    <cellStyle name="Vírgula 10 3 4 2 2" xfId="26145" xr:uid="{46BD4ED8-FE30-45E6-9016-C39D69855734}"/>
    <cellStyle name="Vírgula 10 3 4 3" xfId="15406" xr:uid="{E7AA0727-DAB4-4696-96A9-B9C77E8069DE}"/>
    <cellStyle name="Vírgula 10 3 4 4" xfId="21304" xr:uid="{81A3C7FF-3E42-4BF9-9407-2CA3C9D05CBC}"/>
    <cellStyle name="Vírgula 10 3 4 5" xfId="32370" xr:uid="{F3495A38-69F2-45B1-8621-B4C81B140A6C}"/>
    <cellStyle name="Vírgula 10 3 5" xfId="6640" xr:uid="{B6DD7EDA-2F67-454F-B01E-92D7427C0293}"/>
    <cellStyle name="Vírgula 10 3 5 2" xfId="11495" xr:uid="{8997B13E-B366-423E-A418-8758084A2292}"/>
    <cellStyle name="Vírgula 10 3 5 2 2" xfId="27757" xr:uid="{C3AB6C59-22F4-4A61-98DD-590F739DE32D}"/>
    <cellStyle name="Vírgula 10 3 5 3" xfId="17090" xr:uid="{9A3CB80A-6466-483D-BB47-8C6FC01338B0}"/>
    <cellStyle name="Vírgula 10 3 5 4" xfId="22916" xr:uid="{667BD1A1-1A20-4447-A95D-D1721BBE95F1}"/>
    <cellStyle name="Vírgula 10 3 5 5" xfId="32162" xr:uid="{C858AD81-51C9-4228-9F9B-E3BAE208E825}"/>
    <cellStyle name="Vírgula 10 3 6" xfId="8267" xr:uid="{46E2DFD7-6E80-4E4C-B313-97D65A585B80}"/>
    <cellStyle name="Vírgula 10 3 6 2" xfId="24536" xr:uid="{880BCCD6-837B-4237-AEBB-39E0F9ECCC71}"/>
    <cellStyle name="Vírgula 10 3 7" xfId="13792" xr:uid="{CE5A9D74-FDCE-48F9-8DCF-01100B955CEA}"/>
    <cellStyle name="Vírgula 10 3 8" xfId="19695" xr:uid="{A7E7AEF0-3CAD-422D-96B5-A0AB3BEB67F8}"/>
    <cellStyle name="Vírgula 10 3 9" xfId="30673" xr:uid="{39A650DA-75B1-40F7-965B-D93055C7E238}"/>
    <cellStyle name="Vírgula 10 4" xfId="3191" xr:uid="{35BE9A65-0699-4DAB-AB7E-E33406E136EE}"/>
    <cellStyle name="Vírgula 10 4 10" xfId="35083" xr:uid="{56F7C1F2-0A87-4533-B135-6578FF5E016B}"/>
    <cellStyle name="Vírgula 10 4 11" xfId="36486" xr:uid="{7E2A0E44-F261-454C-BB5D-F1B92F6A27D5}"/>
    <cellStyle name="Vírgula 10 4 12" xfId="37898" xr:uid="{1F788A3B-AD15-49A1-B009-2E7BC705C56E}"/>
    <cellStyle name="Vírgula 10 4 13" xfId="39303" xr:uid="{885DF416-6A8E-4E42-9514-8683DA54223B}"/>
    <cellStyle name="Vírgula 10 4 14" xfId="40753" xr:uid="{9520822C-1E15-4499-AF5F-583F2C2A176E}"/>
    <cellStyle name="Vírgula 10 4 15" xfId="42352" xr:uid="{293EF5B4-5F54-4205-AB1F-5C3EEBC6DC49}"/>
    <cellStyle name="Vírgula 10 4 16" xfId="43755" xr:uid="{9F2E2EE1-48E1-44DC-855E-27357565ACEC}"/>
    <cellStyle name="Vírgula 10 4 2" xfId="4121" xr:uid="{D1CD2953-F598-4C2D-A212-7E416C56FA73}"/>
    <cellStyle name="Vírgula 10 4 2 2" xfId="5730" xr:uid="{EE9F62A0-5733-4F43-AC9C-08039164CF11}"/>
    <cellStyle name="Vírgula 10 4 2 2 2" xfId="10979" xr:uid="{FACC05FA-F313-4D6E-A050-0E157F68F2BB}"/>
    <cellStyle name="Vírgula 10 4 2 2 2 2" xfId="27241" xr:uid="{615E4348-1D86-47A5-8A0E-FAC4E0D11766}"/>
    <cellStyle name="Vírgula 10 4 2 2 3" xfId="16502" xr:uid="{67769D08-E132-49C7-A1FE-298853489C11}"/>
    <cellStyle name="Vírgula 10 4 2 2 4" xfId="22400" xr:uid="{6EE1B000-AB89-4CEC-83C1-13692C365FA9}"/>
    <cellStyle name="Vírgula 10 4 2 2 5" xfId="18835" xr:uid="{7C2695DD-5443-45C5-AE0C-AB077F0D89E8}"/>
    <cellStyle name="Vírgula 10 4 2 3" xfId="7736" xr:uid="{6AF949C3-FAEF-4B2D-ABFC-34A4B8F7BA2E}"/>
    <cellStyle name="Vírgula 10 4 2 3 2" xfId="12591" xr:uid="{CA0F6EB4-EBC1-4FE8-A59D-B8E90EFB8679}"/>
    <cellStyle name="Vírgula 10 4 2 3 2 2" xfId="28853" xr:uid="{8DA38DEC-6ABF-4CE3-9581-2FBFB4AFA94F}"/>
    <cellStyle name="Vírgula 10 4 2 3 3" xfId="18186" xr:uid="{DBD92AD0-3401-497A-8148-00735CF80412}"/>
    <cellStyle name="Vírgula 10 4 2 3 4" xfId="24012" xr:uid="{4B07308D-5F27-4655-B783-85E94B841965}"/>
    <cellStyle name="Vírgula 10 4 2 3 5" xfId="32063" xr:uid="{85BB6DCB-0F1A-41F4-A9D9-7DBF58B19A0B}"/>
    <cellStyle name="Vírgula 10 4 2 4" xfId="9363" xr:uid="{301AB9AC-FD82-4D19-B6A0-BA2FCF95AA77}"/>
    <cellStyle name="Vírgula 10 4 2 4 2" xfId="25632" xr:uid="{2A644EFF-8D94-4B25-9593-41AD0D339719}"/>
    <cellStyle name="Vírgula 10 4 2 5" xfId="14893" xr:uid="{7F90D62F-D9B5-4F9A-B74B-38F96EC35F2D}"/>
    <cellStyle name="Vírgula 10 4 2 6" xfId="20791" xr:uid="{65BEE974-CAB1-4913-B8AA-7C157D42EE6B}"/>
    <cellStyle name="Vírgula 10 4 2 7" xfId="30526" xr:uid="{0552DED4-15B3-4656-8C02-AF24DB08B6FE}"/>
    <cellStyle name="Vírgula 10 4 2 8" xfId="33836" xr:uid="{3B65F961-CB65-41B4-8F40-02EE0F7A7ED8}"/>
    <cellStyle name="Vírgula 10 4 3" xfId="4832" xr:uid="{7B894304-45CF-4BEF-A83B-7C3A5CD0F410}"/>
    <cellStyle name="Vírgula 10 4 3 2" xfId="10081" xr:uid="{FE32FDBF-1B98-4A1C-B717-5FF6A431C11C}"/>
    <cellStyle name="Vírgula 10 4 3 2 2" xfId="26343" xr:uid="{1872336A-D386-4C81-8AAB-CA70AE2D13CF}"/>
    <cellStyle name="Vírgula 10 4 3 3" xfId="15604" xr:uid="{2CB227AF-4397-45FD-AC37-1A306C6A9D95}"/>
    <cellStyle name="Vírgula 10 4 3 4" xfId="21502" xr:uid="{7477DFD1-722B-4F91-B8A2-019C20302241}"/>
    <cellStyle name="Vírgula 10 4 3 5" xfId="29753" xr:uid="{6A6578E3-8382-4BFE-BC84-FF29D1BD8F98}"/>
    <cellStyle name="Vírgula 10 4 4" xfId="6838" xr:uid="{B8C26553-E14E-48A1-AA98-F2213EBFB600}"/>
    <cellStyle name="Vírgula 10 4 4 2" xfId="11693" xr:uid="{1790B297-980A-4895-B057-B1E838CD2F97}"/>
    <cellStyle name="Vírgula 10 4 4 2 2" xfId="27955" xr:uid="{9B2C206D-62C2-4582-8D6B-C25E56373443}"/>
    <cellStyle name="Vírgula 10 4 4 3" xfId="17288" xr:uid="{85905E91-E54D-4A37-BC4E-5F5F62F2D8F7}"/>
    <cellStyle name="Vírgula 10 4 4 4" xfId="23114" xr:uid="{5094ACB7-0C37-43C1-AA5D-51F4D81A4167}"/>
    <cellStyle name="Vírgula 10 4 4 5" xfId="31777" xr:uid="{21240E93-03DB-4BC1-8829-C77188C97B72}"/>
    <cellStyle name="Vírgula 10 4 5" xfId="8465" xr:uid="{68D891B9-1C6C-4509-ACF2-9005A116E959}"/>
    <cellStyle name="Vírgula 10 4 5 2" xfId="24734" xr:uid="{A0CC6082-E27F-450D-8A87-F027F9EDF361}"/>
    <cellStyle name="Vírgula 10 4 6" xfId="13990" xr:uid="{867C8681-71A5-4ACC-9B43-EFD1FBE3C19A}"/>
    <cellStyle name="Vírgula 10 4 7" xfId="19893" xr:uid="{B13C42D9-A83C-478A-BA71-B5FC709AF481}"/>
    <cellStyle name="Vírgula 10 4 8" xfId="30364" xr:uid="{2B417602-B27C-4457-9A6A-63797CBEE7B7}"/>
    <cellStyle name="Vírgula 10 4 9" xfId="32938" xr:uid="{0E7972A0-5B62-4A75-9138-D76AB4CABECC}"/>
    <cellStyle name="Vírgula 10 5" xfId="3683" xr:uid="{E7821B25-A755-48E8-9DEB-7BEB17164F56}"/>
    <cellStyle name="Vírgula 10 5 2" xfId="5292" xr:uid="{774A0650-0F4A-4169-AED5-7F0751A183D3}"/>
    <cellStyle name="Vírgula 10 5 2 2" xfId="10541" xr:uid="{A4C22DA7-4EDB-47D1-B860-F165834ED401}"/>
    <cellStyle name="Vírgula 10 5 2 2 2" xfId="26803" xr:uid="{4A1E7BD9-9626-438C-A869-5057107B8BC1}"/>
    <cellStyle name="Vírgula 10 5 2 3" xfId="16064" xr:uid="{CE893B6F-A7E0-499C-9182-9AA5E7CF4796}"/>
    <cellStyle name="Vírgula 10 5 2 4" xfId="21962" xr:uid="{7C3E8C6D-751B-428D-AC53-9D3186D52990}"/>
    <cellStyle name="Vírgula 10 5 2 5" xfId="32463" xr:uid="{684A79B2-0FA1-4DF5-8374-473EE2FE6D8F}"/>
    <cellStyle name="Vírgula 10 5 3" xfId="7298" xr:uid="{3B559B9D-38A3-4489-8F89-22FDF7315B8A}"/>
    <cellStyle name="Vírgula 10 5 3 2" xfId="12153" xr:uid="{0D7FC7E2-9D3C-47DA-B5B6-5006717D4C05}"/>
    <cellStyle name="Vírgula 10 5 3 2 2" xfId="28415" xr:uid="{56E02041-9B9C-4E66-879E-32ADCF642218}"/>
    <cellStyle name="Vírgula 10 5 3 3" xfId="17748" xr:uid="{F515530E-BF30-4FF8-9120-7B4D5BD4238E}"/>
    <cellStyle name="Vírgula 10 5 3 4" xfId="23574" xr:uid="{96279007-07EF-4F0F-B21C-E3103FF83E3C}"/>
    <cellStyle name="Vírgula 10 5 3 5" xfId="29486" xr:uid="{6AE267FC-61C2-4251-AB08-75E0654D7A3C}"/>
    <cellStyle name="Vírgula 10 5 4" xfId="8925" xr:uid="{931EAF73-AFC1-4100-B6F0-358DA384E80F}"/>
    <cellStyle name="Vírgula 10 5 4 2" xfId="25194" xr:uid="{5F5F4EAA-1CF0-4C16-95C9-110A7686150A}"/>
    <cellStyle name="Vírgula 10 5 5" xfId="14455" xr:uid="{6A96693E-19DC-4937-B7E8-1ED53A8071D6}"/>
    <cellStyle name="Vírgula 10 5 6" xfId="20353" xr:uid="{0D0D036A-CC60-47EF-87AF-576CCA386FFF}"/>
    <cellStyle name="Vírgula 10 5 7" xfId="30483" xr:uid="{CE530FF0-A4B5-433D-9C15-A3C42E4B5373}"/>
    <cellStyle name="Vírgula 10 5 8" xfId="33398" xr:uid="{30395179-BBA3-4B00-AC7D-B861A7F34AFF}"/>
    <cellStyle name="Vírgula 10 6" xfId="13023" xr:uid="{A224506B-2689-4260-A962-AA7242F83CC6}"/>
    <cellStyle name="Vírgula 10 7" xfId="19169" xr:uid="{A8C1FAEA-A60C-4A2D-B5FF-E0FAA02BF9EE}"/>
    <cellStyle name="Vírgula 10 8" xfId="32607" xr:uid="{93B9E885-2FB5-443E-98C8-C3F235F1FDBD}"/>
    <cellStyle name="Vírgula 100" xfId="35084" xr:uid="{9F39782B-52E2-496F-9E9B-A27C7E8E5CF4}"/>
    <cellStyle name="Vírgula 100 2" xfId="36351" xr:uid="{E4A1E9DF-3C8A-47F8-BFC1-2E943D422242}"/>
    <cellStyle name="Vírgula 100 3" xfId="37763" xr:uid="{C3269FB6-0354-4ED8-8123-89179EF11F37}"/>
    <cellStyle name="Vírgula 100 4" xfId="39168" xr:uid="{DEC20BCE-3942-435E-9697-0F8E090A0C26}"/>
    <cellStyle name="Vírgula 100 5" xfId="40754" xr:uid="{F2C529D5-FBCB-4622-8ECC-7D8DB3C05753}"/>
    <cellStyle name="Vírgula 100 6" xfId="42217" xr:uid="{954E606E-0EDD-47C0-9AAA-FAE3CEEA28DE}"/>
    <cellStyle name="Vírgula 100 7" xfId="43620" xr:uid="{C563E513-0C2D-48F4-8624-B215A7E4053A}"/>
    <cellStyle name="Vírgula 101" xfId="35085" xr:uid="{638D289B-7B21-49F7-B8CD-1AF9B6C009B6}"/>
    <cellStyle name="Vírgula 101 2" xfId="36353" xr:uid="{8C258F3F-CF48-4718-B41E-31D51A5FDE39}"/>
    <cellStyle name="Vírgula 101 3" xfId="37765" xr:uid="{F03DDF08-AD73-4EB5-AB81-CABA586E876A}"/>
    <cellStyle name="Vírgula 101 4" xfId="39170" xr:uid="{9D5ABE49-4479-40EF-BDC8-7901E2CA7385}"/>
    <cellStyle name="Vírgula 101 5" xfId="40755" xr:uid="{C026DAFD-684A-4FAC-A807-82C3090A0E7E}"/>
    <cellStyle name="Vírgula 101 6" xfId="42219" xr:uid="{F7FA5100-855B-4F8A-A34B-5C2452DAEA99}"/>
    <cellStyle name="Vírgula 101 7" xfId="43622" xr:uid="{938CFE12-C0DF-4D9E-8F1D-303C0AA0FB8D}"/>
    <cellStyle name="Vírgula 102" xfId="35086" xr:uid="{F778D33B-C770-498C-8EBA-4B49041A483D}"/>
    <cellStyle name="Vírgula 102 2" xfId="36352" xr:uid="{03C13DAF-AF8A-4EEE-AD71-07E49CB4BC72}"/>
    <cellStyle name="Vírgula 102 3" xfId="37764" xr:uid="{7DE4BF47-1BA7-47F7-ABB5-C2FEF4FBF8AF}"/>
    <cellStyle name="Vírgula 102 4" xfId="39169" xr:uid="{174B50C3-64C6-468D-97F8-5FCC21BF2197}"/>
    <cellStyle name="Vírgula 102 5" xfId="40756" xr:uid="{213967F3-A0CD-47D2-95E3-061C65A70027}"/>
    <cellStyle name="Vírgula 102 6" xfId="42218" xr:uid="{415D82C5-6E67-4206-8FB9-06E7CB52A0E3}"/>
    <cellStyle name="Vírgula 102 7" xfId="43621" xr:uid="{4B26BAD4-B4C1-454A-A634-C14E808F0AF2}"/>
    <cellStyle name="Vírgula 103" xfId="35687" xr:uid="{2C7C132C-E018-4BFE-AD9B-5100C4B52C58}"/>
    <cellStyle name="Vírgula 104" xfId="35689" xr:uid="{659CE040-DBF9-4638-8C9C-08C2225AEFED}"/>
    <cellStyle name="Vírgula 105" xfId="37113" xr:uid="{A676B5D7-D49F-43AB-8D7B-EC44D1EFDA69}"/>
    <cellStyle name="Vírgula 106" xfId="19" xr:uid="{E7263622-2866-482A-BC79-F40AF6CCB005}"/>
    <cellStyle name="Vírgula 106 2" xfId="37114" xr:uid="{483C9D07-096B-4527-B590-DDE45357B1B8}"/>
    <cellStyle name="Vírgula 107" xfId="37116" xr:uid="{90E54BF3-5CF7-489C-AC47-622F76F26348}"/>
    <cellStyle name="Vírgula 108" xfId="38521" xr:uid="{1F4293D3-AA8F-4356-9489-4055E6B43A03}"/>
    <cellStyle name="Vírgula 109" xfId="38522" xr:uid="{9996B5E0-69BE-4FE2-9AED-082A92492CD3}"/>
    <cellStyle name="Vírgula 11" xfId="2886" xr:uid="{CE4C49FF-0E03-4BB4-BBCF-915D3522BF31}"/>
    <cellStyle name="Vírgula 11 10" xfId="19621" xr:uid="{D527FC94-8A7D-4E6F-9A61-CDD510B71F4C}"/>
    <cellStyle name="Vírgula 11 11" xfId="30757" xr:uid="{DCCEE44F-4D43-45B7-867B-8084FD22BC2E}"/>
    <cellStyle name="Vírgula 11 12" xfId="32609" xr:uid="{490D555A-F109-4657-9170-2282E156B1AD}"/>
    <cellStyle name="Vírgula 11 13" xfId="32664" xr:uid="{6E7B7F7E-56A8-45EA-BAFC-5206C465F21D}"/>
    <cellStyle name="Vírgula 11 14" xfId="35087" xr:uid="{FB341018-25CD-467D-B934-E50323DFECAF}"/>
    <cellStyle name="Vírgula 11 15" xfId="35766" xr:uid="{382E6A38-363E-4DA3-9CF1-B2AB43992D40}"/>
    <cellStyle name="Vírgula 11 16" xfId="37178" xr:uid="{49D41021-6E2D-4E37-B2A9-7D536373B783}"/>
    <cellStyle name="Vírgula 11 17" xfId="38583" xr:uid="{42FBBE6D-10EC-4D14-9101-C4FA39AAD702}"/>
    <cellStyle name="Vírgula 11 18" xfId="40757" xr:uid="{715958FA-DEC9-492A-9B07-BAEE9366B4BB}"/>
    <cellStyle name="Vírgula 11 19" xfId="41632" xr:uid="{5361F1B6-83D3-4146-9034-DFB93407A292}"/>
    <cellStyle name="Vírgula 11 2" xfId="2980" xr:uid="{988829F3-54DF-4794-B241-CD20E47D5AC3}"/>
    <cellStyle name="Vírgula 11 2 10" xfId="19686" xr:uid="{7C4A8855-827D-41FF-8CD7-60296FFAA8AB}"/>
    <cellStyle name="Vírgula 11 2 11" xfId="19341" xr:uid="{5651AF4B-D92B-411E-8F13-B6DEB70A5D6F}"/>
    <cellStyle name="Vírgula 11 2 12" xfId="32631" xr:uid="{7BB5067D-EFF9-4DDA-B8F3-0E3B1606A88F}"/>
    <cellStyle name="Vírgula 11 2 13" xfId="32730" xr:uid="{A5FE52AC-74A4-4011-A9B1-BFC9890D979F}"/>
    <cellStyle name="Vírgula 11 2 14" xfId="35088" xr:uid="{9A3139F2-8D89-4B89-AB5A-ECB695E2FAB0}"/>
    <cellStyle name="Vírgula 11 2 15" xfId="35941" xr:uid="{FAE64B5D-A798-418A-94AC-D4F38ED1434E}"/>
    <cellStyle name="Vírgula 11 2 16" xfId="37353" xr:uid="{E62B7E2F-BCC0-4E09-AA86-3043E9818500}"/>
    <cellStyle name="Vírgula 11 2 17" xfId="38758" xr:uid="{C3AEFAA3-52C2-435B-8132-6990BEFBF178}"/>
    <cellStyle name="Vírgula 11 2 18" xfId="40758" xr:uid="{A8D137C3-5FFC-4597-A9FA-B1D18EA81E72}"/>
    <cellStyle name="Vírgula 11 2 19" xfId="41807" xr:uid="{A09A0775-AE88-4BCD-843F-CA400326C429}"/>
    <cellStyle name="Vírgula 11 2 2" xfId="3181" xr:uid="{4D065EC1-BF42-4B70-A5A6-E9D98B2C15B7}"/>
    <cellStyle name="Vírgula 11 2 2 10" xfId="19415" xr:uid="{C3C0830F-5E7F-4E2F-A2A0-15EC9AA11055}"/>
    <cellStyle name="Vírgula 11 2 2 11" xfId="32928" xr:uid="{CFDAA345-C46E-4D88-9237-779C54C56CE3}"/>
    <cellStyle name="Vírgula 11 2 2 12" xfId="35089" xr:uid="{E94A9CFB-23B8-45D3-A10A-29B8663A32B2}"/>
    <cellStyle name="Vírgula 11 2 2 13" xfId="36306" xr:uid="{AEAFC6A0-2EF0-476C-8AEF-D66484B0399B}"/>
    <cellStyle name="Vírgula 11 2 2 14" xfId="37718" xr:uid="{91069C06-42A3-4F50-AEBE-A0B0EB109FAF}"/>
    <cellStyle name="Vírgula 11 2 2 15" xfId="39123" xr:uid="{3E4FD9B5-8562-4D0A-B1F7-85AFC8E3241F}"/>
    <cellStyle name="Vírgula 11 2 2 16" xfId="40759" xr:uid="{22AF9AC5-6530-4201-B969-E9231FD608B4}"/>
    <cellStyle name="Vírgula 11 2 2 17" xfId="42172" xr:uid="{C837FAA4-621E-408E-95B4-1880BB213262}"/>
    <cellStyle name="Vírgula 11 2 2 18" xfId="43575" xr:uid="{AB390D33-974F-4FA1-9C45-12827D2C20D1}"/>
    <cellStyle name="Vírgula 11 2 2 2" xfId="3646" xr:uid="{A8C04322-A94E-4408-88B9-45A051EB216F}"/>
    <cellStyle name="Vírgula 11 2 2 2 10" xfId="35090" xr:uid="{088BEEAA-475A-4238-BD6D-B1204EEE8A5F}"/>
    <cellStyle name="Vírgula 11 2 2 2 11" xfId="37058" xr:uid="{D55E104A-2A1D-43DC-8A3A-D1005E9E0FEE}"/>
    <cellStyle name="Vírgula 11 2 2 2 12" xfId="38470" xr:uid="{9AA16920-CC66-475F-8D71-19B02809AA06}"/>
    <cellStyle name="Vírgula 11 2 2 2 13" xfId="39875" xr:uid="{353D498D-C950-4776-BCF7-619BE09CD9F8}"/>
    <cellStyle name="Vírgula 11 2 2 2 14" xfId="40760" xr:uid="{1889ED77-5B8C-4EAD-9D9E-85FA0591B8CE}"/>
    <cellStyle name="Vírgula 11 2 2 2 15" xfId="42924" xr:uid="{1F0908B3-23DC-4EE9-8C0A-A6CCCFF270EA}"/>
    <cellStyle name="Vírgula 11 2 2 2 16" xfId="44327" xr:uid="{E8C50170-DF15-4CC4-A611-E21B3D143C23}"/>
    <cellStyle name="Vírgula 11 2 2 2 2" xfId="4507" xr:uid="{2517927D-1BA8-46A7-AC19-BD69369F49E6}"/>
    <cellStyle name="Vírgula 11 2 2 2 2 2" xfId="6116" xr:uid="{A58E5C73-8EAE-4B96-86E4-BBBAB820B6FA}"/>
    <cellStyle name="Vírgula 11 2 2 2 2 2 2" xfId="11365" xr:uid="{E60BA056-8FE4-47E1-9763-024D2B06D7EA}"/>
    <cellStyle name="Vírgula 11 2 2 2 2 2 2 2" xfId="27627" xr:uid="{3C824775-4450-4DFD-B4E9-FFA16AC12834}"/>
    <cellStyle name="Vírgula 11 2 2 2 2 2 3" xfId="16888" xr:uid="{62B9CBC1-FCDC-4D28-AE91-A05CC09DC4E3}"/>
    <cellStyle name="Vírgula 11 2 2 2 2 2 4" xfId="22786" xr:uid="{080BBDF8-F776-4CF7-81DC-8108C9438C49}"/>
    <cellStyle name="Vírgula 11 2 2 2 2 2 5" xfId="31843" xr:uid="{638FC2AE-49F1-43BB-88FD-BDEAE7474353}"/>
    <cellStyle name="Vírgula 11 2 2 2 2 3" xfId="8122" xr:uid="{EB8BF7A2-FD2A-4FE9-8B42-896101FF5D33}"/>
    <cellStyle name="Vírgula 11 2 2 2 2 3 2" xfId="12977" xr:uid="{BB55A2A0-8C4C-4B6A-B994-7C0136CB4A3C}"/>
    <cellStyle name="Vírgula 11 2 2 2 2 3 2 2" xfId="29239" xr:uid="{697D1CC8-2091-4FFB-B1F4-6A7785B8F4D7}"/>
    <cellStyle name="Vírgula 11 2 2 2 2 3 3" xfId="18572" xr:uid="{45DF9DAB-EF5A-4AC6-AC56-396E104459E2}"/>
    <cellStyle name="Vírgula 11 2 2 2 2 3 4" xfId="24398" xr:uid="{42820A39-22CF-46CD-BA25-1BC6B7D817BE}"/>
    <cellStyle name="Vírgula 11 2 2 2 2 3 5" xfId="13298" xr:uid="{53D7414D-D5D0-499E-BEF2-8785DFC49485}"/>
    <cellStyle name="Vírgula 11 2 2 2 2 4" xfId="9749" xr:uid="{85558061-9A77-4AC4-98F8-54E498881F39}"/>
    <cellStyle name="Vírgula 11 2 2 2 2 4 2" xfId="26018" xr:uid="{F9248D41-07F4-42D3-BA10-C6CDAE2DA03C}"/>
    <cellStyle name="Vírgula 11 2 2 2 2 5" xfId="15279" xr:uid="{937938DF-2CD3-4CB4-AC46-114A56C02D3D}"/>
    <cellStyle name="Vírgula 11 2 2 2 2 6" xfId="21177" xr:uid="{D74D9BA9-9E0D-4B18-A3BB-C269956E66C9}"/>
    <cellStyle name="Vírgula 11 2 2 2 2 7" xfId="18750" xr:uid="{D78BE6ED-55E1-4702-A190-C7C2E739AA4A}"/>
    <cellStyle name="Vírgula 11 2 2 2 2 8" xfId="34222" xr:uid="{BC211754-D8A4-478C-8740-9272790A118C}"/>
    <cellStyle name="Vírgula 11 2 2 2 3" xfId="5261" xr:uid="{B883CC0A-269B-4F73-B8CF-892F78ADEC53}"/>
    <cellStyle name="Vírgula 11 2 2 2 3 2" xfId="10510" xr:uid="{11FCE388-6B6E-4A12-9B83-8149C0F042C5}"/>
    <cellStyle name="Vírgula 11 2 2 2 3 2 2" xfId="26772" xr:uid="{6073353A-FFA2-45D4-B4D0-5B12420AFADA}"/>
    <cellStyle name="Vírgula 11 2 2 2 3 3" xfId="16033" xr:uid="{C2D09BCE-8630-4446-8F97-CC84BBBA3C5B}"/>
    <cellStyle name="Vírgula 11 2 2 2 3 4" xfId="21931" xr:uid="{06E0EB0D-F5E3-47C3-853F-B7AA7AAD65A1}"/>
    <cellStyle name="Vírgula 11 2 2 2 3 5" xfId="29548" xr:uid="{0424C522-07C3-4034-B5B9-C66B304081B0}"/>
    <cellStyle name="Vírgula 11 2 2 2 4" xfId="7267" xr:uid="{80E791E4-0C7C-4133-8ACD-3172F849E7B2}"/>
    <cellStyle name="Vírgula 11 2 2 2 4 2" xfId="12122" xr:uid="{6F8CA954-4E2C-4358-9FB9-A55A4C214AFD}"/>
    <cellStyle name="Vírgula 11 2 2 2 4 2 2" xfId="28384" xr:uid="{765622BB-6094-438C-B2BE-0AA86D391D57}"/>
    <cellStyle name="Vírgula 11 2 2 2 4 3" xfId="17717" xr:uid="{BD984B2F-A1FC-495E-9D36-1C6D4C1D1C40}"/>
    <cellStyle name="Vírgula 11 2 2 2 4 4" xfId="23543" xr:uid="{C6B9885F-D604-457B-9F12-FF8A62703CF8}"/>
    <cellStyle name="Vírgula 11 2 2 2 4 5" xfId="32424" xr:uid="{9D782A28-E8C2-4279-A10D-CBAA72100850}"/>
    <cellStyle name="Vírgula 11 2 2 2 5" xfId="8894" xr:uid="{3C79C302-FB0E-40F0-99B1-C908E5EE96E2}"/>
    <cellStyle name="Vírgula 11 2 2 2 5 2" xfId="25163" xr:uid="{57EB9446-8194-4F9A-A90C-6FD838BA12F9}"/>
    <cellStyle name="Vírgula 11 2 2 2 6" xfId="14422" xr:uid="{18667B28-6F9F-4CA8-A0E1-3536234F22D1}"/>
    <cellStyle name="Vírgula 11 2 2 2 7" xfId="20322" xr:uid="{1419F583-35BD-4899-94A9-41B682C0EA90}"/>
    <cellStyle name="Vírgula 11 2 2 2 8" xfId="30484" xr:uid="{1AB4E85B-828D-4F09-BF78-34917836A73F}"/>
    <cellStyle name="Vírgula 11 2 2 2 9" xfId="33367" xr:uid="{6B4CF5FF-FF89-4174-9342-5C7BA62DE9AB}"/>
    <cellStyle name="Vírgula 11 2 2 3" xfId="3317" xr:uid="{C06F987B-18B7-4D7D-BA22-3A79F7295D0A}"/>
    <cellStyle name="Vírgula 11 2 2 3 2" xfId="4103" xr:uid="{FD98B96A-2C18-4318-A926-075FC2ED09AC}"/>
    <cellStyle name="Vírgula 11 2 2 3 2 2" xfId="5712" xr:uid="{01877337-0AD3-4D6A-838D-F58083A4E73A}"/>
    <cellStyle name="Vírgula 11 2 2 3 2 2 2" xfId="10961" xr:uid="{90283B1D-89B1-49B3-8FA8-0314AF0EA32C}"/>
    <cellStyle name="Vírgula 11 2 2 3 2 2 2 2" xfId="27223" xr:uid="{4998C44F-0E2C-4301-941E-66376A03E14C}"/>
    <cellStyle name="Vírgula 11 2 2 3 2 2 3" xfId="16484" xr:uid="{C13626E0-5E8A-4EA1-90B4-78B7F02452A4}"/>
    <cellStyle name="Vírgula 11 2 2 3 2 2 4" xfId="22382" xr:uid="{1B041930-2733-49A9-8E36-78DA3D559DFD}"/>
    <cellStyle name="Vírgula 11 2 2 3 2 2 5" xfId="31467" xr:uid="{6E5B2AB7-E6AF-4760-9749-0F5D543BE8FB}"/>
    <cellStyle name="Vírgula 11 2 2 3 2 3" xfId="7718" xr:uid="{7B478D6A-7C74-4C3A-A026-29DF68DB7B7B}"/>
    <cellStyle name="Vírgula 11 2 2 3 2 3 2" xfId="12573" xr:uid="{FDB70FD7-EC12-411C-9E0F-33A88796DF6F}"/>
    <cellStyle name="Vírgula 11 2 2 3 2 3 2 2" xfId="28835" xr:uid="{13DBAEC9-5871-48E3-8995-033F924BC02B}"/>
    <cellStyle name="Vírgula 11 2 2 3 2 3 3" xfId="18168" xr:uid="{13EAE855-85AE-48E8-AA89-BDC136B0E875}"/>
    <cellStyle name="Vírgula 11 2 2 3 2 3 4" xfId="23994" xr:uid="{F4C9D134-4C6F-4333-9917-89D917704483}"/>
    <cellStyle name="Vírgula 11 2 2 3 2 3 5" xfId="31830" xr:uid="{44113433-5D64-4320-8639-3A80773DE9B8}"/>
    <cellStyle name="Vírgula 11 2 2 3 2 4" xfId="9345" xr:uid="{6001EE20-FC11-433C-8607-3DBE407D06A1}"/>
    <cellStyle name="Vírgula 11 2 2 3 2 4 2" xfId="25614" xr:uid="{32FC1728-B9A1-43E9-87BE-844275D104D5}"/>
    <cellStyle name="Vírgula 11 2 2 3 2 5" xfId="14875" xr:uid="{B5E88D34-0CEB-42DD-A582-73CDED5295C7}"/>
    <cellStyle name="Vírgula 11 2 2 3 2 6" xfId="20773" xr:uid="{5F8E1249-FE68-491A-A60A-F75BE41E30BB}"/>
    <cellStyle name="Vírgula 11 2 2 3 2 7" xfId="18818" xr:uid="{F1E7EBF6-3FF3-4D55-86F6-EAA3E3C21863}"/>
    <cellStyle name="Vírgula 11 2 2 3 2 8" xfId="33818" xr:uid="{14CED3CF-E2B5-4C37-8BBE-7E4B79F09095}"/>
    <cellStyle name="Vírgula 11 2 2 3 3" xfId="4933" xr:uid="{ADDF5777-2F24-4B14-80DF-A86CF5AF58CE}"/>
    <cellStyle name="Vírgula 11 2 2 3 3 2" xfId="10182" xr:uid="{F81BB1BE-B598-4E4E-B49D-15472FFFDEE3}"/>
    <cellStyle name="Vírgula 11 2 2 3 3 2 2" xfId="26444" xr:uid="{A0BA0A12-E9E6-4027-BEC3-85314E87336C}"/>
    <cellStyle name="Vírgula 11 2 2 3 3 3" xfId="15705" xr:uid="{D35C8EE8-6236-42C6-B7F4-79D6B98D2F6B}"/>
    <cellStyle name="Vírgula 11 2 2 3 3 4" xfId="21603" xr:uid="{134BBBB0-1A65-4CFB-8F1F-FC2085A49561}"/>
    <cellStyle name="Vírgula 11 2 2 3 3 5" xfId="31421" xr:uid="{C9C64724-4FE1-48A0-A89B-8DFC9E630F28}"/>
    <cellStyle name="Vírgula 11 2 2 3 4" xfId="6939" xr:uid="{922C83C3-A8F5-45DA-A4D2-0295F6150CBF}"/>
    <cellStyle name="Vírgula 11 2 2 3 4 2" xfId="11794" xr:uid="{2665353F-513B-40A8-BFE0-C84EB0A1BD5F}"/>
    <cellStyle name="Vírgula 11 2 2 3 4 2 2" xfId="28056" xr:uid="{A6B028D3-3A35-4653-8D58-34BAA1EC578B}"/>
    <cellStyle name="Vírgula 11 2 2 3 4 3" xfId="17389" xr:uid="{F53B56EA-5A8A-461E-B730-E8C4925D37AD}"/>
    <cellStyle name="Vírgula 11 2 2 3 4 4" xfId="23215" xr:uid="{32960AE3-F8CC-4F20-8A9B-CB77048CB210}"/>
    <cellStyle name="Vírgula 11 2 2 3 4 5" xfId="29999" xr:uid="{3BB8CEDF-1001-4F92-914C-A2F881495034}"/>
    <cellStyle name="Vírgula 11 2 2 3 5" xfId="8566" xr:uid="{20A38180-5CE8-4794-BBB7-B616CB388821}"/>
    <cellStyle name="Vírgula 11 2 2 3 5 2" xfId="24835" xr:uid="{45B872BB-BD74-4B58-8929-E853C908074A}"/>
    <cellStyle name="Vírgula 11 2 2 3 6" xfId="14094" xr:uid="{B0570C97-55D9-423F-9786-5F73BAD692C0}"/>
    <cellStyle name="Vírgula 11 2 2 3 7" xfId="19994" xr:uid="{8B78EA06-5EE2-4C00-92AF-98536BA78AC6}"/>
    <cellStyle name="Vírgula 11 2 2 3 8" xfId="18927" xr:uid="{158A9808-24C1-4E4C-82B0-91D34ACEC6FC}"/>
    <cellStyle name="Vírgula 11 2 2 3 9" xfId="33039" xr:uid="{38E01073-D1C6-47D3-9E7E-9AFBD5666695}"/>
    <cellStyle name="Vírgula 11 2 2 4" xfId="4072" xr:uid="{C77BFCC6-8A24-47CB-8233-D40D2F61B683}"/>
    <cellStyle name="Vírgula 11 2 2 4 2" xfId="5681" xr:uid="{826DBA0F-3E46-43F6-A122-AD41650E7257}"/>
    <cellStyle name="Vírgula 11 2 2 4 2 2" xfId="10930" xr:uid="{CF13EEBC-F9C4-4856-8686-959E36CE8B08}"/>
    <cellStyle name="Vírgula 11 2 2 4 2 2 2" xfId="27192" xr:uid="{85496864-E393-46A4-A673-E0405020982F}"/>
    <cellStyle name="Vírgula 11 2 2 4 2 3" xfId="16453" xr:uid="{7E382C04-7E2F-440D-8690-C24815CC44C2}"/>
    <cellStyle name="Vírgula 11 2 2 4 2 4" xfId="22351" xr:uid="{225256B1-E0AA-42FD-87CF-7B8BBF540F2C}"/>
    <cellStyle name="Vírgula 11 2 2 4 2 5" xfId="18949" xr:uid="{578A3CEE-19BE-427D-AA76-EE9449659FFC}"/>
    <cellStyle name="Vírgula 11 2 2 4 3" xfId="7687" xr:uid="{8F2AD039-95ED-4FD8-AD6B-26D0AFC4506B}"/>
    <cellStyle name="Vírgula 11 2 2 4 3 2" xfId="12542" xr:uid="{2DD951E0-4A4D-46F5-A52C-DA8B1AF6595A}"/>
    <cellStyle name="Vírgula 11 2 2 4 3 2 2" xfId="28804" xr:uid="{D76AD488-F5D0-4EF4-AC77-70BEFA266D9F}"/>
    <cellStyle name="Vírgula 11 2 2 4 3 3" xfId="18137" xr:uid="{A1DF19AD-EB9D-408B-A459-A54C078E094D}"/>
    <cellStyle name="Vírgula 11 2 2 4 3 4" xfId="23963" xr:uid="{554A3FC5-247A-4723-AE33-340E84044E0F}"/>
    <cellStyle name="Vírgula 11 2 2 4 3 5" xfId="31333" xr:uid="{78D46071-1052-4D02-B6DD-DC54882E59C4}"/>
    <cellStyle name="Vírgula 11 2 2 4 4" xfId="9314" xr:uid="{907F5B50-7AD0-4470-A850-C03A03D5D95C}"/>
    <cellStyle name="Vírgula 11 2 2 4 4 2" xfId="25583" xr:uid="{22F3CB89-7379-4F15-A099-2626544209FE}"/>
    <cellStyle name="Vírgula 11 2 2 4 5" xfId="14844" xr:uid="{DF0F0B04-DF3A-4DE1-B1E7-FD111420A99B}"/>
    <cellStyle name="Vírgula 11 2 2 4 6" xfId="20742" xr:uid="{6113A561-0C27-4C2F-B35D-6EFE5B8F74B0}"/>
    <cellStyle name="Vírgula 11 2 2 4 7" xfId="19060" xr:uid="{CEEC09B7-7ECB-4EFD-937D-2768A112A7EC}"/>
    <cellStyle name="Vírgula 11 2 2 4 8" xfId="33787" xr:uid="{7AEA652A-F145-4403-8FCD-70BC415F2106}"/>
    <cellStyle name="Vírgula 11 2 2 5" xfId="4822" xr:uid="{AAC8C423-3BE4-4AE1-8FDC-96B0398FF6A3}"/>
    <cellStyle name="Vírgula 11 2 2 5 2" xfId="10071" xr:uid="{A3305F12-95BA-481F-A8E7-10728BF3B0D1}"/>
    <cellStyle name="Vírgula 11 2 2 5 2 2" xfId="26333" xr:uid="{E55A0199-6AA8-4971-A332-9974A8B152FD}"/>
    <cellStyle name="Vírgula 11 2 2 5 3" xfId="15594" xr:uid="{8068CB27-CD46-483D-96B3-F5E9C326EE64}"/>
    <cellStyle name="Vírgula 11 2 2 5 4" xfId="21492" xr:uid="{F84CFC09-8D90-4D72-A925-ACC1202F1036}"/>
    <cellStyle name="Vírgula 11 2 2 5 5" xfId="31372" xr:uid="{D18EBDEE-3637-47ED-AF9D-D47A5815A75C}"/>
    <cellStyle name="Vírgula 11 2 2 6" xfId="6828" xr:uid="{17E790F9-46FD-4926-8607-36ADCEA90D8B}"/>
    <cellStyle name="Vírgula 11 2 2 6 2" xfId="11683" xr:uid="{B1A963A3-AF75-47D0-A967-A65A6D62EF9F}"/>
    <cellStyle name="Vírgula 11 2 2 6 2 2" xfId="27945" xr:uid="{2DF140D1-EC36-4B13-828C-5E6CBC6D0888}"/>
    <cellStyle name="Vírgula 11 2 2 6 3" xfId="17278" xr:uid="{6F1D26DF-E904-4D76-9F32-3A160016AEF6}"/>
    <cellStyle name="Vírgula 11 2 2 6 4" xfId="23104" xr:uid="{C03CACB8-2761-495D-B249-76055732275F}"/>
    <cellStyle name="Vírgula 11 2 2 6 5" xfId="32465" xr:uid="{64FB6420-086D-418C-91B6-84CADFF1D969}"/>
    <cellStyle name="Vírgula 11 2 2 7" xfId="8455" xr:uid="{F12FC879-D5ED-4F1F-8507-A3301C020944}"/>
    <cellStyle name="Vírgula 11 2 2 7 2" xfId="24724" xr:uid="{5BA0A664-1244-4341-916B-D8889C154A7D}"/>
    <cellStyle name="Vírgula 11 2 2 8" xfId="13980" xr:uid="{6EB2778E-72A8-4C1A-AA21-9F14C37FECB5}"/>
    <cellStyle name="Vírgula 11 2 2 9" xfId="19883" xr:uid="{6BC2056C-B1C2-4C66-A9F0-34443B3E8C59}"/>
    <cellStyle name="Vírgula 11 2 20" xfId="43210" xr:uid="{06C1A033-1707-4D1D-95E5-170FE75D6437}"/>
    <cellStyle name="Vírgula 11 2 3" xfId="3448" xr:uid="{6B2C2CC0-EE8E-4A1C-9407-5BC10F20E10F}"/>
    <cellStyle name="Vírgula 11 2 3 10" xfId="35091" xr:uid="{B4D4CED9-3FD4-465E-BF3F-1DC986C49847}"/>
    <cellStyle name="Vírgula 11 2 3 11" xfId="36691" xr:uid="{7646D8EF-DF90-4055-9B73-2647A2C12295}"/>
    <cellStyle name="Vírgula 11 2 3 12" xfId="38103" xr:uid="{50AEA927-33BF-4D51-A578-E4C7186F60C9}"/>
    <cellStyle name="Vírgula 11 2 3 13" xfId="39508" xr:uid="{3E43D65C-3B4B-4521-93BF-87903618FB48}"/>
    <cellStyle name="Vírgula 11 2 3 14" xfId="40761" xr:uid="{8287901C-581B-453F-87B6-EDB4151C7522}"/>
    <cellStyle name="Vírgula 11 2 3 15" xfId="42557" xr:uid="{BA8809FB-25E4-4AB9-8F46-BC6631A492BE}"/>
    <cellStyle name="Vírgula 11 2 3 16" xfId="43960" xr:uid="{6345BB92-C8A6-41F2-BEEA-AAED8F6F83EA}"/>
    <cellStyle name="Vírgula 11 2 3 2" xfId="4309" xr:uid="{CA780262-7100-4F85-A6DD-6F4B74B96247}"/>
    <cellStyle name="Vírgula 11 2 3 2 2" xfId="5918" xr:uid="{F5357623-D6C2-4E18-9E39-C96C0736C921}"/>
    <cellStyle name="Vírgula 11 2 3 2 2 2" xfId="11167" xr:uid="{B0EBBA26-90FD-4B7F-905C-FB3E214D0E48}"/>
    <cellStyle name="Vírgula 11 2 3 2 2 2 2" xfId="27429" xr:uid="{017F5F57-AD5D-4BAF-8978-CC0D13D1139B}"/>
    <cellStyle name="Vírgula 11 2 3 2 2 3" xfId="16690" xr:uid="{77BD7D8C-5949-4999-ACF9-55E9FFDB2884}"/>
    <cellStyle name="Vírgula 11 2 3 2 2 4" xfId="22588" xr:uid="{CBE90F56-200C-4C72-A54B-18FB6B739012}"/>
    <cellStyle name="Vírgula 11 2 3 2 2 5" xfId="13172" xr:uid="{1C0C2060-3D71-4E6F-92B4-DA4C7D901DFD}"/>
    <cellStyle name="Vírgula 11 2 3 2 3" xfId="7924" xr:uid="{C7064C56-92FB-4A4C-AD17-BC27D09D262D}"/>
    <cellStyle name="Vírgula 11 2 3 2 3 2" xfId="12779" xr:uid="{A6F32E6B-E4FC-46FB-A683-6CA1FF3BB043}"/>
    <cellStyle name="Vírgula 11 2 3 2 3 2 2" xfId="29041" xr:uid="{81F4D36B-B9EB-4970-A3E3-06FEC4258C9B}"/>
    <cellStyle name="Vírgula 11 2 3 2 3 3" xfId="18374" xr:uid="{BAA30DBE-96E5-41F4-86FA-A61A13F76D09}"/>
    <cellStyle name="Vírgula 11 2 3 2 3 4" xfId="24200" xr:uid="{4AE5A79A-9F71-4597-961B-F1E2615592A9}"/>
    <cellStyle name="Vírgula 11 2 3 2 3 5" xfId="13564" xr:uid="{13F05D7A-2D20-4711-A537-E8EADCF33F20}"/>
    <cellStyle name="Vírgula 11 2 3 2 4" xfId="9551" xr:uid="{339A8501-1F20-4887-9BF3-AC4D32A32C70}"/>
    <cellStyle name="Vírgula 11 2 3 2 4 2" xfId="25820" xr:uid="{CAAB4889-BCD4-4888-A4E3-07709CD95E35}"/>
    <cellStyle name="Vírgula 11 2 3 2 5" xfId="15081" xr:uid="{5D883CA1-01DF-40FB-A535-2E864627EEDA}"/>
    <cellStyle name="Vírgula 11 2 3 2 6" xfId="20979" xr:uid="{1FE82B34-0478-4BD9-98E7-A2D8CAAED3F5}"/>
    <cellStyle name="Vírgula 11 2 3 2 7" xfId="31985" xr:uid="{46BE5836-4B5E-4333-9E80-B069DBCF5007}"/>
    <cellStyle name="Vírgula 11 2 3 2 8" xfId="34024" xr:uid="{C00A0B62-0E30-4145-A6A0-E6DF9A6C959E}"/>
    <cellStyle name="Vírgula 11 2 3 3" xfId="5063" xr:uid="{332FA94C-63DA-4FC7-9664-1DB6257C40FF}"/>
    <cellStyle name="Vírgula 11 2 3 3 2" xfId="10312" xr:uid="{15C9E7CE-E765-4166-9BC9-8CB6A054799F}"/>
    <cellStyle name="Vírgula 11 2 3 3 2 2" xfId="26574" xr:uid="{55267539-4143-4A8B-A7BB-8BCBDE444F8B}"/>
    <cellStyle name="Vírgula 11 2 3 3 3" xfId="15835" xr:uid="{7DB0AA2C-313D-46C2-9899-0B16420EBA86}"/>
    <cellStyle name="Vírgula 11 2 3 3 4" xfId="21733" xr:uid="{45AED30C-8746-4897-A9D2-E1B05283FDB9}"/>
    <cellStyle name="Vírgula 11 2 3 3 5" xfId="31668" xr:uid="{2237ED58-7981-4C8E-9172-8838C799CAE2}"/>
    <cellStyle name="Vírgula 11 2 3 4" xfId="7069" xr:uid="{6BD4B347-F797-4843-882F-64926288561C}"/>
    <cellStyle name="Vírgula 11 2 3 4 2" xfId="11924" xr:uid="{407BC231-3A35-4621-9680-0F1F38B021D1}"/>
    <cellStyle name="Vírgula 11 2 3 4 2 2" xfId="28186" xr:uid="{05BC7188-952B-4987-B159-DB3A9A3B8B89}"/>
    <cellStyle name="Vírgula 11 2 3 4 3" xfId="17519" xr:uid="{C74F8B3E-17EE-4975-AB6A-24D8ED14026A}"/>
    <cellStyle name="Vírgula 11 2 3 4 4" xfId="23345" xr:uid="{A27C5604-6C4E-49E2-9943-2DB8D70AA5DA}"/>
    <cellStyle name="Vírgula 11 2 3 4 5" xfId="19106" xr:uid="{7C16CE46-79C1-418E-BCD4-B64B56225411}"/>
    <cellStyle name="Vírgula 11 2 3 5" xfId="8696" xr:uid="{EC2FDFDA-30D9-4DA9-A17E-4523F340E9CD}"/>
    <cellStyle name="Vírgula 11 2 3 5 2" xfId="24965" xr:uid="{960B7D66-083D-4D64-BA2E-8E9DB602559D}"/>
    <cellStyle name="Vírgula 11 2 3 6" xfId="14224" xr:uid="{4736818E-E148-4C09-BF5B-A39588FEE6B3}"/>
    <cellStyle name="Vírgula 11 2 3 7" xfId="20124" xr:uid="{62720B48-B220-4914-B706-D06CEF1071C2}"/>
    <cellStyle name="Vírgula 11 2 3 8" xfId="30020" xr:uid="{655E4B8F-12A2-4D7C-B1C8-549CB3BA90B6}"/>
    <cellStyle name="Vírgula 11 2 3 9" xfId="33169" xr:uid="{532252A1-67C2-481E-86EC-448356CB5C18}"/>
    <cellStyle name="Vírgula 11 2 4" xfId="3278" xr:uid="{2BCB4ECE-47D1-4A6C-BD66-5C3A85883CFE}"/>
    <cellStyle name="Vírgula 11 2 4 2" xfId="4092" xr:uid="{9FAFD0E5-D669-4022-9A66-89E4F36D7C84}"/>
    <cellStyle name="Vírgula 11 2 4 2 2" xfId="5701" xr:uid="{EE835E38-9B44-4C44-8966-A5524CCDE06C}"/>
    <cellStyle name="Vírgula 11 2 4 2 2 2" xfId="10950" xr:uid="{87CDBB09-BA86-46D2-8F77-667DC48CF817}"/>
    <cellStyle name="Vírgula 11 2 4 2 2 2 2" xfId="27212" xr:uid="{91D44B7E-41B8-4F5F-82E0-64E101D036B9}"/>
    <cellStyle name="Vírgula 11 2 4 2 2 3" xfId="16473" xr:uid="{FD1FC3AD-74FD-410B-B22A-C448E90BFB31}"/>
    <cellStyle name="Vírgula 11 2 4 2 2 4" xfId="22371" xr:uid="{53303EA5-1399-4B75-8ECC-118F76D12CEB}"/>
    <cellStyle name="Vírgula 11 2 4 2 2 5" xfId="31642" xr:uid="{246ED670-857A-4B52-8A77-59360CEA8E63}"/>
    <cellStyle name="Vírgula 11 2 4 2 3" xfId="7707" xr:uid="{4B07DF2C-5FD3-4F7E-A77C-6393047926ED}"/>
    <cellStyle name="Vírgula 11 2 4 2 3 2" xfId="12562" xr:uid="{786B769D-8E82-4C3F-8987-17F688E77164}"/>
    <cellStyle name="Vírgula 11 2 4 2 3 2 2" xfId="28824" xr:uid="{8B91608B-7B67-455C-A6EC-4C3EE2E7478D}"/>
    <cellStyle name="Vírgula 11 2 4 2 3 3" xfId="18157" xr:uid="{613DC494-12F9-4757-AA27-948594CC8F88}"/>
    <cellStyle name="Vírgula 11 2 4 2 3 4" xfId="23983" xr:uid="{43F966C6-86C1-4AA1-9791-D9F3D60FCED1}"/>
    <cellStyle name="Vírgula 11 2 4 2 3 5" xfId="19372" xr:uid="{C015B001-116E-4200-BB7D-0760D74AA188}"/>
    <cellStyle name="Vírgula 11 2 4 2 4" xfId="9334" xr:uid="{C62AC0F5-2689-4F36-9C9A-B80FE1B46BFD}"/>
    <cellStyle name="Vírgula 11 2 4 2 4 2" xfId="25603" xr:uid="{9C58F8EB-E297-4E18-912F-490134AECD94}"/>
    <cellStyle name="Vírgula 11 2 4 2 5" xfId="14864" xr:uid="{660A15F3-8326-42F4-8FF4-2D75BCD69335}"/>
    <cellStyle name="Vírgula 11 2 4 2 6" xfId="20762" xr:uid="{F99346D6-3807-45BB-A003-7CF30E6FB490}"/>
    <cellStyle name="Vírgula 11 2 4 2 7" xfId="31170" xr:uid="{045D7716-C2C2-4E24-A135-AF2D2F600527}"/>
    <cellStyle name="Vírgula 11 2 4 2 8" xfId="33807" xr:uid="{B2F9A373-25E2-41E7-8926-80BBA1BA0A3A}"/>
    <cellStyle name="Vírgula 11 2 4 3" xfId="4905" xr:uid="{335749A6-5B86-40BC-B3F6-CCFA10D95CF9}"/>
    <cellStyle name="Vírgula 11 2 4 3 2" xfId="10154" xr:uid="{479820CC-C04B-4F12-BDFB-C5F94EC09EF6}"/>
    <cellStyle name="Vírgula 11 2 4 3 2 2" xfId="26416" xr:uid="{F08DCB25-1D7E-4E04-96B1-2EAD59E1B271}"/>
    <cellStyle name="Vírgula 11 2 4 3 3" xfId="15677" xr:uid="{14758797-AE06-45CD-8CEC-114D38C2EF6B}"/>
    <cellStyle name="Vírgula 11 2 4 3 4" xfId="21575" xr:uid="{DE8392F1-B43E-43AF-ACFE-04668410F2F0}"/>
    <cellStyle name="Vírgula 11 2 4 3 5" xfId="13070" xr:uid="{94A2E33B-6350-4701-BB38-53A592601E17}"/>
    <cellStyle name="Vírgula 11 2 4 4" xfId="6911" xr:uid="{B9580C5E-FF84-421B-915F-039DD19AFADC}"/>
    <cellStyle name="Vírgula 11 2 4 4 2" xfId="11766" xr:uid="{0F0A901F-DE5C-499A-A6E5-6AD133546A31}"/>
    <cellStyle name="Vírgula 11 2 4 4 2 2" xfId="28028" xr:uid="{960BD8F1-0ADC-4F8E-AA01-2BDBEC962ECC}"/>
    <cellStyle name="Vírgula 11 2 4 4 3" xfId="17361" xr:uid="{26B5BF43-6031-4732-8C9A-1388E733FA75}"/>
    <cellStyle name="Vírgula 11 2 4 4 4" xfId="23187" xr:uid="{2FB49310-8460-482A-A5E4-4FD3541439F3}"/>
    <cellStyle name="Vírgula 11 2 4 4 5" xfId="30157" xr:uid="{E2C73797-26FC-48B5-98AB-DCBA3B359F3D}"/>
    <cellStyle name="Vírgula 11 2 4 5" xfId="8538" xr:uid="{7A4C409E-5D9B-442E-8C93-AF82F5025028}"/>
    <cellStyle name="Vírgula 11 2 4 5 2" xfId="24807" xr:uid="{2715B77D-FAB9-4C55-9A44-190E6CF4D64D}"/>
    <cellStyle name="Vírgula 11 2 4 6" xfId="14064" xr:uid="{100A9AA8-6883-4E38-B912-7827D3ACB35C}"/>
    <cellStyle name="Vírgula 11 2 4 7" xfId="19966" xr:uid="{0FADBBDC-5C27-4016-989F-6601FD258ECC}"/>
    <cellStyle name="Vírgula 11 2 4 8" xfId="18719" xr:uid="{3219AC48-73BE-4345-A128-EE164A26DDF7}"/>
    <cellStyle name="Vírgula 11 2 4 9" xfId="33011" xr:uid="{3E543481-7565-4CB4-8261-8B29237B5870}"/>
    <cellStyle name="Vírgula 11 2 5" xfId="3874" xr:uid="{34630977-CCE5-4F01-B1C3-4DE0C1CD6918}"/>
    <cellStyle name="Vírgula 11 2 5 2" xfId="5483" xr:uid="{C24664DE-DBA8-47A7-A70A-8A3BD9EA126F}"/>
    <cellStyle name="Vírgula 11 2 5 2 2" xfId="10732" xr:uid="{7E576148-06F8-42FE-AD0E-F92D1016CFDE}"/>
    <cellStyle name="Vírgula 11 2 5 2 2 2" xfId="26994" xr:uid="{99145EB9-5A4A-4135-941A-BA1F872A8551}"/>
    <cellStyle name="Vírgula 11 2 5 2 3" xfId="16255" xr:uid="{8D7CC936-101A-4CE3-A687-4158A8260B7B}"/>
    <cellStyle name="Vírgula 11 2 5 2 4" xfId="22153" xr:uid="{A8FBC018-2410-41F2-B252-C29735ADA537}"/>
    <cellStyle name="Vírgula 11 2 5 2 5" xfId="31647" xr:uid="{D3195B57-1CF8-499D-A72A-E29A68A0FDC9}"/>
    <cellStyle name="Vírgula 11 2 5 3" xfId="7489" xr:uid="{BB2E0A8C-4DDE-4DCF-94DC-E25E875C660C}"/>
    <cellStyle name="Vírgula 11 2 5 3 2" xfId="12344" xr:uid="{0EAF56E4-6BAF-4077-B361-963FF1C6CB2C}"/>
    <cellStyle name="Vírgula 11 2 5 3 2 2" xfId="28606" xr:uid="{E610658F-6A66-42C7-BE7E-7A71C5D16643}"/>
    <cellStyle name="Vírgula 11 2 5 3 3" xfId="17939" xr:uid="{333000C0-844F-4065-B365-BC3CDFBF0004}"/>
    <cellStyle name="Vírgula 11 2 5 3 4" xfId="23765" xr:uid="{F36E9F74-2A92-417C-91CE-06495816F278}"/>
    <cellStyle name="Vírgula 11 2 5 3 5" xfId="29425" xr:uid="{78EE0EC7-54B4-4744-A0D4-FFC6654C9239}"/>
    <cellStyle name="Vírgula 11 2 5 4" xfId="9116" xr:uid="{5A38D100-A51E-49C7-96D7-4B73B3FD6D2C}"/>
    <cellStyle name="Vírgula 11 2 5 4 2" xfId="25385" xr:uid="{A9923447-B268-4B7A-A617-A5B065D85E23}"/>
    <cellStyle name="Vírgula 11 2 5 5" xfId="14646" xr:uid="{6754EB71-B116-430B-BE56-BC9BEB7ADE89}"/>
    <cellStyle name="Vírgula 11 2 5 6" xfId="20544" xr:uid="{523ED3FD-E43F-4243-85A8-B8E9CA39F8E6}"/>
    <cellStyle name="Vírgula 11 2 5 7" xfId="31119" xr:uid="{B31FD492-A947-4328-B218-3FE83A935EF5}"/>
    <cellStyle name="Vírgula 11 2 5 8" xfId="33589" xr:uid="{BCE2BC5E-3770-4B57-8A24-7454BF8D4C34}"/>
    <cellStyle name="Vírgula 11 2 6" xfId="4625" xr:uid="{CD7D2191-6B1D-4D50-908E-C74C57F4516A}"/>
    <cellStyle name="Vírgula 11 2 6 2" xfId="9874" xr:uid="{3300F9AF-9017-4F8B-AD33-6E76076D0589}"/>
    <cellStyle name="Vírgula 11 2 6 2 2" xfId="26136" xr:uid="{0874B77C-7EC0-47D2-B78B-1B3EA3405195}"/>
    <cellStyle name="Vírgula 11 2 6 3" xfId="15397" xr:uid="{880252D6-978E-42DD-B1FD-3E1111519694}"/>
    <cellStyle name="Vírgula 11 2 6 4" xfId="21295" xr:uid="{A088617A-5B9D-489D-ACE8-BB6B07DF2E2D}"/>
    <cellStyle name="Vírgula 11 2 6 5" xfId="29382" xr:uid="{E9D38EE0-3B90-4EC9-B8CD-697005078DD7}"/>
    <cellStyle name="Vírgula 11 2 7" xfId="6631" xr:uid="{B1FD5E4E-F11B-4CB0-AB43-16D38CBEF93E}"/>
    <cellStyle name="Vírgula 11 2 7 2" xfId="11486" xr:uid="{1BF74FD2-2AE1-46FB-B354-6EE7C8668D30}"/>
    <cellStyle name="Vírgula 11 2 7 2 2" xfId="27748" xr:uid="{585F3104-9DEC-411D-AA41-CF41B9334946}"/>
    <cellStyle name="Vírgula 11 2 7 3" xfId="17081" xr:uid="{F91BCB50-210C-40E5-897C-2C3C9944AFF2}"/>
    <cellStyle name="Vírgula 11 2 7 4" xfId="22907" xr:uid="{A2C51C3D-0F02-4617-A726-E124822C44F6}"/>
    <cellStyle name="Vírgula 11 2 7 5" xfId="19252" xr:uid="{9846600D-4187-47E1-86A5-1E66721BC329}"/>
    <cellStyle name="Vírgula 11 2 8" xfId="8258" xr:uid="{90464B82-016E-482D-A920-DAEBEAE1D129}"/>
    <cellStyle name="Vírgula 11 2 8 2" xfId="24527" xr:uid="{8EB8ABBF-1426-45D9-A767-4233A28D4799}"/>
    <cellStyle name="Vírgula 11 2 9" xfId="13782" xr:uid="{99C0346E-BEDD-4CDF-ADAF-35663B262F2F}"/>
    <cellStyle name="Vírgula 11 20" xfId="43035" xr:uid="{B9D62F5A-0810-4EA6-9FFF-E96215928A28}"/>
    <cellStyle name="Vírgula 11 3" xfId="3106" xr:uid="{C0590AFE-357D-4B98-B6FA-7CE7EDEB4B63}"/>
    <cellStyle name="Vírgula 11 3 10" xfId="30772" xr:uid="{0E1132BE-992A-4E59-96F8-CA76C5ECA4F7}"/>
    <cellStyle name="Vírgula 11 3 11" xfId="32853" xr:uid="{E1CE21D4-0422-406E-86B1-70BC80E07ADE}"/>
    <cellStyle name="Vírgula 11 3 12" xfId="35092" xr:uid="{8C7D0A55-4CA6-4D45-B46A-360B3C7049CF}"/>
    <cellStyle name="Vírgula 11 3 13" xfId="35969" xr:uid="{7171F5AA-7D66-4843-9CEE-456DB76901AE}"/>
    <cellStyle name="Vírgula 11 3 14" xfId="37381" xr:uid="{F1CCD1FC-D950-46DD-9F43-F94032C924DA}"/>
    <cellStyle name="Vírgula 11 3 15" xfId="38786" xr:uid="{B3583168-E2EE-4E3B-9E51-11EB892E0957}"/>
    <cellStyle name="Vírgula 11 3 16" xfId="40762" xr:uid="{D9C26953-F7B4-4986-8197-E8A1CAE5121F}"/>
    <cellStyle name="Vírgula 11 3 17" xfId="41835" xr:uid="{EA9BB69F-04FB-4356-B684-E5FC532462EA}"/>
    <cellStyle name="Vírgula 11 3 18" xfId="43238" xr:uid="{A3157FB5-C28C-4EF1-A3E3-046413538125}"/>
    <cellStyle name="Vírgula 11 3 2" xfId="3571" xr:uid="{E9F83846-81D8-4A42-B0E0-DAF83B7DF3B9}"/>
    <cellStyle name="Vírgula 11 3 2 10" xfId="35093" xr:uid="{F6ABA001-A553-4D61-A4C7-F54426D9A35B}"/>
    <cellStyle name="Vírgula 11 3 2 11" xfId="36721" xr:uid="{458C354F-DA1B-4383-AD24-317F9C7BB856}"/>
    <cellStyle name="Vírgula 11 3 2 12" xfId="38133" xr:uid="{E92B5845-9BD6-43BD-A1CB-CEAE3E8C1F17}"/>
    <cellStyle name="Vírgula 11 3 2 13" xfId="39538" xr:uid="{7D8151B0-D1F7-443B-A9F1-1C23CC16C8DC}"/>
    <cellStyle name="Vírgula 11 3 2 14" xfId="40763" xr:uid="{8D813252-64A8-42AD-803E-8B25785CC1D8}"/>
    <cellStyle name="Vírgula 11 3 2 15" xfId="42587" xr:uid="{E7A277F1-E23D-4339-A9FC-ECDE8E797CEC}"/>
    <cellStyle name="Vírgula 11 3 2 16" xfId="43990" xr:uid="{40DD2F6B-4155-4875-9494-E9DC477ECE7C}"/>
    <cellStyle name="Vírgula 11 3 2 2" xfId="4432" xr:uid="{02E84CFA-4F09-410F-A642-ADCBB426A1CC}"/>
    <cellStyle name="Vírgula 11 3 2 2 2" xfId="6041" xr:uid="{B0CBDA9E-B28D-4405-BECB-F2A2BF93F740}"/>
    <cellStyle name="Vírgula 11 3 2 2 2 2" xfId="11290" xr:uid="{E67CA8D1-40F2-4E68-9D72-C493CA9C21B5}"/>
    <cellStyle name="Vírgula 11 3 2 2 2 2 2" xfId="27552" xr:uid="{99CE5874-A8F3-42D3-8050-5F04D6EA524B}"/>
    <cellStyle name="Vírgula 11 3 2 2 2 3" xfId="16813" xr:uid="{654ED94E-43AA-4B93-AED0-2121C047FDD9}"/>
    <cellStyle name="Vírgula 11 3 2 2 2 4" xfId="22711" xr:uid="{2C32CB45-B403-4A49-AE1C-542A15A53607}"/>
    <cellStyle name="Vírgula 11 3 2 2 2 5" xfId="18745" xr:uid="{308203DF-68FA-42E0-9CB7-00DDF6043EC9}"/>
    <cellStyle name="Vírgula 11 3 2 2 3" xfId="8047" xr:uid="{7FAE9B70-B172-4AB4-8A43-26771A8B36C8}"/>
    <cellStyle name="Vírgula 11 3 2 2 3 2" xfId="12902" xr:uid="{1A4A0E50-F15E-47C7-9DC8-9B5BC32D9E82}"/>
    <cellStyle name="Vírgula 11 3 2 2 3 2 2" xfId="29164" xr:uid="{64E2C0EC-7627-4F55-8737-12DF876ADB46}"/>
    <cellStyle name="Vírgula 11 3 2 2 3 3" xfId="18497" xr:uid="{598ACA7A-2294-43EC-B5E0-69BC8EF8C9A3}"/>
    <cellStyle name="Vírgula 11 3 2 2 3 4" xfId="24323" xr:uid="{D95456DE-ACAD-4CB5-9039-73A4C16AE065}"/>
    <cellStyle name="Vírgula 11 3 2 2 3 5" xfId="30158" xr:uid="{3C304ECB-9BB8-495A-A056-96CA221134E3}"/>
    <cellStyle name="Vírgula 11 3 2 2 4" xfId="9674" xr:uid="{48995D1F-DAE4-48C7-9BE3-29A04BD58DC6}"/>
    <cellStyle name="Vírgula 11 3 2 2 4 2" xfId="25943" xr:uid="{9EE6A226-0F37-48F9-B82B-39A3B4B67E56}"/>
    <cellStyle name="Vírgula 11 3 2 2 5" xfId="15204" xr:uid="{C346E245-F186-4FE2-82B9-53072B65E439}"/>
    <cellStyle name="Vírgula 11 3 2 2 6" xfId="21102" xr:uid="{066B3407-EB38-4476-88C7-6800F7F76AF3}"/>
    <cellStyle name="Vírgula 11 3 2 2 7" xfId="31845" xr:uid="{410B7B83-EE8D-4B68-B6ED-1CA06417DFE1}"/>
    <cellStyle name="Vírgula 11 3 2 2 8" xfId="34147" xr:uid="{131B5E51-A7C8-4F64-9BF1-FBE9CED52AEE}"/>
    <cellStyle name="Vírgula 11 3 2 3" xfId="5186" xr:uid="{781DD60A-1619-4077-B542-F6D0DF094FAF}"/>
    <cellStyle name="Vírgula 11 3 2 3 2" xfId="10435" xr:uid="{F5E703F3-46CD-4EA5-B780-81029018C59C}"/>
    <cellStyle name="Vírgula 11 3 2 3 2 2" xfId="26697" xr:uid="{1B5E8E28-5854-434C-A91E-55F396C0ABE1}"/>
    <cellStyle name="Vírgula 11 3 2 3 3" xfId="15958" xr:uid="{F652952C-062F-4C3D-A70A-7657D21C8004}"/>
    <cellStyle name="Vírgula 11 3 2 3 4" xfId="21856" xr:uid="{B087156A-E5FD-41D6-A85B-15226E729925}"/>
    <cellStyle name="Vírgula 11 3 2 3 5" xfId="16950" xr:uid="{50EA079D-D0E2-49EA-B135-B9D91A2B9811}"/>
    <cellStyle name="Vírgula 11 3 2 4" xfId="7192" xr:uid="{7F183885-6764-410E-A44A-72DA20D59BDF}"/>
    <cellStyle name="Vírgula 11 3 2 4 2" xfId="12047" xr:uid="{63CFA367-7927-4CCE-A3AC-6C1FC9048252}"/>
    <cellStyle name="Vírgula 11 3 2 4 2 2" xfId="28309" xr:uid="{A369F7D1-3475-46C1-8B24-AEE772C6E6A2}"/>
    <cellStyle name="Vírgula 11 3 2 4 3" xfId="17642" xr:uid="{C5FC63A7-5006-4C21-A8CC-F90985C7A105}"/>
    <cellStyle name="Vírgula 11 3 2 4 4" xfId="23468" xr:uid="{327D9129-D394-49EB-BE67-2E919AEBA0F3}"/>
    <cellStyle name="Vírgula 11 3 2 4 5" xfId="18943" xr:uid="{C2E5E627-7244-4797-99CE-06C1A4EF7459}"/>
    <cellStyle name="Vírgula 11 3 2 5" xfId="8819" xr:uid="{A655DFBF-4E7B-48E3-9DCC-B2D4E6465A5D}"/>
    <cellStyle name="Vírgula 11 3 2 5 2" xfId="25088" xr:uid="{A08C4531-35AF-4354-AD53-F2CA62C00A35}"/>
    <cellStyle name="Vírgula 11 3 2 6" xfId="14347" xr:uid="{99B06B89-C2F1-4CB8-8464-2E80EEF14E86}"/>
    <cellStyle name="Vírgula 11 3 2 7" xfId="20247" xr:uid="{E8769890-29BE-4392-9BAD-21BE8E05DA7C}"/>
    <cellStyle name="Vírgula 11 3 2 8" xfId="16952" xr:uid="{10920564-1981-4E38-91C3-10DC674D7545}"/>
    <cellStyle name="Vírgula 11 3 2 9" xfId="33292" xr:uid="{21C82F3C-CFCE-4C7F-A73E-E6A43F500527}"/>
    <cellStyle name="Vírgula 11 3 3" xfId="3303" xr:uid="{4B21B0C8-A505-4E67-A70A-FD3B91B6F20C}"/>
    <cellStyle name="Vírgula 11 3 3 2" xfId="4081" xr:uid="{FCC77115-F919-4352-BE4A-2DE6D3ACC441}"/>
    <cellStyle name="Vírgula 11 3 3 2 2" xfId="5690" xr:uid="{EBCDFCFC-DB72-4DC1-8EC2-BF7036CA845A}"/>
    <cellStyle name="Vírgula 11 3 3 2 2 2" xfId="10939" xr:uid="{B5A4DECA-1F4C-4276-9F95-33B8FBFFB571}"/>
    <cellStyle name="Vírgula 11 3 3 2 2 2 2" xfId="27201" xr:uid="{BB3AA2AA-B361-4B23-B07F-3E9619CFEAF1}"/>
    <cellStyle name="Vírgula 11 3 3 2 2 3" xfId="16462" xr:uid="{CDF96150-49E1-4B2E-9066-799687BCF3EE}"/>
    <cellStyle name="Vírgula 11 3 3 2 2 4" xfId="22360" xr:uid="{CEDF76FC-1D63-4BA0-8C36-57A007AF47BF}"/>
    <cellStyle name="Vírgula 11 3 3 2 2 5" xfId="31359" xr:uid="{BF5B9208-7BD3-4C11-B9B8-2AEB53A33384}"/>
    <cellStyle name="Vírgula 11 3 3 2 3" xfId="7696" xr:uid="{DF909E61-E3B1-4DA1-AF17-C2AC9FB7C3F6}"/>
    <cellStyle name="Vírgula 11 3 3 2 3 2" xfId="12551" xr:uid="{A9CEDB87-11BA-4D51-A048-21D33DA5A12F}"/>
    <cellStyle name="Vírgula 11 3 3 2 3 2 2" xfId="28813" xr:uid="{151DD526-31C3-4E45-B8B8-EE59588B3DCA}"/>
    <cellStyle name="Vírgula 11 3 3 2 3 3" xfId="18146" xr:uid="{803F120E-FD33-4EF2-8394-1D62BBBCB8F4}"/>
    <cellStyle name="Vírgula 11 3 3 2 3 4" xfId="23972" xr:uid="{A1E86A8B-FD42-4890-9CC9-AD53F0B119C3}"/>
    <cellStyle name="Vírgula 11 3 3 2 3 5" xfId="29591" xr:uid="{F93F8C19-330E-4000-A643-4CE3D813E6C3}"/>
    <cellStyle name="Vírgula 11 3 3 2 4" xfId="9323" xr:uid="{B3B7E8D0-359F-4C00-A09E-A41C78169D03}"/>
    <cellStyle name="Vírgula 11 3 3 2 4 2" xfId="25592" xr:uid="{8092FCD2-2407-43AC-8192-50FF92571839}"/>
    <cellStyle name="Vírgula 11 3 3 2 5" xfId="14853" xr:uid="{E068513E-ADFE-43CF-9DCB-76D19ADB1EEF}"/>
    <cellStyle name="Vírgula 11 3 3 2 6" xfId="20751" xr:uid="{A7BAA3E6-6687-407E-BD22-03AD8D2E6CB2}"/>
    <cellStyle name="Vírgula 11 3 3 2 7" xfId="31012" xr:uid="{E193B19D-3DF3-4C39-A1C7-CDE47877F9E5}"/>
    <cellStyle name="Vírgula 11 3 3 2 8" xfId="33796" xr:uid="{BDBFA338-66A2-464A-B410-749FD85841CE}"/>
    <cellStyle name="Vírgula 11 3 3 3" xfId="4920" xr:uid="{3FBE04AC-7888-4E6A-96DE-560F3B75ED7F}"/>
    <cellStyle name="Vírgula 11 3 3 3 2" xfId="10169" xr:uid="{99299B61-37DF-43BE-A4E4-6E9060C9C8BD}"/>
    <cellStyle name="Vírgula 11 3 3 3 2 2" xfId="26431" xr:uid="{88AC51FD-2D36-421E-AB7E-85E55DCB0765}"/>
    <cellStyle name="Vírgula 11 3 3 3 3" xfId="15692" xr:uid="{18FBC438-B9FD-45E2-8EAC-BE4BF6ED17A6}"/>
    <cellStyle name="Vírgula 11 3 3 3 4" xfId="21590" xr:uid="{6657AF68-593E-4421-8954-CA2F1C3E59B1}"/>
    <cellStyle name="Vírgula 11 3 3 3 5" xfId="29685" xr:uid="{C6D7B7D3-66A9-4914-B7C5-63368C492844}"/>
    <cellStyle name="Vírgula 11 3 3 4" xfId="6926" xr:uid="{48EA9E38-0B18-45CE-994F-C4E1D89CAAC4}"/>
    <cellStyle name="Vírgula 11 3 3 4 2" xfId="11781" xr:uid="{13B428EE-F5B5-40BE-8CBF-7C2A9629BA23}"/>
    <cellStyle name="Vírgula 11 3 3 4 2 2" xfId="28043" xr:uid="{57016B58-0893-401C-860A-65AD40EFA879}"/>
    <cellStyle name="Vírgula 11 3 3 4 3" xfId="17376" xr:uid="{555AF3A7-A2EB-4533-9167-86FB1F4FBC42}"/>
    <cellStyle name="Vírgula 11 3 3 4 4" xfId="23202" xr:uid="{72E42298-513A-4F20-A004-531AA073C9D2}"/>
    <cellStyle name="Vírgula 11 3 3 4 5" xfId="29792" xr:uid="{E80326CF-648F-4544-999C-8DED2BC4A97B}"/>
    <cellStyle name="Vírgula 11 3 3 5" xfId="8553" xr:uid="{0FCE55F3-F519-4911-BE9C-AAC6149493B0}"/>
    <cellStyle name="Vírgula 11 3 3 5 2" xfId="24822" xr:uid="{95C10D4E-E4CA-424D-ABCA-1B78ABB52FD3}"/>
    <cellStyle name="Vírgula 11 3 3 6" xfId="14081" xr:uid="{106A7E7F-8174-430B-ADEB-F3C5611D5A70}"/>
    <cellStyle name="Vírgula 11 3 3 7" xfId="19981" xr:uid="{2361A49F-A40E-47B5-841C-05AA31166C65}"/>
    <cellStyle name="Vírgula 11 3 3 8" xfId="13527" xr:uid="{20C89C45-8256-4210-8F30-AC7E5205283B}"/>
    <cellStyle name="Vírgula 11 3 3 9" xfId="33026" xr:uid="{3609BA11-2EEC-4143-804E-512001F2E55E}"/>
    <cellStyle name="Vírgula 11 3 4" xfId="3997" xr:uid="{21204B99-07C3-4CA6-BDA4-50633AB96424}"/>
    <cellStyle name="Vírgula 11 3 4 2" xfId="5606" xr:uid="{DBA4F163-7B0E-401D-BB5C-6640C1B79D57}"/>
    <cellStyle name="Vírgula 11 3 4 2 2" xfId="10855" xr:uid="{BEB3D872-9836-45A1-9743-FBC4105BD347}"/>
    <cellStyle name="Vírgula 11 3 4 2 2 2" xfId="27117" xr:uid="{9835700D-A728-49A2-A303-A5FFD58BC909}"/>
    <cellStyle name="Vírgula 11 3 4 2 3" xfId="16378" xr:uid="{48F7E7DE-5A3A-4C2D-AA56-7BBBABC51FF3}"/>
    <cellStyle name="Vírgula 11 3 4 2 4" xfId="22276" xr:uid="{434A2275-910B-49AF-856A-9B2216E317E5}"/>
    <cellStyle name="Vírgula 11 3 4 2 5" xfId="32501" xr:uid="{78CBA978-C8E5-4D33-944A-D1CE49FD0DBB}"/>
    <cellStyle name="Vírgula 11 3 4 3" xfId="7612" xr:uid="{12B187B1-08ED-4E69-A573-DB94E3A9BFC6}"/>
    <cellStyle name="Vírgula 11 3 4 3 2" xfId="12467" xr:uid="{0FF62B80-E91A-491F-A5D7-86546597E88E}"/>
    <cellStyle name="Vírgula 11 3 4 3 2 2" xfId="28729" xr:uid="{43626028-34DE-4038-81FE-5E793D04AC35}"/>
    <cellStyle name="Vírgula 11 3 4 3 3" xfId="18062" xr:uid="{95BB19EE-6752-4EAD-AB77-FA8D9C9F01EA}"/>
    <cellStyle name="Vírgula 11 3 4 3 4" xfId="23888" xr:uid="{57AC28B5-047B-4055-B2EF-02FC7B8618AC}"/>
    <cellStyle name="Vírgula 11 3 4 3 5" xfId="19208" xr:uid="{AFE52971-EDD9-4EED-93A9-677C67035FB4}"/>
    <cellStyle name="Vírgula 11 3 4 4" xfId="9239" xr:uid="{CFBB3FC7-49D5-4A2E-8BF8-A8CB8EBD7C3B}"/>
    <cellStyle name="Vírgula 11 3 4 4 2" xfId="25508" xr:uid="{58C121E9-D8AA-4C05-A32D-505A90D62994}"/>
    <cellStyle name="Vírgula 11 3 4 5" xfId="14769" xr:uid="{43AD3A9E-C563-4CA6-B3C2-9DF61C6A1645}"/>
    <cellStyle name="Vírgula 11 3 4 6" xfId="20667" xr:uid="{760AF3A5-7C6A-49FC-9754-26D236ADDA58}"/>
    <cellStyle name="Vírgula 11 3 4 7" xfId="29467" xr:uid="{9B9AE908-BD3B-4758-A70A-10233DFAE17E}"/>
    <cellStyle name="Vírgula 11 3 4 8" xfId="33712" xr:uid="{016BA100-5635-440C-8191-2ACD66E6A530}"/>
    <cellStyle name="Vírgula 11 3 5" xfId="4747" xr:uid="{0052192E-16E3-4F49-A092-BAB960B2B9B3}"/>
    <cellStyle name="Vírgula 11 3 5 2" xfId="9996" xr:uid="{5D5FB533-ABB4-4F91-8B02-14B65C3672FC}"/>
    <cellStyle name="Vírgula 11 3 5 2 2" xfId="26258" xr:uid="{CD0B4923-C571-4CB6-92BC-FE49A77A02F1}"/>
    <cellStyle name="Vírgula 11 3 5 3" xfId="15519" xr:uid="{5BF80197-0E1D-46D8-804D-B466A3BFC2F4}"/>
    <cellStyle name="Vírgula 11 3 5 4" xfId="21417" xr:uid="{81988E3B-6B34-41B9-8F5B-CEB89ED47522}"/>
    <cellStyle name="Vírgula 11 3 5 5" xfId="19524" xr:uid="{30DB886F-89E7-4A25-9F41-56F8DC06832D}"/>
    <cellStyle name="Vírgula 11 3 6" xfId="6753" xr:uid="{849D27F3-AB74-44ED-B0A3-BE80B9095AB2}"/>
    <cellStyle name="Vírgula 11 3 6 2" xfId="11608" xr:uid="{1175BA35-1F4F-4CAF-AFE7-9B385003B984}"/>
    <cellStyle name="Vírgula 11 3 6 2 2" xfId="27870" xr:uid="{03A6A27C-EFF6-418C-8B22-8AFFDAE632A1}"/>
    <cellStyle name="Vírgula 11 3 6 3" xfId="17203" xr:uid="{10032646-94CD-442B-BF2F-E2C1B131F1D7}"/>
    <cellStyle name="Vírgula 11 3 6 4" xfId="23029" xr:uid="{903D2973-4A20-4828-9E5A-984575EC8036}"/>
    <cellStyle name="Vírgula 11 3 6 5" xfId="18982" xr:uid="{EAFA5E9D-B864-4B78-BF0C-62A7DEF90737}"/>
    <cellStyle name="Vírgula 11 3 7" xfId="8380" xr:uid="{45D77F81-4DE2-4817-8623-1D77823FFEF6}"/>
    <cellStyle name="Vírgula 11 3 7 2" xfId="24649" xr:uid="{737883FD-7BE8-4A5B-8B50-1E953E2A125C}"/>
    <cellStyle name="Vírgula 11 3 8" xfId="13905" xr:uid="{DB269E67-01F5-404E-A01A-066B4CB57F7C}"/>
    <cellStyle name="Vírgula 11 3 9" xfId="19808" xr:uid="{763C20B3-73BD-46F8-A1B7-BA27087C8C17}"/>
    <cellStyle name="Vírgula 11 4" xfId="3373" xr:uid="{FE998974-0157-4F0A-AF7A-A89D27050B55}"/>
    <cellStyle name="Vírgula 11 4 10" xfId="35094" xr:uid="{DF4A960B-EC05-4796-8C69-243104425F5F}"/>
    <cellStyle name="Vírgula 11 4 11" xfId="36130" xr:uid="{3323C67E-237B-48CB-96CB-48C793DB5749}"/>
    <cellStyle name="Vírgula 11 4 12" xfId="37542" xr:uid="{C2BDCF4B-CDDB-44A6-AD78-997FB1A02658}"/>
    <cellStyle name="Vírgula 11 4 13" xfId="38947" xr:uid="{56FB83ED-0B5E-40BB-9D1D-D213FAA53C91}"/>
    <cellStyle name="Vírgula 11 4 14" xfId="40764" xr:uid="{E8541CE1-03DA-4332-B57B-EA22BE3E5F0D}"/>
    <cellStyle name="Vírgula 11 4 15" xfId="41996" xr:uid="{16E74023-94B6-4F50-9DF9-154100445663}"/>
    <cellStyle name="Vírgula 11 4 16" xfId="43399" xr:uid="{CE9C15A7-37A2-4756-8F31-EA134AA82A09}"/>
    <cellStyle name="Vírgula 11 4 2" xfId="4234" xr:uid="{386F96B6-9A38-4D42-9733-BF54C1050632}"/>
    <cellStyle name="Vírgula 11 4 2 10" xfId="36882" xr:uid="{FE6E4761-3C7E-4DF3-8DDB-2D06F268E9B7}"/>
    <cellStyle name="Vírgula 11 4 2 11" xfId="38294" xr:uid="{429DAA3B-F77B-425C-822B-BBED640BAE59}"/>
    <cellStyle name="Vírgula 11 4 2 12" xfId="39699" xr:uid="{B07ECE64-3308-4F47-BF06-B092519BEDE3}"/>
    <cellStyle name="Vírgula 11 4 2 13" xfId="40765" xr:uid="{D6431FCC-FEF7-4707-8BC9-3896C0DE0436}"/>
    <cellStyle name="Vírgula 11 4 2 14" xfId="42748" xr:uid="{25578DAA-EEDA-4936-A969-6FD95BE59FBD}"/>
    <cellStyle name="Vírgula 11 4 2 15" xfId="44151" xr:uid="{F0BB2F2E-C589-41BA-BE82-F089A94B1E70}"/>
    <cellStyle name="Vírgula 11 4 2 2" xfId="5843" xr:uid="{4214D5DD-8BB8-40A7-A4CA-C929BB2C7A3A}"/>
    <cellStyle name="Vírgula 11 4 2 2 2" xfId="11092" xr:uid="{2CFF64CD-A571-449E-B9B7-0E10ECABA9B2}"/>
    <cellStyle name="Vírgula 11 4 2 2 2 2" xfId="27354" xr:uid="{80B34745-B340-4769-9AAD-8C1DAB5FE3F2}"/>
    <cellStyle name="Vírgula 11 4 2 2 3" xfId="16615" xr:uid="{4F7311A5-8A5E-4705-8419-B633D00B2524}"/>
    <cellStyle name="Vírgula 11 4 2 2 4" xfId="22513" xr:uid="{1ABC3A2B-081C-4BF2-9CA8-F9015B42BC77}"/>
    <cellStyle name="Vírgula 11 4 2 2 5" xfId="32028" xr:uid="{AE3EDC2E-0853-4761-9894-F8671B186BF6}"/>
    <cellStyle name="Vírgula 11 4 2 3" xfId="7849" xr:uid="{464C2791-B66E-4CC3-B659-070CF421474A}"/>
    <cellStyle name="Vírgula 11 4 2 3 2" xfId="12704" xr:uid="{3796D954-44E4-421E-A63F-4ED7663429C5}"/>
    <cellStyle name="Vírgula 11 4 2 3 2 2" xfId="28966" xr:uid="{FFCB454C-CFA4-48BD-B3BF-E33EB36F11B4}"/>
    <cellStyle name="Vírgula 11 4 2 3 3" xfId="18299" xr:uid="{A200E775-2E9A-48D2-8A79-8A853EDF4202}"/>
    <cellStyle name="Vírgula 11 4 2 3 4" xfId="24125" xr:uid="{0B049276-7EBB-4456-84E0-8DC4E4368770}"/>
    <cellStyle name="Vírgula 11 4 2 3 5" xfId="13617" xr:uid="{38DFEF01-747F-4253-AF49-12AD525DA674}"/>
    <cellStyle name="Vírgula 11 4 2 4" xfId="9476" xr:uid="{677008BA-CF54-471A-8AB6-889D01393AFE}"/>
    <cellStyle name="Vírgula 11 4 2 4 2" xfId="25745" xr:uid="{35776F87-BDAC-411C-865B-126B6AE82AC8}"/>
    <cellStyle name="Vírgula 11 4 2 5" xfId="15006" xr:uid="{1347601B-2714-4FA1-8C25-9FB70C21D4BD}"/>
    <cellStyle name="Vírgula 11 4 2 6" xfId="20904" xr:uid="{6A8395B2-B789-4941-96F9-35AA2A6E04E4}"/>
    <cellStyle name="Vírgula 11 4 2 7" xfId="18827" xr:uid="{92443C2B-C129-402D-8DD8-30FAA78A0294}"/>
    <cellStyle name="Vírgula 11 4 2 8" xfId="33949" xr:uid="{2064A582-CED6-404D-B199-6C4826A9CC62}"/>
    <cellStyle name="Vírgula 11 4 2 9" xfId="35095" xr:uid="{57117EDF-0704-4F7A-A813-1735CB5423F4}"/>
    <cellStyle name="Vírgula 11 4 3" xfId="4988" xr:uid="{C63127CC-284E-4B98-80FD-4B86C907DA96}"/>
    <cellStyle name="Vírgula 11 4 3 2" xfId="10237" xr:uid="{BA06440E-E7CA-45A0-9575-6D8D3BBA5626}"/>
    <cellStyle name="Vírgula 11 4 3 2 2" xfId="26499" xr:uid="{F7B21DFE-3327-47D0-A7AF-0C4B77416FBC}"/>
    <cellStyle name="Vírgula 11 4 3 3" xfId="15760" xr:uid="{AA70ED4D-F8DF-424F-A77C-6C7760D0E433}"/>
    <cellStyle name="Vírgula 11 4 3 4" xfId="21658" xr:uid="{9632441D-0305-40B8-AC12-9CAF3F164831}"/>
    <cellStyle name="Vírgula 11 4 3 5" xfId="19398" xr:uid="{E0C4E900-0D49-41F6-86BB-B186370F1889}"/>
    <cellStyle name="Vírgula 11 4 4" xfId="6994" xr:uid="{49E9D83F-FBE5-4FE1-91B6-0E563C9BF9F9}"/>
    <cellStyle name="Vírgula 11 4 4 2" xfId="11849" xr:uid="{2C4E077C-25AD-4FDC-AE19-963950566B62}"/>
    <cellStyle name="Vírgula 11 4 4 2 2" xfId="28111" xr:uid="{4FF2D913-6F6F-4C8A-A714-C7058355B3BE}"/>
    <cellStyle name="Vírgula 11 4 4 3" xfId="17444" xr:uid="{39AEFC2D-4F57-4110-B5CF-523D163C0806}"/>
    <cellStyle name="Vírgula 11 4 4 4" xfId="23270" xr:uid="{368EE443-075F-4AA0-8F7F-7FD2BF00221B}"/>
    <cellStyle name="Vírgula 11 4 4 5" xfId="29797" xr:uid="{07B28166-C6EE-4124-9A3E-9625FE0846B5}"/>
    <cellStyle name="Vírgula 11 4 5" xfId="8621" xr:uid="{33529913-4EC1-49C3-8DA3-37D53A9F1FD6}"/>
    <cellStyle name="Vírgula 11 4 5 2" xfId="24890" xr:uid="{8E3968D6-C50B-4C5F-BF09-28FC9323D478}"/>
    <cellStyle name="Vírgula 11 4 6" xfId="14149" xr:uid="{D01AFAA2-1FA3-4990-9BB6-4561E476E92B}"/>
    <cellStyle name="Vírgula 11 4 7" xfId="20049" xr:uid="{30C8C262-63AB-4126-B722-807D78FD293E}"/>
    <cellStyle name="Vírgula 11 4 8" xfId="29547" xr:uid="{679FBDF4-922A-4A48-B1C4-FC23A4E4BD54}"/>
    <cellStyle name="Vírgula 11 4 9" xfId="33094" xr:uid="{1705C8CA-1E0C-4BF0-96C3-C879109A9104}"/>
    <cellStyle name="Vírgula 11 5" xfId="3796" xr:uid="{496BC01C-8570-4484-BA23-3BBDBDB11223}"/>
    <cellStyle name="Vírgula 11 5 10" xfId="36515" xr:uid="{85BB6FFC-E24A-4755-AB75-A2FB6C002A7A}"/>
    <cellStyle name="Vírgula 11 5 11" xfId="37927" xr:uid="{0F10237C-05FD-46D8-AA02-931E294631EC}"/>
    <cellStyle name="Vírgula 11 5 12" xfId="39332" xr:uid="{8B95933A-F2EE-4377-B372-C0C5C4C730AF}"/>
    <cellStyle name="Vírgula 11 5 13" xfId="40766" xr:uid="{7821A754-994B-4411-8ED6-82538A5A9D47}"/>
    <cellStyle name="Vírgula 11 5 14" xfId="42381" xr:uid="{973332C3-A8D2-4EC9-BB2A-862836386AD8}"/>
    <cellStyle name="Vírgula 11 5 15" xfId="43784" xr:uid="{9DCB4E8D-331D-4C06-8103-BDC5A50F0244}"/>
    <cellStyle name="Vírgula 11 5 2" xfId="5405" xr:uid="{C4856D8F-57BE-4E38-B58C-4DE51C6116BD}"/>
    <cellStyle name="Vírgula 11 5 2 2" xfId="10654" xr:uid="{F967F117-0171-4489-90A3-5E52ADC045C2}"/>
    <cellStyle name="Vírgula 11 5 2 2 2" xfId="26916" xr:uid="{F2A2D66E-BE62-404D-A21B-21319941F41D}"/>
    <cellStyle name="Vírgula 11 5 2 3" xfId="16177" xr:uid="{D4514D11-E537-408A-BFFF-67EED3242268}"/>
    <cellStyle name="Vírgula 11 5 2 4" xfId="22075" xr:uid="{FD5615A6-0E0C-4EF4-8275-C3FB2F0F9B14}"/>
    <cellStyle name="Vírgula 11 5 2 5" xfId="18808" xr:uid="{F3B48C90-8E62-4C20-A5E6-A930E8F5B107}"/>
    <cellStyle name="Vírgula 11 5 3" xfId="7411" xr:uid="{45EE11F9-2D7A-4587-A063-9FE0B352DEC1}"/>
    <cellStyle name="Vírgula 11 5 3 2" xfId="12266" xr:uid="{5C50F6CD-E288-494C-8C7F-D86CFA641DED}"/>
    <cellStyle name="Vírgula 11 5 3 2 2" xfId="28528" xr:uid="{7CACA6C8-33F7-4B75-B425-71BDDC4DCC9E}"/>
    <cellStyle name="Vírgula 11 5 3 3" xfId="17861" xr:uid="{76201587-AD01-45C6-B231-143CEAE94CB0}"/>
    <cellStyle name="Vírgula 11 5 3 4" xfId="23687" xr:uid="{366E829C-32B0-4F23-97AA-6BD569D2B566}"/>
    <cellStyle name="Vírgula 11 5 3 5" xfId="13360" xr:uid="{B81AF8F8-AC6D-4669-81DD-0ABCBAF45B98}"/>
    <cellStyle name="Vírgula 11 5 4" xfId="9038" xr:uid="{73491BEC-F871-4E37-9B89-80285D5DDF85}"/>
    <cellStyle name="Vírgula 11 5 4 2" xfId="25307" xr:uid="{6834281D-0B4F-4E0A-A418-B60C9BA48E32}"/>
    <cellStyle name="Vírgula 11 5 5" xfId="14568" xr:uid="{87991955-E648-44CE-8888-C4334453CBB5}"/>
    <cellStyle name="Vírgula 11 5 6" xfId="20466" xr:uid="{41E78111-F11A-4B3E-887F-DC390CB9ECD9}"/>
    <cellStyle name="Vírgula 11 5 7" xfId="31715" xr:uid="{1F512E8C-787F-408F-B341-92FA087E5EB2}"/>
    <cellStyle name="Vírgula 11 5 8" xfId="33511" xr:uid="{2196B1EA-3CAC-49B8-A5AA-40B705D65345}"/>
    <cellStyle name="Vírgula 11 5 9" xfId="35096" xr:uid="{848696D5-76DE-4EDB-ACDA-0578E09D84AB}"/>
    <cellStyle name="Vírgula 11 6" xfId="4560" xr:uid="{583E5042-31E6-4BE0-97AD-9D0E7153BA61}"/>
    <cellStyle name="Vírgula 11 6 2" xfId="9809" xr:uid="{F1F67F8B-A517-4F2E-BD5B-5453F4A9557D}"/>
    <cellStyle name="Vírgula 11 6 2 2" xfId="26071" xr:uid="{C60BA473-970D-4D31-88C6-5151773B9BAC}"/>
    <cellStyle name="Vírgula 11 6 3" xfId="15332" xr:uid="{D0D2C809-76E3-40BD-9C5C-6FA3D219BA04}"/>
    <cellStyle name="Vírgula 11 6 4" xfId="21230" xr:uid="{F440BA29-7296-48E3-B356-42BDB3BB7017}"/>
    <cellStyle name="Vírgula 11 6 5" xfId="29949" xr:uid="{FDBA3BD6-83EC-403A-8CA4-91B985D08355}"/>
    <cellStyle name="Vírgula 11 7" xfId="6566" xr:uid="{61C9C408-DCDD-467C-8677-E1D52FD7BEEC}"/>
    <cellStyle name="Vírgula 11 7 2" xfId="11421" xr:uid="{B0ADB4C3-A981-49AC-BF29-3D0D767EEFEA}"/>
    <cellStyle name="Vírgula 11 7 2 2" xfId="27683" xr:uid="{34856276-EA41-40D0-8C96-9548B2EA1020}"/>
    <cellStyle name="Vírgula 11 7 3" xfId="17016" xr:uid="{9F29D454-0470-4231-896A-35CD448684F3}"/>
    <cellStyle name="Vírgula 11 7 4" xfId="22842" xr:uid="{2FD2C08E-3C59-4504-90AA-A9612E71CBF7}"/>
    <cellStyle name="Vírgula 11 7 5" xfId="19363" xr:uid="{4C7E0545-6F64-410C-BB79-A9C4CB425D78}"/>
    <cellStyle name="Vírgula 11 8" xfId="8194" xr:uid="{11A8430E-644B-4AA0-9E63-7E66B3A25470}"/>
    <cellStyle name="Vírgula 11 8 2" xfId="24464" xr:uid="{B754890A-C7C5-42A3-A769-CD271EFA16C7}"/>
    <cellStyle name="Vírgula 11 9" xfId="13705" xr:uid="{0E06CC1B-4B6D-4A49-8E5B-B4FB08C4D89E}"/>
    <cellStyle name="Vírgula 110" xfId="39926" xr:uid="{D6A3D4BA-2536-440C-846F-B652086D9DD4}"/>
    <cellStyle name="Vírgula 111" xfId="39927" xr:uid="{593143F9-E121-4C3D-B7C8-97782EB04E5C}"/>
    <cellStyle name="Vírgula 112" xfId="39928" xr:uid="{D46ED120-889A-4FB3-AA5D-CB931406F3FD}"/>
    <cellStyle name="Vírgula 113" xfId="55" xr:uid="{BFBB63DE-A4EA-49A6-86C5-7E2B6A7C807F}"/>
    <cellStyle name="Vírgula 114" xfId="44389" xr:uid="{5928E955-3191-4CFB-95CE-99F5581F7E98}"/>
    <cellStyle name="Vírgula 12" xfId="2887" xr:uid="{5673FE7F-2F72-4B26-AD8E-676DA7F3514B}"/>
    <cellStyle name="Vírgula 12 10" xfId="30902" xr:uid="{69FC6989-34B8-46B5-9CCB-596E5F7CDFD9}"/>
    <cellStyle name="Vírgula 12 11" xfId="32611" xr:uid="{5BA6104A-FD9E-488C-A11B-45A43CC66E06}"/>
    <cellStyle name="Vírgula 12 12" xfId="32665" xr:uid="{F215751C-429D-4A91-A3F3-D45CCA2FECFD}"/>
    <cellStyle name="Vírgula 12 13" xfId="35097" xr:uid="{BAE7A41E-099D-4B48-AD38-3B89791593F8}"/>
    <cellStyle name="Vírgula 12 14" xfId="35739" xr:uid="{81A8BD92-939F-49F1-9439-253230033821}"/>
    <cellStyle name="Vírgula 12 15" xfId="37151" xr:uid="{F88B10B5-EB81-4CE7-9B99-930685CC9F59}"/>
    <cellStyle name="Vírgula 12 16" xfId="38556" xr:uid="{94CF53F4-974C-4934-B08F-32976DA2AD03}"/>
    <cellStyle name="Vírgula 12 17" xfId="40767" xr:uid="{8799292E-C885-4227-85CC-4C5BD6A2F640}"/>
    <cellStyle name="Vírgula 12 18" xfId="41605" xr:uid="{4C96AC6A-D2FA-4847-9C93-1739816146FA}"/>
    <cellStyle name="Vírgula 12 19" xfId="43008" xr:uid="{19C1F7E6-62D8-415E-89B0-F7DB61E44077}"/>
    <cellStyle name="Vírgula 12 2" xfId="3107" xr:uid="{F04D90E8-EA81-4488-83CF-213F0FAA8F82}"/>
    <cellStyle name="Vírgula 12 2 10" xfId="32854" xr:uid="{6C362E94-CD21-4232-9B2D-8C431FC02797}"/>
    <cellStyle name="Vírgula 12 2 11" xfId="35098" xr:uid="{D0092F34-B93D-4A9A-8976-8247AE47E3C5}"/>
    <cellStyle name="Vírgula 12 2 12" xfId="35913" xr:uid="{42973DFD-E7D7-4633-AB80-0C150739ACF7}"/>
    <cellStyle name="Vírgula 12 2 13" xfId="37325" xr:uid="{48E7F0D9-FCE0-4170-A115-E6A9A9010EAF}"/>
    <cellStyle name="Vírgula 12 2 14" xfId="38730" xr:uid="{C20C4115-72CF-4AF7-870D-6D5A5C2C61A5}"/>
    <cellStyle name="Vírgula 12 2 15" xfId="40768" xr:uid="{404ECC95-1F5C-438C-8638-5B63DB84FA38}"/>
    <cellStyle name="Vírgula 12 2 16" xfId="41779" xr:uid="{D9B9F423-CEDB-4964-A398-B5D37D163D7B}"/>
    <cellStyle name="Vírgula 12 2 17" xfId="43182" xr:uid="{E413D05A-FB98-41AD-89ED-134AC820556D}"/>
    <cellStyle name="Vírgula 12 2 2" xfId="3572" xr:uid="{08BA3443-DCB9-4A8D-951D-923C7061AAA3}"/>
    <cellStyle name="Vírgula 12 2 2 10" xfId="35099" xr:uid="{FE0C91AF-591E-4A52-A86A-D0F8E73159D2}"/>
    <cellStyle name="Vírgula 12 2 2 11" xfId="36278" xr:uid="{56B30DBB-1DE7-4AE3-ADA6-9CB24621DF9A}"/>
    <cellStyle name="Vírgula 12 2 2 12" xfId="37690" xr:uid="{31627CA5-BC3F-4714-B3E7-61808CEB3F70}"/>
    <cellStyle name="Vírgula 12 2 2 13" xfId="39095" xr:uid="{415BB158-CD30-4F8C-BED5-2E301C4FB7E2}"/>
    <cellStyle name="Vírgula 12 2 2 14" xfId="40769" xr:uid="{2C8FDB0B-20C8-4E6F-9AFC-CF465A9B9790}"/>
    <cellStyle name="Vírgula 12 2 2 15" xfId="42144" xr:uid="{BB79A9BB-C172-476E-B9F8-9EC0C77D002F}"/>
    <cellStyle name="Vírgula 12 2 2 16" xfId="43547" xr:uid="{F0BFAE1D-4CC2-49F6-808C-887C52BC81F1}"/>
    <cellStyle name="Vírgula 12 2 2 2" xfId="4433" xr:uid="{DA064C22-5E12-46A9-921B-D58A05D9E502}"/>
    <cellStyle name="Vírgula 12 2 2 2 10" xfId="37030" xr:uid="{A6CFC506-7B04-445C-8AFE-AE0AD60A1FF2}"/>
    <cellStyle name="Vírgula 12 2 2 2 11" xfId="38442" xr:uid="{6D70689B-047B-44A4-8E1D-0342F698508D}"/>
    <cellStyle name="Vírgula 12 2 2 2 12" xfId="39847" xr:uid="{5B51AD3E-0B38-42DE-825D-FB1D2C372560}"/>
    <cellStyle name="Vírgula 12 2 2 2 13" xfId="40770" xr:uid="{D66D2B68-7B63-4FC6-8001-CBAE3975E24A}"/>
    <cellStyle name="Vírgula 12 2 2 2 14" xfId="42896" xr:uid="{948C1DA0-9AA6-4370-B654-4D7793647263}"/>
    <cellStyle name="Vírgula 12 2 2 2 15" xfId="44299" xr:uid="{E2402DA3-97EE-4035-BA7F-C396256D63F8}"/>
    <cellStyle name="Vírgula 12 2 2 2 2" xfId="6042" xr:uid="{8FEB12F9-0BFC-4437-A515-C7ACC351A67D}"/>
    <cellStyle name="Vírgula 12 2 2 2 2 2" xfId="11291" xr:uid="{EE5FA507-B07F-4ADE-961A-B78B45F10F19}"/>
    <cellStyle name="Vírgula 12 2 2 2 2 2 2" xfId="27553" xr:uid="{3F6F00FB-B0E0-410D-A6AB-F8BAD7B265A9}"/>
    <cellStyle name="Vírgula 12 2 2 2 2 3" xfId="16814" xr:uid="{9E95A6D1-DCE5-4250-8F2D-E8FCF801A5D8}"/>
    <cellStyle name="Vírgula 12 2 2 2 2 4" xfId="22712" xr:uid="{0C71B952-5963-4A40-B22B-888A6C63A87D}"/>
    <cellStyle name="Vírgula 12 2 2 2 2 5" xfId="32486" xr:uid="{FD34A080-CEF4-4C8B-A754-0A9778BEA2BD}"/>
    <cellStyle name="Vírgula 12 2 2 2 3" xfId="8048" xr:uid="{E64E33C2-2471-48B3-9C6B-100837722069}"/>
    <cellStyle name="Vírgula 12 2 2 2 3 2" xfId="12903" xr:uid="{2F40EF2B-55FE-4EEA-BAF4-871DB8F90316}"/>
    <cellStyle name="Vírgula 12 2 2 2 3 2 2" xfId="29165" xr:uid="{6306C969-D905-4807-BEF1-7AF206E26F7E}"/>
    <cellStyle name="Vírgula 12 2 2 2 3 3" xfId="18498" xr:uid="{CA33F018-826C-40E1-BA7A-2A7B16095769}"/>
    <cellStyle name="Vírgula 12 2 2 2 3 4" xfId="24324" xr:uid="{C4511321-4F7C-4042-94D6-4317F3E7C631}"/>
    <cellStyle name="Vírgula 12 2 2 2 3 5" xfId="31849" xr:uid="{3C1568B3-A286-4411-81C2-76C149153965}"/>
    <cellStyle name="Vírgula 12 2 2 2 4" xfId="9675" xr:uid="{9CAB90B0-D789-4C89-8A8C-138DE5B75E87}"/>
    <cellStyle name="Vírgula 12 2 2 2 4 2" xfId="25944" xr:uid="{E4D4EB30-F7E7-4714-815F-CA6F79808EDF}"/>
    <cellStyle name="Vírgula 12 2 2 2 5" xfId="15205" xr:uid="{D69BD6B5-2C2E-4C68-8966-A6A457C6A757}"/>
    <cellStyle name="Vírgula 12 2 2 2 6" xfId="21103" xr:uid="{41769FF3-D5BB-425D-B900-71AAD43EA18A}"/>
    <cellStyle name="Vírgula 12 2 2 2 7" xfId="29817" xr:uid="{1A30AEFE-E768-489F-92CC-4D41180ADAE5}"/>
    <cellStyle name="Vírgula 12 2 2 2 8" xfId="34148" xr:uid="{3FA116F6-63BF-4D02-8C2D-7D991DE2207F}"/>
    <cellStyle name="Vírgula 12 2 2 2 9" xfId="35100" xr:uid="{6D4D4076-3540-4E66-9812-F55878422035}"/>
    <cellStyle name="Vírgula 12 2 2 3" xfId="5187" xr:uid="{278B8F05-A4F5-4043-8826-4B97B30621DC}"/>
    <cellStyle name="Vírgula 12 2 2 3 2" xfId="10436" xr:uid="{12B04217-BBCC-4D16-8F7B-6A2BBEA46BAB}"/>
    <cellStyle name="Vírgula 12 2 2 3 2 2" xfId="26698" xr:uid="{62842492-18A7-4C81-8D09-0E5F5AD0DB3F}"/>
    <cellStyle name="Vírgula 12 2 2 3 3" xfId="15959" xr:uid="{AF1F4AC3-3829-49AF-9880-77C963E7593C}"/>
    <cellStyle name="Vírgula 12 2 2 3 4" xfId="21857" xr:uid="{7F274C8D-C56E-4444-AB76-63697D176B17}"/>
    <cellStyle name="Vírgula 12 2 2 3 5" xfId="19419" xr:uid="{7224068E-FDD9-4914-A0CC-A511F8FAC613}"/>
    <cellStyle name="Vírgula 12 2 2 4" xfId="7193" xr:uid="{35E0A8C8-AE36-4131-86DF-19F93071C377}"/>
    <cellStyle name="Vírgula 12 2 2 4 2" xfId="12048" xr:uid="{24CDF60E-1155-47CD-8E62-E3D7E63E84DB}"/>
    <cellStyle name="Vírgula 12 2 2 4 2 2" xfId="28310" xr:uid="{F85D2556-AAAC-4CD1-B186-2F9FAA720959}"/>
    <cellStyle name="Vírgula 12 2 2 4 3" xfId="17643" xr:uid="{B8C64756-FE37-4063-96A8-823BFF70AE1A}"/>
    <cellStyle name="Vírgula 12 2 2 4 4" xfId="23469" xr:uid="{BAE48A0A-4977-492F-9160-ECAFD20B95B1}"/>
    <cellStyle name="Vírgula 12 2 2 4 5" xfId="30072" xr:uid="{6AD28B46-8407-41B1-BFA7-7DB2CBB5C541}"/>
    <cellStyle name="Vírgula 12 2 2 5" xfId="8820" xr:uid="{59E4A615-C3A7-42FA-A807-D7E62BC518CE}"/>
    <cellStyle name="Vírgula 12 2 2 5 2" xfId="25089" xr:uid="{73FC71B2-5CF3-4D1F-8E1F-4F4843501E58}"/>
    <cellStyle name="Vírgula 12 2 2 6" xfId="14348" xr:uid="{5D3DD06E-F0AB-422C-B4F8-869AB915AAEA}"/>
    <cellStyle name="Vírgula 12 2 2 7" xfId="20248" xr:uid="{761F2217-113D-4D14-A4B8-830325453F37}"/>
    <cellStyle name="Vírgula 12 2 2 8" xfId="30731" xr:uid="{87937041-986C-422C-A160-2FA8B4C3791C}"/>
    <cellStyle name="Vírgula 12 2 2 9" xfId="33293" xr:uid="{9CBE26DD-84C3-4D7C-B6D4-486F2168CED0}"/>
    <cellStyle name="Vírgula 12 2 3" xfId="3998" xr:uid="{432AB04D-DDB2-4915-8BDF-3C1593893B6A}"/>
    <cellStyle name="Vírgula 12 2 3 10" xfId="36663" xr:uid="{6B2E1FC3-E907-4429-8025-B89A56247F76}"/>
    <cellStyle name="Vírgula 12 2 3 11" xfId="38075" xr:uid="{EFB24D9B-DB9D-42AB-A66D-1073A6D151F8}"/>
    <cellStyle name="Vírgula 12 2 3 12" xfId="39480" xr:uid="{E47F709B-CB87-4710-A50F-BE87DEA04B66}"/>
    <cellStyle name="Vírgula 12 2 3 13" xfId="40771" xr:uid="{9E7B9F04-8BD1-446E-BB54-0DBA2032612F}"/>
    <cellStyle name="Vírgula 12 2 3 14" xfId="42529" xr:uid="{B40463F3-B252-47E9-AE75-6FE92E259050}"/>
    <cellStyle name="Vírgula 12 2 3 15" xfId="43932" xr:uid="{3C0D6112-DCE8-4C35-B373-C69A6B22E69F}"/>
    <cellStyle name="Vírgula 12 2 3 2" xfId="5607" xr:uid="{70102073-26CB-4248-BD04-EB48CB1FA68E}"/>
    <cellStyle name="Vírgula 12 2 3 2 2" xfId="10856" xr:uid="{64EBE70F-1E9C-4803-8CAE-45CE3DF51CB9}"/>
    <cellStyle name="Vírgula 12 2 3 2 2 2" xfId="27118" xr:uid="{2663DC10-65AE-44ED-BD5D-ACF8605F436C}"/>
    <cellStyle name="Vírgula 12 2 3 2 3" xfId="16379" xr:uid="{F48A4EDC-0FB5-481C-854F-CB78CA8CF0B0}"/>
    <cellStyle name="Vírgula 12 2 3 2 4" xfId="22277" xr:uid="{9197AF1D-B22E-4026-A90E-283609A364D5}"/>
    <cellStyle name="Vírgula 12 2 3 2 5" xfId="29875" xr:uid="{EE9A9B8B-7DF3-4F41-8200-E8529FA1452D}"/>
    <cellStyle name="Vírgula 12 2 3 3" xfId="7613" xr:uid="{DBF4D0D1-DAA3-4E57-B1C9-4E09ACC65949}"/>
    <cellStyle name="Vírgula 12 2 3 3 2" xfId="12468" xr:uid="{75735B1F-51D3-438B-91E1-803B99ED6E27}"/>
    <cellStyle name="Vírgula 12 2 3 3 2 2" xfId="28730" xr:uid="{3114BBB9-ED89-4004-BE99-3156ECD86C52}"/>
    <cellStyle name="Vírgula 12 2 3 3 3" xfId="18063" xr:uid="{A09A9D2F-45B7-4C34-8E6E-6A352753FC75}"/>
    <cellStyle name="Vírgula 12 2 3 3 4" xfId="23889" xr:uid="{199356A9-4FE4-4D49-95BE-30E42A985A3B}"/>
    <cellStyle name="Vírgula 12 2 3 3 5" xfId="31280" xr:uid="{F2380A7A-0F91-4230-9737-31C00262E9BE}"/>
    <cellStyle name="Vírgula 12 2 3 4" xfId="9240" xr:uid="{25F5681B-56E1-4E7E-94A2-4B4EF10F23B8}"/>
    <cellStyle name="Vírgula 12 2 3 4 2" xfId="25509" xr:uid="{F3422311-EC9E-42A9-B184-CDADAA31D701}"/>
    <cellStyle name="Vírgula 12 2 3 5" xfId="14770" xr:uid="{AC744922-7B37-4DF5-B0A1-39D58B6A9C14}"/>
    <cellStyle name="Vírgula 12 2 3 6" xfId="20668" xr:uid="{C0DD2419-3FC9-42E9-9515-6BC04D462CB8}"/>
    <cellStyle name="Vírgula 12 2 3 7" xfId="13521" xr:uid="{BD48B10B-82B0-4804-BFD2-F68921476E01}"/>
    <cellStyle name="Vírgula 12 2 3 8" xfId="33713" xr:uid="{2039541B-7D51-489D-A312-D9F57AD7AF4A}"/>
    <cellStyle name="Vírgula 12 2 3 9" xfId="35101" xr:uid="{80A9AC82-4A8D-4FB1-925E-AC52D9045E55}"/>
    <cellStyle name="Vírgula 12 2 4" xfId="4748" xr:uid="{E2A506F7-EB02-4B2D-97AF-21A3DB66AA44}"/>
    <cellStyle name="Vírgula 12 2 4 2" xfId="9997" xr:uid="{745F6AEF-925E-4E66-87C2-479978DCFC6C}"/>
    <cellStyle name="Vírgula 12 2 4 2 2" xfId="26259" xr:uid="{3F113E05-BA51-43C9-96C9-8850B264E50C}"/>
    <cellStyle name="Vírgula 12 2 4 3" xfId="15520" xr:uid="{D494CAF0-642D-4571-BFD2-2E1E9F92EA77}"/>
    <cellStyle name="Vírgula 12 2 4 4" xfId="21418" xr:uid="{EE055323-4425-4FAB-B5F8-656DE689518E}"/>
    <cellStyle name="Vírgula 12 2 4 5" xfId="30386" xr:uid="{2C38FC17-0D5B-4A95-8E6B-3D73FF97F85F}"/>
    <cellStyle name="Vírgula 12 2 5" xfId="6754" xr:uid="{624260A9-0EE5-45FD-9245-806610913BBF}"/>
    <cellStyle name="Vírgula 12 2 5 2" xfId="11609" xr:uid="{FFE6777B-2345-4FBC-8736-8F7EB76AAF87}"/>
    <cellStyle name="Vírgula 12 2 5 2 2" xfId="27871" xr:uid="{F46AB9CB-706D-49E6-8F2C-0A5BC7AC5E85}"/>
    <cellStyle name="Vírgula 12 2 5 3" xfId="17204" xr:uid="{2731B415-D0BC-4979-8327-D6769BF3FD62}"/>
    <cellStyle name="Vírgula 12 2 5 4" xfId="23030" xr:uid="{0E60C3C2-6338-4D45-A1D3-FBE540FEC630}"/>
    <cellStyle name="Vírgula 12 2 5 5" xfId="31731" xr:uid="{C2C3D488-63B5-4194-8344-9FF35BDA4301}"/>
    <cellStyle name="Vírgula 12 2 6" xfId="8381" xr:uid="{C049C29B-A48A-4F1A-AD33-C1C3F84183A0}"/>
    <cellStyle name="Vírgula 12 2 6 2" xfId="24650" xr:uid="{1FFC6BF0-DC6E-4BC6-9F27-B1B565888BC6}"/>
    <cellStyle name="Vírgula 12 2 7" xfId="13906" xr:uid="{8F4013D2-45B0-4817-86CF-870CFF2D1316}"/>
    <cellStyle name="Vírgula 12 2 8" xfId="19809" xr:uid="{B4813171-9198-43BE-B369-B037A57AFCDB}"/>
    <cellStyle name="Vírgula 12 2 9" xfId="30968" xr:uid="{5450EDBB-67AD-43B5-A401-6A93DCA0595E}"/>
    <cellStyle name="Vírgula 12 3" xfId="3374" xr:uid="{EE3A16D6-358D-432E-B0F4-C667667EAF73}"/>
    <cellStyle name="Vírgula 12 3 10" xfId="35102" xr:uid="{81DC33B5-AD8F-4F1A-9183-67F09A2ABC9B}"/>
    <cellStyle name="Vírgula 12 3 11" xfId="36102" xr:uid="{1EEA04C0-289D-41E7-952D-C034AECE917A}"/>
    <cellStyle name="Vírgula 12 3 12" xfId="37514" xr:uid="{DBB9B535-B407-41D5-9B05-20E52DE2A05C}"/>
    <cellStyle name="Vírgula 12 3 13" xfId="38919" xr:uid="{CAC6E749-F32D-4C3F-87F2-8B4C2636ABE9}"/>
    <cellStyle name="Vírgula 12 3 14" xfId="40772" xr:uid="{4082A6BF-8BC6-419A-A1C0-67AFA292D2CA}"/>
    <cellStyle name="Vírgula 12 3 15" xfId="41968" xr:uid="{2190301F-C2FA-4D05-A654-C4FFA6CCBED8}"/>
    <cellStyle name="Vírgula 12 3 16" xfId="43371" xr:uid="{C691DEDB-A5CF-4B1A-929F-A1203C02FFE9}"/>
    <cellStyle name="Vírgula 12 3 2" xfId="4235" xr:uid="{13A623BB-9E59-4088-A3AF-0F32C67CC2BD}"/>
    <cellStyle name="Vírgula 12 3 2 10" xfId="36854" xr:uid="{B3E8073C-BC75-4370-B2F5-FDDFD9474989}"/>
    <cellStyle name="Vírgula 12 3 2 11" xfId="38266" xr:uid="{E0490CFE-94B3-4844-9025-61352CFF283E}"/>
    <cellStyle name="Vírgula 12 3 2 12" xfId="39671" xr:uid="{B12A0CED-5005-4E39-B736-0F1E7FE4C378}"/>
    <cellStyle name="Vírgula 12 3 2 13" xfId="40773" xr:uid="{48916AEA-E2F3-4119-BCFB-7B94CBD3B6F8}"/>
    <cellStyle name="Vírgula 12 3 2 14" xfId="42720" xr:uid="{BF0AAC33-A1C9-496A-9322-C0E828A15B94}"/>
    <cellStyle name="Vírgula 12 3 2 15" xfId="44123" xr:uid="{603DB1EA-2A3C-4C93-B420-B2CDDDF5CBFE}"/>
    <cellStyle name="Vírgula 12 3 2 2" xfId="5844" xr:uid="{78AE90AB-72A8-45ED-99F0-91A1BDA7CFD4}"/>
    <cellStyle name="Vírgula 12 3 2 2 2" xfId="11093" xr:uid="{82025D4E-8B3D-45CF-850D-CDE1B8CF93D0}"/>
    <cellStyle name="Vírgula 12 3 2 2 2 2" xfId="27355" xr:uid="{F9DE3977-8A39-44C1-BCFA-68AC734AD040}"/>
    <cellStyle name="Vírgula 12 3 2 2 3" xfId="16616" xr:uid="{464C3723-CB8C-4D47-9B42-5F8FD84A478D}"/>
    <cellStyle name="Vírgula 12 3 2 2 4" xfId="22514" xr:uid="{F55DC0A1-2D13-48A3-9529-FB63668ED3BC}"/>
    <cellStyle name="Vírgula 12 3 2 2 5" xfId="19080" xr:uid="{ED8AC8A0-8213-4B00-ADD2-24960E64D048}"/>
    <cellStyle name="Vírgula 12 3 2 3" xfId="7850" xr:uid="{7754B116-B975-4571-BFA1-47A4CB2E59F4}"/>
    <cellStyle name="Vírgula 12 3 2 3 2" xfId="12705" xr:uid="{25D605FD-D512-4A41-816D-4784F1CCEBD8}"/>
    <cellStyle name="Vírgula 12 3 2 3 2 2" xfId="28967" xr:uid="{1403CD18-8A85-43AF-97C2-A0A5D3FFFBC7}"/>
    <cellStyle name="Vírgula 12 3 2 3 3" xfId="18300" xr:uid="{C2E51A6D-17B0-4E18-9E06-B415D6FE53F3}"/>
    <cellStyle name="Vírgula 12 3 2 3 4" xfId="24126" xr:uid="{111EDBFC-FFB7-4CB2-9490-176EA5D16FFF}"/>
    <cellStyle name="Vírgula 12 3 2 3 5" xfId="29398" xr:uid="{23E16D04-F0E1-43FB-AABF-84FFB9507867}"/>
    <cellStyle name="Vírgula 12 3 2 4" xfId="9477" xr:uid="{4A749702-A742-4936-A899-A0328DF5FC73}"/>
    <cellStyle name="Vírgula 12 3 2 4 2" xfId="25746" xr:uid="{07E69A99-CEB1-4F48-8867-767681027E72}"/>
    <cellStyle name="Vírgula 12 3 2 5" xfId="15007" xr:uid="{91EF1F0F-3A3F-4B60-BAF9-6B9875938E99}"/>
    <cellStyle name="Vírgula 12 3 2 6" xfId="20905" xr:uid="{46522DF9-BFF0-464C-A909-C30BB8CA3561}"/>
    <cellStyle name="Vírgula 12 3 2 7" xfId="30700" xr:uid="{E606F2A2-BA59-4107-BC31-7E7D0E8DF550}"/>
    <cellStyle name="Vírgula 12 3 2 8" xfId="33950" xr:uid="{D4E07E93-A3E8-4943-8E3B-2072C54A5FDD}"/>
    <cellStyle name="Vírgula 12 3 2 9" xfId="35103" xr:uid="{BAF8EE0E-0925-4FE4-A188-2FBC3AE9E403}"/>
    <cellStyle name="Vírgula 12 3 3" xfId="4989" xr:uid="{40CB1142-3675-4A32-BF5D-D2E09B392477}"/>
    <cellStyle name="Vírgula 12 3 3 2" xfId="10238" xr:uid="{78F13401-8B6B-440F-82E8-28AE552EA1D7}"/>
    <cellStyle name="Vírgula 12 3 3 2 2" xfId="26500" xr:uid="{6C7BCF7A-5330-4BB5-A217-EE17462A2D27}"/>
    <cellStyle name="Vírgula 12 3 3 3" xfId="15761" xr:uid="{3D3C7F16-9955-4530-9B32-7F72F01FAE58}"/>
    <cellStyle name="Vírgula 12 3 3 4" xfId="21659" xr:uid="{C50BB40B-156A-4595-99B0-AFFBB605BBA2}"/>
    <cellStyle name="Vírgula 12 3 3 5" xfId="18692" xr:uid="{AF099B6B-280E-47FD-BAB7-789ACBCEA789}"/>
    <cellStyle name="Vírgula 12 3 4" xfId="6995" xr:uid="{E181A2DA-E55E-4908-AD6A-82AC831138BB}"/>
    <cellStyle name="Vírgula 12 3 4 2" xfId="11850" xr:uid="{4D2B9D85-8C48-4438-887C-1BC9110498C0}"/>
    <cellStyle name="Vírgula 12 3 4 2 2" xfId="28112" xr:uid="{1F575C4D-E6A9-4AC1-92CD-A075E01482DB}"/>
    <cellStyle name="Vírgula 12 3 4 3" xfId="17445" xr:uid="{42B61078-5A58-4C3F-B36C-E873685CA466}"/>
    <cellStyle name="Vírgula 12 3 4 4" xfId="23271" xr:uid="{4576B215-80C6-4D4F-84BD-B900C4210F60}"/>
    <cellStyle name="Vírgula 12 3 4 5" xfId="30198" xr:uid="{CCAD3773-C016-4608-A46A-B8F3449FA437}"/>
    <cellStyle name="Vírgula 12 3 5" xfId="8622" xr:uid="{D8DBBB79-EF91-4475-87BE-624F26564797}"/>
    <cellStyle name="Vírgula 12 3 5 2" xfId="24891" xr:uid="{5D7F8F27-D6A2-4940-A116-ED242A134A72}"/>
    <cellStyle name="Vírgula 12 3 6" xfId="14150" xr:uid="{9AE4E5CB-B244-4054-BA2C-D2010BEFE0FC}"/>
    <cellStyle name="Vírgula 12 3 7" xfId="20050" xr:uid="{7B05B99A-4F5C-432E-994C-FAE9BF87B439}"/>
    <cellStyle name="Vírgula 12 3 8" xfId="29715" xr:uid="{32898AAB-E126-4B2B-A0E4-2163AC405891}"/>
    <cellStyle name="Vírgula 12 3 9" xfId="33095" xr:uid="{568803CA-33AF-4BBE-832E-A240B7E7A000}"/>
    <cellStyle name="Vírgula 12 4" xfId="3797" xr:uid="{D67E2DFC-3EE1-42BF-B193-CA1A32957A33}"/>
    <cellStyle name="Vírgula 12 4 10" xfId="36487" xr:uid="{4095BE93-58A2-4B3D-8427-97C9F42C594A}"/>
    <cellStyle name="Vírgula 12 4 11" xfId="37899" xr:uid="{22A5CCCA-8EF6-4C18-A19B-58FB42EBA460}"/>
    <cellStyle name="Vírgula 12 4 12" xfId="39304" xr:uid="{2397FA46-3B28-43AD-82A4-C0CE6B31B14F}"/>
    <cellStyle name="Vírgula 12 4 13" xfId="40774" xr:uid="{94620601-DD96-4D15-AEF8-B7C00D71DBEF}"/>
    <cellStyle name="Vírgula 12 4 14" xfId="42353" xr:uid="{931A4F48-68DE-49D7-818B-05C5BC842332}"/>
    <cellStyle name="Vírgula 12 4 15" xfId="43756" xr:uid="{AE03D54A-0C7B-4F1E-822F-CF641DE36C54}"/>
    <cellStyle name="Vírgula 12 4 2" xfId="5406" xr:uid="{94C1BACA-0BF2-415C-B2C9-B52A0B6D8B72}"/>
    <cellStyle name="Vírgula 12 4 2 2" xfId="10655" xr:uid="{3E2D023B-9AC7-4550-B400-83A45A39C33E}"/>
    <cellStyle name="Vírgula 12 4 2 2 2" xfId="26917" xr:uid="{0FC71FCF-A88D-442C-B874-FED3D524AC5C}"/>
    <cellStyle name="Vírgula 12 4 2 3" xfId="16178" xr:uid="{11E9F3CF-3347-48F1-A1A4-67CD744B9017}"/>
    <cellStyle name="Vírgula 12 4 2 4" xfId="22076" xr:uid="{27154322-9857-4698-82FB-337D235A4BAB}"/>
    <cellStyle name="Vírgula 12 4 2 5" xfId="30455" xr:uid="{E8CB1457-211B-4CCC-9903-747254F30C82}"/>
    <cellStyle name="Vírgula 12 4 3" xfId="7412" xr:uid="{666CABBD-8497-4828-AEA7-1A6BB54637BF}"/>
    <cellStyle name="Vírgula 12 4 3 2" xfId="12267" xr:uid="{E55C0B1A-2FBC-49D0-B519-69F9BD593381}"/>
    <cellStyle name="Vírgula 12 4 3 2 2" xfId="28529" xr:uid="{93D2885A-1D80-4ED5-9493-81B2C8180C40}"/>
    <cellStyle name="Vírgula 12 4 3 3" xfId="17862" xr:uid="{06DA5455-F30E-4FAB-9CBF-81853C92575D}"/>
    <cellStyle name="Vírgula 12 4 3 4" xfId="23688" xr:uid="{63B38037-6B10-4871-A15C-B92D21BD1924}"/>
    <cellStyle name="Vírgula 12 4 3 5" xfId="30994" xr:uid="{6C8BFFA3-EB44-4A46-BC74-3FC754B80827}"/>
    <cellStyle name="Vírgula 12 4 4" xfId="9039" xr:uid="{B765AB94-DF2C-490E-AC08-F750E73A6CC3}"/>
    <cellStyle name="Vírgula 12 4 4 2" xfId="25308" xr:uid="{D70C759B-32FE-4080-BA2C-2D8D0CD45E2B}"/>
    <cellStyle name="Vírgula 12 4 5" xfId="14569" xr:uid="{3612FE93-1027-449E-8869-236890AD0599}"/>
    <cellStyle name="Vírgula 12 4 6" xfId="20467" xr:uid="{BBDD04A9-2991-4C78-AB14-DE0498C575F3}"/>
    <cellStyle name="Vírgula 12 4 7" xfId="18807" xr:uid="{CB82E471-EBC7-4E93-8AC4-FD73404F35B0}"/>
    <cellStyle name="Vírgula 12 4 8" xfId="33512" xr:uid="{29E0D2EE-2DE2-4A31-90CB-9979B34CA0C1}"/>
    <cellStyle name="Vírgula 12 4 9" xfId="35104" xr:uid="{1E8ACBC6-7E38-4C78-BFDE-9F98DC061C6E}"/>
    <cellStyle name="Vírgula 12 5" xfId="4561" xr:uid="{1B2234C1-F8FD-4703-A3E2-7CFD480DB996}"/>
    <cellStyle name="Vírgula 12 5 2" xfId="9810" xr:uid="{67842CA1-0990-493B-B5B6-47A478FD7EF2}"/>
    <cellStyle name="Vírgula 12 5 2 2" xfId="26072" xr:uid="{CAE16819-1027-43F4-BC4F-13F5E10ED8BC}"/>
    <cellStyle name="Vírgula 12 5 3" xfId="15333" xr:uid="{5598B61B-AE57-47B0-9353-E021D320CDD5}"/>
    <cellStyle name="Vírgula 12 5 4" xfId="21231" xr:uid="{8AACFCC3-6995-4618-ADE8-3C69F3CB0C80}"/>
    <cellStyle name="Vírgula 12 5 5" xfId="30825" xr:uid="{E2DB5D8A-93BC-40F3-8A14-AEB3D16C754A}"/>
    <cellStyle name="Vírgula 12 6" xfId="6567" xr:uid="{4B927CCE-37E7-419A-9B6D-05CE4AE1C444}"/>
    <cellStyle name="Vírgula 12 6 2" xfId="11422" xr:uid="{A36D09DF-1F82-4141-9A15-AE6EB442B79A}"/>
    <cellStyle name="Vírgula 12 6 2 2" xfId="27684" xr:uid="{7700A9B0-C439-4ECA-9FA2-7ACEBC1DE1D8}"/>
    <cellStyle name="Vírgula 12 6 3" xfId="17017" xr:uid="{8C8C5C50-D0EC-4F8C-9074-22F0DF0FDB0A}"/>
    <cellStyle name="Vírgula 12 6 4" xfId="22843" xr:uid="{FCE13C4E-3E7C-4B18-8828-BC3DF40204B2}"/>
    <cellStyle name="Vírgula 12 6 5" xfId="19239" xr:uid="{3EFE7979-CAC3-4D8C-BC68-0687C4EA60CE}"/>
    <cellStyle name="Vírgula 12 7" xfId="8195" xr:uid="{8DE0F29A-CB03-4DBF-94A0-A56B5CAF0F71}"/>
    <cellStyle name="Vírgula 12 7 2" xfId="24465" xr:uid="{F5E4E081-0D82-4DDB-AF51-50A51143AE81}"/>
    <cellStyle name="Vírgula 12 8" xfId="13706" xr:uid="{8B87AB8B-32AF-4BEA-99E6-B75DEEAC57D0}"/>
    <cellStyle name="Vírgula 12 9" xfId="19622" xr:uid="{0CC13799-8584-437A-80A7-CD38436BF3E5}"/>
    <cellStyle name="Vírgula 13" xfId="2888" xr:uid="{0D05861A-2E77-479F-B12D-2639E75216E5}"/>
    <cellStyle name="Vírgula 13 10" xfId="31453" xr:uid="{BAC34FE9-E099-405C-811F-D4BAF12B402B}"/>
    <cellStyle name="Vírgula 13 11" xfId="32610" xr:uid="{E4925A64-35F6-4E51-81F1-949B47C670E0}"/>
    <cellStyle name="Vírgula 13 12" xfId="32666" xr:uid="{63BC127A-86A0-4E46-AD18-55C721DF66A8}"/>
    <cellStyle name="Vírgula 13 13" xfId="35105" xr:uid="{C00E0E2C-EA80-44EA-B367-9CF3471FB58D}"/>
    <cellStyle name="Vírgula 13 14" xfId="35740" xr:uid="{C4BAA6F9-6393-44C5-A3E7-07CEED105AF9}"/>
    <cellStyle name="Vírgula 13 15" xfId="37152" xr:uid="{A8BB878E-33B6-426D-81F6-4A252D266AD1}"/>
    <cellStyle name="Vírgula 13 16" xfId="38557" xr:uid="{74F92BFC-1BA5-4948-B089-46CFDF08D9C4}"/>
    <cellStyle name="Vírgula 13 17" xfId="40775" xr:uid="{747E5876-C1F9-4743-9421-AB6EF1F59F83}"/>
    <cellStyle name="Vírgula 13 18" xfId="41606" xr:uid="{EBDAC72C-CEF2-467C-899D-08B5E5971353}"/>
    <cellStyle name="Vírgula 13 19" xfId="43009" xr:uid="{1E282589-6D8A-46D1-AC16-35C271A554D8}"/>
    <cellStyle name="Vírgula 13 2" xfId="3108" xr:uid="{BEF02B4A-3147-41C3-8967-1230324759A2}"/>
    <cellStyle name="Vírgula 13 2 10" xfId="32855" xr:uid="{D25EF4E7-C396-499F-AF39-033D6C7DE985}"/>
    <cellStyle name="Vírgula 13 2 11" xfId="35106" xr:uid="{2C9123D1-09B8-4673-B6BD-37F4221FA194}"/>
    <cellStyle name="Vírgula 13 2 12" xfId="35914" xr:uid="{17D662D4-CA90-4192-AE95-F730477D4973}"/>
    <cellStyle name="Vírgula 13 2 13" xfId="37326" xr:uid="{CE7D807B-4C1E-494A-B36A-6522D650CB40}"/>
    <cellStyle name="Vírgula 13 2 14" xfId="38731" xr:uid="{05106D18-1EB8-405A-90E0-60E4D3A62E09}"/>
    <cellStyle name="Vírgula 13 2 15" xfId="40776" xr:uid="{F4D0D601-C027-44FC-A4B1-C6132C2446E0}"/>
    <cellStyle name="Vírgula 13 2 16" xfId="41780" xr:uid="{2BD74D41-04C2-4BFA-8537-55E886C1EC08}"/>
    <cellStyle name="Vírgula 13 2 17" xfId="43183" xr:uid="{7E18CAEB-B6AD-49B2-9093-51D0BCCD3B30}"/>
    <cellStyle name="Vírgula 13 2 2" xfId="3573" xr:uid="{78521851-15BD-44C6-922A-4579BD97E97C}"/>
    <cellStyle name="Vírgula 13 2 2 10" xfId="35107" xr:uid="{54807B9F-4B91-4796-A4C4-A43D394A882C}"/>
    <cellStyle name="Vírgula 13 2 2 11" xfId="36279" xr:uid="{272E658A-36FD-42B2-9AB2-58529289F4DA}"/>
    <cellStyle name="Vírgula 13 2 2 12" xfId="37691" xr:uid="{E7155884-9007-4413-A7F4-87AC0C814F0A}"/>
    <cellStyle name="Vírgula 13 2 2 13" xfId="39096" xr:uid="{F980A765-01C8-4E78-B9F6-AD3D8CD4B439}"/>
    <cellStyle name="Vírgula 13 2 2 14" xfId="40777" xr:uid="{E04CC98F-63E5-46A6-A894-78950F6CFB29}"/>
    <cellStyle name="Vírgula 13 2 2 15" xfId="42145" xr:uid="{93EC9DA1-725D-401F-A7F1-5AC81CF346F9}"/>
    <cellStyle name="Vírgula 13 2 2 16" xfId="43548" xr:uid="{218AF921-2239-4CEC-8E62-C3FDFDC3FD6A}"/>
    <cellStyle name="Vírgula 13 2 2 2" xfId="4434" xr:uid="{5CFDD6DA-7C48-4351-B515-C02B4F9ABA18}"/>
    <cellStyle name="Vírgula 13 2 2 2 10" xfId="37031" xr:uid="{A5815C57-AADF-4C2F-B3E6-E5CFF61571B5}"/>
    <cellStyle name="Vírgula 13 2 2 2 11" xfId="38443" xr:uid="{356F0080-F574-49D0-B213-63C20135DEAB}"/>
    <cellStyle name="Vírgula 13 2 2 2 12" xfId="39848" xr:uid="{6C2814B4-B34D-4935-BF1C-F9675D5E4552}"/>
    <cellStyle name="Vírgula 13 2 2 2 13" xfId="40778" xr:uid="{F3191B0F-7D32-43F4-BE1E-1712AE03FCD8}"/>
    <cellStyle name="Vírgula 13 2 2 2 14" xfId="42897" xr:uid="{C08CD811-AB14-47B9-B6BE-B0A26941E6BC}"/>
    <cellStyle name="Vírgula 13 2 2 2 15" xfId="44300" xr:uid="{DA6CAC58-98A9-412B-BC5E-F5CBD9F4621D}"/>
    <cellStyle name="Vírgula 13 2 2 2 2" xfId="6043" xr:uid="{4B29FC3C-41BD-4FC3-883C-25F95C2EE140}"/>
    <cellStyle name="Vírgula 13 2 2 2 2 2" xfId="11292" xr:uid="{2C548C03-A7E9-4453-AA1F-58EC6743A6C1}"/>
    <cellStyle name="Vírgula 13 2 2 2 2 2 2" xfId="27554" xr:uid="{D1B9CC0B-07E3-4B7F-A534-245A886FF965}"/>
    <cellStyle name="Vírgula 13 2 2 2 2 3" xfId="16815" xr:uid="{B2002E41-B042-4D57-BF83-3A62428357DC}"/>
    <cellStyle name="Vírgula 13 2 2 2 2 4" xfId="22713" xr:uid="{46507B0B-B682-4565-B7B1-C187A993BCC1}"/>
    <cellStyle name="Vírgula 13 2 2 2 2 5" xfId="19351" xr:uid="{E1B6CFB5-D119-484A-9B27-951321978602}"/>
    <cellStyle name="Vírgula 13 2 2 2 3" xfId="8049" xr:uid="{DE5B9C6C-61FD-4F89-A4D1-A53228E530DF}"/>
    <cellStyle name="Vírgula 13 2 2 2 3 2" xfId="12904" xr:uid="{84382FC7-A58A-490C-A7C8-08AF8388D141}"/>
    <cellStyle name="Vírgula 13 2 2 2 3 2 2" xfId="29166" xr:uid="{FAD98E23-FD61-4BF4-B237-F849F0130136}"/>
    <cellStyle name="Vírgula 13 2 2 2 3 3" xfId="18499" xr:uid="{FCEA0D8D-8E01-45E1-B796-0682FBADC7FD}"/>
    <cellStyle name="Vírgula 13 2 2 2 3 4" xfId="24325" xr:uid="{AE311A4F-EBBD-4E02-A11A-A402548BD567}"/>
    <cellStyle name="Vírgula 13 2 2 2 3 5" xfId="31460" xr:uid="{7F38BBB7-CE87-4384-AC85-EE5B88AE2D93}"/>
    <cellStyle name="Vírgula 13 2 2 2 4" xfId="9676" xr:uid="{6D57DD29-5858-44E8-9DA4-DE1E91E0F67D}"/>
    <cellStyle name="Vírgula 13 2 2 2 4 2" xfId="25945" xr:uid="{48FD65D1-D97D-455A-BFE0-89C52A1CC152}"/>
    <cellStyle name="Vírgula 13 2 2 2 5" xfId="15206" xr:uid="{62FC0995-FA8A-4580-8FD3-4847F3B39298}"/>
    <cellStyle name="Vírgula 13 2 2 2 6" xfId="21104" xr:uid="{9768D451-6DF0-42D1-B3FA-651BA2CF9805}"/>
    <cellStyle name="Vírgula 13 2 2 2 7" xfId="32392" xr:uid="{19474D9A-A3D1-4816-9504-87FFEA3025A1}"/>
    <cellStyle name="Vírgula 13 2 2 2 8" xfId="34149" xr:uid="{6048F6CB-574E-42D2-A462-DA72C4659F14}"/>
    <cellStyle name="Vírgula 13 2 2 2 9" xfId="35108" xr:uid="{918070D0-18B4-4BAA-9B39-FBBA547822DD}"/>
    <cellStyle name="Vírgula 13 2 2 3" xfId="5188" xr:uid="{17617D04-7DC0-4F82-A61E-095F1D4DEA25}"/>
    <cellStyle name="Vírgula 13 2 2 3 2" xfId="10437" xr:uid="{22CA6156-27C3-4AAF-9293-9856CC0FB4A2}"/>
    <cellStyle name="Vírgula 13 2 2 3 2 2" xfId="26699" xr:uid="{C5F8AF72-4485-4F2B-A990-05BBE5EDC632}"/>
    <cellStyle name="Vírgula 13 2 2 3 3" xfId="15960" xr:uid="{59ED6CC3-C862-4FE6-92E8-6D7C6B1125C3}"/>
    <cellStyle name="Vírgula 13 2 2 3 4" xfId="21858" xr:uid="{B84F7A54-41BF-4F53-A962-368D9F50F2C5}"/>
    <cellStyle name="Vírgula 13 2 2 3 5" xfId="30765" xr:uid="{642C2E8E-9FCC-472C-8BA1-6F99521B8866}"/>
    <cellStyle name="Vírgula 13 2 2 4" xfId="7194" xr:uid="{AF6DB7FD-2956-4299-B3AF-5DA001625701}"/>
    <cellStyle name="Vírgula 13 2 2 4 2" xfId="12049" xr:uid="{14B8CEA6-E605-4323-9222-7D4DA9FED7D7}"/>
    <cellStyle name="Vírgula 13 2 2 4 2 2" xfId="28311" xr:uid="{D67F8E9C-D2DA-487A-8BF7-A215C44D9AB6}"/>
    <cellStyle name="Vírgula 13 2 2 4 3" xfId="17644" xr:uid="{4412E94D-B0BB-4B49-B6E6-940CF15E7504}"/>
    <cellStyle name="Vírgula 13 2 2 4 4" xfId="23470" xr:uid="{865B0B9F-0D78-4735-B1A5-26C8AAF0C306}"/>
    <cellStyle name="Vírgula 13 2 2 4 5" xfId="31537" xr:uid="{EB00638C-BB63-4060-B0D4-87873FE095C5}"/>
    <cellStyle name="Vírgula 13 2 2 5" xfId="8821" xr:uid="{93DB1C57-6041-4168-94A9-4C63B9FC19E1}"/>
    <cellStyle name="Vírgula 13 2 2 5 2" xfId="25090" xr:uid="{0AFB5CD2-A966-45C2-9A80-40EDD5DD9F35}"/>
    <cellStyle name="Vírgula 13 2 2 6" xfId="14349" xr:uid="{3E0DB1CC-89F8-409E-B3E0-7619796FA3E3}"/>
    <cellStyle name="Vírgula 13 2 2 7" xfId="20249" xr:uid="{016AE2A8-3D1A-457D-9663-8F0476410889}"/>
    <cellStyle name="Vírgula 13 2 2 8" xfId="19076" xr:uid="{801A3531-2DEA-449E-8305-C1538505ED13}"/>
    <cellStyle name="Vírgula 13 2 2 9" xfId="33294" xr:uid="{E9A6E4CF-69CA-468B-A6F2-7AF3916B65ED}"/>
    <cellStyle name="Vírgula 13 2 3" xfId="3999" xr:uid="{24EA704D-4573-4120-A800-4D187B21DAE3}"/>
    <cellStyle name="Vírgula 13 2 3 10" xfId="36664" xr:uid="{49607CB5-90FA-4AC2-B977-0053BAAB781B}"/>
    <cellStyle name="Vírgula 13 2 3 11" xfId="38076" xr:uid="{27292806-CDFC-4DE3-AB79-3D4C3E922CF5}"/>
    <cellStyle name="Vírgula 13 2 3 12" xfId="39481" xr:uid="{53B96ECB-94AF-4A25-AD26-DFAA771F3AB0}"/>
    <cellStyle name="Vírgula 13 2 3 13" xfId="40779" xr:uid="{1FA93D11-89A1-4566-938E-2D9AFE9BB271}"/>
    <cellStyle name="Vírgula 13 2 3 14" xfId="42530" xr:uid="{BB238B79-8162-4790-8E79-A5D374B4B9E0}"/>
    <cellStyle name="Vírgula 13 2 3 15" xfId="43933" xr:uid="{405355FB-C099-4200-9424-F2A78B088E84}"/>
    <cellStyle name="Vírgula 13 2 3 2" xfId="5608" xr:uid="{7DD9A0FA-1503-4E23-9A43-4B561B84CB0D}"/>
    <cellStyle name="Vírgula 13 2 3 2 2" xfId="10857" xr:uid="{0EC1C559-BA9C-484C-B61B-978CB1365FAE}"/>
    <cellStyle name="Vírgula 13 2 3 2 2 2" xfId="27119" xr:uid="{8ADB52F2-1AA6-45E1-ADF3-05A2FD0CB8C3}"/>
    <cellStyle name="Vírgula 13 2 3 2 3" xfId="16380" xr:uid="{D321776B-ED1F-4627-95D9-C16E200D5B4F}"/>
    <cellStyle name="Vírgula 13 2 3 2 4" xfId="22278" xr:uid="{BAEC62A9-0857-4205-B2B4-B63C7FBAE4C7}"/>
    <cellStyle name="Vírgula 13 2 3 2 5" xfId="30607" xr:uid="{40D90C8D-00F1-46FB-A1F4-6EB2140786D2}"/>
    <cellStyle name="Vírgula 13 2 3 3" xfId="7614" xr:uid="{844F281C-E827-4B7F-86B4-E5DECFD53A0C}"/>
    <cellStyle name="Vírgula 13 2 3 3 2" xfId="12469" xr:uid="{7CD4C459-B799-41BE-9D20-669E364CC074}"/>
    <cellStyle name="Vírgula 13 2 3 3 2 2" xfId="28731" xr:uid="{774453C8-4F8F-4C79-BFD8-661307DAEC02}"/>
    <cellStyle name="Vírgula 13 2 3 3 3" xfId="18064" xr:uid="{EF0D9575-10EC-4232-AC51-F1571158C6BC}"/>
    <cellStyle name="Vírgula 13 2 3 3 4" xfId="23890" xr:uid="{AA1A71CD-EE8B-4F28-B07A-D54408F829B2}"/>
    <cellStyle name="Vírgula 13 2 3 3 5" xfId="30098" xr:uid="{DF1A1EEC-E6C6-4AD3-B3E4-D5A7B37C5185}"/>
    <cellStyle name="Vírgula 13 2 3 4" xfId="9241" xr:uid="{47C85C1D-0158-4A54-8DB9-463837ABEA97}"/>
    <cellStyle name="Vírgula 13 2 3 4 2" xfId="25510" xr:uid="{02946B96-7BE2-4C2F-8AA2-AFA27A894D8F}"/>
    <cellStyle name="Vírgula 13 2 3 5" xfId="14771" xr:uid="{B0CC967D-F12C-458F-9B5C-268B491C7E90}"/>
    <cellStyle name="Vírgula 13 2 3 6" xfId="20669" xr:uid="{556C56E4-B2EF-4A6E-9C0D-529319752CEC}"/>
    <cellStyle name="Vírgula 13 2 3 7" xfId="30589" xr:uid="{A20D9777-FFC0-458B-8ADF-B69E54DECCE8}"/>
    <cellStyle name="Vírgula 13 2 3 8" xfId="33714" xr:uid="{0EE1B29E-35C8-4FC1-BEEF-3DE2F1E0E62B}"/>
    <cellStyle name="Vírgula 13 2 3 9" xfId="35109" xr:uid="{395C5EAB-5D47-4FD1-93AC-759AE1E4004F}"/>
    <cellStyle name="Vírgula 13 2 4" xfId="4749" xr:uid="{2A00A855-19FA-4CA6-8465-300877AC3D62}"/>
    <cellStyle name="Vírgula 13 2 4 2" xfId="9998" xr:uid="{18040CE6-802F-4760-875F-9EB8DCAF0F98}"/>
    <cellStyle name="Vírgula 13 2 4 2 2" xfId="26260" xr:uid="{A2DA18A8-22E3-46ED-9B2B-7B73AEC39613}"/>
    <cellStyle name="Vírgula 13 2 4 3" xfId="15521" xr:uid="{7B61C938-8F72-4A46-91F0-DC5F29E9DF05}"/>
    <cellStyle name="Vírgula 13 2 4 4" xfId="21419" xr:uid="{720F0D4C-87F8-4793-A28E-F3CFEB313C3A}"/>
    <cellStyle name="Vírgula 13 2 4 5" xfId="19126" xr:uid="{09854FC3-AAFC-4599-ACD8-8B742397AAA1}"/>
    <cellStyle name="Vírgula 13 2 5" xfId="6755" xr:uid="{254CBEE5-3001-4866-AD7B-CA17C459D1CB}"/>
    <cellStyle name="Vírgula 13 2 5 2" xfId="11610" xr:uid="{76549EEE-3B6E-4FE6-BC5D-B3D9DBD70826}"/>
    <cellStyle name="Vírgula 13 2 5 2 2" xfId="27872" xr:uid="{3516F744-D7B0-4EE6-8551-FBEC3CE6E239}"/>
    <cellStyle name="Vírgula 13 2 5 3" xfId="17205" xr:uid="{312F87C9-9BCE-4104-80D0-C124852BEA18}"/>
    <cellStyle name="Vírgula 13 2 5 4" xfId="23031" xr:uid="{DAA86076-E5C7-4950-9D8B-98C300069989}"/>
    <cellStyle name="Vírgula 13 2 5 5" xfId="18793" xr:uid="{E6352941-7D15-4AC0-B80C-359EA9DDEC74}"/>
    <cellStyle name="Vírgula 13 2 6" xfId="8382" xr:uid="{9809739A-9135-4D0B-8C52-4DE1E3B5A41A}"/>
    <cellStyle name="Vírgula 13 2 6 2" xfId="24651" xr:uid="{F66930B7-C4BB-4FEC-9951-742D618ADB7E}"/>
    <cellStyle name="Vírgula 13 2 7" xfId="13907" xr:uid="{0BA3C71A-26A3-4B33-A56C-98A5A1215F54}"/>
    <cellStyle name="Vírgula 13 2 8" xfId="19810" xr:uid="{5A98A4D7-2EBF-4EF5-9272-F9E50DD43816}"/>
    <cellStyle name="Vírgula 13 2 9" xfId="31096" xr:uid="{4AEB9F9C-1CAE-416F-9B0F-CCCC1EDA7B62}"/>
    <cellStyle name="Vírgula 13 3" xfId="3375" xr:uid="{C5F5B247-6088-4DED-B7B7-6C0069024910}"/>
    <cellStyle name="Vírgula 13 3 10" xfId="35110" xr:uid="{AAA4F967-E56B-4604-A457-24AFE4B16781}"/>
    <cellStyle name="Vírgula 13 3 11" xfId="36103" xr:uid="{FB9CC494-C371-4513-9BEC-34BF738FE6E3}"/>
    <cellStyle name="Vírgula 13 3 12" xfId="37515" xr:uid="{10C97079-9B99-4357-8947-EDD6E90577FA}"/>
    <cellStyle name="Vírgula 13 3 13" xfId="38920" xr:uid="{0AEB0AD8-BFCA-4D2C-905D-605666900419}"/>
    <cellStyle name="Vírgula 13 3 14" xfId="40780" xr:uid="{8B2784AA-C8CD-47DA-AB37-E0E5F6B506E2}"/>
    <cellStyle name="Vírgula 13 3 15" xfId="41969" xr:uid="{154ACF9A-2EC3-47D7-BDEB-BA6EF19C1833}"/>
    <cellStyle name="Vírgula 13 3 16" xfId="43372" xr:uid="{DBB750BA-B4D0-4329-B685-EC8B3A315852}"/>
    <cellStyle name="Vírgula 13 3 2" xfId="4236" xr:uid="{7B4D2D15-95C7-46A9-B740-5EE697B62620}"/>
    <cellStyle name="Vírgula 13 3 2 10" xfId="36855" xr:uid="{86011860-0736-470C-8F01-6A5C24F19C29}"/>
    <cellStyle name="Vírgula 13 3 2 11" xfId="38267" xr:uid="{730BEFAD-37FE-4D27-A59A-6F39F01C79FB}"/>
    <cellStyle name="Vírgula 13 3 2 12" xfId="39672" xr:uid="{733968B0-29C0-413E-A66B-42C58A8F5366}"/>
    <cellStyle name="Vírgula 13 3 2 13" xfId="40781" xr:uid="{D1146F4E-EC65-483E-B79D-0856D6A60726}"/>
    <cellStyle name="Vírgula 13 3 2 14" xfId="42721" xr:uid="{5D1A70F6-1C5D-4703-908F-75C8E5942BD0}"/>
    <cellStyle name="Vírgula 13 3 2 15" xfId="44124" xr:uid="{B19E9010-73BE-471B-A5A5-FF8F778DF828}"/>
    <cellStyle name="Vírgula 13 3 2 2" xfId="5845" xr:uid="{D88E0BCD-4DB3-4E3E-BC7F-863BC7BEB1BF}"/>
    <cellStyle name="Vírgula 13 3 2 2 2" xfId="11094" xr:uid="{2D2A51B2-4929-4922-A9FD-E119F13F338D}"/>
    <cellStyle name="Vírgula 13 3 2 2 2 2" xfId="27356" xr:uid="{1F193791-62CA-46F7-AB9F-A7F2A806E94B}"/>
    <cellStyle name="Vírgula 13 3 2 2 3" xfId="16617" xr:uid="{5A0C54ED-AC66-4564-991B-2EC6684EBF5F}"/>
    <cellStyle name="Vírgula 13 3 2 2 4" xfId="22515" xr:uid="{39D7BF52-B2F9-4D24-8CE8-748B4819B201}"/>
    <cellStyle name="Vírgula 13 3 2 2 5" xfId="32221" xr:uid="{51CE9685-08F2-4E36-9316-BAD041244CDD}"/>
    <cellStyle name="Vírgula 13 3 2 3" xfId="7851" xr:uid="{4735A47C-A233-43CA-9409-D0D2A676F484}"/>
    <cellStyle name="Vírgula 13 3 2 3 2" xfId="12706" xr:uid="{B031A06F-0BD2-4E7C-8BCA-9C7B59AFBC2E}"/>
    <cellStyle name="Vírgula 13 3 2 3 2 2" xfId="28968" xr:uid="{8E8D4FB7-265A-4462-8764-9C465EB1F16C}"/>
    <cellStyle name="Vírgula 13 3 2 3 3" xfId="18301" xr:uid="{FB0371FA-4BF8-4852-8265-E2012C5D0CAA}"/>
    <cellStyle name="Vírgula 13 3 2 3 4" xfId="24127" xr:uid="{9FC5A84B-DDF0-42E5-BFFE-1D38BEEC70E5}"/>
    <cellStyle name="Vírgula 13 3 2 3 5" xfId="32076" xr:uid="{FCB58CE9-F941-409F-9B7E-84F4AAE6BE62}"/>
    <cellStyle name="Vírgula 13 3 2 4" xfId="9478" xr:uid="{445DB82C-8CE7-42E0-BC52-FC7F35763444}"/>
    <cellStyle name="Vírgula 13 3 2 4 2" xfId="25747" xr:uid="{DBB72C39-8538-4249-A46D-B712AFEFAF55}"/>
    <cellStyle name="Vírgula 13 3 2 5" xfId="15008" xr:uid="{581B75B6-A97F-4848-8C32-028D66263ED7}"/>
    <cellStyle name="Vírgula 13 3 2 6" xfId="20906" xr:uid="{CF353FAF-E92D-4AFB-BEA7-BBA1BF73976A}"/>
    <cellStyle name="Vírgula 13 3 2 7" xfId="31836" xr:uid="{800D21E2-19FC-44E9-A987-7902BB8A8F5B}"/>
    <cellStyle name="Vírgula 13 3 2 8" xfId="33951" xr:uid="{64960282-9EEB-4F7B-9B81-484FCA3FC08F}"/>
    <cellStyle name="Vírgula 13 3 2 9" xfId="35111" xr:uid="{4391609F-8B46-4BE2-AF73-D8E879E32ECA}"/>
    <cellStyle name="Vírgula 13 3 3" xfId="4990" xr:uid="{AF2ABA34-27A3-401E-AC30-674E4C697814}"/>
    <cellStyle name="Vírgula 13 3 3 2" xfId="10239" xr:uid="{06DE7925-C4AA-4113-B3C7-AD3DE0AC2BFE}"/>
    <cellStyle name="Vírgula 13 3 3 2 2" xfId="26501" xr:uid="{38C7E784-F71A-43CE-8C86-3E8D944ACCBC}"/>
    <cellStyle name="Vírgula 13 3 3 3" xfId="15762" xr:uid="{32C7072C-2373-4BDE-97FF-921DF8DF492B}"/>
    <cellStyle name="Vírgula 13 3 3 4" xfId="21660" xr:uid="{3C133572-56CB-4EF5-9BCF-3C44E22FF8CF}"/>
    <cellStyle name="Vírgula 13 3 3 5" xfId="19010" xr:uid="{3B14A574-72AD-4060-A3AC-B4778925F830}"/>
    <cellStyle name="Vírgula 13 3 4" xfId="6996" xr:uid="{5B4636CF-6158-4972-9E58-34F2F08B232A}"/>
    <cellStyle name="Vírgula 13 3 4 2" xfId="11851" xr:uid="{ED901ED1-83F5-4647-BBD9-7A3DB24C0D91}"/>
    <cellStyle name="Vírgula 13 3 4 2 2" xfId="28113" xr:uid="{592054ED-86F2-425D-9697-3778144BD843}"/>
    <cellStyle name="Vírgula 13 3 4 3" xfId="17446" xr:uid="{1AEF9E1D-837C-4266-966C-EB70919D8EDC}"/>
    <cellStyle name="Vírgula 13 3 4 4" xfId="23272" xr:uid="{44368B84-825C-495C-935C-B050D75F2FC3}"/>
    <cellStyle name="Vírgula 13 3 4 5" xfId="30163" xr:uid="{E2DE9FB1-178E-4F39-8ED1-47EB82D9F9A8}"/>
    <cellStyle name="Vírgula 13 3 5" xfId="8623" xr:uid="{59DA9AC3-C712-4AF9-89BB-E52F6D6EDAC8}"/>
    <cellStyle name="Vírgula 13 3 5 2" xfId="24892" xr:uid="{B91EA051-E206-4DAE-A19F-60B04A6DFDC2}"/>
    <cellStyle name="Vírgula 13 3 6" xfId="14151" xr:uid="{AE46AF9B-9ABE-452C-8F1D-43E70CC46434}"/>
    <cellStyle name="Vírgula 13 3 7" xfId="20051" xr:uid="{157F84A9-C387-4C72-9B85-8DF6FEE779AA}"/>
    <cellStyle name="Vírgula 13 3 8" xfId="31865" xr:uid="{F44DA10C-541B-403D-910C-212BA1E369D4}"/>
    <cellStyle name="Vírgula 13 3 9" xfId="33096" xr:uid="{AB1000F2-D43E-4597-A579-A92604741929}"/>
    <cellStyle name="Vírgula 13 4" xfId="3798" xr:uid="{DCD147C0-DB22-4818-84C6-4A60E76BF729}"/>
    <cellStyle name="Vírgula 13 4 10" xfId="36488" xr:uid="{B959CC2C-A1AE-43F3-B437-58EE4F9652AA}"/>
    <cellStyle name="Vírgula 13 4 11" xfId="37900" xr:uid="{FBA5377E-3DAD-4BEC-A226-BABC9570B45A}"/>
    <cellStyle name="Vírgula 13 4 12" xfId="39305" xr:uid="{63D67239-F941-48ED-BC3F-5DD5C3616CD8}"/>
    <cellStyle name="Vírgula 13 4 13" xfId="40782" xr:uid="{1AF68AFA-563D-4DDC-8529-3611FEB0AB47}"/>
    <cellStyle name="Vírgula 13 4 14" xfId="42354" xr:uid="{C1E3B6CC-88E5-4827-81A6-AA37404A06FF}"/>
    <cellStyle name="Vírgula 13 4 15" xfId="43757" xr:uid="{0903744B-AB47-4531-AD63-79F24EB2B269}"/>
    <cellStyle name="Vírgula 13 4 2" xfId="5407" xr:uid="{855CF069-835F-4C01-8FF3-ED3141700F01}"/>
    <cellStyle name="Vírgula 13 4 2 2" xfId="10656" xr:uid="{FB8F1973-9B0C-4CAB-96C5-719A67CFA7D3}"/>
    <cellStyle name="Vírgula 13 4 2 2 2" xfId="26918" xr:uid="{4AF7F854-3F66-4DEA-B126-1B71BA2380D0}"/>
    <cellStyle name="Vírgula 13 4 2 3" xfId="16179" xr:uid="{092732EF-5866-4579-B41B-C1F1B05D368C}"/>
    <cellStyle name="Vírgula 13 4 2 4" xfId="22077" xr:uid="{1E57022D-86E6-4BB4-AC01-D662BD1C0946}"/>
    <cellStyle name="Vírgula 13 4 2 5" xfId="16982" xr:uid="{C35CF7E7-C773-40B1-BC09-5742EEE8D567}"/>
    <cellStyle name="Vírgula 13 4 3" xfId="7413" xr:uid="{7A72B08A-7C51-49E2-A6C3-F679A62A0B66}"/>
    <cellStyle name="Vírgula 13 4 3 2" xfId="12268" xr:uid="{75E98DCA-2D8C-4790-9B5B-BD991293944F}"/>
    <cellStyle name="Vírgula 13 4 3 2 2" xfId="28530" xr:uid="{BC9ACA0C-8C7E-4B05-B7EE-8336C2F99C6F}"/>
    <cellStyle name="Vírgula 13 4 3 3" xfId="17863" xr:uid="{6E7FEF95-D44B-46BC-98D8-C3B497306C1C}"/>
    <cellStyle name="Vírgula 13 4 3 4" xfId="23689" xr:uid="{B71467D6-50EC-408D-9A6B-C63866E98A9F}"/>
    <cellStyle name="Vírgula 13 4 3 5" xfId="32363" xr:uid="{887F12BC-F7D1-4741-878A-30DFDB9441CE}"/>
    <cellStyle name="Vírgula 13 4 4" xfId="9040" xr:uid="{26709F85-03C2-451E-B672-40CB80FCA0A0}"/>
    <cellStyle name="Vírgula 13 4 4 2" xfId="25309" xr:uid="{4321487A-EF25-41B1-A491-5EE7C86CEF41}"/>
    <cellStyle name="Vírgula 13 4 5" xfId="14570" xr:uid="{2568B3DF-EECA-4ABB-80CB-2B2B7219590D}"/>
    <cellStyle name="Vírgula 13 4 6" xfId="20468" xr:uid="{95A27EFF-E7C4-42D3-B42B-B81AC2D724A6}"/>
    <cellStyle name="Vírgula 13 4 7" xfId="32356" xr:uid="{72505254-7B02-4B61-AC08-2E2D13891447}"/>
    <cellStyle name="Vírgula 13 4 8" xfId="33513" xr:uid="{865A01B1-8B3C-4AEB-A2BA-01C8F02F8B4B}"/>
    <cellStyle name="Vírgula 13 4 9" xfId="35112" xr:uid="{227D0EBB-8E5A-4DD6-80B3-104DB980D036}"/>
    <cellStyle name="Vírgula 13 5" xfId="4562" xr:uid="{694E32B9-E1F6-4C14-9581-B04B4916C094}"/>
    <cellStyle name="Vírgula 13 5 2" xfId="9811" xr:uid="{8ED46463-F2A9-4037-BF38-21FCEF5A2614}"/>
    <cellStyle name="Vírgula 13 5 2 2" xfId="26073" xr:uid="{3A14393E-050C-4385-96A1-45A6BD75DD21}"/>
    <cellStyle name="Vírgula 13 5 3" xfId="15334" xr:uid="{C7D3776C-C600-4EF4-AB4C-532D1B4FC85A}"/>
    <cellStyle name="Vírgula 13 5 4" xfId="21232" xr:uid="{0B662343-8B01-4EC7-A2D4-C7F7449A3685}"/>
    <cellStyle name="Vírgula 13 5 5" xfId="30119" xr:uid="{5C8540D9-BB85-4217-B9B4-41B2E5458568}"/>
    <cellStyle name="Vírgula 13 6" xfId="6568" xr:uid="{C1340F65-9913-4092-A516-67263CB38932}"/>
    <cellStyle name="Vírgula 13 6 2" xfId="11423" xr:uid="{64F6FCC3-9CB7-4CC1-92F9-80886371949B}"/>
    <cellStyle name="Vírgula 13 6 2 2" xfId="27685" xr:uid="{A904723D-D6E4-4920-A9FC-E3F956738B43}"/>
    <cellStyle name="Vírgula 13 6 3" xfId="17018" xr:uid="{59A2C0A5-F5A8-4EDF-BAF0-881451257D7C}"/>
    <cellStyle name="Vírgula 13 6 4" xfId="22844" xr:uid="{62774FC9-9D0F-438C-9720-95B48EA148B3}"/>
    <cellStyle name="Vírgula 13 6 5" xfId="31109" xr:uid="{462ED138-A3FE-47EE-BD06-B60C83AD434F}"/>
    <cellStyle name="Vírgula 13 7" xfId="8196" xr:uid="{4B8173C2-B347-4CAC-906F-2710F0E72A6B}"/>
    <cellStyle name="Vírgula 13 7 2" xfId="24466" xr:uid="{C352A966-9117-4C57-BB2A-DDDC20DCD9ED}"/>
    <cellStyle name="Vírgula 13 8" xfId="13707" xr:uid="{75AC04EC-CFD6-4CE9-AA23-00449C707CA5}"/>
    <cellStyle name="Vírgula 13 9" xfId="19623" xr:uid="{7BFE29AE-B750-46B5-90FA-884E832DC8D1}"/>
    <cellStyle name="Vírgula 14" xfId="2889" xr:uid="{A1C7AC4C-8489-4C4F-ADCF-0FBC63442EF9}"/>
    <cellStyle name="Vírgula 14 10" xfId="32258" xr:uid="{D0AD8E5B-9927-4948-A2AE-E1831A3B9C16}"/>
    <cellStyle name="Vírgula 14 11" xfId="32667" xr:uid="{F5789647-0D8F-4FC8-9238-E93A6E539AAC}"/>
    <cellStyle name="Vírgula 14 12" xfId="35113" xr:uid="{57E98457-EEAB-48AB-9E0E-ECBE8660F89E}"/>
    <cellStyle name="Vírgula 14 13" xfId="35741" xr:uid="{9E1432A3-C9A9-4446-AD87-23237DF8C560}"/>
    <cellStyle name="Vírgula 14 14" xfId="37153" xr:uid="{16004097-7AE5-452E-AB83-AEEFF6144D90}"/>
    <cellStyle name="Vírgula 14 15" xfId="38558" xr:uid="{A1A145DC-BB0D-465D-98EA-F62A9C926650}"/>
    <cellStyle name="Vírgula 14 16" xfId="40783" xr:uid="{483DF57F-28AD-4AE6-9E48-D8DFA11C09CF}"/>
    <cellStyle name="Vírgula 14 17" xfId="41607" xr:uid="{7017D425-3BC6-4062-B9A1-B61226FBC5B6}"/>
    <cellStyle name="Vírgula 14 18" xfId="43010" xr:uid="{41990052-BE50-4CC5-BBA3-E9C1773A121B}"/>
    <cellStyle name="Vírgula 14 2" xfId="3109" xr:uid="{D01FB95F-677E-4AF4-A808-AB8147D8FBD1}"/>
    <cellStyle name="Vírgula 14 2 10" xfId="32856" xr:uid="{31F55284-D595-4CC1-883B-164A831C44DC}"/>
    <cellStyle name="Vírgula 14 2 11" xfId="35114" xr:uid="{B543AE15-FED1-4152-811F-48A413E52E60}"/>
    <cellStyle name="Vírgula 14 2 12" xfId="35915" xr:uid="{92FEAFE1-22E3-4CF5-AD87-CE19FCA5341B}"/>
    <cellStyle name="Vírgula 14 2 13" xfId="37327" xr:uid="{4293D161-A01D-4B06-BB5B-EC6F85111686}"/>
    <cellStyle name="Vírgula 14 2 14" xfId="38732" xr:uid="{D96C4854-CEB0-404B-8A1A-512E504B6942}"/>
    <cellStyle name="Vírgula 14 2 15" xfId="40784" xr:uid="{43BACC0B-E023-4A4B-BDBA-6EFEA7633BCC}"/>
    <cellStyle name="Vírgula 14 2 16" xfId="41781" xr:uid="{947652D8-226E-4EFC-BF69-FA654B1F0975}"/>
    <cellStyle name="Vírgula 14 2 17" xfId="43184" xr:uid="{F4F41EAC-D50D-4691-8917-801D87EECEE2}"/>
    <cellStyle name="Vírgula 14 2 2" xfId="3574" xr:uid="{CFFD5DBB-C34D-4812-ABA3-6F7F0BED08DB}"/>
    <cellStyle name="Vírgula 14 2 2 10" xfId="35115" xr:uid="{DC8889A7-E213-45DF-8C38-CFDED6B7B2EC}"/>
    <cellStyle name="Vírgula 14 2 2 11" xfId="36280" xr:uid="{CBBD2E2E-C2D5-448A-B5E6-DA96B7D2550C}"/>
    <cellStyle name="Vírgula 14 2 2 12" xfId="37692" xr:uid="{FC1C3FFA-5349-43E2-A055-29C4FFD330D6}"/>
    <cellStyle name="Vírgula 14 2 2 13" xfId="39097" xr:uid="{A706A455-D940-421E-9C2C-3C82950AFE5A}"/>
    <cellStyle name="Vírgula 14 2 2 14" xfId="40785" xr:uid="{859FEB1F-9CE7-4FDE-9E2D-D35E5DB1461E}"/>
    <cellStyle name="Vírgula 14 2 2 15" xfId="42146" xr:uid="{2E8E83A9-A671-47E9-8A7D-7DB0513571CF}"/>
    <cellStyle name="Vírgula 14 2 2 16" xfId="43549" xr:uid="{20B56253-4E4D-47B5-8F44-08414ECA12DE}"/>
    <cellStyle name="Vírgula 14 2 2 2" xfId="4435" xr:uid="{D9706A31-6E1C-4CBC-9166-CA40663DF094}"/>
    <cellStyle name="Vírgula 14 2 2 2 10" xfId="37032" xr:uid="{E68CD599-D0DB-471D-8CE1-02018A885977}"/>
    <cellStyle name="Vírgula 14 2 2 2 11" xfId="38444" xr:uid="{4D1657BE-B1EA-4829-BC18-9D6F662F41C1}"/>
    <cellStyle name="Vírgula 14 2 2 2 12" xfId="39849" xr:uid="{95FF0C86-25B5-4507-8310-B76032844E34}"/>
    <cellStyle name="Vírgula 14 2 2 2 13" xfId="40786" xr:uid="{8D22ED64-D5ED-4A41-BEAB-5E8F72E0B598}"/>
    <cellStyle name="Vírgula 14 2 2 2 14" xfId="42898" xr:uid="{C3695928-3B46-4884-895A-B4DEF726208C}"/>
    <cellStyle name="Vírgula 14 2 2 2 15" xfId="44301" xr:uid="{A7FFB1ED-D269-4F9E-8E24-7D0BB404F439}"/>
    <cellStyle name="Vírgula 14 2 2 2 2" xfId="6044" xr:uid="{39113E42-A535-4818-8534-82E781FE9504}"/>
    <cellStyle name="Vírgula 14 2 2 2 2 2" xfId="11293" xr:uid="{294507D3-4E6B-4F85-AEE2-F74927DAF1D2}"/>
    <cellStyle name="Vírgula 14 2 2 2 2 2 2" xfId="27555" xr:uid="{0460EEA6-1E16-4208-B5AD-6943E5CD6131}"/>
    <cellStyle name="Vírgula 14 2 2 2 2 3" xfId="16816" xr:uid="{34F34DDB-C72B-4C14-A4A9-D9A3D1AE7346}"/>
    <cellStyle name="Vírgula 14 2 2 2 2 4" xfId="22714" xr:uid="{A6A8F03E-3414-47A7-86D5-51CBCCDCD43D}"/>
    <cellStyle name="Vírgula 14 2 2 2 2 5" xfId="30967" xr:uid="{5D892742-A1E3-408B-9006-1979242DAB34}"/>
    <cellStyle name="Vírgula 14 2 2 2 3" xfId="8050" xr:uid="{E27EDBDC-1D5C-450A-A3AB-D835E7B76947}"/>
    <cellStyle name="Vírgula 14 2 2 2 3 2" xfId="12905" xr:uid="{A7FE4A0D-621F-46FC-8C6A-516797A3DDCB}"/>
    <cellStyle name="Vírgula 14 2 2 2 3 2 2" xfId="29167" xr:uid="{36B85A33-A6F8-4129-9941-5AA45A41F338}"/>
    <cellStyle name="Vírgula 14 2 2 2 3 3" xfId="18500" xr:uid="{96EAD1AA-EEEC-4C0B-AFA7-010B7632A328}"/>
    <cellStyle name="Vírgula 14 2 2 2 3 4" xfId="24326" xr:uid="{16550A17-C17D-4E3A-8A4D-B6FA833DE4EA}"/>
    <cellStyle name="Vírgula 14 2 2 2 3 5" xfId="19448" xr:uid="{6F95954C-4D6A-4AD2-B895-02D7526349CC}"/>
    <cellStyle name="Vírgula 14 2 2 2 4" xfId="9677" xr:uid="{98A37B36-99AC-4474-B9B8-7DA678AB69E4}"/>
    <cellStyle name="Vírgula 14 2 2 2 4 2" xfId="25946" xr:uid="{20F85E84-37D7-4443-88FF-7D2916106CAE}"/>
    <cellStyle name="Vírgula 14 2 2 2 5" xfId="15207" xr:uid="{CB51028E-5ABB-4FA7-AF26-C1D415DF44E8}"/>
    <cellStyle name="Vírgula 14 2 2 2 6" xfId="21105" xr:uid="{7DE84B50-1069-436B-B8E2-A6AFB837973C}"/>
    <cellStyle name="Vírgula 14 2 2 2 7" xfId="19413" xr:uid="{3BDF0356-6B77-4B13-AEB0-EA8F5A256B40}"/>
    <cellStyle name="Vírgula 14 2 2 2 8" xfId="34150" xr:uid="{95D46ECA-59E4-47AE-BD6E-C87C041AE9C8}"/>
    <cellStyle name="Vírgula 14 2 2 2 9" xfId="35116" xr:uid="{9707BAFD-C25E-4FC8-8A72-B398776C9DF5}"/>
    <cellStyle name="Vírgula 14 2 2 3" xfId="5189" xr:uid="{932B1C59-7AC9-464B-8703-CA46768D8AC0}"/>
    <cellStyle name="Vírgula 14 2 2 3 2" xfId="10438" xr:uid="{124B6631-86DE-4692-AF76-C3A28D9FAB63}"/>
    <cellStyle name="Vírgula 14 2 2 3 2 2" xfId="26700" xr:uid="{7F89A73C-71A0-48BE-80C6-CBBB6A2039E6}"/>
    <cellStyle name="Vírgula 14 2 2 3 3" xfId="15961" xr:uid="{C023BC8C-A437-4DF2-A9CD-D0A3AC2E03C2}"/>
    <cellStyle name="Vírgula 14 2 2 3 4" xfId="21859" xr:uid="{7F47A3C8-E738-4A91-AD84-BEA921D9B098}"/>
    <cellStyle name="Vírgula 14 2 2 3 5" xfId="31903" xr:uid="{25E9D0AE-B11F-454B-919E-957C7B8DF608}"/>
    <cellStyle name="Vírgula 14 2 2 4" xfId="7195" xr:uid="{2ADBB575-EB5F-44C8-B96E-D5461289DD18}"/>
    <cellStyle name="Vírgula 14 2 2 4 2" xfId="12050" xr:uid="{C96799BD-EB99-4A60-BFFF-4B79AD565559}"/>
    <cellStyle name="Vírgula 14 2 2 4 2 2" xfId="28312" xr:uid="{0B1CC226-C089-405F-9977-423B037CE836}"/>
    <cellStyle name="Vírgula 14 2 2 4 3" xfId="17645" xr:uid="{97BDA611-F4F7-4831-AED7-8FAB0630D8F8}"/>
    <cellStyle name="Vírgula 14 2 2 4 4" xfId="23471" xr:uid="{2EA3FC33-2932-463E-B866-5B7BF1281A6F}"/>
    <cellStyle name="Vírgula 14 2 2 4 5" xfId="13605" xr:uid="{EA1E6364-74B0-4952-83CF-7BA3059C57A1}"/>
    <cellStyle name="Vírgula 14 2 2 5" xfId="8822" xr:uid="{F22FC62B-9F75-48FB-886C-BE23FF482663}"/>
    <cellStyle name="Vírgula 14 2 2 5 2" xfId="25091" xr:uid="{A0A1F571-65BA-4AA9-BDEB-5495482D12F7}"/>
    <cellStyle name="Vírgula 14 2 2 6" xfId="14350" xr:uid="{BAEDCEB8-39F5-42CE-AAB2-79658D0458CB}"/>
    <cellStyle name="Vírgula 14 2 2 7" xfId="20250" xr:uid="{50643796-1EDF-4A9E-B103-977CBDD5DF60}"/>
    <cellStyle name="Vírgula 14 2 2 8" xfId="32089" xr:uid="{12CD75B6-D7CE-4A46-BE60-4654D2861DFF}"/>
    <cellStyle name="Vírgula 14 2 2 9" xfId="33295" xr:uid="{97F203A3-5468-4992-A79B-FBAEDF1BA168}"/>
    <cellStyle name="Vírgula 14 2 3" xfId="4000" xr:uid="{A6292B14-A2C8-49F1-9879-C9ADE60C2CDF}"/>
    <cellStyle name="Vírgula 14 2 3 10" xfId="36665" xr:uid="{0BDA6BFA-E8DD-49DE-969F-5AACEB2EC086}"/>
    <cellStyle name="Vírgula 14 2 3 11" xfId="38077" xr:uid="{E478035E-8031-4A47-BF3E-DF1BB24A0B9F}"/>
    <cellStyle name="Vírgula 14 2 3 12" xfId="39482" xr:uid="{54D39423-33B0-43A9-87A8-C98907E31019}"/>
    <cellStyle name="Vírgula 14 2 3 13" xfId="40787" xr:uid="{A519E204-56C4-48F8-A0B5-B3DBD6C8FDE7}"/>
    <cellStyle name="Vírgula 14 2 3 14" xfId="42531" xr:uid="{D39A3AA4-69D7-46FA-9CFF-3A397D037C72}"/>
    <cellStyle name="Vírgula 14 2 3 15" xfId="43934" xr:uid="{1EC95A11-22DD-48AD-AE61-9667E81C59ED}"/>
    <cellStyle name="Vírgula 14 2 3 2" xfId="5609" xr:uid="{C97250ED-AF87-4652-B248-76D277CBED9C}"/>
    <cellStyle name="Vírgula 14 2 3 2 2" xfId="10858" xr:uid="{20C687E5-7128-4C72-BBAC-81CB475FC92E}"/>
    <cellStyle name="Vírgula 14 2 3 2 2 2" xfId="27120" xr:uid="{7BAFF2CE-96AD-4F33-ACFF-8E31FBF53063}"/>
    <cellStyle name="Vírgula 14 2 3 2 3" xfId="16381" xr:uid="{E103B09B-089D-4B9F-A469-EBE7CDD07A08}"/>
    <cellStyle name="Vírgula 14 2 3 2 4" xfId="22279" xr:uid="{D9DA836A-A38A-45ED-99F8-FDB488DAD619}"/>
    <cellStyle name="Vírgula 14 2 3 2 5" xfId="18839" xr:uid="{1E1E604A-36D2-4A2B-97C3-0439BEBC31EF}"/>
    <cellStyle name="Vírgula 14 2 3 3" xfId="7615" xr:uid="{F6B460BC-04F9-407E-A045-780CBD7ABB2E}"/>
    <cellStyle name="Vírgula 14 2 3 3 2" xfId="12470" xr:uid="{A8494621-1031-48DF-B178-CE2515CF45E1}"/>
    <cellStyle name="Vírgula 14 2 3 3 2 2" xfId="28732" xr:uid="{FE69403B-8787-4469-A9B1-04FDF90C584F}"/>
    <cellStyle name="Vírgula 14 2 3 3 3" xfId="18065" xr:uid="{AF27EA53-CC34-44BB-9409-C4703FB4A884}"/>
    <cellStyle name="Vírgula 14 2 3 3 4" xfId="23891" xr:uid="{D357ACF8-7FB1-450F-8F6E-6EFA4DBD7454}"/>
    <cellStyle name="Vírgula 14 2 3 3 5" xfId="19549" xr:uid="{5CD485DA-B9A2-46ED-B3AB-9B7E28F2F8AE}"/>
    <cellStyle name="Vírgula 14 2 3 4" xfId="9242" xr:uid="{15033380-C7EB-4B53-AA75-B21420201240}"/>
    <cellStyle name="Vírgula 14 2 3 4 2" xfId="25511" xr:uid="{F39ED02B-34E0-4C3C-BA11-2A9A71B2D1A1}"/>
    <cellStyle name="Vírgula 14 2 3 5" xfId="14772" xr:uid="{20B8021F-9EDF-4CD5-B4BA-92D0F09B18B7}"/>
    <cellStyle name="Vírgula 14 2 3 6" xfId="20670" xr:uid="{AD6B2DE7-E584-4D05-80DB-0FE10ACF8E8C}"/>
    <cellStyle name="Vírgula 14 2 3 7" xfId="30829" xr:uid="{B3EFA197-FF02-4D03-909C-DE05E11FB59C}"/>
    <cellStyle name="Vírgula 14 2 3 8" xfId="33715" xr:uid="{B2CC5BDA-CBE7-45BE-A629-0CB987E9F10A}"/>
    <cellStyle name="Vírgula 14 2 3 9" xfId="35117" xr:uid="{CF3ED4C0-D8AF-4E36-A738-09E4BFD80E41}"/>
    <cellStyle name="Vírgula 14 2 4" xfId="4750" xr:uid="{19D097A9-EDF3-4061-86E4-42EDB329B23F}"/>
    <cellStyle name="Vírgula 14 2 4 2" xfId="9999" xr:uid="{32CEC30D-551A-4B5C-B05D-B3E11CE26C2C}"/>
    <cellStyle name="Vírgula 14 2 4 2 2" xfId="26261" xr:uid="{EDAED431-17EF-4C8B-8B24-BE9125C69FF4}"/>
    <cellStyle name="Vírgula 14 2 4 3" xfId="15522" xr:uid="{59C33ADF-13AF-4A73-87AE-B2D0FF4B8D72}"/>
    <cellStyle name="Vírgula 14 2 4 4" xfId="21420" xr:uid="{4E0AAFD0-83F0-4A67-9F5C-DE2B3186786A}"/>
    <cellStyle name="Vírgula 14 2 4 5" xfId="29799" xr:uid="{285CAA60-1C19-4D47-81CA-FCC5ADD426FC}"/>
    <cellStyle name="Vírgula 14 2 5" xfId="6756" xr:uid="{278B601E-22DC-4220-9747-94F05941F9B0}"/>
    <cellStyle name="Vírgula 14 2 5 2" xfId="11611" xr:uid="{44E12454-9BA7-43D1-9307-869D4CB9EF12}"/>
    <cellStyle name="Vírgula 14 2 5 2 2" xfId="27873" xr:uid="{AD81F437-7769-4903-B9EC-50B891300EBE}"/>
    <cellStyle name="Vírgula 14 2 5 3" xfId="17206" xr:uid="{FD09B4D9-6912-4BEA-870D-0BC0D491B993}"/>
    <cellStyle name="Vírgula 14 2 5 4" xfId="23032" xr:uid="{B3B5EEB8-0015-40A7-9BC4-2D5199BE120B}"/>
    <cellStyle name="Vírgula 14 2 5 5" xfId="30081" xr:uid="{3510EDF2-3847-46B5-A5C7-57B80097B3B7}"/>
    <cellStyle name="Vírgula 14 2 6" xfId="8383" xr:uid="{4C8623B5-FCE5-43B5-B1E9-D6D4C440B3A0}"/>
    <cellStyle name="Vírgula 14 2 6 2" xfId="24652" xr:uid="{591D8935-F103-4A80-A100-1292C3E3F72E}"/>
    <cellStyle name="Vírgula 14 2 7" xfId="13908" xr:uid="{5CCDFB45-E7E0-4008-A2DB-D965D7EA9777}"/>
    <cellStyle name="Vírgula 14 2 8" xfId="19811" xr:uid="{1BE7DCD6-DF9A-4DD9-A47D-A43E944A5459}"/>
    <cellStyle name="Vírgula 14 2 9" xfId="31797" xr:uid="{7A2067A6-04DA-4363-BA8A-287F2220A494}"/>
    <cellStyle name="Vírgula 14 3" xfId="3376" xr:uid="{9CAE711A-0DC9-4027-812F-B464E339182A}"/>
    <cellStyle name="Vírgula 14 3 10" xfId="35118" xr:uid="{ECAFDEBB-1464-4EB1-90A3-A4E5FDA244FE}"/>
    <cellStyle name="Vírgula 14 3 11" xfId="36104" xr:uid="{E8DBB507-456A-4D2C-B4D2-FA11E1B7E3AF}"/>
    <cellStyle name="Vírgula 14 3 12" xfId="37516" xr:uid="{A814AD3A-5637-4375-B43C-6B317CEFA0EF}"/>
    <cellStyle name="Vírgula 14 3 13" xfId="38921" xr:uid="{5D91C1DD-5052-4050-AF9E-0BB3C68536C2}"/>
    <cellStyle name="Vírgula 14 3 14" xfId="40788" xr:uid="{B597698E-BA6B-430A-B495-F3CCB9E1C123}"/>
    <cellStyle name="Vírgula 14 3 15" xfId="41970" xr:uid="{64ED920B-A5D0-4750-A4C8-FABF334B16B8}"/>
    <cellStyle name="Vírgula 14 3 16" xfId="43373" xr:uid="{FBC3E81A-BE11-4C53-B068-2440BAED1F98}"/>
    <cellStyle name="Vírgula 14 3 2" xfId="4237" xr:uid="{66A44B9B-4649-4019-BE81-413EC71F5E3C}"/>
    <cellStyle name="Vírgula 14 3 2 10" xfId="36856" xr:uid="{62C6A326-1EEA-4BB5-99F9-47AB4391DAE9}"/>
    <cellStyle name="Vírgula 14 3 2 11" xfId="38268" xr:uid="{BE4C20D2-44A8-4862-8CDB-8001A077730A}"/>
    <cellStyle name="Vírgula 14 3 2 12" xfId="39673" xr:uid="{BEC05F2D-25F0-44AC-808A-969507B3078E}"/>
    <cellStyle name="Vírgula 14 3 2 13" xfId="40789" xr:uid="{6914D9D3-1154-4BAF-B196-01E3ECDE4EE0}"/>
    <cellStyle name="Vírgula 14 3 2 14" xfId="42722" xr:uid="{D29560D7-7A9E-477B-853C-E7BB4D3BBB4E}"/>
    <cellStyle name="Vírgula 14 3 2 15" xfId="44125" xr:uid="{C05BA4F4-EFEE-49D2-B4E3-D248AE0763D0}"/>
    <cellStyle name="Vírgula 14 3 2 2" xfId="5846" xr:uid="{C4174020-A1B8-4DD1-BF16-09CE4BA45C85}"/>
    <cellStyle name="Vírgula 14 3 2 2 2" xfId="11095" xr:uid="{B1240D01-C6C2-410E-979D-49F7834DCE5C}"/>
    <cellStyle name="Vírgula 14 3 2 2 2 2" xfId="27357" xr:uid="{5A4A0C5D-AD8C-4497-80E1-2E625AEC9B18}"/>
    <cellStyle name="Vírgula 14 3 2 2 3" xfId="16618" xr:uid="{C9E8B60C-1B72-4822-B3E8-1B1F7A46F0A4}"/>
    <cellStyle name="Vírgula 14 3 2 2 4" xfId="22516" xr:uid="{A0302678-B490-4115-9F40-20C6A5EBAA37}"/>
    <cellStyle name="Vírgula 14 3 2 2 5" xfId="30303" xr:uid="{AC3B3D37-3828-4206-87D5-6668C667621C}"/>
    <cellStyle name="Vírgula 14 3 2 3" xfId="7852" xr:uid="{3B701329-5DA8-4028-838B-838527F8CB6E}"/>
    <cellStyle name="Vírgula 14 3 2 3 2" xfId="12707" xr:uid="{0C42E907-0228-4D60-8EF4-A3184C35FD5A}"/>
    <cellStyle name="Vírgula 14 3 2 3 2 2" xfId="28969" xr:uid="{227B0976-0B26-42E5-BD41-7E0BBD48A876}"/>
    <cellStyle name="Vírgula 14 3 2 3 3" xfId="18302" xr:uid="{D8F70723-FA48-49B0-9221-88C65AE5A074}"/>
    <cellStyle name="Vírgula 14 3 2 3 4" xfId="24128" xr:uid="{B2318271-C092-4BC1-8D14-11756145DFD7}"/>
    <cellStyle name="Vírgula 14 3 2 3 5" xfId="13592" xr:uid="{B643B903-AAB2-482A-A0C3-CC28D30E2168}"/>
    <cellStyle name="Vírgula 14 3 2 4" xfId="9479" xr:uid="{591A6F22-32EA-4CB1-98FD-9A1A342E168E}"/>
    <cellStyle name="Vírgula 14 3 2 4 2" xfId="25748" xr:uid="{3A80A320-5DA1-4F27-A58E-F314384EE247}"/>
    <cellStyle name="Vírgula 14 3 2 5" xfId="15009" xr:uid="{0ABEA2E2-D8B4-4C3B-B5D7-6AE0C05858DC}"/>
    <cellStyle name="Vírgula 14 3 2 6" xfId="20907" xr:uid="{CB6030D3-8A59-40E8-94B6-40BD3EA565B9}"/>
    <cellStyle name="Vírgula 14 3 2 7" xfId="31382" xr:uid="{24055161-4F8E-4E4D-8B3D-E3A2DE265A4E}"/>
    <cellStyle name="Vírgula 14 3 2 8" xfId="33952" xr:uid="{BFBC5663-12A1-4E7D-8AA9-0E9D30137A15}"/>
    <cellStyle name="Vírgula 14 3 2 9" xfId="35119" xr:uid="{D0956F4E-ED45-425D-BF2D-86ADEB869CE9}"/>
    <cellStyle name="Vírgula 14 3 3" xfId="4991" xr:uid="{D652BA67-A166-4A5E-8E88-0F8EC00D6B5E}"/>
    <cellStyle name="Vírgula 14 3 3 2" xfId="10240" xr:uid="{7C6839E6-DB50-4323-8B0D-188F335A6A60}"/>
    <cellStyle name="Vírgula 14 3 3 2 2" xfId="26502" xr:uid="{A5D4B788-74EC-4D49-BC6F-C1511E114A22}"/>
    <cellStyle name="Vírgula 14 3 3 3" xfId="15763" xr:uid="{4127D8CC-B27A-423B-9814-BDDB911CB4F8}"/>
    <cellStyle name="Vírgula 14 3 3 4" xfId="21661" xr:uid="{3C167C41-FDB0-4884-8215-07D3F1EFB2E5}"/>
    <cellStyle name="Vírgula 14 3 3 5" xfId="13398" xr:uid="{BB637033-3299-4B45-9FFF-3016CC9FE4E9}"/>
    <cellStyle name="Vírgula 14 3 4" xfId="6997" xr:uid="{4C2A5E0B-7693-44E1-94DB-56BA80EEE717}"/>
    <cellStyle name="Vírgula 14 3 4 2" xfId="11852" xr:uid="{82B1E65E-3D40-449C-8EF3-748D10E1458F}"/>
    <cellStyle name="Vírgula 14 3 4 2 2" xfId="28114" xr:uid="{93DA7B7C-BE1B-44F5-AECF-8F593F373D9E}"/>
    <cellStyle name="Vírgula 14 3 4 3" xfId="17447" xr:uid="{6F8F89AF-53A7-413D-A4FF-CD316C1C7010}"/>
    <cellStyle name="Vírgula 14 3 4 4" xfId="23273" xr:uid="{70EE4CE2-408F-46FC-A008-BC97D5D7CD36}"/>
    <cellStyle name="Vírgula 14 3 4 5" xfId="32485" xr:uid="{8C5F7922-BD4D-4D45-8266-4D8D28D20B4D}"/>
    <cellStyle name="Vírgula 14 3 5" xfId="8624" xr:uid="{358F70B1-52A8-455B-8894-5DE6C4F16FB2}"/>
    <cellStyle name="Vírgula 14 3 5 2" xfId="24893" xr:uid="{0349ED5A-0363-47CD-9E66-7EB1863868F4}"/>
    <cellStyle name="Vírgula 14 3 6" xfId="14152" xr:uid="{FED699ED-CABC-4168-9482-4B05A4D07E0E}"/>
    <cellStyle name="Vírgula 14 3 7" xfId="20052" xr:uid="{FFB9F94E-B8B5-48C9-9C2E-55CAAE1DF2A8}"/>
    <cellStyle name="Vírgula 14 3 8" xfId="30185" xr:uid="{5E117BC3-E6CE-49AE-AAC5-568E77977902}"/>
    <cellStyle name="Vírgula 14 3 9" xfId="33097" xr:uid="{8993DDB4-1A3C-46DD-B2F6-A43A7253E3E1}"/>
    <cellStyle name="Vírgula 14 4" xfId="3799" xr:uid="{A4573E12-D0DF-47D0-8C7D-22786ED89E66}"/>
    <cellStyle name="Vírgula 14 4 10" xfId="36489" xr:uid="{8F2D768B-6EDE-4414-80C4-10575BC5A77B}"/>
    <cellStyle name="Vírgula 14 4 11" xfId="37901" xr:uid="{A062861B-D3A6-4B7A-8A50-5EAB16003F31}"/>
    <cellStyle name="Vírgula 14 4 12" xfId="39306" xr:uid="{A9F04C23-3430-4C94-B666-5BA6C84F56A5}"/>
    <cellStyle name="Vírgula 14 4 13" xfId="40790" xr:uid="{5A000E07-9DF9-4747-923E-136CBBD6D966}"/>
    <cellStyle name="Vírgula 14 4 14" xfId="42355" xr:uid="{99CB4664-0D69-474F-B683-359D87389452}"/>
    <cellStyle name="Vírgula 14 4 15" xfId="43758" xr:uid="{249D2C84-815B-47F4-82EB-7816B05BF2A2}"/>
    <cellStyle name="Vírgula 14 4 2" xfId="5408" xr:uid="{753E5315-8A49-4701-8493-E7FEDCFCDA8B}"/>
    <cellStyle name="Vírgula 14 4 2 2" xfId="10657" xr:uid="{3627EACC-9BA0-48C3-9CE5-7589EADC9192}"/>
    <cellStyle name="Vírgula 14 4 2 2 2" xfId="26919" xr:uid="{2E26D6FB-11EC-42CF-B149-C08E47B860F9}"/>
    <cellStyle name="Vírgula 14 4 2 3" xfId="16180" xr:uid="{74871EDC-9BC3-4DEB-A8DC-4647FA1C701B}"/>
    <cellStyle name="Vírgula 14 4 2 4" xfId="22078" xr:uid="{067A53B1-83F9-4543-BDEC-B8A28416AE09}"/>
    <cellStyle name="Vírgula 14 4 2 5" xfId="30939" xr:uid="{4D4C548B-2D11-4B3A-A196-988A81707348}"/>
    <cellStyle name="Vírgula 14 4 3" xfId="7414" xr:uid="{9FFAD6FB-AE11-4645-AFFF-0E25BABC4127}"/>
    <cellStyle name="Vírgula 14 4 3 2" xfId="12269" xr:uid="{50A69D87-552C-4CB3-8FB3-C7E43CC090D9}"/>
    <cellStyle name="Vírgula 14 4 3 2 2" xfId="28531" xr:uid="{309EE792-9B65-4446-9D8C-2B85489A0042}"/>
    <cellStyle name="Vírgula 14 4 3 3" xfId="17864" xr:uid="{4BE5711A-50D3-4B2C-B992-92C420F6CC7F}"/>
    <cellStyle name="Vírgula 14 4 3 4" xfId="23690" xr:uid="{60E6F4AB-5483-47FC-A301-00BEB135FF46}"/>
    <cellStyle name="Vírgula 14 4 3 5" xfId="13106" xr:uid="{A1A2F978-2940-4E04-9A42-B7F0FAE9C73A}"/>
    <cellStyle name="Vírgula 14 4 4" xfId="9041" xr:uid="{7CBFE908-A097-4BA5-8ADF-3E8223293396}"/>
    <cellStyle name="Vírgula 14 4 4 2" xfId="25310" xr:uid="{AB591BA6-B41D-4839-8846-3D382BD5B2C6}"/>
    <cellStyle name="Vírgula 14 4 5" xfId="14571" xr:uid="{01DEE590-FF0B-41A9-844F-7967E1C1DBC0}"/>
    <cellStyle name="Vírgula 14 4 6" xfId="20469" xr:uid="{1B1631B6-4A78-4EFA-AB17-B2052D5EBE35}"/>
    <cellStyle name="Vírgula 14 4 7" xfId="29947" xr:uid="{44C7DE8E-4D12-439E-B3A4-06988F932FC5}"/>
    <cellStyle name="Vírgula 14 4 8" xfId="33514" xr:uid="{F563673B-5829-4C71-90AF-59CD051E39D2}"/>
    <cellStyle name="Vírgula 14 4 9" xfId="35120" xr:uid="{F011C0C3-773B-483B-9853-F31ADBEFD793}"/>
    <cellStyle name="Vírgula 14 5" xfId="4563" xr:uid="{FF1374B2-AC3F-49A2-9B3E-C5F8F591AAEA}"/>
    <cellStyle name="Vírgula 14 5 2" xfId="9812" xr:uid="{1CC34263-1CA2-438D-A91F-F8D09656550C}"/>
    <cellStyle name="Vírgula 14 5 2 2" xfId="26074" xr:uid="{30CE4702-7DB4-494C-A00B-51A956469919}"/>
    <cellStyle name="Vírgula 14 5 3" xfId="15335" xr:uid="{79A63FF6-E407-41A6-848D-6D17244E3D71}"/>
    <cellStyle name="Vírgula 14 5 4" xfId="21233" xr:uid="{82728B24-6F09-4957-A1DA-9650936B058C}"/>
    <cellStyle name="Vírgula 14 5 5" xfId="32345" xr:uid="{6E67A0F9-4480-4A84-A737-E5FF1D31F2C0}"/>
    <cellStyle name="Vírgula 14 6" xfId="6569" xr:uid="{0AF12909-341E-4BE6-AF97-4645E42BC43B}"/>
    <cellStyle name="Vírgula 14 6 2" xfId="11424" xr:uid="{419D9968-2FBA-4553-ACD6-8E5CE906CBD5}"/>
    <cellStyle name="Vírgula 14 6 2 2" xfId="27686" xr:uid="{1A831812-39E2-49E9-9165-3FE78DF35D8E}"/>
    <cellStyle name="Vírgula 14 6 3" xfId="17019" xr:uid="{33A33D5A-AF9A-4C88-A0EF-783C069CD971}"/>
    <cellStyle name="Vírgula 14 6 4" xfId="22845" xr:uid="{37F98E4E-8EAE-4807-B5CB-E6D1E98BA1F7}"/>
    <cellStyle name="Vírgula 14 6 5" xfId="19183" xr:uid="{1264095D-F623-4C90-AB89-A94DD59108BE}"/>
    <cellStyle name="Vírgula 14 7" xfId="8197" xr:uid="{77F8F02A-2AE4-4061-91AB-FAF83A10F38B}"/>
    <cellStyle name="Vírgula 14 7 2" xfId="24467" xr:uid="{ED9D2936-E9DD-47FE-8D99-CF02266D42D1}"/>
    <cellStyle name="Vírgula 14 8" xfId="13708" xr:uid="{80F5F5DA-2FE3-4127-BF19-FD4E1C76F52B}"/>
    <cellStyle name="Vírgula 14 9" xfId="19624" xr:uid="{FAA7C2EF-876C-410B-9C39-06AD24F8ABEC}"/>
    <cellStyle name="Vírgula 15" xfId="2890" xr:uid="{493F5BE5-33A1-49F8-AD2F-7A07B344DD6D}"/>
    <cellStyle name="Vírgula 15 10" xfId="19625" xr:uid="{37E116E0-9AA1-431D-8637-F6F5141DB1E9}"/>
    <cellStyle name="Vírgula 15 11" xfId="13109" xr:uid="{EF143B4B-0DB0-4B40-BF5C-A81ED086922E}"/>
    <cellStyle name="Vírgula 15 12" xfId="32668" xr:uid="{ACC65C18-8F3D-4354-B1DF-D5A6B1043489}"/>
    <cellStyle name="Vírgula 15 13" xfId="35121" xr:uid="{CB9510D7-B284-4D3F-89D4-870BFEB72EC3}"/>
    <cellStyle name="Vírgula 15 14" xfId="35774" xr:uid="{7439202A-6D9D-4102-9ED1-F2A3803A4424}"/>
    <cellStyle name="Vírgula 15 15" xfId="37186" xr:uid="{7082BC1E-C062-4594-94A2-A84CE5C7C711}"/>
    <cellStyle name="Vírgula 15 16" xfId="38591" xr:uid="{0BDC3732-3503-4863-AE44-F06E997AEEC3}"/>
    <cellStyle name="Vírgula 15 17" xfId="40791" xr:uid="{A8E74C9C-D275-4BE8-8F2D-AE43347BB5AE}"/>
    <cellStyle name="Vírgula 15 18" xfId="41640" xr:uid="{9375713E-2396-4D85-9C31-5FE7CB98B162}"/>
    <cellStyle name="Vírgula 15 19" xfId="43043" xr:uid="{04383924-7387-4C29-B19E-07BE0E29F73A}"/>
    <cellStyle name="Vírgula 15 2" xfId="3110" xr:uid="{10E2FCDA-8ECC-4EB0-B9CE-4E3D27B88DE5}"/>
    <cellStyle name="Vírgula 15 2 10" xfId="32857" xr:uid="{B418BBEE-AD85-4C03-A808-14C3FC1F595B}"/>
    <cellStyle name="Vírgula 15 2 11" xfId="35122" xr:uid="{4A8451BE-4C8F-4104-AD28-DB8CEDD261F3}"/>
    <cellStyle name="Vírgula 15 2 12" xfId="35949" xr:uid="{5EAB007E-DA47-48C5-8005-FD6737C824AB}"/>
    <cellStyle name="Vírgula 15 2 13" xfId="37361" xr:uid="{0856F0C7-F651-4471-B5D9-D8B83D55F69E}"/>
    <cellStyle name="Vírgula 15 2 14" xfId="38766" xr:uid="{62828449-0DCB-4581-807D-1D2DF557BD1C}"/>
    <cellStyle name="Vírgula 15 2 15" xfId="40792" xr:uid="{75CBFE60-8D70-47BA-82EF-8FCDF3F65C77}"/>
    <cellStyle name="Vírgula 15 2 16" xfId="41815" xr:uid="{14C087FB-18CB-495B-B8E0-228ADDD339EC}"/>
    <cellStyle name="Vírgula 15 2 17" xfId="43218" xr:uid="{D41D0F24-F935-4634-A365-D51D1A628EE6}"/>
    <cellStyle name="Vírgula 15 2 2" xfId="3575" xr:uid="{C04E29E3-7938-424D-B4E9-54EE22990B68}"/>
    <cellStyle name="Vírgula 15 2 2 10" xfId="35123" xr:uid="{E9442C87-15BD-4675-9834-4EEA9F5975C4}"/>
    <cellStyle name="Vírgula 15 2 2 11" xfId="36314" xr:uid="{28A4965E-0BD0-4DA8-83C9-01EEF8D258D1}"/>
    <cellStyle name="Vírgula 15 2 2 12" xfId="37726" xr:uid="{B2BE68A4-FC31-4A8E-B646-236B26BCDC6F}"/>
    <cellStyle name="Vírgula 15 2 2 13" xfId="39131" xr:uid="{727B84EB-77D4-4FBD-9D5F-C49F5113EFEC}"/>
    <cellStyle name="Vírgula 15 2 2 14" xfId="40793" xr:uid="{D19E31E9-DE75-48A9-ACCC-DE5ADF6F753A}"/>
    <cellStyle name="Vírgula 15 2 2 15" xfId="42180" xr:uid="{FFB91160-46F9-4C7D-8D24-38D4E7FD0839}"/>
    <cellStyle name="Vírgula 15 2 2 16" xfId="43583" xr:uid="{4E73C072-9C87-4530-8C27-E015587DD1FD}"/>
    <cellStyle name="Vírgula 15 2 2 2" xfId="4436" xr:uid="{673BB51C-F510-4D82-B83D-C5390F456E7E}"/>
    <cellStyle name="Vírgula 15 2 2 2 10" xfId="37066" xr:uid="{7980CD1B-B21D-4795-A1DB-0184C1E9592E}"/>
    <cellStyle name="Vírgula 15 2 2 2 11" xfId="38478" xr:uid="{8A6AECF8-E34F-421D-83D3-9C09BE74650A}"/>
    <cellStyle name="Vírgula 15 2 2 2 12" xfId="39883" xr:uid="{955E1471-9F16-45C6-8921-FF8BE8DCABA8}"/>
    <cellStyle name="Vírgula 15 2 2 2 13" xfId="40794" xr:uid="{174663E5-E67E-48E5-9FEB-E162775D2928}"/>
    <cellStyle name="Vírgula 15 2 2 2 14" xfId="42932" xr:uid="{50351DBB-FF7F-4F27-A60E-ED728847B9DE}"/>
    <cellStyle name="Vírgula 15 2 2 2 15" xfId="44335" xr:uid="{1B3AF619-17F4-4D45-B80F-DFC34552655F}"/>
    <cellStyle name="Vírgula 15 2 2 2 2" xfId="6045" xr:uid="{2B9F3938-0BB5-4F7C-A3A3-D8C1FDE67E40}"/>
    <cellStyle name="Vírgula 15 2 2 2 2 2" xfId="11294" xr:uid="{8DFBBB83-ACFF-4431-9FC2-290F4723A5AF}"/>
    <cellStyle name="Vírgula 15 2 2 2 2 2 2" xfId="27556" xr:uid="{0ED248F1-66CF-4EBF-A398-A3D87F10D633}"/>
    <cellStyle name="Vírgula 15 2 2 2 2 3" xfId="16817" xr:uid="{602F701F-7838-48E6-9128-DCB32CFEFCE0}"/>
    <cellStyle name="Vírgula 15 2 2 2 2 4" xfId="22715" xr:uid="{43D16C37-2C60-48D2-B566-246A554E3A7C}"/>
    <cellStyle name="Vírgula 15 2 2 2 2 5" xfId="30074" xr:uid="{26CE220D-4F72-4C50-8F00-BE1462BC3E69}"/>
    <cellStyle name="Vírgula 15 2 2 2 3" xfId="8051" xr:uid="{FFD1531C-AD04-4A8C-96DE-F6E50CA794FA}"/>
    <cellStyle name="Vírgula 15 2 2 2 3 2" xfId="12906" xr:uid="{89B933E7-0548-4BBB-90CA-810585F19168}"/>
    <cellStyle name="Vírgula 15 2 2 2 3 2 2" xfId="29168" xr:uid="{329D5261-87BD-40EA-BBD2-D7445423D68D}"/>
    <cellStyle name="Vírgula 15 2 2 2 3 3" xfId="18501" xr:uid="{1EBA0AFA-1E3B-4B0A-A1A7-229A8BC04643}"/>
    <cellStyle name="Vírgula 15 2 2 2 3 4" xfId="24327" xr:uid="{1F07F59E-8123-407D-BBE4-F76E90F4A24C}"/>
    <cellStyle name="Vírgula 15 2 2 2 3 5" xfId="13637" xr:uid="{E6DD1A0C-CD6B-4617-B7A5-89445D2612E1}"/>
    <cellStyle name="Vírgula 15 2 2 2 4" xfId="9678" xr:uid="{368D3ACF-B497-4580-9EA4-290603F80041}"/>
    <cellStyle name="Vírgula 15 2 2 2 4 2" xfId="25947" xr:uid="{4A6A5999-7E21-4C35-B4C1-158AEF71B82F}"/>
    <cellStyle name="Vírgula 15 2 2 2 5" xfId="15208" xr:uid="{B8C04EEF-67A1-4C4D-869F-814A6134BC19}"/>
    <cellStyle name="Vírgula 15 2 2 2 6" xfId="21106" xr:uid="{C11B3F81-1138-46B2-9715-1D7BB06E40B4}"/>
    <cellStyle name="Vírgula 15 2 2 2 7" xfId="19483" xr:uid="{6DB52A8D-1AA0-49BA-9B71-DC6004F6CDFA}"/>
    <cellStyle name="Vírgula 15 2 2 2 8" xfId="34151" xr:uid="{281CF76F-63C2-4FD0-984C-748E83FF4C46}"/>
    <cellStyle name="Vírgula 15 2 2 2 9" xfId="35124" xr:uid="{37096804-A204-47AF-B054-5CCE65BC032A}"/>
    <cellStyle name="Vírgula 15 2 2 3" xfId="5190" xr:uid="{545589A7-E358-4127-B75B-82CCE7918DD1}"/>
    <cellStyle name="Vírgula 15 2 2 3 2" xfId="10439" xr:uid="{8760EA6A-46F5-4743-8952-81AF583200CD}"/>
    <cellStyle name="Vírgula 15 2 2 3 2 2" xfId="26701" xr:uid="{0B986228-8EA6-4E2D-9C2E-6266F8A78181}"/>
    <cellStyle name="Vírgula 15 2 2 3 3" xfId="15962" xr:uid="{768432E3-B672-4AC9-A0AA-57DF5376450A}"/>
    <cellStyle name="Vírgula 15 2 2 3 4" xfId="21860" xr:uid="{C7DCD1FD-ECE5-4ED3-BA11-67C6CA82B9A8}"/>
    <cellStyle name="Vírgula 15 2 2 3 5" xfId="18989" xr:uid="{3F3022E9-385A-4ED9-9CE9-6DBF36C0B19E}"/>
    <cellStyle name="Vírgula 15 2 2 4" xfId="7196" xr:uid="{70F2C195-C4CC-4EE1-9657-6D1F6E1D13F6}"/>
    <cellStyle name="Vírgula 15 2 2 4 2" xfId="12051" xr:uid="{8E219CCC-72C3-4F1B-A61D-79DF5030A700}"/>
    <cellStyle name="Vírgula 15 2 2 4 2 2" xfId="28313" xr:uid="{F622133D-5D6E-4FDC-85B9-49A36C374657}"/>
    <cellStyle name="Vírgula 15 2 2 4 3" xfId="17646" xr:uid="{A026C82C-DBDE-4D37-BDFF-23E9E6FD1CC6}"/>
    <cellStyle name="Vírgula 15 2 2 4 4" xfId="23472" xr:uid="{3E3BAC20-32C1-4605-93B3-8606CDA2E414}"/>
    <cellStyle name="Vírgula 15 2 2 4 5" xfId="13099" xr:uid="{E8B4A65A-3589-4754-8475-E50C9D5DE38C}"/>
    <cellStyle name="Vírgula 15 2 2 5" xfId="8823" xr:uid="{0630127E-0BB0-47BA-8275-A89D16B72840}"/>
    <cellStyle name="Vírgula 15 2 2 5 2" xfId="25092" xr:uid="{D7B52CB4-995D-4E61-9547-8E450AD6F866}"/>
    <cellStyle name="Vírgula 15 2 2 6" xfId="14351" xr:uid="{B86F4B44-F69E-48B2-9121-DF9F4AE5CAB0}"/>
    <cellStyle name="Vírgula 15 2 2 7" xfId="20251" xr:uid="{31011A0D-138B-4EEF-8329-7B3B837BF92E}"/>
    <cellStyle name="Vírgula 15 2 2 8" xfId="29418" xr:uid="{485D7270-D1E7-4043-8C09-D188608BA6BF}"/>
    <cellStyle name="Vírgula 15 2 2 9" xfId="33296" xr:uid="{4AA426FF-1961-40DD-8157-93ADFF53610E}"/>
    <cellStyle name="Vírgula 15 2 3" xfId="4001" xr:uid="{EFAA4BB2-37A4-42CE-98D1-49F0ED81409D}"/>
    <cellStyle name="Vírgula 15 2 3 10" xfId="36699" xr:uid="{C83B6245-59D0-44F4-9944-9A204244EEF1}"/>
    <cellStyle name="Vírgula 15 2 3 11" xfId="38111" xr:uid="{F1D31067-28A8-4076-9121-F3F9F131FDBD}"/>
    <cellStyle name="Vírgula 15 2 3 12" xfId="39516" xr:uid="{388F3650-CB83-4DCB-8CBF-827B4D8318A0}"/>
    <cellStyle name="Vírgula 15 2 3 13" xfId="40795" xr:uid="{69B32799-A968-448D-8521-D6D74D6B579B}"/>
    <cellStyle name="Vírgula 15 2 3 14" xfId="42565" xr:uid="{D428BB5E-CA27-4A9C-818E-D6FB39973BAE}"/>
    <cellStyle name="Vírgula 15 2 3 15" xfId="43968" xr:uid="{A10252B8-A156-47B9-A3FC-F8B721E86A91}"/>
    <cellStyle name="Vírgula 15 2 3 2" xfId="5610" xr:uid="{5B0DBC6D-293E-4361-A9BA-87754CFC548C}"/>
    <cellStyle name="Vírgula 15 2 3 2 2" xfId="10859" xr:uid="{BEF0D0F2-4438-4603-B48A-24AFFDBFAAE8}"/>
    <cellStyle name="Vírgula 15 2 3 2 2 2" xfId="27121" xr:uid="{61854484-0EE9-4D3A-BD27-955714FFA148}"/>
    <cellStyle name="Vírgula 15 2 3 2 3" xfId="16382" xr:uid="{29AA0D67-C862-45F7-89CB-927AF65182AE}"/>
    <cellStyle name="Vírgula 15 2 3 2 4" xfId="22280" xr:uid="{82F2DA2F-349E-4B18-A3F6-D5275E19D39B}"/>
    <cellStyle name="Vírgula 15 2 3 2 5" xfId="30268" xr:uid="{43E902AF-2FEA-45A3-8FF8-7983D9C55FFC}"/>
    <cellStyle name="Vírgula 15 2 3 3" xfId="7616" xr:uid="{555F0DA5-9F78-442D-B164-C8648DD609D2}"/>
    <cellStyle name="Vírgula 15 2 3 3 2" xfId="12471" xr:uid="{CFF59089-AEBF-48B1-894B-07E04C0F9AD3}"/>
    <cellStyle name="Vírgula 15 2 3 3 2 2" xfId="28733" xr:uid="{6003C8A8-090A-4A09-A5FE-F06153A16703}"/>
    <cellStyle name="Vírgula 15 2 3 3 3" xfId="18066" xr:uid="{C6DEA99B-A0B4-4058-8D1C-11C20217B681}"/>
    <cellStyle name="Vírgula 15 2 3 3 4" xfId="23892" xr:uid="{BA24BCF0-F0AC-4FD0-B72E-3D32EA02D777}"/>
    <cellStyle name="Vírgula 15 2 3 3 5" xfId="31318" xr:uid="{8D34BA28-F558-4627-8743-BE380F429003}"/>
    <cellStyle name="Vírgula 15 2 3 4" xfId="9243" xr:uid="{881CF927-CAB2-4813-93C3-9035C91E1006}"/>
    <cellStyle name="Vírgula 15 2 3 4 2" xfId="25512" xr:uid="{DF57085B-65D0-45D4-B360-0FDC38585A45}"/>
    <cellStyle name="Vírgula 15 2 3 5" xfId="14773" xr:uid="{8D2601EF-1675-41B2-A994-5E3B3D66DDFA}"/>
    <cellStyle name="Vírgula 15 2 3 6" xfId="20671" xr:uid="{EA7B0350-1D87-4FF5-83CD-1C4D8F0214AF}"/>
    <cellStyle name="Vírgula 15 2 3 7" xfId="31578" xr:uid="{72CAA215-3ADA-42B9-A229-643BF866EDEA}"/>
    <cellStyle name="Vírgula 15 2 3 8" xfId="33716" xr:uid="{2CB2B22C-6361-4234-A8C1-67B1CE6D03A3}"/>
    <cellStyle name="Vírgula 15 2 3 9" xfId="35125" xr:uid="{955C4E12-43FF-47A2-9A8F-D7269900D796}"/>
    <cellStyle name="Vírgula 15 2 4" xfId="4751" xr:uid="{B69E9962-3DF7-45DD-988E-BA1E50533AEB}"/>
    <cellStyle name="Vírgula 15 2 4 2" xfId="10000" xr:uid="{EE3185C7-B86A-4974-8D16-DAD772C23A03}"/>
    <cellStyle name="Vírgula 15 2 4 2 2" xfId="26262" xr:uid="{995EAE4E-CD05-4C55-ABAE-746B4282154B}"/>
    <cellStyle name="Vírgula 15 2 4 3" xfId="15523" xr:uid="{0FF90E2D-1967-4867-BFDD-5416173617F6}"/>
    <cellStyle name="Vírgula 15 2 4 4" xfId="21421" xr:uid="{EE01132B-096D-49D9-9319-6E93CE434AD1}"/>
    <cellStyle name="Vírgula 15 2 4 5" xfId="30660" xr:uid="{E9C28C8C-FD47-4A99-9D61-EA8EACB8207D}"/>
    <cellStyle name="Vírgula 15 2 5" xfId="6757" xr:uid="{67753551-51DE-42B7-B083-8F50BB072ED1}"/>
    <cellStyle name="Vírgula 15 2 5 2" xfId="11612" xr:uid="{A751A873-B8A0-4EA6-931A-BCE8727C87D3}"/>
    <cellStyle name="Vírgula 15 2 5 2 2" xfId="27874" xr:uid="{0B7E09F1-DF71-4601-AA18-28A6636097A5}"/>
    <cellStyle name="Vírgula 15 2 5 3" xfId="17207" xr:uid="{63DAB677-2D0E-418A-B499-1E24A7A0440D}"/>
    <cellStyle name="Vírgula 15 2 5 4" xfId="23033" xr:uid="{B49447B9-CD9E-4DB0-946F-050C3C28D156}"/>
    <cellStyle name="Vírgula 15 2 5 5" xfId="32238" xr:uid="{E781F0F3-8937-4EE1-B2C5-98F99B1F9F5D}"/>
    <cellStyle name="Vírgula 15 2 6" xfId="8384" xr:uid="{CF225094-083A-45B0-8DD6-97F64E8FD0CF}"/>
    <cellStyle name="Vírgula 15 2 6 2" xfId="24653" xr:uid="{2909876B-978A-44AB-8744-DB074212137C}"/>
    <cellStyle name="Vírgula 15 2 7" xfId="13909" xr:uid="{31304EC5-6638-47D2-B10A-04215D62D7E3}"/>
    <cellStyle name="Vírgula 15 2 8" xfId="19812" xr:uid="{8DBE260B-13D2-4929-8353-203A0681F208}"/>
    <cellStyle name="Vírgula 15 2 9" xfId="32010" xr:uid="{C5558162-7260-4087-A7D2-DD720C8687BE}"/>
    <cellStyle name="Vírgula 15 3" xfId="3377" xr:uid="{C9B06603-68F4-40BA-8D05-327E23A70490}"/>
    <cellStyle name="Vírgula 15 3 10" xfId="33098" xr:uid="{0A2FA923-19DA-4474-ABC0-896C89935656}"/>
    <cellStyle name="Vírgula 15 3 11" xfId="35126" xr:uid="{58A2D0EB-EF10-46C5-BC2C-508FBCEAC307}"/>
    <cellStyle name="Vírgula 15 3 12" xfId="36344" xr:uid="{BA1ABF13-FD74-4356-917A-FF8039167003}"/>
    <cellStyle name="Vírgula 15 3 13" xfId="37756" xr:uid="{88FCB727-4091-4F83-B633-DB0DC41BA0CE}"/>
    <cellStyle name="Vírgula 15 3 14" xfId="39161" xr:uid="{2A07B851-4D41-4F6C-8FD8-622773379BDA}"/>
    <cellStyle name="Vírgula 15 3 15" xfId="40796" xr:uid="{6B94D243-855F-4E34-B739-AF386F325D99}"/>
    <cellStyle name="Vírgula 15 3 16" xfId="42210" xr:uid="{80DE067D-6AE4-4B81-87E4-093F090ECFE3}"/>
    <cellStyle name="Vírgula 15 3 17" xfId="43613" xr:uid="{81918E2A-B2E8-42D3-8A4A-8E7E1A901AAD}"/>
    <cellStyle name="Vírgula 15 3 2" xfId="3676" xr:uid="{1DE1872F-B01A-48C7-97E2-F0B936B2FD6B}"/>
    <cellStyle name="Vírgula 15 3 2 10" xfId="35127" xr:uid="{E08C3555-F7B4-4E60-B616-3C10EA5E70AB}"/>
    <cellStyle name="Vírgula 15 3 2 11" xfId="37096" xr:uid="{D973AED7-9A92-43A5-A8EE-60C55D62C4E6}"/>
    <cellStyle name="Vírgula 15 3 2 12" xfId="38508" xr:uid="{032E1754-EFD5-4C12-8A7F-02192845FAD4}"/>
    <cellStyle name="Vírgula 15 3 2 13" xfId="39913" xr:uid="{2A80B6EC-9ECF-4D83-9810-FB9BAD7CEF25}"/>
    <cellStyle name="Vírgula 15 3 2 14" xfId="40797" xr:uid="{1613DCD2-F3EE-4554-A777-F2FB3EB1EDFE}"/>
    <cellStyle name="Vírgula 15 3 2 15" xfId="42962" xr:uid="{4B6C3EDE-4432-4AC5-B8D0-76C990A33211}"/>
    <cellStyle name="Vírgula 15 3 2 16" xfId="44365" xr:uid="{4568597B-EA7F-474D-B0EB-928849CBAABE}"/>
    <cellStyle name="Vírgula 15 3 2 2" xfId="4531" xr:uid="{71B733DB-0FD5-4E23-BD97-153B9A48A6DE}"/>
    <cellStyle name="Vírgula 15 3 2 2 2" xfId="6140" xr:uid="{18602A9C-C886-427C-B773-1695FBA154A6}"/>
    <cellStyle name="Vírgula 15 3 2 2 2 2" xfId="11389" xr:uid="{6A3EB3F7-6A87-4DC4-8F52-168D2F1658A8}"/>
    <cellStyle name="Vírgula 15 3 2 2 2 2 2" xfId="27651" xr:uid="{97138F11-43BC-4FBD-A62F-9B90A62F5ACF}"/>
    <cellStyle name="Vírgula 15 3 2 2 2 3" xfId="16912" xr:uid="{EA19E748-1983-4E5D-9946-70121A69EA0B}"/>
    <cellStyle name="Vírgula 15 3 2 2 2 4" xfId="22810" xr:uid="{D0F53EA2-A276-43D6-ACEB-9400E45101B4}"/>
    <cellStyle name="Vírgula 15 3 2 2 2 5" xfId="30863" xr:uid="{17A215C7-F689-4B99-9ACD-62C6600F7CB3}"/>
    <cellStyle name="Vírgula 15 3 2 2 3" xfId="8146" xr:uid="{03ED45D9-1C16-4C4A-85FF-BF57B22E4C01}"/>
    <cellStyle name="Vírgula 15 3 2 2 3 2" xfId="13001" xr:uid="{19FDEA6C-F5F2-460C-9335-10B02F687DA1}"/>
    <cellStyle name="Vírgula 15 3 2 2 3 2 2" xfId="29263" xr:uid="{8E4ABC28-01DF-406B-903B-5F1CF2CD70FF}"/>
    <cellStyle name="Vírgula 15 3 2 2 3 3" xfId="18596" xr:uid="{3932E743-424A-4095-8044-4F88857DFCDC}"/>
    <cellStyle name="Vírgula 15 3 2 2 3 4" xfId="24422" xr:uid="{72193F25-4725-4C40-98EA-DA88414DB0D1}"/>
    <cellStyle name="Vírgula 15 3 2 2 3 5" xfId="31651" xr:uid="{FADAA376-F1A8-4450-90E7-01253519F901}"/>
    <cellStyle name="Vírgula 15 3 2 2 4" xfId="9773" xr:uid="{F63B7693-60C3-46B5-88D5-CC13B7D39E9D}"/>
    <cellStyle name="Vírgula 15 3 2 2 4 2" xfId="26042" xr:uid="{FD2D3377-E989-4E8D-8944-6D1737E5429B}"/>
    <cellStyle name="Vírgula 15 3 2 2 5" xfId="15303" xr:uid="{AFBDA77E-6B6E-4B33-A6A7-045E1B181F3F}"/>
    <cellStyle name="Vírgula 15 3 2 2 6" xfId="21201" xr:uid="{D939BB6F-E84C-4FF8-9564-CE8F27460F19}"/>
    <cellStyle name="Vírgula 15 3 2 2 7" xfId="30311" xr:uid="{D6024212-3BF1-49F9-B28F-E6D62DA0397C}"/>
    <cellStyle name="Vírgula 15 3 2 2 8" xfId="34246" xr:uid="{B8CE5BCE-3218-4B06-8559-31CAE673A2B1}"/>
    <cellStyle name="Vírgula 15 3 2 3" xfId="5285" xr:uid="{8FD421EB-F24C-498E-8EBE-E54B2B5EF177}"/>
    <cellStyle name="Vírgula 15 3 2 3 2" xfId="10534" xr:uid="{845B9B67-40B3-4397-98EF-8280CD169F63}"/>
    <cellStyle name="Vírgula 15 3 2 3 2 2" xfId="26796" xr:uid="{7D31B6D8-0073-4226-8D0B-464D366EB123}"/>
    <cellStyle name="Vírgula 15 3 2 3 3" xfId="16057" xr:uid="{0E78011B-7307-40C0-98A6-007EE525ACEE}"/>
    <cellStyle name="Vírgula 15 3 2 3 4" xfId="21955" xr:uid="{4EDF0DAE-972A-4B24-9324-0FA72400FA76}"/>
    <cellStyle name="Vírgula 15 3 2 3 5" xfId="18857" xr:uid="{F934F42B-29E0-41B7-AB6B-298DE6BFE690}"/>
    <cellStyle name="Vírgula 15 3 2 4" xfId="7291" xr:uid="{DB3737C5-990D-4FCE-9C16-A8647C044D35}"/>
    <cellStyle name="Vírgula 15 3 2 4 2" xfId="12146" xr:uid="{F0843FC3-74CF-4BB4-9931-F36BAE0540A5}"/>
    <cellStyle name="Vírgula 15 3 2 4 2 2" xfId="28408" xr:uid="{FABE66D5-AF8D-4FB2-AA37-E688C04E977F}"/>
    <cellStyle name="Vírgula 15 3 2 4 3" xfId="17741" xr:uid="{C7FFD396-7B01-4E92-AC53-A1139D9AC7A6}"/>
    <cellStyle name="Vírgula 15 3 2 4 4" xfId="23567" xr:uid="{3DEA5A6F-C1C5-4663-8FB6-84B8379A6D6C}"/>
    <cellStyle name="Vírgula 15 3 2 4 5" xfId="31047" xr:uid="{D77C5ABA-D47A-4DA7-9FB9-BBAB1AE568DB}"/>
    <cellStyle name="Vírgula 15 3 2 5" xfId="8918" xr:uid="{645EC4E9-F2F7-4D48-8C80-5B5D704477AB}"/>
    <cellStyle name="Vírgula 15 3 2 5 2" xfId="25187" xr:uid="{C18BBB26-3C70-4024-B470-FB48317F6E10}"/>
    <cellStyle name="Vírgula 15 3 2 6" xfId="14448" xr:uid="{F6D006FF-1D7E-4F7E-8679-C70FB6C99EED}"/>
    <cellStyle name="Vírgula 15 3 2 7" xfId="20346" xr:uid="{B9648414-5365-4D7D-8245-989C7054C24E}"/>
    <cellStyle name="Vírgula 15 3 2 8" xfId="31194" xr:uid="{600E6FB7-5824-4BA5-8963-67FD5120C926}"/>
    <cellStyle name="Vírgula 15 3 2 9" xfId="33391" xr:uid="{5AEE390F-F186-48F2-9E85-D9968F2E44C7}"/>
    <cellStyle name="Vírgula 15 3 3" xfId="4238" xr:uid="{2E352A25-99CA-40CC-AE4E-8212226D693B}"/>
    <cellStyle name="Vírgula 15 3 3 2" xfId="5847" xr:uid="{4265AA75-8516-403A-8422-FDD9CF1D8305}"/>
    <cellStyle name="Vírgula 15 3 3 2 2" xfId="11096" xr:uid="{6F130727-53B0-43BA-ACA4-0EBB19B3C83C}"/>
    <cellStyle name="Vírgula 15 3 3 2 2 2" xfId="27358" xr:uid="{5A592E23-2096-43B3-BBCB-2A6C729372B3}"/>
    <cellStyle name="Vírgula 15 3 3 2 3" xfId="16619" xr:uid="{FA4D77A4-6C3D-428D-83AE-14029F3FB08E}"/>
    <cellStyle name="Vírgula 15 3 3 2 4" xfId="22517" xr:uid="{B85896A2-4010-4B26-AD4D-A9F5B6B431A9}"/>
    <cellStyle name="Vírgula 15 3 3 2 5" xfId="31922" xr:uid="{22798FBD-1CEB-4F3D-B734-86BE5C1177B5}"/>
    <cellStyle name="Vírgula 15 3 3 3" xfId="7853" xr:uid="{8AAD8FD1-A32F-4AC8-BC7D-9A013A9BF442}"/>
    <cellStyle name="Vírgula 15 3 3 3 2" xfId="12708" xr:uid="{EBBA7B24-867B-4A97-B31F-2F363A1026FC}"/>
    <cellStyle name="Vírgula 15 3 3 3 2 2" xfId="28970" xr:uid="{75C5432C-7C52-4F8D-B949-B323F229C474}"/>
    <cellStyle name="Vírgula 15 3 3 3 3" xfId="18303" xr:uid="{F7328541-901B-404C-A663-8ECDE869E52A}"/>
    <cellStyle name="Vírgula 15 3 3 3 4" xfId="24129" xr:uid="{6E533DC6-D34C-4B54-B8BA-29B349D4E2C2}"/>
    <cellStyle name="Vírgula 15 3 3 3 5" xfId="31405" xr:uid="{3E63BAA8-37C3-48F5-852C-A6F4281BA573}"/>
    <cellStyle name="Vírgula 15 3 3 4" xfId="9480" xr:uid="{8C682392-9BD9-4026-A6A2-6BC17D474F7C}"/>
    <cellStyle name="Vírgula 15 3 3 4 2" xfId="25749" xr:uid="{4F8DEDCB-3551-44DA-8FA4-1F9CD893BEC0}"/>
    <cellStyle name="Vírgula 15 3 3 5" xfId="15010" xr:uid="{8F391108-834C-4614-B7F0-8BCC00022308}"/>
    <cellStyle name="Vírgula 15 3 3 6" xfId="20908" xr:uid="{8103D90D-F885-4075-A14F-10A90D588320}"/>
    <cellStyle name="Vírgula 15 3 3 7" xfId="19307" xr:uid="{3E4999B8-7AB1-4F6C-8D7E-A25B262E9D1F}"/>
    <cellStyle name="Vírgula 15 3 3 8" xfId="33953" xr:uid="{CEAFE53F-88B9-489D-8415-24AF525ECCC7}"/>
    <cellStyle name="Vírgula 15 3 4" xfId="4992" xr:uid="{A4DB9A73-5BC4-425D-BA17-387D76533B67}"/>
    <cellStyle name="Vírgula 15 3 4 2" xfId="10241" xr:uid="{F760681F-D9F2-4C23-B55F-C5142201A76A}"/>
    <cellStyle name="Vírgula 15 3 4 2 2" xfId="26503" xr:uid="{1F3BA469-1DCF-4E60-8409-12B702A79FFB}"/>
    <cellStyle name="Vírgula 15 3 4 3" xfId="15764" xr:uid="{40284F13-479F-4E3B-A2D4-2E57D182FEDB}"/>
    <cellStyle name="Vírgula 15 3 4 4" xfId="21662" xr:uid="{ACB9CB11-6DFD-4BA3-A6AB-B7AF2D2BF9E2}"/>
    <cellStyle name="Vírgula 15 3 4 5" xfId="30671" xr:uid="{CC0DF6D7-C078-4147-BA93-131850DE6BBC}"/>
    <cellStyle name="Vírgula 15 3 5" xfId="6998" xr:uid="{1E89082C-E5BC-463C-AEFB-F3392DDBB3E3}"/>
    <cellStyle name="Vírgula 15 3 5 2" xfId="11853" xr:uid="{BFE7D4AC-EF51-4813-8945-1EE3001A9F5F}"/>
    <cellStyle name="Vírgula 15 3 5 2 2" xfId="28115" xr:uid="{72CB5B48-2FF3-4141-BB83-E34943C1388D}"/>
    <cellStyle name="Vírgula 15 3 5 3" xfId="17448" xr:uid="{15F003FC-8A6B-4E05-8273-7EBECE3FA7F6}"/>
    <cellStyle name="Vírgula 15 3 5 4" xfId="23274" xr:uid="{8F60A40A-EEA1-49E5-9AE8-434E2D8161DB}"/>
    <cellStyle name="Vírgula 15 3 5 5" xfId="18748" xr:uid="{AB6A518B-F797-4061-A430-CFC5D6AF1E75}"/>
    <cellStyle name="Vírgula 15 3 6" xfId="8625" xr:uid="{4BAF3AF7-3A8E-4461-B64B-47373096C9E0}"/>
    <cellStyle name="Vírgula 15 3 6 2" xfId="24894" xr:uid="{CE53726E-0A0A-42D2-8420-3306042E58FA}"/>
    <cellStyle name="Vírgula 15 3 7" xfId="14153" xr:uid="{4C9718A8-FC38-4E52-B26A-400AC0DB8C0B}"/>
    <cellStyle name="Vírgula 15 3 8" xfId="20053" xr:uid="{ABB41AA2-E935-4F47-A0DC-23492C8CBABD}"/>
    <cellStyle name="Vírgula 15 3 9" xfId="13449" xr:uid="{68BEF3EC-64B6-4823-975F-B47E2D634FEF}"/>
    <cellStyle name="Vírgula 15 4" xfId="3307" xr:uid="{AB783FB1-A133-4ADD-A19A-15F44FDC06BD}"/>
    <cellStyle name="Vírgula 15 4 10" xfId="35128" xr:uid="{C45C8999-AC21-46DC-A252-391B92CC13D6}"/>
    <cellStyle name="Vírgula 15 4 11" xfId="36138" xr:uid="{09DBFA21-8E44-4E89-BAD7-16FFE6A4B02B}"/>
    <cellStyle name="Vírgula 15 4 12" xfId="37550" xr:uid="{8F056664-2FDB-4342-A7C2-16055D3C74ED}"/>
    <cellStyle name="Vírgula 15 4 13" xfId="38955" xr:uid="{105810E2-FBD1-416D-8C93-6B7A68934C10}"/>
    <cellStyle name="Vírgula 15 4 14" xfId="40798" xr:uid="{0E6B90FA-3D59-4589-942E-21008FEAA039}"/>
    <cellStyle name="Vírgula 15 4 15" xfId="42004" xr:uid="{747C02DB-F542-4A21-83D4-D5C1282F3899}"/>
    <cellStyle name="Vírgula 15 4 16" xfId="43407" xr:uid="{E8660D67-6620-43DF-8912-FA1A40739143}"/>
    <cellStyle name="Vírgula 15 4 2" xfId="4107" xr:uid="{6BCE569F-35F8-433C-8DCE-41EC7EC66CC5}"/>
    <cellStyle name="Vírgula 15 4 2 10" xfId="36890" xr:uid="{CDB8CCBF-7D9D-4064-8763-506741ABDCCB}"/>
    <cellStyle name="Vírgula 15 4 2 11" xfId="38302" xr:uid="{BD6C9EB7-06EB-4DDE-978B-0F2435DCE047}"/>
    <cellStyle name="Vírgula 15 4 2 12" xfId="39707" xr:uid="{18200B8A-D4B5-4AE0-8157-BFE59DCE442D}"/>
    <cellStyle name="Vírgula 15 4 2 13" xfId="40799" xr:uid="{2AF8F061-0850-4385-9CFD-8E61305FDADB}"/>
    <cellStyle name="Vírgula 15 4 2 14" xfId="42756" xr:uid="{9E75F454-013B-4083-A4C7-CBE55DFA0F57}"/>
    <cellStyle name="Vírgula 15 4 2 15" xfId="44159" xr:uid="{48927F46-AA18-45CD-8F32-F0675937688F}"/>
    <cellStyle name="Vírgula 15 4 2 2" xfId="5716" xr:uid="{E4DEE941-BAB6-4D76-A083-D99AF03DEB31}"/>
    <cellStyle name="Vírgula 15 4 2 2 2" xfId="10965" xr:uid="{69C35304-6AEB-4209-9DDC-400B80BED07A}"/>
    <cellStyle name="Vírgula 15 4 2 2 2 2" xfId="27227" xr:uid="{4192E361-03C2-44AF-8AE4-9F2FB78F95B7}"/>
    <cellStyle name="Vírgula 15 4 2 2 3" xfId="16488" xr:uid="{C43F29A8-892C-4280-AA65-7C3C2EA35C56}"/>
    <cellStyle name="Vírgula 15 4 2 2 4" xfId="22386" xr:uid="{A4022984-0926-4F3F-A24B-F9D1BFBFBD15}"/>
    <cellStyle name="Vírgula 15 4 2 2 5" xfId="31610" xr:uid="{B14FE6AC-4390-4651-B73F-B09E6CC8FD24}"/>
    <cellStyle name="Vírgula 15 4 2 3" xfId="7722" xr:uid="{BFC34582-5068-445C-A7F9-C3D7D42140D6}"/>
    <cellStyle name="Vírgula 15 4 2 3 2" xfId="12577" xr:uid="{3BA537B5-B7EF-40B4-9CC2-810A74ED1DC2}"/>
    <cellStyle name="Vírgula 15 4 2 3 2 2" xfId="28839" xr:uid="{EC96CC1E-61AD-4C28-AD9D-C956317EF3E0}"/>
    <cellStyle name="Vírgula 15 4 2 3 3" xfId="18172" xr:uid="{AD25A911-7AA0-4DDB-BFB4-DA343B3AA1D5}"/>
    <cellStyle name="Vírgula 15 4 2 3 4" xfId="23998" xr:uid="{5A13BAAB-9FAC-4B1F-B6EE-7DFCDB0FC172}"/>
    <cellStyle name="Vírgula 15 4 2 3 5" xfId="31478" xr:uid="{7A36662E-CDA2-4884-AEDE-B6CAFCAA5EED}"/>
    <cellStyle name="Vírgula 15 4 2 4" xfId="9349" xr:uid="{B4A2E721-24F5-49AC-9035-D45E6503B049}"/>
    <cellStyle name="Vírgula 15 4 2 4 2" xfId="25618" xr:uid="{F82399CF-2353-440B-8801-D3158E1E822A}"/>
    <cellStyle name="Vírgula 15 4 2 5" xfId="14879" xr:uid="{E26F249B-381E-4ABB-BCF3-FD6467EDA3F0}"/>
    <cellStyle name="Vírgula 15 4 2 6" xfId="20777" xr:uid="{0045BEB9-D164-4AB4-B8D5-89B546014F19}"/>
    <cellStyle name="Vírgula 15 4 2 7" xfId="30627" xr:uid="{DD078A7D-99BE-404D-991F-6C8059233627}"/>
    <cellStyle name="Vírgula 15 4 2 8" xfId="33822" xr:uid="{D91B03A8-981B-4484-BE75-2CCCC83682CF}"/>
    <cellStyle name="Vírgula 15 4 2 9" xfId="35129" xr:uid="{98092B45-7AE6-4B65-BEFC-CDAAE9619435}"/>
    <cellStyle name="Vírgula 15 4 3" xfId="4923" xr:uid="{B7A16A5C-E6FF-43BF-B6DE-ADC4D04AFA54}"/>
    <cellStyle name="Vírgula 15 4 3 2" xfId="10172" xr:uid="{D03BA40F-83C5-4A89-B513-603D976B4367}"/>
    <cellStyle name="Vírgula 15 4 3 2 2" xfId="26434" xr:uid="{64C67145-31D3-44E1-B632-B23DCDFB9CAD}"/>
    <cellStyle name="Vírgula 15 4 3 3" xfId="15695" xr:uid="{42FB3117-14A5-4CB0-83B2-4F4DFB5EB15E}"/>
    <cellStyle name="Vírgula 15 4 3 4" xfId="21593" xr:uid="{595AB3E3-8CF9-49DF-880A-C1F89468DE18}"/>
    <cellStyle name="Vírgula 15 4 3 5" xfId="13467" xr:uid="{283BA0D2-D47B-44FC-BDF6-4E8433BB3169}"/>
    <cellStyle name="Vírgula 15 4 4" xfId="6929" xr:uid="{A12239B9-BF02-477C-B83B-AB55B23CD047}"/>
    <cellStyle name="Vírgula 15 4 4 2" xfId="11784" xr:uid="{D8E99758-A25B-41D1-AC48-34396F2042D6}"/>
    <cellStyle name="Vírgula 15 4 4 2 2" xfId="28046" xr:uid="{CA0EF3A8-AAF2-493D-9F5A-27EA73AD0C57}"/>
    <cellStyle name="Vírgula 15 4 4 3" xfId="17379" xr:uid="{726887DE-C712-4710-8F80-C57DD8546B86}"/>
    <cellStyle name="Vírgula 15 4 4 4" xfId="23205" xr:uid="{983C468B-5FF8-4E2C-8247-1194EC6EA9C6}"/>
    <cellStyle name="Vírgula 15 4 4 5" xfId="19369" xr:uid="{2039D138-2DA0-4B1C-B22F-03A805A75632}"/>
    <cellStyle name="Vírgula 15 4 5" xfId="8556" xr:uid="{F48D7B32-BF52-4F04-BF07-1FD2F735D271}"/>
    <cellStyle name="Vírgula 15 4 5 2" xfId="24825" xr:uid="{708D940E-4419-43F8-9243-FCC8068E4160}"/>
    <cellStyle name="Vírgula 15 4 6" xfId="14084" xr:uid="{A71FDB26-82E1-4A7E-AD59-EEEA05F4E8C3}"/>
    <cellStyle name="Vírgula 15 4 7" xfId="19984" xr:uid="{20DAEE05-B74E-4BEA-8F0C-233B2E0D168D}"/>
    <cellStyle name="Vírgula 15 4 8" xfId="29505" xr:uid="{64BC0F0F-5440-4897-B517-B17258B3F634}"/>
    <cellStyle name="Vírgula 15 4 9" xfId="33029" xr:uid="{0D48B9B4-07DA-414B-9616-B511C101E0B6}"/>
    <cellStyle name="Vírgula 15 5" xfId="3800" xr:uid="{62AE6E8A-7CBC-460B-A635-E66D35C65D43}"/>
    <cellStyle name="Vírgula 15 5 10" xfId="36523" xr:uid="{DA4E1C5A-9C5B-4121-999E-8D93935F8139}"/>
    <cellStyle name="Vírgula 15 5 11" xfId="37935" xr:uid="{3212ABD5-3C1F-4686-9E5C-0D867EAFD88B}"/>
    <cellStyle name="Vírgula 15 5 12" xfId="39340" xr:uid="{D19EE014-E966-4753-9682-8C7C2EB1BA32}"/>
    <cellStyle name="Vírgula 15 5 13" xfId="40800" xr:uid="{3211D5BE-F6D6-40E7-B937-EC5D7B49209C}"/>
    <cellStyle name="Vírgula 15 5 14" xfId="42389" xr:uid="{84B7412A-A9FB-4AD6-AC75-4F4D57047FA3}"/>
    <cellStyle name="Vírgula 15 5 15" xfId="43792" xr:uid="{0289B426-4AD9-4C57-A92A-95338B519025}"/>
    <cellStyle name="Vírgula 15 5 2" xfId="5409" xr:uid="{1BBBE424-540C-4D45-8BC2-8997B1889F0C}"/>
    <cellStyle name="Vírgula 15 5 2 2" xfId="10658" xr:uid="{D35B028D-7082-4332-8E78-EBDFAD12B1F6}"/>
    <cellStyle name="Vírgula 15 5 2 2 2" xfId="26920" xr:uid="{3C9EF908-8327-4F4E-8EC4-3606E512B963}"/>
    <cellStyle name="Vírgula 15 5 2 3" xfId="16181" xr:uid="{50E80A65-5FD5-4E0F-A188-D9F9D8BA1CEF}"/>
    <cellStyle name="Vírgula 15 5 2 4" xfId="22079" xr:uid="{D7B1817F-0D61-4109-843E-D0D44EAFCB57}"/>
    <cellStyle name="Vírgula 15 5 2 5" xfId="30026" xr:uid="{C4F1318C-BC0A-433B-8487-67D2C55905A0}"/>
    <cellStyle name="Vírgula 15 5 3" xfId="7415" xr:uid="{9DE47A81-1CBC-4BC9-BC84-ADC2A06C1429}"/>
    <cellStyle name="Vírgula 15 5 3 2" xfId="12270" xr:uid="{FEE48987-5803-49A2-AAEA-38D8C2C57CE6}"/>
    <cellStyle name="Vírgula 15 5 3 2 2" xfId="28532" xr:uid="{4F929ACB-460F-4791-9A45-36F469515EA9}"/>
    <cellStyle name="Vírgula 15 5 3 3" xfId="17865" xr:uid="{DD09AF1A-2849-4AF3-ACC6-6D4398B50839}"/>
    <cellStyle name="Vírgula 15 5 3 4" xfId="23691" xr:uid="{BE0FCE98-051F-4890-A2D7-3BBDC57B3C9C}"/>
    <cellStyle name="Vírgula 15 5 3 5" xfId="13376" xr:uid="{02DBB493-8C3A-4602-99E6-2704DEC407DE}"/>
    <cellStyle name="Vírgula 15 5 4" xfId="9042" xr:uid="{369F1726-5825-4BA2-A1CC-17D9159AB028}"/>
    <cellStyle name="Vírgula 15 5 4 2" xfId="25311" xr:uid="{4A5CDE0B-2949-4847-896D-A700E11561BC}"/>
    <cellStyle name="Vírgula 15 5 5" xfId="14572" xr:uid="{64AE1340-6EB2-481D-B409-0150B6D1B02D}"/>
    <cellStyle name="Vírgula 15 5 6" xfId="20470" xr:uid="{C5B65248-E164-4EB6-8996-96A04FF3F98D}"/>
    <cellStyle name="Vírgula 15 5 7" xfId="32132" xr:uid="{289F2B71-2B48-46C8-B0B4-6F310A5E9979}"/>
    <cellStyle name="Vírgula 15 5 8" xfId="33515" xr:uid="{85D038F1-3397-4381-957B-26A3379F418B}"/>
    <cellStyle name="Vírgula 15 5 9" xfId="35130" xr:uid="{154DB7F1-DA91-48FD-BAEF-A69B87EB7363}"/>
    <cellStyle name="Vírgula 15 6" xfId="4564" xr:uid="{9E3C9431-62F9-45A6-AB31-6FCA52375D54}"/>
    <cellStyle name="Vírgula 15 6 2" xfId="9813" xr:uid="{6FDD9131-A7C8-41E2-A9C3-1FF1D73F2B44}"/>
    <cellStyle name="Vírgula 15 6 2 2" xfId="26075" xr:uid="{7730E4A9-67E2-4A28-BDE4-91014BA1F373}"/>
    <cellStyle name="Vírgula 15 6 3" xfId="15336" xr:uid="{298E95D9-E264-4B96-A356-FA3B035EAED7}"/>
    <cellStyle name="Vírgula 15 6 4" xfId="21234" xr:uid="{95C725D6-E8EE-475D-A933-562EB60C19D3}"/>
    <cellStyle name="Vírgula 15 6 5" xfId="29608" xr:uid="{646E521D-F95D-468D-A381-B3D344BE3301}"/>
    <cellStyle name="Vírgula 15 7" xfId="6570" xr:uid="{D4CD402A-68E9-4384-90D9-7A1F45F62478}"/>
    <cellStyle name="Vírgula 15 7 2" xfId="11425" xr:uid="{402C534D-64DE-4643-9135-82253AA77C4C}"/>
    <cellStyle name="Vírgula 15 7 2 2" xfId="27687" xr:uid="{5B4742CE-6B46-44D8-8AA5-5E15137D15C6}"/>
    <cellStyle name="Vírgula 15 7 3" xfId="17020" xr:uid="{473AC158-3E95-4CCD-8E53-D3C276A49395}"/>
    <cellStyle name="Vírgula 15 7 4" xfId="22846" xr:uid="{22EF7FBE-C8FA-4C36-99AA-E418246EF487}"/>
    <cellStyle name="Vírgula 15 7 5" xfId="29981" xr:uid="{A99C0350-1112-4CE0-9C8A-D799242221B0}"/>
    <cellStyle name="Vírgula 15 8" xfId="8198" xr:uid="{4A0E1790-495D-4E81-9FE8-46A07A85DDB4}"/>
    <cellStyle name="Vírgula 15 8 2" xfId="24468" xr:uid="{2149E06C-9B12-49B5-8CE0-3191E724811A}"/>
    <cellStyle name="Vírgula 15 9" xfId="13709" xr:uid="{5849FC8B-CAED-4480-992F-B10764E18D5D}"/>
    <cellStyle name="Vírgula 16" xfId="2950" xr:uid="{CB0A655E-6176-4D89-9D02-53C5869D1E1C}"/>
    <cellStyle name="Vírgula 16 10" xfId="13290" xr:uid="{F6323A53-73F4-4243-B4D7-919CF4CC7A14}"/>
    <cellStyle name="Vírgula 16 11" xfId="32711" xr:uid="{17FE7154-78E8-4E3B-AE69-0D01BA9F2DAF}"/>
    <cellStyle name="Vírgula 16 2" xfId="3162" xr:uid="{1468F7C5-E0E0-48CC-A4E0-4D0ED1BA7907}"/>
    <cellStyle name="Vírgula 16 2 10" xfId="32909" xr:uid="{A38C87AF-A6FD-455A-A0EC-479CB760ACF4}"/>
    <cellStyle name="Vírgula 16 2 11" xfId="35131" xr:uid="{B7CB61AF-D627-4345-BE15-A1F741C85B55}"/>
    <cellStyle name="Vírgula 16 2 12" xfId="35953" xr:uid="{AF5D8804-0250-474F-B121-E5C6212BFBAE}"/>
    <cellStyle name="Vírgula 16 2 13" xfId="37365" xr:uid="{9517DB0C-924F-4DFF-A424-D0EE4ECB6460}"/>
    <cellStyle name="Vírgula 16 2 14" xfId="38770" xr:uid="{6166DE0B-19D7-4203-BA91-BFA784B32670}"/>
    <cellStyle name="Vírgula 16 2 15" xfId="40801" xr:uid="{C27E0701-EBD5-4F87-9E20-C1C37BC60194}"/>
    <cellStyle name="Vírgula 16 2 16" xfId="41819" xr:uid="{FAF59CFF-BB67-4876-B3EA-28AF2820F13D}"/>
    <cellStyle name="Vírgula 16 2 17" xfId="43222" xr:uid="{AE18659B-5893-43E3-9766-835F62D798E3}"/>
    <cellStyle name="Vírgula 16 2 2" xfId="3627" xr:uid="{32FEF586-1EA2-4E56-B4EC-051293CBA007}"/>
    <cellStyle name="Vírgula 16 2 2 10" xfId="35132" xr:uid="{CDA94B7F-A2A4-41A8-A199-39C53FCD7FCC}"/>
    <cellStyle name="Vírgula 16 2 2 11" xfId="36318" xr:uid="{8FF21514-D2D6-4C2A-9DF3-1773F61EA83C}"/>
    <cellStyle name="Vírgula 16 2 2 12" xfId="37730" xr:uid="{8B40CE54-1EF2-4502-88C3-18959160C226}"/>
    <cellStyle name="Vírgula 16 2 2 13" xfId="39135" xr:uid="{E4266255-23E3-4B1C-9910-382955A79B74}"/>
    <cellStyle name="Vírgula 16 2 2 14" xfId="40802" xr:uid="{4A9AE73F-0741-45A4-A657-1C3530561B49}"/>
    <cellStyle name="Vírgula 16 2 2 15" xfId="42184" xr:uid="{4E2EDD27-7882-4775-BD76-E993DA584A9D}"/>
    <cellStyle name="Vírgula 16 2 2 16" xfId="43587" xr:uid="{400B7A79-F47B-4BDB-9F53-835F4743F94F}"/>
    <cellStyle name="Vírgula 16 2 2 2" xfId="4488" xr:uid="{0D614926-C817-44A5-B957-FFA07E5A9E87}"/>
    <cellStyle name="Vírgula 16 2 2 2 10" xfId="37070" xr:uid="{43EB638A-B3B4-477C-9B29-48B67C9C3152}"/>
    <cellStyle name="Vírgula 16 2 2 2 11" xfId="38482" xr:uid="{8D1F0865-F704-445B-854F-2A9CEB90482F}"/>
    <cellStyle name="Vírgula 16 2 2 2 12" xfId="39887" xr:uid="{0A4575FB-CB9E-4FB6-ACB4-7138AC205A6E}"/>
    <cellStyle name="Vírgula 16 2 2 2 13" xfId="40803" xr:uid="{C4FDC242-18E8-4E73-B84E-6855F202101D}"/>
    <cellStyle name="Vírgula 16 2 2 2 14" xfId="42936" xr:uid="{50C33FF8-419B-4098-A221-C06AEA93180C}"/>
    <cellStyle name="Vírgula 16 2 2 2 15" xfId="44339" xr:uid="{66AF65CD-83B7-47D8-9B01-A03DF9EB3EA7}"/>
    <cellStyle name="Vírgula 16 2 2 2 2" xfId="6097" xr:uid="{9772B82B-8B14-4A6D-AD13-2FA29DC1E185}"/>
    <cellStyle name="Vírgula 16 2 2 2 2 2" xfId="11346" xr:uid="{08DE24A3-7DD4-46C4-9A66-F71D008CB7E5}"/>
    <cellStyle name="Vírgula 16 2 2 2 2 2 2" xfId="27608" xr:uid="{0BFD66AA-06A4-494C-91AA-035936C8FD1B}"/>
    <cellStyle name="Vírgula 16 2 2 2 2 3" xfId="16869" xr:uid="{7280A7EC-6862-4C18-9B88-10E598BA5696}"/>
    <cellStyle name="Vírgula 16 2 2 2 2 4" xfId="22767" xr:uid="{5BBF4CBA-1F05-41E7-8BCE-CB7DD335DD8D}"/>
    <cellStyle name="Vírgula 16 2 2 2 2 5" xfId="30889" xr:uid="{3499BEED-6041-4D35-BB5D-AC3404479C2A}"/>
    <cellStyle name="Vírgula 16 2 2 2 3" xfId="8103" xr:uid="{93A043A6-273E-43B0-8AB2-88976632F7F3}"/>
    <cellStyle name="Vírgula 16 2 2 2 3 2" xfId="12958" xr:uid="{2454243C-4BA6-4B07-B5C5-062852AB6BBB}"/>
    <cellStyle name="Vírgula 16 2 2 2 3 2 2" xfId="29220" xr:uid="{35D89197-2E42-41C8-B5B9-23DB0999C861}"/>
    <cellStyle name="Vírgula 16 2 2 2 3 3" xfId="18553" xr:uid="{E5EE0E37-1D25-4B61-ACED-F8140B1A1B06}"/>
    <cellStyle name="Vírgula 16 2 2 2 3 4" xfId="24379" xr:uid="{28B6A945-7648-4977-B72E-C786F6731349}"/>
    <cellStyle name="Vírgula 16 2 2 2 3 5" xfId="31838" xr:uid="{68B80B45-B729-4758-8BC6-8EDE1B9E45CE}"/>
    <cellStyle name="Vírgula 16 2 2 2 4" xfId="9730" xr:uid="{2C997F68-97FC-4F0A-A75E-99283ABBB496}"/>
    <cellStyle name="Vírgula 16 2 2 2 4 2" xfId="25999" xr:uid="{3215D294-519B-4111-9680-B25A86D6CA47}"/>
    <cellStyle name="Vírgula 16 2 2 2 5" xfId="15260" xr:uid="{CE36BD03-4A46-4C1F-B63F-F75A5FF73496}"/>
    <cellStyle name="Vírgula 16 2 2 2 6" xfId="21158" xr:uid="{81B3C976-9D19-49F2-9D2E-B01B180C6F92}"/>
    <cellStyle name="Vírgula 16 2 2 2 7" xfId="18894" xr:uid="{1E98DEC1-7752-4902-9B56-C00B454087B6}"/>
    <cellStyle name="Vírgula 16 2 2 2 8" xfId="34203" xr:uid="{6F74FE0D-2E00-48D3-9B19-20AA660F26AD}"/>
    <cellStyle name="Vírgula 16 2 2 2 9" xfId="35133" xr:uid="{0CA3A474-D8DC-4E12-9FFF-259316C5B50D}"/>
    <cellStyle name="Vírgula 16 2 2 3" xfId="5242" xr:uid="{FC1D3A5D-8E2C-4426-89B0-0C36B03E3DDF}"/>
    <cellStyle name="Vírgula 16 2 2 3 2" xfId="10491" xr:uid="{2809A1D6-F1C2-43BD-B303-8AF7580F91DB}"/>
    <cellStyle name="Vírgula 16 2 2 3 2 2" xfId="26753" xr:uid="{CBBFC302-2DFA-42B8-9093-259BEDCA9513}"/>
    <cellStyle name="Vírgula 16 2 2 3 3" xfId="16014" xr:uid="{2F1F2946-B435-4318-B568-E2FEEE7B0BD4}"/>
    <cellStyle name="Vírgula 16 2 2 3 4" xfId="21912" xr:uid="{5A2AA097-9127-4D88-BE4A-19EDC1CEC638}"/>
    <cellStyle name="Vírgula 16 2 2 3 5" xfId="32511" xr:uid="{7B2DEDA8-3B4B-4C8F-8DF4-DEF7128FDAE9}"/>
    <cellStyle name="Vírgula 16 2 2 4" xfId="7248" xr:uid="{3E84872D-C406-4493-B0AD-ADDC25AFAC4A}"/>
    <cellStyle name="Vírgula 16 2 2 4 2" xfId="12103" xr:uid="{74410BEB-62D3-4D48-B1BA-A22CF0644C11}"/>
    <cellStyle name="Vírgula 16 2 2 4 2 2" xfId="28365" xr:uid="{86E092D3-B484-435F-A601-42878D64A3D5}"/>
    <cellStyle name="Vírgula 16 2 2 4 3" xfId="17698" xr:uid="{8F136A01-F58D-46F0-A806-B8542F0E2CC2}"/>
    <cellStyle name="Vírgula 16 2 2 4 4" xfId="23524" xr:uid="{4544ACF1-30F3-4DDF-8266-3333E1F0FF3E}"/>
    <cellStyle name="Vírgula 16 2 2 4 5" xfId="13067" xr:uid="{CC8B16B2-2802-427F-B27B-27F0E022D0D8}"/>
    <cellStyle name="Vírgula 16 2 2 5" xfId="8875" xr:uid="{21B54640-BE2B-4A9F-AE71-8165520E65F8}"/>
    <cellStyle name="Vírgula 16 2 2 5 2" xfId="25144" xr:uid="{9A7853EB-AB22-4779-AD65-6EEBC2F7BB5B}"/>
    <cellStyle name="Vírgula 16 2 2 6" xfId="14403" xr:uid="{744C463C-B93C-4573-90C9-8560C90FB062}"/>
    <cellStyle name="Vírgula 16 2 2 7" xfId="20303" xr:uid="{D9BE1F05-302D-4465-9258-287724C1D4ED}"/>
    <cellStyle name="Vírgula 16 2 2 8" xfId="16927" xr:uid="{8EEF99BD-0718-4F98-A1A3-56BE6ED8A6E7}"/>
    <cellStyle name="Vírgula 16 2 2 9" xfId="33348" xr:uid="{07A70027-B60D-4E73-8A67-42ACE25946AD}"/>
    <cellStyle name="Vírgula 16 2 3" xfId="4053" xr:uid="{F47186B8-60AF-4EAD-BE5B-017020379971}"/>
    <cellStyle name="Vírgula 16 2 3 10" xfId="36703" xr:uid="{AFC98BAD-DEC7-44EC-BA04-209F614332C1}"/>
    <cellStyle name="Vírgula 16 2 3 11" xfId="38115" xr:uid="{5A296D38-1FBA-4F30-BAF1-8BC6456948B5}"/>
    <cellStyle name="Vírgula 16 2 3 12" xfId="39520" xr:uid="{4D29AE0D-0141-4EAC-8A4B-BDB0A6C1BBDC}"/>
    <cellStyle name="Vírgula 16 2 3 13" xfId="40804" xr:uid="{182CDFAD-854A-44CF-A050-012B574DFE0A}"/>
    <cellStyle name="Vírgula 16 2 3 14" xfId="42569" xr:uid="{EF0D063E-F289-4DD3-A66F-4F5EF02007CA}"/>
    <cellStyle name="Vírgula 16 2 3 15" xfId="43972" xr:uid="{0BCCED6A-A0E6-4737-94A8-BAAF264E2B1D}"/>
    <cellStyle name="Vírgula 16 2 3 2" xfId="5662" xr:uid="{E6857542-496D-47BE-B847-7D18BF462E7D}"/>
    <cellStyle name="Vírgula 16 2 3 2 2" xfId="10911" xr:uid="{427FDD7A-1977-493B-8658-2AEBAEE9AAB2}"/>
    <cellStyle name="Vírgula 16 2 3 2 2 2" xfId="27173" xr:uid="{C07893DC-DB19-4E91-8600-4A516BB5A103}"/>
    <cellStyle name="Vírgula 16 2 3 2 3" xfId="16434" xr:uid="{A93EBB6D-EF1F-4208-A0B1-F055355BBC70}"/>
    <cellStyle name="Vírgula 16 2 3 2 4" xfId="22332" xr:uid="{EAA989D0-05AA-486A-8A2B-C589DE8421C5}"/>
    <cellStyle name="Vírgula 16 2 3 2 5" xfId="30442" xr:uid="{71B0C1DA-FBC6-4123-8963-02836BB03E67}"/>
    <cellStyle name="Vírgula 16 2 3 3" xfId="7668" xr:uid="{32CD733F-D429-4A7F-AF92-703F3F1E0656}"/>
    <cellStyle name="Vírgula 16 2 3 3 2" xfId="12523" xr:uid="{C77214EF-840F-4E27-B6C4-992ADC4FA019}"/>
    <cellStyle name="Vírgula 16 2 3 3 2 2" xfId="28785" xr:uid="{3B506AEE-D795-43E9-AEAD-56B4F3E0D37D}"/>
    <cellStyle name="Vírgula 16 2 3 3 3" xfId="18118" xr:uid="{996D801C-1ABD-4BEB-BDCD-7DB478D20B73}"/>
    <cellStyle name="Vírgula 16 2 3 3 4" xfId="23944" xr:uid="{EC7ACFE3-B3F9-4358-8777-B50E3A6766B0}"/>
    <cellStyle name="Vírgula 16 2 3 3 5" xfId="31319" xr:uid="{4EF6960F-9957-4515-92F5-869302EFC4E4}"/>
    <cellStyle name="Vírgula 16 2 3 4" xfId="9295" xr:uid="{41C1E012-2044-48E4-829B-94B3832C39A4}"/>
    <cellStyle name="Vírgula 16 2 3 4 2" xfId="25564" xr:uid="{2CFAC83C-F988-499E-BF6B-6E99DB863706}"/>
    <cellStyle name="Vírgula 16 2 3 5" xfId="14825" xr:uid="{343FAA83-3779-4766-BDD0-F4AC710764A4}"/>
    <cellStyle name="Vírgula 16 2 3 6" xfId="20723" xr:uid="{BB172013-92DB-4565-A172-9505C7D90B9D}"/>
    <cellStyle name="Vírgula 16 2 3 7" xfId="32170" xr:uid="{4771AC32-54F7-4F89-961E-93579C115FD8}"/>
    <cellStyle name="Vírgula 16 2 3 8" xfId="33768" xr:uid="{D839ED55-56A8-44B4-9A1A-17E2A1F69995}"/>
    <cellStyle name="Vírgula 16 2 3 9" xfId="35134" xr:uid="{DC279BEB-205C-4FD0-9EA0-8D7C369661BF}"/>
    <cellStyle name="Vírgula 16 2 4" xfId="4803" xr:uid="{28B6A58D-5AC8-402B-A91E-9A32E4005762}"/>
    <cellStyle name="Vírgula 16 2 4 2" xfId="10052" xr:uid="{1D3A5B92-6EF5-4220-984C-B23A047339F4}"/>
    <cellStyle name="Vírgula 16 2 4 2 2" xfId="26314" xr:uid="{D16FC8AC-2779-41CC-9A86-8D58A495BCAA}"/>
    <cellStyle name="Vírgula 16 2 4 3" xfId="15575" xr:uid="{2EB25F29-058F-43E6-964D-3CDB19A75F35}"/>
    <cellStyle name="Vírgula 16 2 4 4" xfId="21473" xr:uid="{41D121AA-764F-4E12-9478-17E4C4D2A6F2}"/>
    <cellStyle name="Vírgula 16 2 4 5" xfId="31741" xr:uid="{BD017515-E122-4028-B0EE-163A0C876C8E}"/>
    <cellStyle name="Vírgula 16 2 5" xfId="6809" xr:uid="{89CD65AA-181B-45A2-BF4F-45D97685F2C9}"/>
    <cellStyle name="Vírgula 16 2 5 2" xfId="11664" xr:uid="{95E8E8E1-F7DF-4307-803A-4906FA948E19}"/>
    <cellStyle name="Vírgula 16 2 5 2 2" xfId="27926" xr:uid="{5947B888-39FD-421A-88CC-4FB86FAB57C3}"/>
    <cellStyle name="Vírgula 16 2 5 3" xfId="17259" xr:uid="{14CF68A7-BE02-408F-9414-D7B8E25651C0}"/>
    <cellStyle name="Vírgula 16 2 5 4" xfId="23085" xr:uid="{4ACDE69F-2C93-4CA6-A5E3-5F3558246715}"/>
    <cellStyle name="Vírgula 16 2 5 5" xfId="30874" xr:uid="{886A2464-F78B-4A55-BCE5-E344C17CA59C}"/>
    <cellStyle name="Vírgula 16 2 6" xfId="8436" xr:uid="{EDA91693-531D-4790-804B-C0B0A6BD3681}"/>
    <cellStyle name="Vírgula 16 2 6 2" xfId="24705" xr:uid="{3E2C9714-0369-4B61-8325-11A2DDDF2A5E}"/>
    <cellStyle name="Vírgula 16 2 7" xfId="13961" xr:uid="{D624DF43-E068-44E0-9D87-25540730330A}"/>
    <cellStyle name="Vírgula 16 2 8" xfId="19864" xr:uid="{C2EE25DE-9FB8-4207-BDE5-56222470459B}"/>
    <cellStyle name="Vírgula 16 2 9" xfId="29555" xr:uid="{6D227293-5357-4A31-8FDF-31DF0C6AEC5B}"/>
    <cellStyle name="Vírgula 16 3" xfId="3429" xr:uid="{2DE7BFFE-D6A1-4740-8F04-E88CAFF04BCE}"/>
    <cellStyle name="Vírgula 16 3 10" xfId="35135" xr:uid="{5E01A3E0-8266-4480-867B-DB23F14F6E2D}"/>
    <cellStyle name="Vírgula 16 3 11" xfId="36142" xr:uid="{3F6A4D7B-1F42-4D7A-A556-4496CE125B44}"/>
    <cellStyle name="Vírgula 16 3 12" xfId="37554" xr:uid="{27925305-3422-4442-BF9E-8A20E88ABF9F}"/>
    <cellStyle name="Vírgula 16 3 13" xfId="38959" xr:uid="{E854D361-661F-470D-AD65-EFEF604D2016}"/>
    <cellStyle name="Vírgula 16 3 14" xfId="40805" xr:uid="{3D9C84E6-5963-40E7-A9C5-D788A54291AC}"/>
    <cellStyle name="Vírgula 16 3 15" xfId="42008" xr:uid="{F496772E-625D-4B52-98C7-9BDEA09267D2}"/>
    <cellStyle name="Vírgula 16 3 16" xfId="43411" xr:uid="{7E5E440B-0F26-45BF-B04E-97C99843F797}"/>
    <cellStyle name="Vírgula 16 3 2" xfId="4290" xr:uid="{46B1B2D9-3DFA-46A5-A60E-E563108C2B2A}"/>
    <cellStyle name="Vírgula 16 3 2 10" xfId="36894" xr:uid="{91E893E3-2B86-4934-A1B5-894A711A10EE}"/>
    <cellStyle name="Vírgula 16 3 2 11" xfId="38306" xr:uid="{D25DE7E9-0E27-44F8-88B2-52E3028E24FA}"/>
    <cellStyle name="Vírgula 16 3 2 12" xfId="39711" xr:uid="{535E5B73-8430-4025-9175-B4DC52959827}"/>
    <cellStyle name="Vírgula 16 3 2 13" xfId="40806" xr:uid="{5DA2BF7D-6677-40C9-BCA9-775ACBF9CF2E}"/>
    <cellStyle name="Vírgula 16 3 2 14" xfId="42760" xr:uid="{3D6C7C4F-B0AC-45CF-BB19-29D1FB822EDD}"/>
    <cellStyle name="Vírgula 16 3 2 15" xfId="44163" xr:uid="{D4544440-A4E5-4575-883A-A9D17B17BBE8}"/>
    <cellStyle name="Vírgula 16 3 2 2" xfId="5899" xr:uid="{3C3EFA81-DDD2-4D00-BAF6-9FBF18C8ABA2}"/>
    <cellStyle name="Vírgula 16 3 2 2 2" xfId="11148" xr:uid="{2176C9FD-E769-401A-9661-EAF989553C80}"/>
    <cellStyle name="Vírgula 16 3 2 2 2 2" xfId="27410" xr:uid="{49D3D8C5-0928-42D7-97F9-9291A33C6792}"/>
    <cellStyle name="Vírgula 16 3 2 2 3" xfId="16671" xr:uid="{58B34739-CBA0-49C4-8095-64D68BAD51CF}"/>
    <cellStyle name="Vírgula 16 3 2 2 4" xfId="22569" xr:uid="{4D3CFF07-8056-432D-A4DA-7765060EC36B}"/>
    <cellStyle name="Vírgula 16 3 2 2 5" xfId="29624" xr:uid="{2C1A5072-6FC9-40EA-B137-DC07A84E4950}"/>
    <cellStyle name="Vírgula 16 3 2 3" xfId="7905" xr:uid="{01A67289-5F05-4D33-BF26-C5B4B0DE22C5}"/>
    <cellStyle name="Vírgula 16 3 2 3 2" xfId="12760" xr:uid="{8A815176-43FD-442C-812E-81B513366396}"/>
    <cellStyle name="Vírgula 16 3 2 3 2 2" xfId="29022" xr:uid="{5F73ABDD-D41D-453F-9FB6-D7CFE5F5AFE2}"/>
    <cellStyle name="Vírgula 16 3 2 3 3" xfId="18355" xr:uid="{EB9E423C-23B2-4DD0-8554-4E300F853174}"/>
    <cellStyle name="Vírgula 16 3 2 3 4" xfId="24181" xr:uid="{B8F74506-04B7-4BEC-BBA9-44CCEDB0A650}"/>
    <cellStyle name="Vírgula 16 3 2 3 5" xfId="31321" xr:uid="{5FB9BB42-07C5-44B8-902D-A2F6AF7441B2}"/>
    <cellStyle name="Vírgula 16 3 2 4" xfId="9532" xr:uid="{D13EF44E-A8FF-430D-8066-DDCC8B560623}"/>
    <cellStyle name="Vírgula 16 3 2 4 2" xfId="25801" xr:uid="{901EF282-4875-4E15-8924-E41D55CCC14F}"/>
    <cellStyle name="Vírgula 16 3 2 5" xfId="15062" xr:uid="{917ECA40-63E7-4308-B623-8FF58288D3F9}"/>
    <cellStyle name="Vírgula 16 3 2 6" xfId="20960" xr:uid="{F7574485-7809-4FFB-995A-7AC3BDA40EDA}"/>
    <cellStyle name="Vírgula 16 3 2 7" xfId="31462" xr:uid="{16C817D7-4427-4224-9AED-042FEE73A8A5}"/>
    <cellStyle name="Vírgula 16 3 2 8" xfId="34005" xr:uid="{B1FFEF84-88D5-4483-BA9E-45C1EA286F4B}"/>
    <cellStyle name="Vírgula 16 3 2 9" xfId="35136" xr:uid="{881089B2-7146-4D7E-8F7B-68CEC2E85DC9}"/>
    <cellStyle name="Vírgula 16 3 3" xfId="5044" xr:uid="{3FCC34EA-E645-4787-BE5D-5173A116C1A0}"/>
    <cellStyle name="Vírgula 16 3 3 2" xfId="10293" xr:uid="{09B3B24D-B80B-4BCB-9B57-EEF7F5D8D873}"/>
    <cellStyle name="Vírgula 16 3 3 2 2" xfId="26555" xr:uid="{5F22BA9E-AB74-4D0E-B6D7-D2307CACBBCE}"/>
    <cellStyle name="Vírgula 16 3 3 3" xfId="15816" xr:uid="{57AFF176-385C-4689-B815-52BFCB67950F}"/>
    <cellStyle name="Vírgula 16 3 3 4" xfId="21714" xr:uid="{47FA9DF3-7228-4E99-AB19-DD3D12E6DAF9}"/>
    <cellStyle name="Vírgula 16 3 3 5" xfId="32395" xr:uid="{63A7CFF6-243A-4B34-9481-DEA803247E17}"/>
    <cellStyle name="Vírgula 16 3 4" xfId="7050" xr:uid="{5B923DCA-B8C3-443F-9CD5-7CE4ED64FCAF}"/>
    <cellStyle name="Vírgula 16 3 4 2" xfId="11905" xr:uid="{1D717112-CCF4-4D35-814D-07C579D51915}"/>
    <cellStyle name="Vírgula 16 3 4 2 2" xfId="28167" xr:uid="{D190B887-1813-41D3-B1C0-F8F941A3A43F}"/>
    <cellStyle name="Vírgula 16 3 4 3" xfId="17500" xr:uid="{10C42FCC-0B75-4A16-8A7C-C8D7BA6EA4F7}"/>
    <cellStyle name="Vírgula 16 3 4 4" xfId="23326" xr:uid="{4ABED24D-BC93-42F9-8962-C38A62EE80FE}"/>
    <cellStyle name="Vírgula 16 3 4 5" xfId="31400" xr:uid="{BAFAE16E-5799-418D-8687-6293AE796A61}"/>
    <cellStyle name="Vírgula 16 3 5" xfId="8677" xr:uid="{1AF8C1E1-412A-4031-A4DE-F559D539458D}"/>
    <cellStyle name="Vírgula 16 3 5 2" xfId="24946" xr:uid="{C0618C37-0E52-4A6A-A223-73475FB17E50}"/>
    <cellStyle name="Vírgula 16 3 6" xfId="14205" xr:uid="{E43797EA-B38E-41AC-BADA-DAC436DF18E5}"/>
    <cellStyle name="Vírgula 16 3 7" xfId="20105" xr:uid="{211DBDE9-A3A6-4774-B02A-5C1825502301}"/>
    <cellStyle name="Vírgula 16 3 8" xfId="31510" xr:uid="{7CDC3503-B32A-4D9A-9D8E-5250B94BEA97}"/>
    <cellStyle name="Vírgula 16 3 9" xfId="33150" xr:uid="{714070AB-D606-4836-9302-89C119C4CC29}"/>
    <cellStyle name="Vírgula 16 4" xfId="3855" xr:uid="{116B05A1-4C5A-42DD-B133-EBD70FD7C28C}"/>
    <cellStyle name="Vírgula 16 4 10" xfId="36527" xr:uid="{3B7B82F4-83D9-43BC-9F66-3B4973506BA4}"/>
    <cellStyle name="Vírgula 16 4 11" xfId="37939" xr:uid="{2BA34B84-BC28-4A73-9CA8-8D035CE226FB}"/>
    <cellStyle name="Vírgula 16 4 12" xfId="39344" xr:uid="{82154071-23BC-4FB6-AFBA-FD09E2CCE515}"/>
    <cellStyle name="Vírgula 16 4 13" xfId="40807" xr:uid="{797F26D3-713C-4BCF-8CE6-4F55FA83A499}"/>
    <cellStyle name="Vírgula 16 4 14" xfId="42393" xr:uid="{EBED4171-FE5F-496D-A8DC-A038A1CC536C}"/>
    <cellStyle name="Vírgula 16 4 15" xfId="43796" xr:uid="{14933F10-5C0F-4A88-B495-04A8DC1E6E8E}"/>
    <cellStyle name="Vírgula 16 4 2" xfId="5464" xr:uid="{4F9E8425-E9FB-4CF6-8996-59AD91DE73AE}"/>
    <cellStyle name="Vírgula 16 4 2 2" xfId="10713" xr:uid="{3780B3CE-89C0-43B2-9AB7-21AE4C8E75CA}"/>
    <cellStyle name="Vírgula 16 4 2 2 2" xfId="26975" xr:uid="{29DA795E-E4D7-4644-B578-6C7B28C5CA99}"/>
    <cellStyle name="Vírgula 16 4 2 3" xfId="16236" xr:uid="{D2655746-79E6-4446-988F-7BDC2AFA9972}"/>
    <cellStyle name="Vírgula 16 4 2 4" xfId="22134" xr:uid="{C147EFA2-1CC6-459E-B2E1-107A5F725EC7}"/>
    <cellStyle name="Vírgula 16 4 2 5" xfId="29959" xr:uid="{181E4A60-AD55-4D89-BFA0-D83C201CCF54}"/>
    <cellStyle name="Vírgula 16 4 3" xfId="7470" xr:uid="{154D8571-3CA7-4A63-84E5-2E53ABBF72C2}"/>
    <cellStyle name="Vírgula 16 4 3 2" xfId="12325" xr:uid="{478233A8-1A8A-4F3A-89D3-0389C384BD65}"/>
    <cellStyle name="Vírgula 16 4 3 2 2" xfId="28587" xr:uid="{DA03E744-095A-45D0-8FB9-7F46ED7D8C6A}"/>
    <cellStyle name="Vírgula 16 4 3 3" xfId="17920" xr:uid="{CA282DF1-8AFC-4258-ABF1-BDDBDA2ECE10}"/>
    <cellStyle name="Vírgula 16 4 3 4" xfId="23746" xr:uid="{24C1FDDC-D26E-404D-8578-7536FD87A0F8}"/>
    <cellStyle name="Vírgula 16 4 3 5" xfId="13482" xr:uid="{A0488934-9ED7-47CD-BC2F-1D18B13F8F27}"/>
    <cellStyle name="Vírgula 16 4 4" xfId="9097" xr:uid="{4B503EE5-4D8A-4BAB-8845-9B0D43F25024}"/>
    <cellStyle name="Vírgula 16 4 4 2" xfId="25366" xr:uid="{BAE6C248-681B-46D3-8BC9-C503056E467D}"/>
    <cellStyle name="Vírgula 16 4 5" xfId="14627" xr:uid="{AC48E160-EDC0-47A6-8261-F2D3A2991DC1}"/>
    <cellStyle name="Vírgula 16 4 6" xfId="20525" xr:uid="{42B0324F-7563-454A-BE4B-98A1994F28AF}"/>
    <cellStyle name="Vírgula 16 4 7" xfId="30182" xr:uid="{4F5D37B6-37F4-4F93-8B42-F05E6CFDCE7A}"/>
    <cellStyle name="Vírgula 16 4 8" xfId="33570" xr:uid="{F8934356-90E9-4217-9E01-905875E64D24}"/>
    <cellStyle name="Vírgula 16 4 9" xfId="35137" xr:uid="{D6268B6C-4688-4DEF-ACD8-3B5A08D9899F}"/>
    <cellStyle name="Vírgula 16 5" xfId="4606" xr:uid="{B1144C29-A61E-429B-B3C2-2F85DC4AEFFC}"/>
    <cellStyle name="Vírgula 16 5 2" xfId="9855" xr:uid="{4C1B6FFC-CBF4-467C-A91F-A5522BDD40C3}"/>
    <cellStyle name="Vírgula 16 5 2 2" xfId="26117" xr:uid="{7AB5E71B-4205-4AFB-A4FF-57DFB319B95E}"/>
    <cellStyle name="Vírgula 16 5 3" xfId="15378" xr:uid="{2FF34142-1A7F-4285-B298-435B47ACB7B8}"/>
    <cellStyle name="Vírgula 16 5 4" xfId="21276" xr:uid="{D44E0D65-49F0-4B99-BAE0-D0CF64E01AB5}"/>
    <cellStyle name="Vírgula 16 5 5" xfId="18697" xr:uid="{7BE855AC-FA2B-4EAB-8115-43F82E1903E5}"/>
    <cellStyle name="Vírgula 16 6" xfId="6612" xr:uid="{F2BBEDD0-03CA-48CE-861B-3AEE8CBD00CF}"/>
    <cellStyle name="Vírgula 16 6 2" xfId="11467" xr:uid="{27347D2B-7281-4D2E-84BF-9467C5E54627}"/>
    <cellStyle name="Vírgula 16 6 2 2" xfId="27729" xr:uid="{8CFD3F38-FE80-4C1E-9D44-0F46198C76B6}"/>
    <cellStyle name="Vírgula 16 6 3" xfId="17062" xr:uid="{78D61A81-ECB8-4A77-9726-AC9F7363B68A}"/>
    <cellStyle name="Vírgula 16 6 4" xfId="22888" xr:uid="{400B0DD7-5482-411B-84B8-537227AEACE5}"/>
    <cellStyle name="Vírgula 16 6 5" xfId="31266" xr:uid="{AD28C204-A1F5-4002-9DBD-1E0A595870E9}"/>
    <cellStyle name="Vírgula 16 7" xfId="8239" xr:uid="{CD5AC684-25D2-4BAA-AAD7-73DBF7B6A6EE}"/>
    <cellStyle name="Vírgula 16 7 2" xfId="24508" xr:uid="{40523913-6810-4845-8FC4-BBBEA9B38488}"/>
    <cellStyle name="Vírgula 16 8" xfId="13762" xr:uid="{BB0EDB08-4546-419F-8ADA-AFDF7DBB757B}"/>
    <cellStyle name="Vírgula 16 9" xfId="19667" xr:uid="{396033BF-2EB8-4331-A880-43BE33BE6A32}"/>
    <cellStyle name="Vírgula 17" xfId="2985" xr:uid="{D4B99C11-A49A-43FF-9BB8-4A5CF540C368}"/>
    <cellStyle name="Vírgula 17 10" xfId="29821" xr:uid="{93D1379F-F073-4E5E-92BA-C4823575DFE3}"/>
    <cellStyle name="Vírgula 17 11" xfId="32734" xr:uid="{E6DC863E-D835-4BAE-B20A-E3B8C1E82F6D}"/>
    <cellStyle name="Vírgula 17 12" xfId="35138" xr:uid="{0732CAFF-AA13-4AA0-BC8E-C483288046BB}"/>
    <cellStyle name="Vírgula 17 13" xfId="35780" xr:uid="{35728B80-9A41-4E9C-8EC6-FA520503230A}"/>
    <cellStyle name="Vírgula 17 14" xfId="37192" xr:uid="{8115FEF5-E47C-4168-B295-6218859CFC5C}"/>
    <cellStyle name="Vírgula 17 15" xfId="38597" xr:uid="{0C76159E-78B2-41FA-80AA-4560DF64D788}"/>
    <cellStyle name="Vírgula 17 16" xfId="40808" xr:uid="{71638808-275D-43FE-8533-8441C5E979D4}"/>
    <cellStyle name="Vírgula 17 17" xfId="41646" xr:uid="{99745FC8-C6F1-4C3B-ABD7-5C18C7ED47F0}"/>
    <cellStyle name="Vírgula 17 18" xfId="43049" xr:uid="{947DCFEA-2ED3-49C1-84FA-B7DC49C139BF}"/>
    <cellStyle name="Vírgula 17 2" xfId="3185" xr:uid="{676D7528-7D8C-4196-A6CA-E0CE57447203}"/>
    <cellStyle name="Vírgula 17 2 10" xfId="32932" xr:uid="{BB630C2B-E22A-464D-B835-AB044B8FCA02}"/>
    <cellStyle name="Vírgula 17 2 11" xfId="35139" xr:uid="{D2BC01B4-8523-4E6F-99E3-694F5D4981EF}"/>
    <cellStyle name="Vírgula 17 2 12" xfId="36145" xr:uid="{C8CBC14B-1C93-48B3-A825-BF24A2186EA4}"/>
    <cellStyle name="Vírgula 17 2 13" xfId="37557" xr:uid="{56A5F854-91F3-417C-9B5C-3CBDC4F1ED5F}"/>
    <cellStyle name="Vírgula 17 2 14" xfId="38962" xr:uid="{A8EAF233-AE82-4224-AE26-913E7E89807D}"/>
    <cellStyle name="Vírgula 17 2 15" xfId="40809" xr:uid="{DF822193-A3F3-4C8B-AEEE-3882E005D06F}"/>
    <cellStyle name="Vírgula 17 2 16" xfId="42011" xr:uid="{980A24EC-990C-4808-856B-0557C541993E}"/>
    <cellStyle name="Vírgula 17 2 17" xfId="43414" xr:uid="{2D8841D8-EAB7-45CB-9289-B5426366E30B}"/>
    <cellStyle name="Vírgula 17 2 2" xfId="3650" xr:uid="{80EA544E-BF5A-48D3-80F8-C58BE5679DCA}"/>
    <cellStyle name="Vírgula 17 2 2 10" xfId="35140" xr:uid="{A84DAC87-18EC-4D2B-BB98-13CC0E145F82}"/>
    <cellStyle name="Vírgula 17 2 2 11" xfId="36897" xr:uid="{7293E93C-D080-4ED0-9C3A-B671D6A19581}"/>
    <cellStyle name="Vírgula 17 2 2 12" xfId="38309" xr:uid="{33DC2E5F-0642-4759-94A9-166DFF92C294}"/>
    <cellStyle name="Vírgula 17 2 2 13" xfId="39714" xr:uid="{7FF1C821-0F78-443C-8F8F-29760B46CB58}"/>
    <cellStyle name="Vírgula 17 2 2 14" xfId="40810" xr:uid="{C53A7DB3-0D72-49B4-8116-E33BDEA349D7}"/>
    <cellStyle name="Vírgula 17 2 2 15" xfId="42763" xr:uid="{A2C6000D-BB34-49FD-998D-CA4BE42CE57F}"/>
    <cellStyle name="Vírgula 17 2 2 16" xfId="44166" xr:uid="{70B54E88-B30F-47B0-A949-46AB29852D2C}"/>
    <cellStyle name="Vírgula 17 2 2 2" xfId="4511" xr:uid="{9BE167DF-CA3C-4254-94A5-1C9A12F813C5}"/>
    <cellStyle name="Vírgula 17 2 2 2 2" xfId="6120" xr:uid="{7978FF28-72E1-4424-8BEA-E019A502FCB2}"/>
    <cellStyle name="Vírgula 17 2 2 2 2 2" xfId="11369" xr:uid="{6077EE06-3843-4A32-BD4D-8C7EB777C3D0}"/>
    <cellStyle name="Vírgula 17 2 2 2 2 2 2" xfId="27631" xr:uid="{A6A492A2-3BF1-40CD-9BDE-4CB74E704C5A}"/>
    <cellStyle name="Vírgula 17 2 2 2 2 3" xfId="16892" xr:uid="{1482C4A4-7AF2-4355-99AA-188670F17909}"/>
    <cellStyle name="Vírgula 17 2 2 2 2 4" xfId="22790" xr:uid="{1B80FFBA-AC74-466B-AE2C-C6AB13A0F735}"/>
    <cellStyle name="Vírgula 17 2 2 2 2 5" xfId="30114" xr:uid="{453B4C3A-6878-4229-BA95-BC84A07BF2CB}"/>
    <cellStyle name="Vírgula 17 2 2 2 3" xfId="8126" xr:uid="{0A032DD4-43C9-47FE-8BD3-2B5D444A8486}"/>
    <cellStyle name="Vírgula 17 2 2 2 3 2" xfId="12981" xr:uid="{40DB0005-E38E-4D59-902C-775B1D57D2F9}"/>
    <cellStyle name="Vírgula 17 2 2 2 3 2 2" xfId="29243" xr:uid="{62CE645B-E189-4BEB-8E1C-64B787BDED7F}"/>
    <cellStyle name="Vírgula 17 2 2 2 3 3" xfId="18576" xr:uid="{9217A29B-A491-4AC5-95FE-7BFE7DDAFACC}"/>
    <cellStyle name="Vírgula 17 2 2 2 3 4" xfId="24402" xr:uid="{F701D67B-82A2-4319-ACFA-76DF0DAAF288}"/>
    <cellStyle name="Vírgula 17 2 2 2 3 5" xfId="30722" xr:uid="{9F2381D2-DD07-4735-BA6D-07B2DF28F45B}"/>
    <cellStyle name="Vírgula 17 2 2 2 4" xfId="9753" xr:uid="{8E7DA4A0-B7DD-4FAA-941B-E84218E9DBFC}"/>
    <cellStyle name="Vírgula 17 2 2 2 4 2" xfId="26022" xr:uid="{D5AC46EE-37DD-4EF3-B224-8FA954050640}"/>
    <cellStyle name="Vírgula 17 2 2 2 5" xfId="15283" xr:uid="{861CBC5A-E3A3-4F80-8580-C014D2473A76}"/>
    <cellStyle name="Vírgula 17 2 2 2 6" xfId="21181" xr:uid="{65FD13B6-E875-4C0A-881F-17D17E3E4E22}"/>
    <cellStyle name="Vírgula 17 2 2 2 7" xfId="31265" xr:uid="{F5435F94-2F88-47E9-A463-A8ED8A56B4F5}"/>
    <cellStyle name="Vírgula 17 2 2 2 8" xfId="34226" xr:uid="{06949F82-0845-41AF-9B20-02E3C67F2FE1}"/>
    <cellStyle name="Vírgula 17 2 2 3" xfId="5265" xr:uid="{73D8E69C-9AC2-43E2-8692-1B1EF2438FF8}"/>
    <cellStyle name="Vírgula 17 2 2 3 2" xfId="10514" xr:uid="{11CD7FEA-38F2-4D97-BA8E-E3C574ADF036}"/>
    <cellStyle name="Vírgula 17 2 2 3 2 2" xfId="26776" xr:uid="{BA8D8C02-1A1A-4744-A7F0-3D6C5AEB02DE}"/>
    <cellStyle name="Vírgula 17 2 2 3 3" xfId="16037" xr:uid="{9B7B3834-B9FE-4B04-9A1E-0DD197772763}"/>
    <cellStyle name="Vírgula 17 2 2 3 4" xfId="21935" xr:uid="{06288597-9FE7-414F-B3F2-DEC2E15A4992}"/>
    <cellStyle name="Vírgula 17 2 2 3 5" xfId="19293" xr:uid="{4A1C2DDC-DBC0-4088-93A9-E1BD4F014E95}"/>
    <cellStyle name="Vírgula 17 2 2 4" xfId="7271" xr:uid="{3054D627-3524-4B6A-959B-82211211E2B3}"/>
    <cellStyle name="Vírgula 17 2 2 4 2" xfId="12126" xr:uid="{7676255C-0E74-4252-83DC-51594B1EDE9E}"/>
    <cellStyle name="Vírgula 17 2 2 4 2 2" xfId="28388" xr:uid="{DFC39CE1-FD2C-42D8-98BB-D9E240AA4EC8}"/>
    <cellStyle name="Vírgula 17 2 2 4 3" xfId="17721" xr:uid="{B1FDD769-C518-4D1F-B7A6-1BF1F9DBA138}"/>
    <cellStyle name="Vírgula 17 2 2 4 4" xfId="23547" xr:uid="{A5D99447-A48E-4E0B-B61C-ED6DEC531509}"/>
    <cellStyle name="Vírgula 17 2 2 4 5" xfId="31761" xr:uid="{BCDC3C0E-3BD1-456D-BF86-301FE9345794}"/>
    <cellStyle name="Vírgula 17 2 2 5" xfId="8898" xr:uid="{1310C759-B0D3-4407-B8C9-140A428C1072}"/>
    <cellStyle name="Vírgula 17 2 2 5 2" xfId="25167" xr:uid="{A053814B-E5DF-4D69-84BE-EEE6C7BF6EF6}"/>
    <cellStyle name="Vírgula 17 2 2 6" xfId="14426" xr:uid="{F8FF783C-7A06-4466-B53B-C9470A71F9EF}"/>
    <cellStyle name="Vírgula 17 2 2 7" xfId="20326" xr:uid="{AE255A73-89E1-42AC-8541-CD91051C2712}"/>
    <cellStyle name="Vírgula 17 2 2 8" xfId="31831" xr:uid="{9BB7F46C-DFDD-43D0-AAE7-F2C2E48BDAC0}"/>
    <cellStyle name="Vírgula 17 2 2 9" xfId="33371" xr:uid="{67AF30FA-BD75-4F9F-BE92-E543E47D41E4}"/>
    <cellStyle name="Vírgula 17 2 3" xfId="4076" xr:uid="{209B0914-9B7C-437E-895F-6F8EBB79EF67}"/>
    <cellStyle name="Vírgula 17 2 3 2" xfId="5685" xr:uid="{FEA3B437-7042-404A-A162-9D2760E267A4}"/>
    <cellStyle name="Vírgula 17 2 3 2 2" xfId="10934" xr:uid="{5E8E6626-91EC-4C5F-A1BD-13330D8B4449}"/>
    <cellStyle name="Vírgula 17 2 3 2 2 2" xfId="27196" xr:uid="{1A610126-44C2-449F-B5E6-D1A6979987FA}"/>
    <cellStyle name="Vírgula 17 2 3 2 3" xfId="16457" xr:uid="{A1C2B19A-66AA-4BB6-8FD0-534073A46949}"/>
    <cellStyle name="Vírgula 17 2 3 2 4" xfId="22355" xr:uid="{72F369FA-014A-40C1-B889-08B138ABC311}"/>
    <cellStyle name="Vírgula 17 2 3 2 5" xfId="19256" xr:uid="{EF13AD6A-D068-4D9F-ADAA-74A3E29E5C9D}"/>
    <cellStyle name="Vírgula 17 2 3 3" xfId="7691" xr:uid="{ED9A3AC0-797A-4824-A0ED-C8B2BE2900E0}"/>
    <cellStyle name="Vírgula 17 2 3 3 2" xfId="12546" xr:uid="{7EB8F94B-F9B5-4B80-90A6-7067B20CD7C7}"/>
    <cellStyle name="Vírgula 17 2 3 3 2 2" xfId="28808" xr:uid="{E77B43FE-60CC-4F9D-BFF9-D6A2F7008BB7}"/>
    <cellStyle name="Vírgula 17 2 3 3 3" xfId="18141" xr:uid="{38884B4A-CD4F-4F2B-A7A3-168F986E0DD0}"/>
    <cellStyle name="Vírgula 17 2 3 3 4" xfId="23967" xr:uid="{59C6F1DD-B311-4F48-8327-06BAAE638B08}"/>
    <cellStyle name="Vírgula 17 2 3 3 5" xfId="30467" xr:uid="{69F65828-BC27-4DA2-9C72-7BDE2701BB0B}"/>
    <cellStyle name="Vírgula 17 2 3 4" xfId="9318" xr:uid="{D96270E7-6A0A-47F9-A4B7-9983AF65B700}"/>
    <cellStyle name="Vírgula 17 2 3 4 2" xfId="25587" xr:uid="{0FB20AD9-12DC-412E-9F66-7404C54552C8}"/>
    <cellStyle name="Vírgula 17 2 3 5" xfId="14848" xr:uid="{5F89A443-96C5-4E8D-A065-30D90BF34D66}"/>
    <cellStyle name="Vírgula 17 2 3 6" xfId="20746" xr:uid="{62F7AC5E-2A10-4718-AEC1-028A550249B6}"/>
    <cellStyle name="Vírgula 17 2 3 7" xfId="29396" xr:uid="{99052E49-2911-4422-AA6B-AA400276AAA9}"/>
    <cellStyle name="Vírgula 17 2 3 8" xfId="33791" xr:uid="{7E1505EC-672E-4593-A748-C5B5A9FF82E8}"/>
    <cellStyle name="Vírgula 17 2 4" xfId="4826" xr:uid="{B8B89D66-504B-4101-A368-E8D96FBF111C}"/>
    <cellStyle name="Vírgula 17 2 4 2" xfId="10075" xr:uid="{58F6B16A-84B4-448C-8A7C-236F1A7F7AFC}"/>
    <cellStyle name="Vírgula 17 2 4 2 2" xfId="26337" xr:uid="{576FC39C-D7C0-415A-8770-EC12B91277DB}"/>
    <cellStyle name="Vírgula 17 2 4 3" xfId="15598" xr:uid="{D235CE2B-F0D0-4447-B982-555509FD9B4E}"/>
    <cellStyle name="Vírgula 17 2 4 4" xfId="21496" xr:uid="{27575E24-D542-400C-BB9F-F622CF41D79A}"/>
    <cellStyle name="Vírgula 17 2 4 5" xfId="31924" xr:uid="{DEC335D7-51B6-4795-ADC8-B5FEF04D61EA}"/>
    <cellStyle name="Vírgula 17 2 5" xfId="6832" xr:uid="{803263F1-DF5B-4958-99DC-1FA3DD9071A9}"/>
    <cellStyle name="Vírgula 17 2 5 2" xfId="11687" xr:uid="{247B5559-794B-49A0-A053-0B8789F2ABF3}"/>
    <cellStyle name="Vírgula 17 2 5 2 2" xfId="27949" xr:uid="{5ABFE837-D845-458C-A0A9-E6381C13A1E7}"/>
    <cellStyle name="Vírgula 17 2 5 3" xfId="17282" xr:uid="{B1045E16-18BC-4784-BAA0-AFF5F09F54EF}"/>
    <cellStyle name="Vírgula 17 2 5 4" xfId="23108" xr:uid="{CBF34F1F-7342-4496-A4CB-AC7DBA1954D2}"/>
    <cellStyle name="Vírgula 17 2 5 5" xfId="16964" xr:uid="{1B8585DA-A2C2-4E28-9514-68025C3E6856}"/>
    <cellStyle name="Vírgula 17 2 6" xfId="8459" xr:uid="{FCE84FA4-ADBF-4574-81B7-6A0268BD1B85}"/>
    <cellStyle name="Vírgula 17 2 6 2" xfId="24728" xr:uid="{ABED5B14-085D-4526-8464-D125D1D68E62}"/>
    <cellStyle name="Vírgula 17 2 7" xfId="13984" xr:uid="{4CED8821-9BCF-4C28-9CB4-3727709A05B9}"/>
    <cellStyle name="Vírgula 17 2 8" xfId="19887" xr:uid="{4FEAF6D4-0EBC-40BF-83FE-1AEE216B7464}"/>
    <cellStyle name="Vírgula 17 2 9" xfId="31926" xr:uid="{8F207180-C451-4497-A0D9-A486E130FEA6}"/>
    <cellStyle name="Vírgula 17 3" xfId="3452" xr:uid="{CD9B9E14-EE79-4DC3-AD2A-8CD8359CA47B}"/>
    <cellStyle name="Vírgula 17 3 10" xfId="35141" xr:uid="{4298EB47-9DFB-4248-9A5C-FC0B48657A88}"/>
    <cellStyle name="Vírgula 17 3 11" xfId="36530" xr:uid="{BBA598BD-7952-4C5E-B4DB-8BF7FAEC70F9}"/>
    <cellStyle name="Vírgula 17 3 12" xfId="37942" xr:uid="{4093D034-C752-4607-86BA-084FD4208BE7}"/>
    <cellStyle name="Vírgula 17 3 13" xfId="39347" xr:uid="{DEFE883D-14F5-4AE9-B187-0CD2165D3792}"/>
    <cellStyle name="Vírgula 17 3 14" xfId="40811" xr:uid="{BA7ACD59-E8FB-4791-9F68-4A59970C5A75}"/>
    <cellStyle name="Vírgula 17 3 15" xfId="42396" xr:uid="{375C66D2-E7EF-48DD-A222-137AA08BD7B3}"/>
    <cellStyle name="Vírgula 17 3 16" xfId="43799" xr:uid="{D3AEDE6C-9533-4445-BB8F-6B93A0AC2A31}"/>
    <cellStyle name="Vírgula 17 3 2" xfId="4313" xr:uid="{31EF2A79-B380-4188-90EB-5C0F1701A064}"/>
    <cellStyle name="Vírgula 17 3 2 2" xfId="5922" xr:uid="{5F13A559-9209-47D8-BF34-61B7B4DAF518}"/>
    <cellStyle name="Vírgula 17 3 2 2 2" xfId="11171" xr:uid="{637BCEAE-6452-4B43-9CD6-99AFA15CDD22}"/>
    <cellStyle name="Vírgula 17 3 2 2 2 2" xfId="27433" xr:uid="{400D50C2-3F6F-465D-8AA0-48CA26B710F0}"/>
    <cellStyle name="Vírgula 17 3 2 2 3" xfId="16694" xr:uid="{0A7C337F-8B68-4C6C-BF1A-519C83925807}"/>
    <cellStyle name="Vírgula 17 3 2 2 4" xfId="22592" xr:uid="{2E733EB8-C85C-4FD1-928D-0009528E20BF}"/>
    <cellStyle name="Vírgula 17 3 2 2 5" xfId="30713" xr:uid="{A4346967-153D-4E90-B06C-350595BF9DB7}"/>
    <cellStyle name="Vírgula 17 3 2 3" xfId="7928" xr:uid="{F609DB9B-53EC-48EC-B3A2-99AC6CB667D9}"/>
    <cellStyle name="Vírgula 17 3 2 3 2" xfId="12783" xr:uid="{62BAB783-D254-495F-880A-9FCDA950DACF}"/>
    <cellStyle name="Vírgula 17 3 2 3 2 2" xfId="29045" xr:uid="{03768A2B-6DB4-4FB4-8213-D7E52204E323}"/>
    <cellStyle name="Vírgula 17 3 2 3 3" xfId="18378" xr:uid="{90CACC63-2190-4CC7-BF21-1EC18F22D7FB}"/>
    <cellStyle name="Vírgula 17 3 2 3 4" xfId="24204" xr:uid="{3C74B420-3615-4259-87CE-ED6297A60954}"/>
    <cellStyle name="Vírgula 17 3 2 3 5" xfId="31914" xr:uid="{C5573A4F-C489-4FF5-A84F-6784D21805D3}"/>
    <cellStyle name="Vírgula 17 3 2 4" xfId="9555" xr:uid="{0E9023FA-81EB-462D-B4D8-8AB1665AA92F}"/>
    <cellStyle name="Vírgula 17 3 2 4 2" xfId="25824" xr:uid="{A826F58A-F3A3-4F3D-8203-11609AE67874}"/>
    <cellStyle name="Vírgula 17 3 2 5" xfId="15085" xr:uid="{A2A303FB-FC6B-4F4D-974D-595EA5F806BC}"/>
    <cellStyle name="Vírgula 17 3 2 6" xfId="20983" xr:uid="{0DDC5CB3-56FA-4C2F-8077-530EC81EC7F3}"/>
    <cellStyle name="Vírgula 17 3 2 7" xfId="19570" xr:uid="{A0DA3240-6597-4801-9E6A-353349259ED2}"/>
    <cellStyle name="Vírgula 17 3 2 8" xfId="34028" xr:uid="{DE7EDC91-3665-4B29-88BB-03688E973571}"/>
    <cellStyle name="Vírgula 17 3 3" xfId="5067" xr:uid="{66A53476-7651-4CE5-B68B-02D1FC89FA48}"/>
    <cellStyle name="Vírgula 17 3 3 2" xfId="10316" xr:uid="{8BD3373A-1A11-4C92-A1EB-4404E51EE35B}"/>
    <cellStyle name="Vírgula 17 3 3 2 2" xfId="26578" xr:uid="{60B971AE-C507-48D6-9A71-D0703D29733B}"/>
    <cellStyle name="Vírgula 17 3 3 3" xfId="15839" xr:uid="{0E4FE991-67E3-45A1-8D6A-353D868E40D2}"/>
    <cellStyle name="Vírgula 17 3 3 4" xfId="21737" xr:uid="{1E962F57-31C2-4ABE-93A7-4A27E5224A7B}"/>
    <cellStyle name="Vírgula 17 3 3 5" xfId="31835" xr:uid="{696233CF-0B65-44BC-8FDB-36D63CF0C7A2}"/>
    <cellStyle name="Vírgula 17 3 4" xfId="7073" xr:uid="{C1F0EFCA-F698-4103-9FB0-A53A0D3DB23B}"/>
    <cellStyle name="Vírgula 17 3 4 2" xfId="11928" xr:uid="{9FA694A1-2AB0-46D1-996A-B827EA03D964}"/>
    <cellStyle name="Vírgula 17 3 4 2 2" xfId="28190" xr:uid="{CEA06B1A-DCCC-4616-9FEB-01F8A3D09526}"/>
    <cellStyle name="Vírgula 17 3 4 3" xfId="17523" xr:uid="{B268D5F4-B5D6-48A0-A33F-ED3D346B8103}"/>
    <cellStyle name="Vírgula 17 3 4 4" xfId="23349" xr:uid="{0A4A977A-906D-44D3-9B75-E75190E57796}"/>
    <cellStyle name="Vírgula 17 3 4 5" xfId="29414" xr:uid="{0956E280-CF23-461D-A496-2A729678A12C}"/>
    <cellStyle name="Vírgula 17 3 5" xfId="8700" xr:uid="{7B1F365C-4E2F-4A29-94BC-4A51B9C703C5}"/>
    <cellStyle name="Vírgula 17 3 5 2" xfId="24969" xr:uid="{D87B2ADC-1A65-44C7-B520-5B3CC90EA7C9}"/>
    <cellStyle name="Vírgula 17 3 6" xfId="14228" xr:uid="{0ED762F8-E635-4E83-8D55-C71B73110880}"/>
    <cellStyle name="Vírgula 17 3 7" xfId="20128" xr:uid="{7C6B14A0-0B83-4715-99E4-AC748709EFE8}"/>
    <cellStyle name="Vírgula 17 3 8" xfId="30632" xr:uid="{4AC4A877-EE7B-4ABC-B0DC-9CF5C707AF0F}"/>
    <cellStyle name="Vírgula 17 3 9" xfId="33173" xr:uid="{24347C50-718C-485F-B532-1A425FC7564F}"/>
    <cellStyle name="Vírgula 17 4" xfId="3878" xr:uid="{FC651E5A-99B9-48E3-8C70-4A12A479C1D4}"/>
    <cellStyle name="Vírgula 17 4 2" xfId="5487" xr:uid="{BB59EED4-D392-4F01-A933-7180FFCEFC27}"/>
    <cellStyle name="Vírgula 17 4 2 2" xfId="10736" xr:uid="{0AD2D9F6-5501-4784-B599-B653E541D2B9}"/>
    <cellStyle name="Vírgula 17 4 2 2 2" xfId="26998" xr:uid="{5C820F9E-A76F-47B1-86B1-8CADDEE9D39C}"/>
    <cellStyle name="Vírgula 17 4 2 3" xfId="16259" xr:uid="{B6EC1D96-47EC-4C67-BAC1-816C651B7ED1}"/>
    <cellStyle name="Vírgula 17 4 2 4" xfId="22157" xr:uid="{0E821644-1E6F-4E12-B2D6-80CA6352AE94}"/>
    <cellStyle name="Vírgula 17 4 2 5" xfId="29976" xr:uid="{6E8D7986-8E0A-46D4-9756-75279E9BD427}"/>
    <cellStyle name="Vírgula 17 4 3" xfId="7493" xr:uid="{2D671501-5A27-4B1E-A535-9E37F5039372}"/>
    <cellStyle name="Vírgula 17 4 3 2" xfId="12348" xr:uid="{D159E473-E8B7-4338-BF61-37FD8997F771}"/>
    <cellStyle name="Vírgula 17 4 3 2 2" xfId="28610" xr:uid="{8253221B-59E8-43ED-836E-0ADC28A869E9}"/>
    <cellStyle name="Vírgula 17 4 3 3" xfId="17943" xr:uid="{C4D89DC9-0E34-40E2-A25D-78988762A069}"/>
    <cellStyle name="Vírgula 17 4 3 4" xfId="23769" xr:uid="{43A4B2EC-781A-4957-B5DF-91E4FE4A9B01}"/>
    <cellStyle name="Vírgula 17 4 3 5" xfId="29939" xr:uid="{B96C643E-3FC1-4736-9CA5-65ED63FAA2F8}"/>
    <cellStyle name="Vírgula 17 4 4" xfId="9120" xr:uid="{505F59A8-A92A-4F59-AF78-6B4759741BCF}"/>
    <cellStyle name="Vírgula 17 4 4 2" xfId="25389" xr:uid="{2DDBCEEC-5AD2-48F9-9E86-682722ED9705}"/>
    <cellStyle name="Vírgula 17 4 5" xfId="14650" xr:uid="{4EF954E1-5761-4F8B-9841-619C5E6A37C0}"/>
    <cellStyle name="Vírgula 17 4 6" xfId="20548" xr:uid="{3216DB6E-F570-4527-910B-F9B6A27ADE44}"/>
    <cellStyle name="Vírgula 17 4 7" xfId="31397" xr:uid="{14CB8BAC-EEE5-4F44-BF9B-242C3E1305DA}"/>
    <cellStyle name="Vírgula 17 4 8" xfId="33593" xr:uid="{06E1B4A7-652D-4E0F-A66E-7AF436A48D05}"/>
    <cellStyle name="Vírgula 17 5" xfId="4628" xr:uid="{EF57A569-F419-41CA-931C-BF432E7505C6}"/>
    <cellStyle name="Vírgula 17 5 2" xfId="9877" xr:uid="{4D271506-07E4-4AD7-8CBB-D79618385F87}"/>
    <cellStyle name="Vírgula 17 5 2 2" xfId="26139" xr:uid="{72E1DF2C-50C0-4519-98E1-0CF40B9A01C9}"/>
    <cellStyle name="Vírgula 17 5 3" xfId="15400" xr:uid="{858E56F7-F718-4BF8-AB77-A4785BBE3D94}"/>
    <cellStyle name="Vírgula 17 5 4" xfId="21298" xr:uid="{66C72CFA-F1C1-407A-B627-0C99EFACA6AB}"/>
    <cellStyle name="Vírgula 17 5 5" xfId="32436" xr:uid="{277BF8E6-0959-4D8A-A416-5DA715208A88}"/>
    <cellStyle name="Vírgula 17 6" xfId="6634" xr:uid="{3A052950-0A5B-4AE6-8E1D-5948838C8274}"/>
    <cellStyle name="Vírgula 17 6 2" xfId="11489" xr:uid="{8F98755D-7AB2-4D8D-8550-3401DE1832D1}"/>
    <cellStyle name="Vírgula 17 6 2 2" xfId="27751" xr:uid="{CE69BC0B-7D21-4855-92B5-BD0EEBB8C4AB}"/>
    <cellStyle name="Vírgula 17 6 3" xfId="17084" xr:uid="{F7001840-C9D5-4D35-908C-6588C1AC47C7}"/>
    <cellStyle name="Vírgula 17 6 4" xfId="22910" xr:uid="{060E4BCF-EC18-4CA4-A9BB-2B1906E93CBF}"/>
    <cellStyle name="Vírgula 17 6 5" xfId="29711" xr:uid="{F4E1EB06-300D-4BD8-8825-00415149936B}"/>
    <cellStyle name="Vírgula 17 7" xfId="8261" xr:uid="{14DFB826-B4D1-4C12-B5F5-22C11C2F8829}"/>
    <cellStyle name="Vírgula 17 7 2" xfId="24530" xr:uid="{831B1654-A577-4709-83D0-34A4399A5C8B}"/>
    <cellStyle name="Vírgula 17 8" xfId="13786" xr:uid="{D657199D-9094-468B-879E-4391B3B3028E}"/>
    <cellStyle name="Vírgula 17 9" xfId="19689" xr:uid="{D30863B8-2A25-4836-94E8-9451A1B353F2}"/>
    <cellStyle name="Vírgula 18" xfId="2891" xr:uid="{0A3744FF-5D45-441C-B511-FC173044CAE6}"/>
    <cellStyle name="Vírgula 18 10" xfId="29864" xr:uid="{BA84311A-7DD1-44CB-849B-3E54EBADCF1B}"/>
    <cellStyle name="Vírgula 18 11" xfId="32669" xr:uid="{26CC6BFB-E83E-4C75-A83B-8255E2C7A28C}"/>
    <cellStyle name="Vírgula 18 12" xfId="35142" xr:uid="{CD87848E-DACD-48CA-BDE3-11CAA5BED465}"/>
    <cellStyle name="Vírgula 18 13" xfId="35742" xr:uid="{EF0B5F62-4AF4-46FB-8998-2DA9A9B0800D}"/>
    <cellStyle name="Vírgula 18 14" xfId="37154" xr:uid="{C7886471-0391-4622-92CA-8E4DDD8FEF26}"/>
    <cellStyle name="Vírgula 18 15" xfId="38559" xr:uid="{5F8F18DF-F225-449E-B8C6-39DD17604EB5}"/>
    <cellStyle name="Vírgula 18 16" xfId="40812" xr:uid="{4319A4B4-487A-49AD-914F-4FD620DBC088}"/>
    <cellStyle name="Vírgula 18 17" xfId="41608" xr:uid="{64C19E91-F235-416E-9AC4-22C428136063}"/>
    <cellStyle name="Vírgula 18 18" xfId="43011" xr:uid="{DAB30AB8-2F9E-47F1-BC05-F5987843F905}"/>
    <cellStyle name="Vírgula 18 2" xfId="3111" xr:uid="{3164C032-62F1-457F-9D87-DBC830FB8601}"/>
    <cellStyle name="Vírgula 18 2 10" xfId="32858" xr:uid="{7DB0774D-0FCD-43EA-A83E-C5A2ED9144A2}"/>
    <cellStyle name="Vírgula 18 2 11" xfId="35143" xr:uid="{19A2E737-2ED4-4192-8119-FCFA4AF19D18}"/>
    <cellStyle name="Vírgula 18 2 12" xfId="35916" xr:uid="{414C15B7-BFE9-45D7-887A-E2288BB96E94}"/>
    <cellStyle name="Vírgula 18 2 13" xfId="37328" xr:uid="{E86148BB-FD7C-415B-B260-E651C8BDB13F}"/>
    <cellStyle name="Vírgula 18 2 14" xfId="38733" xr:uid="{1FE848F5-42E7-4EF3-9D66-94AC56B50EA8}"/>
    <cellStyle name="Vírgula 18 2 15" xfId="40813" xr:uid="{B21D60AB-4E8A-48C9-9E28-89408FBC09B6}"/>
    <cellStyle name="Vírgula 18 2 16" xfId="41782" xr:uid="{DEA59097-6703-42A3-A8AB-CE3814130E54}"/>
    <cellStyle name="Vírgula 18 2 17" xfId="43185" xr:uid="{B38C4D5C-B2F2-4CB0-A472-2C5AFE6DC7E1}"/>
    <cellStyle name="Vírgula 18 2 2" xfId="3576" xr:uid="{99DFA1E9-0836-4E19-8ED2-00058466D6BD}"/>
    <cellStyle name="Vírgula 18 2 2 10" xfId="35144" xr:uid="{9D810AE9-257B-4159-9502-35B4B73B2FDA}"/>
    <cellStyle name="Vírgula 18 2 2 11" xfId="36281" xr:uid="{DB7B5BAA-A622-484D-99FE-8C33CDAA031F}"/>
    <cellStyle name="Vírgula 18 2 2 12" xfId="37693" xr:uid="{3D4249F3-FF31-40F8-9F45-E98E348F6EC5}"/>
    <cellStyle name="Vírgula 18 2 2 13" xfId="39098" xr:uid="{EAB0CBC1-A44C-410C-9B00-CCAAC72F688D}"/>
    <cellStyle name="Vírgula 18 2 2 14" xfId="40814" xr:uid="{A8E3A96E-0A13-416E-A91D-C38553B80783}"/>
    <cellStyle name="Vírgula 18 2 2 15" xfId="42147" xr:uid="{ECDD8A4D-2E79-4B81-AA84-CB295CAD12BB}"/>
    <cellStyle name="Vírgula 18 2 2 16" xfId="43550" xr:uid="{4B4FB486-BE3E-4111-BDEE-E844CBF6003D}"/>
    <cellStyle name="Vírgula 18 2 2 2" xfId="4437" xr:uid="{21CEF691-DBF4-4734-975E-4E38E1A98DF5}"/>
    <cellStyle name="Vírgula 18 2 2 2 10" xfId="37033" xr:uid="{BDB4A3D7-1791-4372-9506-AA8904B1F7AA}"/>
    <cellStyle name="Vírgula 18 2 2 2 11" xfId="38445" xr:uid="{AE951605-FB96-4246-8ECE-E9C2AB2F6890}"/>
    <cellStyle name="Vírgula 18 2 2 2 12" xfId="39850" xr:uid="{9E997932-711C-4B63-8BEC-9F58126BB93C}"/>
    <cellStyle name="Vírgula 18 2 2 2 13" xfId="40815" xr:uid="{BE0DEEF0-998E-41CF-B2BF-62BACD566F26}"/>
    <cellStyle name="Vírgula 18 2 2 2 14" xfId="42899" xr:uid="{5A426E4B-5C7E-409A-8E21-81E423712BF9}"/>
    <cellStyle name="Vírgula 18 2 2 2 15" xfId="44302" xr:uid="{B23BFCA3-1EA0-42B0-87C3-D38114AB674B}"/>
    <cellStyle name="Vírgula 18 2 2 2 2" xfId="6046" xr:uid="{F0CC32B4-E6EA-4232-80A3-DF18A79C022C}"/>
    <cellStyle name="Vírgula 18 2 2 2 2 2" xfId="11295" xr:uid="{D7C4B6E0-4532-4848-A9E3-807D36AA9C69}"/>
    <cellStyle name="Vírgula 18 2 2 2 2 2 2" xfId="27557" xr:uid="{8194927D-7DFF-4C5F-A602-4AA81577B135}"/>
    <cellStyle name="Vírgula 18 2 2 2 2 3" xfId="16818" xr:uid="{CB03C947-42FC-42A8-BF0D-70D9E7736B3A}"/>
    <cellStyle name="Vírgula 18 2 2 2 2 4" xfId="22716" xr:uid="{841CF37D-D980-4218-B2FB-4F542A7C86C2}"/>
    <cellStyle name="Vírgula 18 2 2 2 2 5" xfId="32357" xr:uid="{70B7011F-A78F-4C5C-A487-BE56176702C0}"/>
    <cellStyle name="Vírgula 18 2 2 2 3" xfId="8052" xr:uid="{C748CAAC-ED84-484F-86BE-2233F9348C34}"/>
    <cellStyle name="Vírgula 18 2 2 2 3 2" xfId="12907" xr:uid="{9B96070C-003D-4704-8A73-85CC14D8DE1A}"/>
    <cellStyle name="Vírgula 18 2 2 2 3 2 2" xfId="29169" xr:uid="{1334219B-90C0-4758-A572-7DA75C086BEB}"/>
    <cellStyle name="Vírgula 18 2 2 2 3 3" xfId="18502" xr:uid="{8F21CA0E-AE18-43E2-A0C5-2B79D83652F5}"/>
    <cellStyle name="Vírgula 18 2 2 2 3 4" xfId="24328" xr:uid="{17CD85A2-B60A-4650-81E3-9E091010329E}"/>
    <cellStyle name="Vírgula 18 2 2 2 3 5" xfId="30603" xr:uid="{131EDF10-E49D-4CA8-B4A8-F176D88C8350}"/>
    <cellStyle name="Vírgula 18 2 2 2 4" xfId="9679" xr:uid="{513A35C8-94E5-41E7-82E1-C3A9B80CDB3E}"/>
    <cellStyle name="Vírgula 18 2 2 2 4 2" xfId="25948" xr:uid="{7799E5DF-65C2-4D9A-8CAB-0A9E61440847}"/>
    <cellStyle name="Vírgula 18 2 2 2 5" xfId="15209" xr:uid="{BBAD3EB7-2F72-4499-BD4D-2F8DACB51B75}"/>
    <cellStyle name="Vírgula 18 2 2 2 6" xfId="21107" xr:uid="{901E2A27-F818-4F2C-9353-9542D1560CEE}"/>
    <cellStyle name="Vírgula 18 2 2 2 7" xfId="18882" xr:uid="{F6F1E8D1-C543-42C3-8482-8A2B4E60A666}"/>
    <cellStyle name="Vírgula 18 2 2 2 8" xfId="34152" xr:uid="{0951269D-78AE-402A-AC9E-D72E73B9F2CE}"/>
    <cellStyle name="Vírgula 18 2 2 2 9" xfId="35145" xr:uid="{9F08FEA6-BE2A-4ED0-B00C-645622182E83}"/>
    <cellStyle name="Vírgula 18 2 2 3" xfId="5191" xr:uid="{6E8C800A-63B0-4F00-A62F-5B9CDC48B04E}"/>
    <cellStyle name="Vírgula 18 2 2 3 2" xfId="10440" xr:uid="{A903CC12-1CBC-4AC5-9210-01758B9D07F8}"/>
    <cellStyle name="Vírgula 18 2 2 3 2 2" xfId="26702" xr:uid="{73AED772-D915-421C-BF2A-C2F10C02DD8E}"/>
    <cellStyle name="Vírgula 18 2 2 3 3" xfId="15963" xr:uid="{44184921-2005-4C92-B26B-B75DB6384D5C}"/>
    <cellStyle name="Vírgula 18 2 2 3 4" xfId="21861" xr:uid="{DB17DDE7-7B8E-4804-8CB6-2494D0FD6845}"/>
    <cellStyle name="Vírgula 18 2 2 3 5" xfId="30284" xr:uid="{4F2BB0A0-91E2-4F27-84D7-2E0A0C91D301}"/>
    <cellStyle name="Vírgula 18 2 2 4" xfId="7197" xr:uid="{0927B910-AD22-4841-BC7F-53C00B02A652}"/>
    <cellStyle name="Vírgula 18 2 2 4 2" xfId="12052" xr:uid="{B0B9BE3A-B826-44B3-A046-360B4FBE1339}"/>
    <cellStyle name="Vírgula 18 2 2 4 2 2" xfId="28314" xr:uid="{D9919625-806C-4E32-BD64-B10D5C1B315E}"/>
    <cellStyle name="Vírgula 18 2 2 4 3" xfId="17647" xr:uid="{391C4662-EFD8-4DF5-88D3-033B60BC2840}"/>
    <cellStyle name="Vírgula 18 2 2 4 4" xfId="23473" xr:uid="{4A6F1EA5-2966-4517-81DF-7943D5B862AC}"/>
    <cellStyle name="Vírgula 18 2 2 4 5" xfId="30774" xr:uid="{791E0633-1BDE-4839-AD6F-95BA9A477E3E}"/>
    <cellStyle name="Vírgula 18 2 2 5" xfId="8824" xr:uid="{F9CD36AF-194E-4D40-9543-01B8A1AFC55F}"/>
    <cellStyle name="Vírgula 18 2 2 5 2" xfId="25093" xr:uid="{746121F9-2A99-4D8C-88C8-DC761EF541B9}"/>
    <cellStyle name="Vírgula 18 2 2 6" xfId="14352" xr:uid="{944FF726-8A1D-4B70-8B00-F15B5A90B0E7}"/>
    <cellStyle name="Vírgula 18 2 2 7" xfId="20252" xr:uid="{E00DB622-65E5-421D-B692-349CCE2B5B02}"/>
    <cellStyle name="Vírgula 18 2 2 8" xfId="31320" xr:uid="{01B3104F-28CF-4DED-92E2-FC5D606E7AB4}"/>
    <cellStyle name="Vírgula 18 2 2 9" xfId="33297" xr:uid="{D0CB2EF4-C05E-4D9F-9FE9-0FED79789ECC}"/>
    <cellStyle name="Vírgula 18 2 3" xfId="4002" xr:uid="{A7650EBF-642C-467F-831D-3727903D3B60}"/>
    <cellStyle name="Vírgula 18 2 3 10" xfId="36666" xr:uid="{56E3C174-B470-440D-A871-66F722C1DC97}"/>
    <cellStyle name="Vírgula 18 2 3 11" xfId="38078" xr:uid="{45C60E6E-5511-41CE-BE33-1A6FC83C16A3}"/>
    <cellStyle name="Vírgula 18 2 3 12" xfId="39483" xr:uid="{9E11DDD6-7489-4CEB-BA1A-60EFCE5FE989}"/>
    <cellStyle name="Vírgula 18 2 3 13" xfId="40816" xr:uid="{D5E1C4E4-D1DD-497B-A50E-8A138F327901}"/>
    <cellStyle name="Vírgula 18 2 3 14" xfId="42532" xr:uid="{6B260EC6-1522-497E-9DA9-A671FD42B6C3}"/>
    <cellStyle name="Vírgula 18 2 3 15" xfId="43935" xr:uid="{7F53CE38-6918-4908-8422-FDAF0F9CF932}"/>
    <cellStyle name="Vírgula 18 2 3 2" xfId="5611" xr:uid="{56C88FA8-7617-487B-909A-C966F8A02759}"/>
    <cellStyle name="Vírgula 18 2 3 2 2" xfId="10860" xr:uid="{5B533D0E-48BB-4479-A3CD-FBDCB54A1468}"/>
    <cellStyle name="Vírgula 18 2 3 2 2 2" xfId="27122" xr:uid="{73F950AF-A188-4C6A-B23E-2BD6B8FC4A57}"/>
    <cellStyle name="Vírgula 18 2 3 2 3" xfId="16383" xr:uid="{6C8F000C-D147-4444-9A70-902BEC448606}"/>
    <cellStyle name="Vírgula 18 2 3 2 4" xfId="22281" xr:uid="{B6DDE53D-E8A7-45DE-BEFA-F1D4C406829C}"/>
    <cellStyle name="Vírgula 18 2 3 2 5" xfId="18802" xr:uid="{71AA8AA2-AFC9-4625-A074-A8F96243BD3B}"/>
    <cellStyle name="Vírgula 18 2 3 3" xfId="7617" xr:uid="{3BA5E3A6-5104-4AFB-BC45-06B0A37DE33A}"/>
    <cellStyle name="Vírgula 18 2 3 3 2" xfId="12472" xr:uid="{DEFD6C78-4881-49B8-9CB4-645923AEC4C4}"/>
    <cellStyle name="Vírgula 18 2 3 3 2 2" xfId="28734" xr:uid="{82B47C58-F8B8-423C-9916-3F226098E1DF}"/>
    <cellStyle name="Vírgula 18 2 3 3 3" xfId="18067" xr:uid="{144F56FD-BF04-4F92-8798-1CD2125DFE4A}"/>
    <cellStyle name="Vírgula 18 2 3 3 4" xfId="23893" xr:uid="{9648B5DC-156F-447C-8D95-6B8004D71534}"/>
    <cellStyle name="Vírgula 18 2 3 3 5" xfId="31071" xr:uid="{0ED37188-58F2-4B57-921E-A731D2DD94BA}"/>
    <cellStyle name="Vírgula 18 2 3 4" xfId="9244" xr:uid="{7766950D-879C-4986-A6C9-09DBB8996178}"/>
    <cellStyle name="Vírgula 18 2 3 4 2" xfId="25513" xr:uid="{C98EB4FA-B94A-4063-9FCE-E6C469B44008}"/>
    <cellStyle name="Vírgula 18 2 3 5" xfId="14774" xr:uid="{B233C01D-0E59-4D24-8F49-D8C25A3BE9E9}"/>
    <cellStyle name="Vírgula 18 2 3 6" xfId="20672" xr:uid="{66E2731B-15CC-4F45-BAAC-929D8071A854}"/>
    <cellStyle name="Vírgula 18 2 3 7" xfId="18764" xr:uid="{3AB48062-E207-4C83-A37A-AB7A02E7974B}"/>
    <cellStyle name="Vírgula 18 2 3 8" xfId="33717" xr:uid="{8CEB3687-8EA9-4BA4-8734-1AB6E02BC63E}"/>
    <cellStyle name="Vírgula 18 2 3 9" xfId="35146" xr:uid="{87E8BDA2-AF15-4B63-B923-184B1309FC7E}"/>
    <cellStyle name="Vírgula 18 2 4" xfId="4752" xr:uid="{25B23AE4-08B7-479D-B052-2C6F001BCBFB}"/>
    <cellStyle name="Vírgula 18 2 4 2" xfId="10001" xr:uid="{1BAFDFF0-ECAC-43FD-A35B-30D9636096C4}"/>
    <cellStyle name="Vírgula 18 2 4 2 2" xfId="26263" xr:uid="{473924FB-CC18-4408-8EB0-ADC13BC6A319}"/>
    <cellStyle name="Vírgula 18 2 4 3" xfId="15524" xr:uid="{985D595A-3707-4093-86D8-73D6BB77EC2A}"/>
    <cellStyle name="Vírgula 18 2 4 4" xfId="21422" xr:uid="{76318F2D-6AAB-445A-8530-FCC91E18120B}"/>
    <cellStyle name="Vírgula 18 2 4 5" xfId="19022" xr:uid="{1DF9A6EE-EA28-4CDA-9FA5-E0603EC22AB4}"/>
    <cellStyle name="Vírgula 18 2 5" xfId="6758" xr:uid="{EDC74787-EB6F-465B-A5AB-11A5DF0A232F}"/>
    <cellStyle name="Vírgula 18 2 5 2" xfId="11613" xr:uid="{935D5B35-689D-4C19-B2AC-B2EB74195956}"/>
    <cellStyle name="Vírgula 18 2 5 2 2" xfId="27875" xr:uid="{5949E03A-72FF-433E-AF09-43B2928C09FA}"/>
    <cellStyle name="Vírgula 18 2 5 3" xfId="17208" xr:uid="{8F6BF92F-C8FB-497F-B4C0-513D95B4A39B}"/>
    <cellStyle name="Vírgula 18 2 5 4" xfId="23034" xr:uid="{434B2D2E-222C-4F32-A1CB-700C8E13AB8F}"/>
    <cellStyle name="Vírgula 18 2 5 5" xfId="29604" xr:uid="{6C0E7A50-95D4-43BD-BD95-4728B0BF822E}"/>
    <cellStyle name="Vírgula 18 2 6" xfId="8385" xr:uid="{30DC7355-40A5-4F01-97E8-4FF9239F1096}"/>
    <cellStyle name="Vírgula 18 2 6 2" xfId="24654" xr:uid="{01FF13DB-7EF7-40DE-B89C-578ADA2BF346}"/>
    <cellStyle name="Vírgula 18 2 7" xfId="13910" xr:uid="{0478DA3B-DD04-4E16-B8FA-A7B66CD41ACF}"/>
    <cellStyle name="Vírgula 18 2 8" xfId="19813" xr:uid="{978762C3-4979-4D11-B166-414942951B81}"/>
    <cellStyle name="Vírgula 18 2 9" xfId="30120" xr:uid="{440E1221-0FFF-4770-971D-24E3E9E43183}"/>
    <cellStyle name="Vírgula 18 3" xfId="3378" xr:uid="{2942248E-A871-40D2-99BC-41A154FAA6C8}"/>
    <cellStyle name="Vírgula 18 3 10" xfId="35147" xr:uid="{4682EC0B-3FE9-4C68-AE34-676A35996E7C}"/>
    <cellStyle name="Vírgula 18 3 11" xfId="36105" xr:uid="{17251667-AA41-42E4-9B17-99C2A636E358}"/>
    <cellStyle name="Vírgula 18 3 12" xfId="37517" xr:uid="{7F0DD16E-5829-42B9-B240-99B6ADCC6E9C}"/>
    <cellStyle name="Vírgula 18 3 13" xfId="38922" xr:uid="{FEC194FE-E4D1-4F5E-8603-6CB0AF5E0A3B}"/>
    <cellStyle name="Vírgula 18 3 14" xfId="40817" xr:uid="{8E1F90F1-4598-4EE6-82DB-E974CFD29C3B}"/>
    <cellStyle name="Vírgula 18 3 15" xfId="41971" xr:uid="{3B7CB368-D316-465B-96C1-E9B68A1EB118}"/>
    <cellStyle name="Vírgula 18 3 16" xfId="43374" xr:uid="{0B5350E3-9355-4935-92D2-2C46C713F06F}"/>
    <cellStyle name="Vírgula 18 3 2" xfId="4239" xr:uid="{6F535BB3-657A-4982-8D84-1C986EBFAD0B}"/>
    <cellStyle name="Vírgula 18 3 2 10" xfId="36857" xr:uid="{A381022D-5D8A-486F-8A57-F2AB1F09C8D2}"/>
    <cellStyle name="Vírgula 18 3 2 11" xfId="38269" xr:uid="{2558DA4F-4293-44CC-8B7E-BD91869FFF64}"/>
    <cellStyle name="Vírgula 18 3 2 12" xfId="39674" xr:uid="{9458543A-44D9-4BE3-9E0D-785A46270760}"/>
    <cellStyle name="Vírgula 18 3 2 13" xfId="40818" xr:uid="{FC6E02E9-27A1-4234-9452-089F85C98915}"/>
    <cellStyle name="Vírgula 18 3 2 14" xfId="42723" xr:uid="{79DAA033-8CC4-4137-916C-595BDAB9CE0F}"/>
    <cellStyle name="Vírgula 18 3 2 15" xfId="44126" xr:uid="{9F954E6C-430C-4921-B3E4-CE1F9F25DD6A}"/>
    <cellStyle name="Vírgula 18 3 2 2" xfId="5848" xr:uid="{96E90F67-14F8-42D1-910F-4FD036BA2E3F}"/>
    <cellStyle name="Vírgula 18 3 2 2 2" xfId="11097" xr:uid="{7EEB17FA-2947-4B6F-B3F6-22A8A134DB29}"/>
    <cellStyle name="Vírgula 18 3 2 2 2 2" xfId="27359" xr:uid="{8C693A38-4502-4C1A-B7D4-E18485FAC495}"/>
    <cellStyle name="Vírgula 18 3 2 2 3" xfId="16620" xr:uid="{534EF65D-98CC-47E1-A78B-839D778D4F0D}"/>
    <cellStyle name="Vírgula 18 3 2 2 4" xfId="22518" xr:uid="{CB244644-D6D3-4933-91D5-3C2D4CFDA5F6}"/>
    <cellStyle name="Vírgula 18 3 2 2 5" xfId="30717" xr:uid="{7952511E-715A-4643-9120-15561EB73771}"/>
    <cellStyle name="Vírgula 18 3 2 3" xfId="7854" xr:uid="{5E4039EB-2CEF-4B69-AE30-50536F3AD22F}"/>
    <cellStyle name="Vírgula 18 3 2 3 2" xfId="12709" xr:uid="{2C9AB4EF-6E04-4063-81F2-AB9FAF4BAE8D}"/>
    <cellStyle name="Vírgula 18 3 2 3 2 2" xfId="28971" xr:uid="{3A371813-737C-4E7D-9928-178161E3B608}"/>
    <cellStyle name="Vírgula 18 3 2 3 3" xfId="18304" xr:uid="{264C5661-3330-43E9-8B54-6E3B4B82DE4A}"/>
    <cellStyle name="Vírgula 18 3 2 3 4" xfId="24130" xr:uid="{03D572B2-F5D4-4925-9DD9-DAC197131755}"/>
    <cellStyle name="Vírgula 18 3 2 3 5" xfId="30023" xr:uid="{479FF1FD-00E8-478C-B988-D0949DA0926C}"/>
    <cellStyle name="Vírgula 18 3 2 4" xfId="9481" xr:uid="{4F410E88-0547-42E6-B424-EF4F20B4F238}"/>
    <cellStyle name="Vírgula 18 3 2 4 2" xfId="25750" xr:uid="{F154AFBD-9CBD-46DB-BAA8-DC96CCE3BD16}"/>
    <cellStyle name="Vírgula 18 3 2 5" xfId="15011" xr:uid="{38468F3B-47D3-47DD-B6DC-1195D058C4FD}"/>
    <cellStyle name="Vírgula 18 3 2 6" xfId="20909" xr:uid="{C2004CC6-0758-4CA1-8A48-2388D7AF7804}"/>
    <cellStyle name="Vírgula 18 3 2 7" xfId="29582" xr:uid="{A90A509B-7FFD-4301-B8AC-575882078CA1}"/>
    <cellStyle name="Vírgula 18 3 2 8" xfId="33954" xr:uid="{94BCD77F-D891-4A85-B4AF-FEB92F2031F7}"/>
    <cellStyle name="Vírgula 18 3 2 9" xfId="35148" xr:uid="{2904FDDC-C9A9-4F5E-B307-D07E7ED9E104}"/>
    <cellStyle name="Vírgula 18 3 3" xfId="4993" xr:uid="{C191A182-95AB-4D70-84FF-469B91854D3B}"/>
    <cellStyle name="Vírgula 18 3 3 2" xfId="10242" xr:uid="{E4B02F5E-C874-4B01-9AE6-2D2FBC80580D}"/>
    <cellStyle name="Vírgula 18 3 3 2 2" xfId="26504" xr:uid="{78BC34EF-97D1-4525-925A-30B5C9D20F61}"/>
    <cellStyle name="Vírgula 18 3 3 3" xfId="15765" xr:uid="{EE196DE2-80D6-4995-8F66-81BCDA81A481}"/>
    <cellStyle name="Vírgula 18 3 3 4" xfId="21663" xr:uid="{BAC5FFB5-F65A-4ECF-B026-2EE9705EE917}"/>
    <cellStyle name="Vírgula 18 3 3 5" xfId="13778" xr:uid="{0F0539D3-D0F3-4A22-B89B-8E1DE2849DC0}"/>
    <cellStyle name="Vírgula 18 3 4" xfId="6999" xr:uid="{3CF2FCC0-8CB7-42FB-B598-483C0F185800}"/>
    <cellStyle name="Vírgula 18 3 4 2" xfId="11854" xr:uid="{0647E711-6A69-4047-8078-3B3B15CDDABF}"/>
    <cellStyle name="Vírgula 18 3 4 2 2" xfId="28116" xr:uid="{CC073DB8-F61B-47F2-834C-AE897C69BCBE}"/>
    <cellStyle name="Vírgula 18 3 4 3" xfId="17449" xr:uid="{9D517A7D-F43C-452E-A140-0ABBB56BEFAC}"/>
    <cellStyle name="Vírgula 18 3 4 4" xfId="23275" xr:uid="{3C6A8357-C117-40BD-AE0E-6FA6F739F8B3}"/>
    <cellStyle name="Vírgula 18 3 4 5" xfId="30653" xr:uid="{C505FD1E-3D22-4B40-B446-6986F865F6D5}"/>
    <cellStyle name="Vírgula 18 3 5" xfId="8626" xr:uid="{D3D07287-3536-4BF3-A422-1AA6F799B7C2}"/>
    <cellStyle name="Vírgula 18 3 5 2" xfId="24895" xr:uid="{1B9D8D8B-50E0-46C8-B828-A88250743420}"/>
    <cellStyle name="Vírgula 18 3 6" xfId="14154" xr:uid="{24E62EFE-C2B4-4EEE-9A04-EE21DE0DEC34}"/>
    <cellStyle name="Vírgula 18 3 7" xfId="20054" xr:uid="{BBEC83A4-B14F-4E9A-99C2-2940DF2CD80E}"/>
    <cellStyle name="Vírgula 18 3 8" xfId="32215" xr:uid="{33D39447-8C22-4293-8E79-59B88A0A0C11}"/>
    <cellStyle name="Vírgula 18 3 9" xfId="33099" xr:uid="{DA0A4479-887E-4EDC-8D7D-31BDF0864BC5}"/>
    <cellStyle name="Vírgula 18 4" xfId="3801" xr:uid="{FDADB6EB-971D-471F-8E0B-F8F7A40A7C3F}"/>
    <cellStyle name="Vírgula 18 4 10" xfId="36490" xr:uid="{B4496C94-A0B1-4F19-8EC6-D8974EDA5615}"/>
    <cellStyle name="Vírgula 18 4 11" xfId="37902" xr:uid="{167DE98E-13B9-4B18-B3CE-AD9EE7934C94}"/>
    <cellStyle name="Vírgula 18 4 12" xfId="39307" xr:uid="{7FEF1F5C-1E77-45E5-AE28-22AFE13387C9}"/>
    <cellStyle name="Vírgula 18 4 13" xfId="40819" xr:uid="{F5E1CCB4-C7C3-4B5E-90A5-2672B2F9BAFA}"/>
    <cellStyle name="Vírgula 18 4 14" xfId="42356" xr:uid="{9D3E3E1F-0FAE-4126-A888-9574BEF9EC91}"/>
    <cellStyle name="Vírgula 18 4 15" xfId="43759" xr:uid="{9E9596CF-43E4-4554-8682-94F1795E0C0A}"/>
    <cellStyle name="Vírgula 18 4 2" xfId="5410" xr:uid="{58E473DC-8B9C-4EC6-9268-78BBF3B82828}"/>
    <cellStyle name="Vírgula 18 4 2 2" xfId="10659" xr:uid="{6444F6B5-CD47-4E57-B4A6-F3FFC407D8CB}"/>
    <cellStyle name="Vírgula 18 4 2 2 2" xfId="26921" xr:uid="{98A5A596-082D-4D5F-AFBD-826CDBCB1A13}"/>
    <cellStyle name="Vírgula 18 4 2 3" xfId="16182" xr:uid="{768A8301-3002-46D0-9DCF-CE2DC916D3DE}"/>
    <cellStyle name="Vírgula 18 4 2 4" xfId="22080" xr:uid="{9F3F61EA-3745-4065-967C-8863A9DEB026}"/>
    <cellStyle name="Vírgula 18 4 2 5" xfId="19000" xr:uid="{CE92140D-4A13-4AB0-9B38-71A1B3CB726C}"/>
    <cellStyle name="Vírgula 18 4 3" xfId="7416" xr:uid="{AF4CB4BF-2998-43BE-8F08-BAFA53C6E6CD}"/>
    <cellStyle name="Vírgula 18 4 3 2" xfId="12271" xr:uid="{E0AB01D1-2A64-4B46-ABEB-751933518FEA}"/>
    <cellStyle name="Vírgula 18 4 3 2 2" xfId="28533" xr:uid="{4C6507AA-5F03-4D73-89CA-E300801FED7D}"/>
    <cellStyle name="Vírgula 18 4 3 3" xfId="17866" xr:uid="{62B37162-6600-4286-9E57-CADC18BC0E40}"/>
    <cellStyle name="Vírgula 18 4 3 4" xfId="23692" xr:uid="{681582CC-D7C6-4FA4-AD96-DDA649E08266}"/>
    <cellStyle name="Vírgula 18 4 3 5" xfId="31002" xr:uid="{E3FF78B4-724A-4840-B52E-DBEDA79ABF1B}"/>
    <cellStyle name="Vírgula 18 4 4" xfId="9043" xr:uid="{1B02A53D-17A5-46E9-A36C-89972009870C}"/>
    <cellStyle name="Vírgula 18 4 4 2" xfId="25312" xr:uid="{94F49503-97E4-4C18-AB9C-E941E2BA12E7}"/>
    <cellStyle name="Vírgula 18 4 5" xfId="14573" xr:uid="{970DBDC4-A286-4C35-8EF0-2B99C24933C0}"/>
    <cellStyle name="Vírgula 18 4 6" xfId="20471" xr:uid="{DB2FBE64-E8A7-4B08-BDC5-E69B9CEAAA56}"/>
    <cellStyle name="Vírgula 18 4 7" xfId="31383" xr:uid="{7C66F5D6-602F-4076-B476-36EA9F4D3443}"/>
    <cellStyle name="Vírgula 18 4 8" xfId="33516" xr:uid="{DE924536-3CC9-43E4-B398-46C0F7B74372}"/>
    <cellStyle name="Vírgula 18 4 9" xfId="35149" xr:uid="{1E028479-B111-42C9-8927-CC6F52982000}"/>
    <cellStyle name="Vírgula 18 5" xfId="4565" xr:uid="{C9F903E1-4C86-477C-A896-F21C61AB30CD}"/>
    <cellStyle name="Vírgula 18 5 2" xfId="9814" xr:uid="{BF21573B-D46E-4D09-9AAA-52F1895A907D}"/>
    <cellStyle name="Vírgula 18 5 2 2" xfId="26076" xr:uid="{AE652E45-C453-4456-8F17-CA09778A4194}"/>
    <cellStyle name="Vírgula 18 5 3" xfId="15337" xr:uid="{7725AFA7-58F2-415A-98D1-60C66A22A15D}"/>
    <cellStyle name="Vírgula 18 5 4" xfId="21235" xr:uid="{6E996E9E-D96A-4A58-9AAA-49131A0188FF}"/>
    <cellStyle name="Vírgula 18 5 5" xfId="30354" xr:uid="{8D3489EB-AD6B-4437-99F0-90DA8240AC0C}"/>
    <cellStyle name="Vírgula 18 6" xfId="6571" xr:uid="{7DE633B1-B8C6-4E29-B243-DDBED4E7DF98}"/>
    <cellStyle name="Vírgula 18 6 2" xfId="11426" xr:uid="{0B67445C-37C9-48D4-B2FD-0175AFE88327}"/>
    <cellStyle name="Vírgula 18 6 2 2" xfId="27688" xr:uid="{11D4888A-C310-4853-A9E9-E8F3D9CFDBFA}"/>
    <cellStyle name="Vírgula 18 6 3" xfId="17021" xr:uid="{96011FDA-4A58-4B02-9CC1-B16002EBCC47}"/>
    <cellStyle name="Vírgula 18 6 4" xfId="22847" xr:uid="{F0796DCA-2C17-4814-B62A-AE3E57B9E0FA}"/>
    <cellStyle name="Vírgula 18 6 5" xfId="32205" xr:uid="{4812AB77-CDD4-4C3B-99E6-00ABCB25C6F3}"/>
    <cellStyle name="Vírgula 18 7" xfId="8199" xr:uid="{37E73D4B-D315-4FDD-852A-81A78C43ADD0}"/>
    <cellStyle name="Vírgula 18 7 2" xfId="24469" xr:uid="{0C7C21C4-A713-4752-97F4-7E26B6A3177E}"/>
    <cellStyle name="Vírgula 18 8" xfId="13710" xr:uid="{5C96252B-E45E-410E-910D-B571A4703DC4}"/>
    <cellStyle name="Vírgula 18 9" xfId="19626" xr:uid="{DF5E6E10-6054-4F57-8D4C-E68F554FB7B9}"/>
    <cellStyle name="Vírgula 19" xfId="2892" xr:uid="{6718E5B8-BA6B-443E-A71D-98B478233F52}"/>
    <cellStyle name="Vírgula 19 10" xfId="13327" xr:uid="{06349D13-E18E-4E67-9F0A-7D3F05B6AC19}"/>
    <cellStyle name="Vírgula 19 11" xfId="32670" xr:uid="{C6C70294-1FBB-44B7-ACDC-8ED3EB8ACD72}"/>
    <cellStyle name="Vírgula 19 12" xfId="35150" xr:uid="{15F12829-1B27-4814-8811-73972D63D852}"/>
    <cellStyle name="Vírgula 19 13" xfId="35743" xr:uid="{2D0D13F5-A51E-4B59-8DAD-63829B788DAF}"/>
    <cellStyle name="Vírgula 19 14" xfId="37155" xr:uid="{FEE12223-19CD-4ABD-9A49-EAC993ACF67D}"/>
    <cellStyle name="Vírgula 19 15" xfId="38560" xr:uid="{BF3B79A3-CD20-467D-A3D6-467645B90392}"/>
    <cellStyle name="Vírgula 19 16" xfId="40820" xr:uid="{9DE5E4DA-EC17-4B5D-9FB0-E758242AD33C}"/>
    <cellStyle name="Vírgula 19 17" xfId="41609" xr:uid="{8085E1CB-40B5-4BE7-99B6-A1E578F2ECAB}"/>
    <cellStyle name="Vírgula 19 18" xfId="43012" xr:uid="{0604B89D-2EC2-45B3-A66D-EC554D951312}"/>
    <cellStyle name="Vírgula 19 2" xfId="3112" xr:uid="{92EFA303-A744-4B3B-8118-E4C3BA3CE437}"/>
    <cellStyle name="Vírgula 19 2 10" xfId="32859" xr:uid="{F5E86EF5-D939-42A6-A82A-6C162297B82B}"/>
    <cellStyle name="Vírgula 19 2 11" xfId="35151" xr:uid="{DC7D659F-5A4A-435D-AE14-6E73124F02DF}"/>
    <cellStyle name="Vírgula 19 2 12" xfId="35917" xr:uid="{349ADB93-65BD-475C-B6D8-05F4F2F423BE}"/>
    <cellStyle name="Vírgula 19 2 13" xfId="37329" xr:uid="{6278C4D2-E51A-424F-8855-5F9C15E7DF5A}"/>
    <cellStyle name="Vírgula 19 2 14" xfId="38734" xr:uid="{1EF16847-8EBC-48D9-816E-4E1D872B78E2}"/>
    <cellStyle name="Vírgula 19 2 15" xfId="40821" xr:uid="{0599A46E-03F9-4991-9087-1D7F77B2435A}"/>
    <cellStyle name="Vírgula 19 2 16" xfId="41783" xr:uid="{3D67D1B2-5A17-4B1A-B45E-B261088BB0F0}"/>
    <cellStyle name="Vírgula 19 2 17" xfId="43186" xr:uid="{5A3165E1-6964-49F1-86F1-93DDE55623DF}"/>
    <cellStyle name="Vírgula 19 2 2" xfId="3577" xr:uid="{50FA7270-A562-4646-B59D-CEEC9A656122}"/>
    <cellStyle name="Vírgula 19 2 2 10" xfId="35152" xr:uid="{B9216E96-DC49-4287-96B0-AED2AFFA4406}"/>
    <cellStyle name="Vírgula 19 2 2 11" xfId="36282" xr:uid="{F3973E49-1251-45CC-8604-C851EF8FB04A}"/>
    <cellStyle name="Vírgula 19 2 2 12" xfId="37694" xr:uid="{17EB1C55-2467-4699-907E-D7A77F7419A9}"/>
    <cellStyle name="Vírgula 19 2 2 13" xfId="39099" xr:uid="{8510AED2-6E1D-4380-ACD8-C84778A574AC}"/>
    <cellStyle name="Vírgula 19 2 2 14" xfId="40822" xr:uid="{DFD7F0D8-6B2D-466A-8FB4-B0CF0948BD5D}"/>
    <cellStyle name="Vírgula 19 2 2 15" xfId="42148" xr:uid="{47F6BA5C-C606-4CC7-ADA0-83421D563307}"/>
    <cellStyle name="Vírgula 19 2 2 16" xfId="43551" xr:uid="{1413BA71-0081-4E6D-B5A5-83FF92499283}"/>
    <cellStyle name="Vírgula 19 2 2 2" xfId="4438" xr:uid="{C9B14AF9-8B1E-4287-A531-0FEC0938BD7C}"/>
    <cellStyle name="Vírgula 19 2 2 2 10" xfId="37034" xr:uid="{F9AD888A-F16B-4F5C-AAAA-055CD7D46E11}"/>
    <cellStyle name="Vírgula 19 2 2 2 11" xfId="38446" xr:uid="{AEBCD11D-68D0-48C6-9D42-B2C6C4F224FC}"/>
    <cellStyle name="Vírgula 19 2 2 2 12" xfId="39851" xr:uid="{A4B3F329-F45E-4220-8954-D81DE25672DC}"/>
    <cellStyle name="Vírgula 19 2 2 2 13" xfId="40823" xr:uid="{6BAE80B6-68E0-4110-8D38-92C8B3CBACB4}"/>
    <cellStyle name="Vírgula 19 2 2 2 14" xfId="42900" xr:uid="{842AF23B-DABB-4E29-B147-828FC84507DE}"/>
    <cellStyle name="Vírgula 19 2 2 2 15" xfId="44303" xr:uid="{92B4EB6B-4FC7-4F1E-A668-9FCDC77A2506}"/>
    <cellStyle name="Vírgula 19 2 2 2 2" xfId="6047" xr:uid="{95850E93-017F-42CD-AE15-205140D74BCE}"/>
    <cellStyle name="Vírgula 19 2 2 2 2 2" xfId="11296" xr:uid="{9F46C5A0-4A39-4B3A-B010-6F8A513D19EA}"/>
    <cellStyle name="Vírgula 19 2 2 2 2 2 2" xfId="27558" xr:uid="{D140A4CE-F908-45B6-B08C-242EE2813372}"/>
    <cellStyle name="Vírgula 19 2 2 2 2 3" xfId="16819" xr:uid="{99100B7E-4E36-42D1-9247-864665D3235B}"/>
    <cellStyle name="Vírgula 19 2 2 2 2 4" xfId="22717" xr:uid="{734C580D-07E2-4621-B0E1-0789EA172A8A}"/>
    <cellStyle name="Vírgula 19 2 2 2 2 5" xfId="29960" xr:uid="{1BF4EEF0-2985-4928-844C-98D65867E018}"/>
    <cellStyle name="Vírgula 19 2 2 2 3" xfId="8053" xr:uid="{C9176F6B-9C36-4752-83B2-0DABC69D6276}"/>
    <cellStyle name="Vírgula 19 2 2 2 3 2" xfId="12908" xr:uid="{FF0D5A0E-7003-409E-9345-4006A3EBCF27}"/>
    <cellStyle name="Vírgula 19 2 2 2 3 2 2" xfId="29170" xr:uid="{3CC8808A-04CF-4E56-B6B0-3052423990F2}"/>
    <cellStyle name="Vírgula 19 2 2 2 3 3" xfId="18503" xr:uid="{7505507B-C127-4FF6-BE43-C474DE9BDD2A}"/>
    <cellStyle name="Vírgula 19 2 2 2 3 4" xfId="24329" xr:uid="{F1D7E860-A78E-4B99-A3E0-2C7CFC4C685C}"/>
    <cellStyle name="Vírgula 19 2 2 2 3 5" xfId="30058" xr:uid="{DBD0ADD7-9946-4BCF-BF4A-2D45E9BE494E}"/>
    <cellStyle name="Vírgula 19 2 2 2 4" xfId="9680" xr:uid="{6C934B7B-5373-4B5F-9EC7-DA38635BA126}"/>
    <cellStyle name="Vírgula 19 2 2 2 4 2" xfId="25949" xr:uid="{EE1EA3C7-F6D1-46FE-A69E-2722A1DAA3E8}"/>
    <cellStyle name="Vírgula 19 2 2 2 5" xfId="15210" xr:uid="{7076BCC2-5A56-472B-8142-F1A57674B673}"/>
    <cellStyle name="Vírgula 19 2 2 2 6" xfId="21108" xr:uid="{48F02574-EC56-4B09-B191-3E9E6C209E06}"/>
    <cellStyle name="Vírgula 19 2 2 2 7" xfId="30225" xr:uid="{72188EE9-54B3-4526-90ED-9CDDDB634922}"/>
    <cellStyle name="Vírgula 19 2 2 2 8" xfId="34153" xr:uid="{90DC439F-87C3-48B9-8C4A-AE76E6EFA382}"/>
    <cellStyle name="Vírgula 19 2 2 2 9" xfId="35153" xr:uid="{2AACA800-C6EB-4D9C-A73C-C014B924614D}"/>
    <cellStyle name="Vírgula 19 2 2 3" xfId="5192" xr:uid="{DC317746-37F7-4FBF-8337-8DE276A96B89}"/>
    <cellStyle name="Vírgula 19 2 2 3 2" xfId="10441" xr:uid="{718D2FF5-6BE3-4F8D-A326-AD434C2A8BCA}"/>
    <cellStyle name="Vírgula 19 2 2 3 2 2" xfId="26703" xr:uid="{BD8AE286-6286-48E2-9479-3CD6B26145D6}"/>
    <cellStyle name="Vírgula 19 2 2 3 3" xfId="15964" xr:uid="{474EA239-FD42-48A9-BDFA-3CEFE0186B9F}"/>
    <cellStyle name="Vírgula 19 2 2 3 4" xfId="21862" xr:uid="{9A1AA616-891E-4ED8-A8F2-C3239228569B}"/>
    <cellStyle name="Vírgula 19 2 2 3 5" xfId="29403" xr:uid="{52068801-2446-43D1-8FCF-2F4A2C201599}"/>
    <cellStyle name="Vírgula 19 2 2 4" xfId="7198" xr:uid="{5D2866E1-0E65-4B10-9DCB-AA6128EF3EED}"/>
    <cellStyle name="Vírgula 19 2 2 4 2" xfId="12053" xr:uid="{F011A4CA-DE66-47CA-8BF3-F375C6B82931}"/>
    <cellStyle name="Vírgula 19 2 2 4 2 2" xfId="28315" xr:uid="{EF6B1EC0-63C1-4F5C-9B2D-74E4D9777FFD}"/>
    <cellStyle name="Vírgula 19 2 2 4 3" xfId="17648" xr:uid="{9496E771-ED3D-4480-A724-D38A310563F9}"/>
    <cellStyle name="Vírgula 19 2 2 4 4" xfId="23474" xr:uid="{D5683B46-64FF-42FB-880F-9DEC6DA15419}"/>
    <cellStyle name="Vírgula 19 2 2 4 5" xfId="19031" xr:uid="{8B3F5E43-9DEC-435A-B670-F2C2E862C7E3}"/>
    <cellStyle name="Vírgula 19 2 2 5" xfId="8825" xr:uid="{83923A6C-3C74-4A4C-8285-DA36D68392F4}"/>
    <cellStyle name="Vírgula 19 2 2 5 2" xfId="25094" xr:uid="{6196FB15-A3C8-43C1-82BD-CE9D0AD4D23B}"/>
    <cellStyle name="Vírgula 19 2 2 6" xfId="14353" xr:uid="{BFBC9310-8F5A-4848-9411-9C92CE7D97F2}"/>
    <cellStyle name="Vírgula 19 2 2 7" xfId="20253" xr:uid="{24DCAC3A-778E-4D3D-A294-332E8EBE0582}"/>
    <cellStyle name="Vírgula 19 2 2 8" xfId="18819" xr:uid="{944DF4ED-CD37-4143-985F-81F60F443292}"/>
    <cellStyle name="Vírgula 19 2 2 9" xfId="33298" xr:uid="{7B18E2E0-1A03-4932-AB6F-300AAAA27425}"/>
    <cellStyle name="Vírgula 19 2 3" xfId="4003" xr:uid="{6554DE31-E4B4-43F7-BB3D-E180D7050753}"/>
    <cellStyle name="Vírgula 19 2 3 10" xfId="36667" xr:uid="{B9836949-35DA-40F8-AF54-4DF9F67F51A0}"/>
    <cellStyle name="Vírgula 19 2 3 11" xfId="38079" xr:uid="{E1C5CEDE-311A-4511-9DA2-982BCF346E52}"/>
    <cellStyle name="Vírgula 19 2 3 12" xfId="39484" xr:uid="{9DBECD67-193C-48EB-B321-225338FB7782}"/>
    <cellStyle name="Vírgula 19 2 3 13" xfId="40824" xr:uid="{FB6A5630-3720-4DFA-BCC4-48CF76915154}"/>
    <cellStyle name="Vírgula 19 2 3 14" xfId="42533" xr:uid="{A0BA464A-2035-43B9-9FB6-F9EC01AE94BB}"/>
    <cellStyle name="Vírgula 19 2 3 15" xfId="43936" xr:uid="{63365466-93E8-441F-8812-D5E29477345B}"/>
    <cellStyle name="Vírgula 19 2 3 2" xfId="5612" xr:uid="{AF760E9E-E40D-4F81-AB46-C757B3229466}"/>
    <cellStyle name="Vírgula 19 2 3 2 2" xfId="10861" xr:uid="{9CB8D902-AB11-44EF-BEB1-3CE4ABF87684}"/>
    <cellStyle name="Vírgula 19 2 3 2 2 2" xfId="27123" xr:uid="{6F22E2A4-0E98-4D1E-B0BB-9907CDF9F943}"/>
    <cellStyle name="Vírgula 19 2 3 2 3" xfId="16384" xr:uid="{5830F76A-12E2-4A2F-8E1A-307B8B8F2D4D}"/>
    <cellStyle name="Vírgula 19 2 3 2 4" xfId="22282" xr:uid="{F88D92FC-8284-4B7B-A655-7C8D80BA37F2}"/>
    <cellStyle name="Vírgula 19 2 3 2 5" xfId="29528" xr:uid="{07B131F2-8238-4F33-A708-6B336DA622C6}"/>
    <cellStyle name="Vírgula 19 2 3 3" xfId="7618" xr:uid="{902B544A-4298-4235-80AF-5467352954E9}"/>
    <cellStyle name="Vírgula 19 2 3 3 2" xfId="12473" xr:uid="{4B1D9FCF-0887-43F4-93AC-FCD775877B20}"/>
    <cellStyle name="Vírgula 19 2 3 3 2 2" xfId="28735" xr:uid="{3F62CC97-E759-430E-835A-DE88B9D3F3C6}"/>
    <cellStyle name="Vírgula 19 2 3 3 3" xfId="18068" xr:uid="{1CF58203-1443-4389-8D0C-58DE6AC67856}"/>
    <cellStyle name="Vírgula 19 2 3 3 4" xfId="23894" xr:uid="{C67321D9-243F-4BB0-B79B-4847D5412180}"/>
    <cellStyle name="Vírgula 19 2 3 3 5" xfId="31340" xr:uid="{05A89EC6-3601-4331-87C1-4EBC374CA509}"/>
    <cellStyle name="Vírgula 19 2 3 4" xfId="9245" xr:uid="{659090DC-8533-4BD8-81E6-E629985DC7E8}"/>
    <cellStyle name="Vírgula 19 2 3 4 2" xfId="25514" xr:uid="{242039C7-0F1F-4650-B8F8-B2E2C8087351}"/>
    <cellStyle name="Vírgula 19 2 3 5" xfId="14775" xr:uid="{B433E14E-F7D0-4058-849B-B0BF3D3F72B5}"/>
    <cellStyle name="Vírgula 19 2 3 6" xfId="20673" xr:uid="{BA66D26C-6B3D-4231-850A-BE05A89EF754}"/>
    <cellStyle name="Vírgula 19 2 3 7" xfId="29457" xr:uid="{70B32DEE-7BCC-46B2-9D56-3A14D1312836}"/>
    <cellStyle name="Vírgula 19 2 3 8" xfId="33718" xr:uid="{4E0F66CC-AE34-40BA-8AC9-1D4D50ECE70C}"/>
    <cellStyle name="Vírgula 19 2 3 9" xfId="35154" xr:uid="{E7E1B091-9139-4980-B246-DCB46C7F5615}"/>
    <cellStyle name="Vírgula 19 2 4" xfId="4753" xr:uid="{D64D5116-86FA-4CCD-B034-AEACC32DA876}"/>
    <cellStyle name="Vírgula 19 2 4 2" xfId="10002" xr:uid="{75DCD832-6A4B-4EBF-918B-9EE081695B19}"/>
    <cellStyle name="Vírgula 19 2 4 2 2" xfId="26264" xr:uid="{F592F6D0-36D9-4D91-A878-687F2FC20B93}"/>
    <cellStyle name="Vírgula 19 2 4 3" xfId="15525" xr:uid="{23DE815B-80E9-4FF4-9B2D-2E04357279F8}"/>
    <cellStyle name="Vírgula 19 2 4 4" xfId="21423" xr:uid="{D5CC5C24-BF0D-4A94-B5E8-C926273483CF}"/>
    <cellStyle name="Vírgula 19 2 4 5" xfId="32425" xr:uid="{F43C99FC-AA1C-4492-890B-9A54C8CFCDDF}"/>
    <cellStyle name="Vírgula 19 2 5" xfId="6759" xr:uid="{F966E4AE-D386-4317-AEF7-FACD60518CEF}"/>
    <cellStyle name="Vírgula 19 2 5 2" xfId="11614" xr:uid="{88E22D4B-1E91-4D69-A18F-0023A4965F0E}"/>
    <cellStyle name="Vírgula 19 2 5 2 2" xfId="27876" xr:uid="{8D7C8EA8-A263-49E3-81F1-12B9E858006A}"/>
    <cellStyle name="Vírgula 19 2 5 3" xfId="17209" xr:uid="{12F60272-468F-4193-BF47-E34615A53547}"/>
    <cellStyle name="Vírgula 19 2 5 4" xfId="23035" xr:uid="{E635319B-7DE2-4494-949B-40F87B88C925}"/>
    <cellStyle name="Vírgula 19 2 5 5" xfId="19276" xr:uid="{751975E2-1E6C-4EEA-A943-5A072C87B828}"/>
    <cellStyle name="Vírgula 19 2 6" xfId="8386" xr:uid="{852680CA-1261-40E3-9F00-ADA642334C4A}"/>
    <cellStyle name="Vírgula 19 2 6 2" xfId="24655" xr:uid="{7008AFB3-3EBF-4017-BAA0-E88E03C40371}"/>
    <cellStyle name="Vírgula 19 2 7" xfId="13911" xr:uid="{E915A522-8F70-4E53-B75C-C27661315F21}"/>
    <cellStyle name="Vírgula 19 2 8" xfId="19814" xr:uid="{70786925-E8CC-48B3-8407-7AC1618CDB7E}"/>
    <cellStyle name="Vírgula 19 2 9" xfId="30934" xr:uid="{A48CAD5E-BEF4-49F8-BD9D-5C0FE0110BB7}"/>
    <cellStyle name="Vírgula 19 3" xfId="3379" xr:uid="{3888B0BD-5C02-4A66-8D70-DCACBC259D3A}"/>
    <cellStyle name="Vírgula 19 3 10" xfId="35155" xr:uid="{0F83152C-0372-4748-976E-AE5C40D0333A}"/>
    <cellStyle name="Vírgula 19 3 11" xfId="36106" xr:uid="{EB8F2725-4242-4040-8927-43F30DDBB221}"/>
    <cellStyle name="Vírgula 19 3 12" xfId="37518" xr:uid="{8AC8346B-899F-494F-A810-F1975C86866F}"/>
    <cellStyle name="Vírgula 19 3 13" xfId="38923" xr:uid="{CBE4E532-AB64-464D-8D9B-C757999B55F4}"/>
    <cellStyle name="Vírgula 19 3 14" xfId="40825" xr:uid="{AA89F88F-0585-4AE5-B68A-AE01C5D8B665}"/>
    <cellStyle name="Vírgula 19 3 15" xfId="41972" xr:uid="{31A5AF96-FB17-419A-B8B8-DBF2EDF3D567}"/>
    <cellStyle name="Vírgula 19 3 16" xfId="43375" xr:uid="{92BC797A-749F-4CA1-99B8-F97576F36A49}"/>
    <cellStyle name="Vírgula 19 3 2" xfId="4240" xr:uid="{D2FA4A35-3BBF-4D38-AF55-F82467BFC81E}"/>
    <cellStyle name="Vírgula 19 3 2 10" xfId="36858" xr:uid="{15E8E0BB-AF1A-4C84-AC20-8571EB0BD5A7}"/>
    <cellStyle name="Vírgula 19 3 2 11" xfId="38270" xr:uid="{BDB04BCE-243A-4559-878B-B7865F1809FC}"/>
    <cellStyle name="Vírgula 19 3 2 12" xfId="39675" xr:uid="{430CE46E-8BC4-4D0F-8421-D4D9DDEB5F71}"/>
    <cellStyle name="Vírgula 19 3 2 13" xfId="40826" xr:uid="{34549F18-50C3-4778-B15C-9A98DE4432C9}"/>
    <cellStyle name="Vírgula 19 3 2 14" xfId="42724" xr:uid="{81F1B121-C5F6-4F94-B26F-C79F586C7319}"/>
    <cellStyle name="Vírgula 19 3 2 15" xfId="44127" xr:uid="{AAD285E7-54D6-4FC4-BB3E-1F1861EF99DC}"/>
    <cellStyle name="Vírgula 19 3 2 2" xfId="5849" xr:uid="{89B9B36C-D010-4963-980D-68AA2A642CA0}"/>
    <cellStyle name="Vírgula 19 3 2 2 2" xfId="11098" xr:uid="{44B605CF-E225-49B2-A8E2-F4089FA688C2}"/>
    <cellStyle name="Vírgula 19 3 2 2 2 2" xfId="27360" xr:uid="{99F53BB2-024C-4659-8183-586156D0C326}"/>
    <cellStyle name="Vírgula 19 3 2 2 3" xfId="16621" xr:uid="{BBAC9FE1-58BE-45BA-927F-64E446CB3B69}"/>
    <cellStyle name="Vírgula 19 3 2 2 4" xfId="22519" xr:uid="{DB9B1674-5237-4268-BBD8-34ABD4260A7C}"/>
    <cellStyle name="Vírgula 19 3 2 2 5" xfId="30515" xr:uid="{6002CF21-499C-4A1F-BB25-AC541437F810}"/>
    <cellStyle name="Vírgula 19 3 2 3" xfId="7855" xr:uid="{A9E22065-BDB4-4AEF-8481-695044802413}"/>
    <cellStyle name="Vírgula 19 3 2 3 2" xfId="12710" xr:uid="{BEA1AF2F-852B-4C13-B717-1282F63E137D}"/>
    <cellStyle name="Vírgula 19 3 2 3 2 2" xfId="28972" xr:uid="{0A28DCF6-9861-45E2-A60D-26EC4A6FD511}"/>
    <cellStyle name="Vírgula 19 3 2 3 3" xfId="18305" xr:uid="{81FF3FB9-3C8F-48A8-8088-D27DE431E1C0}"/>
    <cellStyle name="Vírgula 19 3 2 3 4" xfId="24131" xr:uid="{D62AC562-52F4-486D-9E5D-BD3FCD06511A}"/>
    <cellStyle name="Vírgula 19 3 2 3 5" xfId="30390" xr:uid="{CEB1AC8A-3305-44D0-AEE3-6D266A877B4B}"/>
    <cellStyle name="Vírgula 19 3 2 4" xfId="9482" xr:uid="{1BBE68FA-0A2A-4B34-9EF6-E063EB666720}"/>
    <cellStyle name="Vírgula 19 3 2 4 2" xfId="25751" xr:uid="{F4355695-0D0E-456E-9F0B-657D27AC2C30}"/>
    <cellStyle name="Vírgula 19 3 2 5" xfId="15012" xr:uid="{F551EB29-C8DB-4270-8888-D17D75113C37}"/>
    <cellStyle name="Vírgula 19 3 2 6" xfId="20910" xr:uid="{5A334A7D-B295-43F1-A17A-D8E74FDF8212}"/>
    <cellStyle name="Vírgula 19 3 2 7" xfId="32372" xr:uid="{7D916DC8-A773-4719-869E-E4B216B22E88}"/>
    <cellStyle name="Vírgula 19 3 2 8" xfId="33955" xr:uid="{9DFC986A-712E-4D11-8007-9CD093D85553}"/>
    <cellStyle name="Vírgula 19 3 2 9" xfId="35156" xr:uid="{A4006314-7A04-45D9-8F15-30EBB4851F4C}"/>
    <cellStyle name="Vírgula 19 3 3" xfId="4994" xr:uid="{0C00771E-55CF-459B-8384-ACA776D8EBDA}"/>
    <cellStyle name="Vírgula 19 3 3 2" xfId="10243" xr:uid="{CA081516-6268-44AE-9984-A75A473BA101}"/>
    <cellStyle name="Vírgula 19 3 3 2 2" xfId="26505" xr:uid="{EE0D5204-04B8-4AEB-B140-F4E1EB6E283E}"/>
    <cellStyle name="Vírgula 19 3 3 3" xfId="15766" xr:uid="{0426ACF5-DF2B-43FF-907C-C21568F0802D}"/>
    <cellStyle name="Vírgula 19 3 3 4" xfId="21664" xr:uid="{288EBF5A-395B-4264-B41B-83A6888063F3}"/>
    <cellStyle name="Vírgula 19 3 3 5" xfId="31976" xr:uid="{75B2A871-5AED-440D-9DAD-3BD8CC4B48AD}"/>
    <cellStyle name="Vírgula 19 3 4" xfId="7000" xr:uid="{959214B9-3F6A-45F4-B586-DC713FEB1203}"/>
    <cellStyle name="Vírgula 19 3 4 2" xfId="11855" xr:uid="{AD605140-1D69-4FFD-8FF9-ACBE517827CC}"/>
    <cellStyle name="Vírgula 19 3 4 2 2" xfId="28117" xr:uid="{D0A548B3-B7AA-45BB-AC7E-CDBAA9658557}"/>
    <cellStyle name="Vírgula 19 3 4 3" xfId="17450" xr:uid="{F148D405-8C7B-4E38-B343-F54B58EB7F33}"/>
    <cellStyle name="Vírgula 19 3 4 4" xfId="23276" xr:uid="{266A5A1D-08CB-4092-838C-BDEEE6363999}"/>
    <cellStyle name="Vírgula 19 3 4 5" xfId="18837" xr:uid="{8B991616-9F8B-4104-8855-782CD9D6985F}"/>
    <cellStyle name="Vírgula 19 3 5" xfId="8627" xr:uid="{4993C84F-E31D-499A-A64B-A301E3FECE22}"/>
    <cellStyle name="Vírgula 19 3 5 2" xfId="24896" xr:uid="{DF43C2F3-DE1C-4C71-8F5D-0E4B8D70813B}"/>
    <cellStyle name="Vírgula 19 3 6" xfId="14155" xr:uid="{8DFEC704-2693-4BD5-8A61-3F03C89FCE66}"/>
    <cellStyle name="Vírgula 19 3 7" xfId="20055" xr:uid="{991A013C-3C07-4071-BCA9-056C6B4F97C2}"/>
    <cellStyle name="Vírgula 19 3 8" xfId="32426" xr:uid="{A64297EF-DEC2-49AD-929F-98027F146439}"/>
    <cellStyle name="Vírgula 19 3 9" xfId="33100" xr:uid="{AA6AA05B-05DC-42B9-92AE-694F9F590CEF}"/>
    <cellStyle name="Vírgula 19 4" xfId="3802" xr:uid="{DECE3A92-79E8-4CF8-8B88-4A7143013242}"/>
    <cellStyle name="Vírgula 19 4 10" xfId="36491" xr:uid="{E95DB58A-67AB-4335-8E8F-788717EF9722}"/>
    <cellStyle name="Vírgula 19 4 11" xfId="37903" xr:uid="{3919A514-6810-4ACF-A050-B1CFF57BA755}"/>
    <cellStyle name="Vírgula 19 4 12" xfId="39308" xr:uid="{EE1ED929-D3C0-4AFB-AB72-C2EB0C64A58A}"/>
    <cellStyle name="Vírgula 19 4 13" xfId="40827" xr:uid="{62C3F908-2199-450D-BB03-6383470FBAAD}"/>
    <cellStyle name="Vírgula 19 4 14" xfId="42357" xr:uid="{7E874FC0-200A-438C-AA68-F40DA83D4004}"/>
    <cellStyle name="Vírgula 19 4 15" xfId="43760" xr:uid="{DFA3C084-C861-4C33-AE09-DE91524B44D0}"/>
    <cellStyle name="Vírgula 19 4 2" xfId="5411" xr:uid="{20A19333-72EA-4C38-A323-6D3066F12315}"/>
    <cellStyle name="Vírgula 19 4 2 2" xfId="10660" xr:uid="{A5EC4C56-9B04-4D4A-96B8-72719D469308}"/>
    <cellStyle name="Vírgula 19 4 2 2 2" xfId="26922" xr:uid="{E139945D-C2F4-44E9-8345-3900A95125E3}"/>
    <cellStyle name="Vírgula 19 4 2 3" xfId="16183" xr:uid="{13038D49-C18A-430B-9D3E-3FFB7B36CDBD}"/>
    <cellStyle name="Vírgula 19 4 2 4" xfId="22081" xr:uid="{90BDA696-2AFE-4DF9-B5DB-8A3DC4FCDBBB}"/>
    <cellStyle name="Vírgula 19 4 2 5" xfId="31684" xr:uid="{E35182E5-294C-4B6E-B9F6-A66A996C7FE3}"/>
    <cellStyle name="Vírgula 19 4 3" xfId="7417" xr:uid="{170416F8-CD97-4894-8FA4-AFECD6B4595A}"/>
    <cellStyle name="Vírgula 19 4 3 2" xfId="12272" xr:uid="{BB2839E6-BEAA-4D43-AA38-A6C35D37AA36}"/>
    <cellStyle name="Vírgula 19 4 3 2 2" xfId="28534" xr:uid="{C90EAFAE-669C-4CC1-8D22-86A9F0B8FAF3}"/>
    <cellStyle name="Vírgula 19 4 3 3" xfId="17867" xr:uid="{A6379786-6117-4D97-ADEB-E771A99A919B}"/>
    <cellStyle name="Vírgula 19 4 3 4" xfId="23693" xr:uid="{F1FC290C-A842-4A34-B5DF-CF50320B3483}"/>
    <cellStyle name="Vírgula 19 4 3 5" xfId="31852" xr:uid="{CF460A43-F697-4ACF-95EA-09615A894802}"/>
    <cellStyle name="Vírgula 19 4 4" xfId="9044" xr:uid="{6BB95EF6-E9BA-428F-BD54-D0294272ACB4}"/>
    <cellStyle name="Vírgula 19 4 4 2" xfId="25313" xr:uid="{E53E53A9-10F5-4A9F-AB79-9D35529E55FF}"/>
    <cellStyle name="Vírgula 19 4 5" xfId="14574" xr:uid="{E96C0F57-6BB0-4496-9B52-80039D9F6CD9}"/>
    <cellStyle name="Vírgula 19 4 6" xfId="20472" xr:uid="{44DA0255-0DEB-437E-8E8B-D707BA5F2CB1}"/>
    <cellStyle name="Vírgula 19 4 7" xfId="30818" xr:uid="{140C2C30-CC5B-4523-8F4E-EEB3F1D5720C}"/>
    <cellStyle name="Vírgula 19 4 8" xfId="33517" xr:uid="{73AFCFE0-CD3A-430A-B579-FE2523106066}"/>
    <cellStyle name="Vírgula 19 4 9" xfId="35157" xr:uid="{48514875-C6A3-4082-A3D3-974B4C22313A}"/>
    <cellStyle name="Vírgula 19 5" xfId="4566" xr:uid="{C1E8833A-D2A1-4806-8AF0-A78437FC4FCF}"/>
    <cellStyle name="Vírgula 19 5 2" xfId="9815" xr:uid="{96A97A14-8B90-4E57-BD04-E100A23882EC}"/>
    <cellStyle name="Vírgula 19 5 2 2" xfId="26077" xr:uid="{1056D72A-A001-4E47-B9C7-E1614334D8C2}"/>
    <cellStyle name="Vírgula 19 5 3" xfId="15338" xr:uid="{1B3DA155-E80C-4471-A9C3-387B67EE03C3}"/>
    <cellStyle name="Vírgula 19 5 4" xfId="21236" xr:uid="{8B0A850E-0863-415B-B913-8B3BDB05922C}"/>
    <cellStyle name="Vírgula 19 5 5" xfId="30309" xr:uid="{4DFF35F5-8DD1-4C5B-86DA-58F21FD3064F}"/>
    <cellStyle name="Vírgula 19 6" xfId="6572" xr:uid="{A6EE21E6-E517-49D8-8503-C506F86EDF02}"/>
    <cellStyle name="Vírgula 19 6 2" xfId="11427" xr:uid="{6E7B7636-B371-4D0F-B852-15DB241F0811}"/>
    <cellStyle name="Vírgula 19 6 2 2" xfId="27689" xr:uid="{2DD7121E-1AEF-43E7-A15D-4C077DB1A155}"/>
    <cellStyle name="Vírgula 19 6 3" xfId="17022" xr:uid="{D98A4565-AB02-4226-A4E5-B1AFCBBA94A0}"/>
    <cellStyle name="Vírgula 19 6 4" xfId="22848" xr:uid="{4462F13B-7E47-4DD7-B3FB-DCA5320DC1DF}"/>
    <cellStyle name="Vírgula 19 6 5" xfId="32405" xr:uid="{0FD3F348-9B41-4B49-9D28-8492C9ACFB5A}"/>
    <cellStyle name="Vírgula 19 7" xfId="8200" xr:uid="{62444119-4E74-4E6E-BB7A-4F29CBD65F55}"/>
    <cellStyle name="Vírgula 19 7 2" xfId="24470" xr:uid="{8BF8DF33-0F7A-400D-A6EC-A1C4D109AB62}"/>
    <cellStyle name="Vírgula 19 8" xfId="13711" xr:uid="{5FDD8FFB-7250-4145-A89D-364158C99E84}"/>
    <cellStyle name="Vírgula 19 9" xfId="19627" xr:uid="{6F458D38-2DA1-4E0E-9964-9A420EEEAF3A}"/>
    <cellStyle name="Vírgula 2" xfId="4" xr:uid="{00000000-0005-0000-0000-00000D000000}"/>
    <cellStyle name="Vírgula 2 10" xfId="3380" xr:uid="{1A47F2B4-D856-46CC-B279-85828222CEAF}"/>
    <cellStyle name="Vírgula 2 10 10" xfId="37112" xr:uid="{882CF938-D131-4ECF-AB83-7AFCFE105FBA}"/>
    <cellStyle name="Vírgula 2 10 11" xfId="38520" xr:uid="{3646C1B4-4F4B-4D53-A0F8-002311C64FC5}"/>
    <cellStyle name="Vírgula 2 10 12" xfId="39925" xr:uid="{B9E471A1-1829-4E1C-B5AE-D21A703B2A9E}"/>
    <cellStyle name="Vírgula 2 10 13" xfId="41392" xr:uid="{B2500ECC-1145-48E7-BEB2-006AFE39ED9F}"/>
    <cellStyle name="Vírgula 2 10 14" xfId="42974" xr:uid="{403AA37C-F2E7-4512-8AE7-19097DC5E783}"/>
    <cellStyle name="Vírgula 2 10 15" xfId="44377" xr:uid="{ACC34DF4-5436-4326-85D6-C628E3E6C3B1}"/>
    <cellStyle name="Vírgula 2 10 2" xfId="4241" xr:uid="{7A16C2B7-B46F-43C0-A6DE-C328881FA384}"/>
    <cellStyle name="Vírgula 2 10 2 2" xfId="5850" xr:uid="{20715D99-1837-4E17-A6BB-78EA427DB579}"/>
    <cellStyle name="Vírgula 2 10 2 2 2" xfId="11099" xr:uid="{C9575BBE-4575-4506-950A-21B202E91BF9}"/>
    <cellStyle name="Vírgula 2 10 2 2 2 2" xfId="27361" xr:uid="{2AC40873-FB83-4608-81FA-8BF527BF70D7}"/>
    <cellStyle name="Vírgula 2 10 2 2 3" xfId="16622" xr:uid="{1F3F1F5D-5F13-4D75-8B97-783AD67CCB2E}"/>
    <cellStyle name="Vírgula 2 10 2 2 4" xfId="22520" xr:uid="{631E61E4-5686-481D-95C7-BE4B68B93D28}"/>
    <cellStyle name="Vírgula 2 10 2 2 5" xfId="19174" xr:uid="{9B947624-C410-4702-AF94-DFA6B2C18547}"/>
    <cellStyle name="Vírgula 2 10 2 3" xfId="7856" xr:uid="{54FB9427-DEB0-4709-8D06-750063B0C4D0}"/>
    <cellStyle name="Vírgula 2 10 2 3 2" xfId="12711" xr:uid="{100F4E6E-F3E8-40BF-BC05-C4C1E018ED04}"/>
    <cellStyle name="Vírgula 2 10 2 3 2 2" xfId="28973" xr:uid="{C27F7036-9552-4D60-944C-C64865284457}"/>
    <cellStyle name="Vírgula 2 10 2 3 3" xfId="18306" xr:uid="{2BF50FF3-2F2F-4125-89F2-0377B20C8BE5}"/>
    <cellStyle name="Vírgula 2 10 2 3 4" xfId="24132" xr:uid="{FDE49473-3363-4520-907E-707EE7B3B283}"/>
    <cellStyle name="Vírgula 2 10 2 3 5" xfId="31917" xr:uid="{C5E43A2D-22B8-4B3D-9929-B89422E78A75}"/>
    <cellStyle name="Vírgula 2 10 2 4" xfId="9483" xr:uid="{74DDFEE6-6BF0-4A17-BB4A-C93998961209}"/>
    <cellStyle name="Vírgula 2 10 2 4 2" xfId="25752" xr:uid="{F9A84CFB-6821-4625-929C-0211BD0E339D}"/>
    <cellStyle name="Vírgula 2 10 2 5" xfId="15013" xr:uid="{CE9EF54B-B313-4D41-9648-728054FBC615}"/>
    <cellStyle name="Vírgula 2 10 2 6" xfId="20911" xr:uid="{0249A672-6908-4B15-A2D8-CA77664AFCC3}"/>
    <cellStyle name="Vírgula 2 10 2 7" xfId="32420" xr:uid="{54001BDE-0300-45A6-B266-DA8D605ADE90}"/>
    <cellStyle name="Vírgula 2 10 2 8" xfId="33956" xr:uid="{1820EF4B-4DC5-499C-9012-5F56CEF47415}"/>
    <cellStyle name="Vírgula 2 10 3" xfId="4995" xr:uid="{BB719056-AA22-41D7-969A-70C0E7B5F36B}"/>
    <cellStyle name="Vírgula 2 10 3 2" xfId="10244" xr:uid="{18D20F5F-B19D-4A3A-97C9-05DC39702618}"/>
    <cellStyle name="Vírgula 2 10 3 2 2" xfId="26506" xr:uid="{16E0F73C-91FB-4E5E-82F1-91272307147F}"/>
    <cellStyle name="Vírgula 2 10 3 3" xfId="15767" xr:uid="{FDCB16A3-1AFE-4207-8738-9763EA3CBB05}"/>
    <cellStyle name="Vírgula 2 10 3 4" xfId="21665" xr:uid="{AE401A9F-D15D-45EB-97C1-FCA22C71B77F}"/>
    <cellStyle name="Vírgula 2 10 3 5" xfId="32145" xr:uid="{D4E7952A-7C3F-4EFA-9AC1-4B62ABA4813D}"/>
    <cellStyle name="Vírgula 2 10 4" xfId="7001" xr:uid="{0F465300-225B-4DD3-89BF-E1C22E666493}"/>
    <cellStyle name="Vírgula 2 10 4 2" xfId="11856" xr:uid="{8CD2E26B-18BD-432E-B058-C2F5047BF51D}"/>
    <cellStyle name="Vírgula 2 10 4 2 2" xfId="28118" xr:uid="{FBC1C5B0-B7C4-44B3-9719-01D1B3024FF5}"/>
    <cellStyle name="Vírgula 2 10 4 3" xfId="17451" xr:uid="{C9EC302D-C2CA-4991-BA94-82C7CC977197}"/>
    <cellStyle name="Vírgula 2 10 4 4" xfId="23277" xr:uid="{5BE5B79C-407C-4D13-9415-961BDD03ED5A}"/>
    <cellStyle name="Vírgula 2 10 4 5" xfId="31195" xr:uid="{9CFBD3E9-AF48-4668-81CA-DCB1712DD820}"/>
    <cellStyle name="Vírgula 2 10 5" xfId="8628" xr:uid="{D78AC31C-4E3B-43AC-8535-8B54F00D569E}"/>
    <cellStyle name="Vírgula 2 10 5 2" xfId="24897" xr:uid="{E48AAF72-157A-4DEC-857B-ADAD197CAF7A}"/>
    <cellStyle name="Vírgula 2 10 6" xfId="14156" xr:uid="{AD548B70-F1F6-4714-AB8D-02D68EE32E8D}"/>
    <cellStyle name="Vírgula 2 10 7" xfId="20056" xr:uid="{46258119-FBC0-4234-9C46-9F3BDB8A038D}"/>
    <cellStyle name="Vírgula 2 10 8" xfId="19418" xr:uid="{5EFBFD90-141D-4414-A453-D1641DC93C01}"/>
    <cellStyle name="Vírgula 2 10 9" xfId="33101" xr:uid="{20EA9E3C-9F64-4CA9-9A2B-7F9A7704ACED}"/>
    <cellStyle name="Vírgula 2 11" xfId="3803" xr:uid="{32E07942-CCD1-4C40-B201-86F2ED2A5DA6}"/>
    <cellStyle name="Vírgula 2 11 2" xfId="5412" xr:uid="{3417F482-CF0F-4E9B-86B7-73574BBBEB83}"/>
    <cellStyle name="Vírgula 2 11 2 2" xfId="10661" xr:uid="{52341927-4401-472E-8331-C230D4474374}"/>
    <cellStyle name="Vírgula 2 11 2 2 2" xfId="26923" xr:uid="{58FE94F5-CAFE-4701-AFA6-D258FC3504CC}"/>
    <cellStyle name="Vírgula 2 11 2 3" xfId="16184" xr:uid="{9FC351D7-4ACB-4400-BC7A-77D72A067AE2}"/>
    <cellStyle name="Vírgula 2 11 2 4" xfId="22082" xr:uid="{BE3FB7D2-6251-4ABF-8A4F-B3E3F3DFD673}"/>
    <cellStyle name="Vírgula 2 11 2 5" xfId="29610" xr:uid="{3B2C8EC6-68C6-49C8-B0E4-B62C3D7E575D}"/>
    <cellStyle name="Vírgula 2 11 3" xfId="7418" xr:uid="{516D8A90-10DE-4391-853E-7F03E670855D}"/>
    <cellStyle name="Vírgula 2 11 3 2" xfId="12273" xr:uid="{68A20894-8948-4AD8-8EFC-2CE2B47CE8AE}"/>
    <cellStyle name="Vírgula 2 11 3 2 2" xfId="28535" xr:uid="{BE0639FE-111D-4271-B104-82405A834F4A}"/>
    <cellStyle name="Vírgula 2 11 3 3" xfId="17868" xr:uid="{6A0EB1B7-B0A7-42A1-8BE7-263AB84E8F61}"/>
    <cellStyle name="Vírgula 2 11 3 4" xfId="23694" xr:uid="{B1D3E4CC-479D-45FB-B9D9-961C04BBE441}"/>
    <cellStyle name="Vírgula 2 11 3 5" xfId="31657" xr:uid="{EB90E3B1-EB36-4C80-8B37-09888BF3C793}"/>
    <cellStyle name="Vírgula 2 11 4" xfId="9045" xr:uid="{3AAF77FC-7CA6-44E6-942D-0E4932B2CA45}"/>
    <cellStyle name="Vírgula 2 11 4 2" xfId="25314" xr:uid="{1B0265E3-A8C6-46D8-96F7-B403E0211916}"/>
    <cellStyle name="Vírgula 2 11 5" xfId="14575" xr:uid="{36FD426D-B113-48C2-9AD3-6B7BC57E9E1A}"/>
    <cellStyle name="Vírgula 2 11 6" xfId="20473" xr:uid="{6F52ACDE-1D47-41BE-AEA3-B7F2731748A2}"/>
    <cellStyle name="Vírgula 2 11 7" xfId="18892" xr:uid="{3FE885D4-1A13-45AF-89AE-E331AEC43EF5}"/>
    <cellStyle name="Vírgula 2 11 8" xfId="33518" xr:uid="{D2B17151-624E-4A07-97A9-34C091CB84B1}"/>
    <cellStyle name="Vírgula 2 11 9" xfId="41395" xr:uid="{D858DADE-0F4A-43C3-8D83-D6A87C97B491}"/>
    <cellStyle name="Vírgula 2 12" xfId="6540" xr:uid="{8C679118-EA05-48C8-BF24-1D3BB190E5EB}"/>
    <cellStyle name="Vírgula 2 12 2" xfId="8153" xr:uid="{97AEB2F1-327F-4FE4-BAD4-3F2B20309B80}"/>
    <cellStyle name="Vírgula 2 12 2 2" xfId="13008" xr:uid="{822CAFC2-4CA0-4AAB-BD56-70A25C3C52F4}"/>
    <cellStyle name="Vírgula 2 12 2 2 2" xfId="29270" xr:uid="{3CE3117E-5CDC-41A1-8365-58AD43FD45EC}"/>
    <cellStyle name="Vírgula 2 12 2 3" xfId="18603" xr:uid="{BB272E4C-AA05-449A-863B-60F8BC52ED79}"/>
    <cellStyle name="Vírgula 2 12 2 4" xfId="24429" xr:uid="{B19998B8-099C-4AD6-80E5-E491493B2A5B}"/>
    <cellStyle name="Vírgula 2 12 2 5" xfId="29808" xr:uid="{AAC45C55-D015-4475-A34D-ED9AE0CF8E4A}"/>
    <cellStyle name="Vírgula 2 12 3" xfId="11396" xr:uid="{7402DF2B-4391-48B8-818B-8F61727F5070}"/>
    <cellStyle name="Vírgula 2 12 3 2" xfId="27658" xr:uid="{659F91CE-0AEA-43F2-ABDD-60FF78B1AF1B}"/>
    <cellStyle name="Vírgula 2 12 4" xfId="16991" xr:uid="{9440B944-9540-44F7-ADFD-C85E7F5A1783}"/>
    <cellStyle name="Vírgula 2 12 5" xfId="22817" xr:uid="{D39A9DCB-1162-4F9A-BF42-2697C679ADF0}"/>
    <cellStyle name="Vírgula 2 12 6" xfId="19403" xr:uid="{94C2ADED-5C3E-49BD-8576-96C7E49D627D}"/>
    <cellStyle name="Vírgula 2 12 7" xfId="41401" xr:uid="{8DB0718F-D912-47B7-9393-8F9C9CAAE0E3}"/>
    <cellStyle name="Vírgula 2 13" xfId="4567" xr:uid="{DDEE35D8-8E62-4033-9A6D-524C3575BE9D}"/>
    <cellStyle name="Vírgula 2 13 2" xfId="9816" xr:uid="{FA730ED9-53CD-466D-BC51-26BBF895B24D}"/>
    <cellStyle name="Vírgula 2 13 2 2" xfId="26078" xr:uid="{7EDDD62E-E0C0-488A-9E0B-BEE616EB8097}"/>
    <cellStyle name="Vírgula 2 13 3" xfId="15339" xr:uid="{8AEC141B-59FF-4CE7-8F2B-6220180077B1}"/>
    <cellStyle name="Vírgula 2 13 4" xfId="21237" xr:uid="{4B06385B-E25A-456C-AC10-0438F8F65ECA}"/>
    <cellStyle name="Vírgula 2 13 5" xfId="29521" xr:uid="{E639E434-D33A-4A92-8CF6-A398CD344EF1}"/>
    <cellStyle name="Vírgula 2 13 6" xfId="41458" xr:uid="{748F03E5-C480-41AF-ABFA-383031A15A48}"/>
    <cellStyle name="Vírgula 2 14" xfId="6573" xr:uid="{85F246E0-6084-4C54-A410-D975ED175C6B}"/>
    <cellStyle name="Vírgula 2 14 2" xfId="11428" xr:uid="{E90806BF-1884-4AAD-8A95-AA79E0DA22E3}"/>
    <cellStyle name="Vírgula 2 14 2 2" xfId="27690" xr:uid="{53762EAD-F704-4D2E-A1B2-43D6EE066212}"/>
    <cellStyle name="Vírgula 2 14 3" xfId="17023" xr:uid="{5AE40F50-AAA0-41D7-9C4F-6C272CD8C917}"/>
    <cellStyle name="Vírgula 2 14 4" xfId="22849" xr:uid="{85FCA27C-7061-4ECC-8FD6-6D5C171102E3}"/>
    <cellStyle name="Vírgula 2 14 5" xfId="13083" xr:uid="{5788F178-FFC8-4222-8350-63A596C55FC2}"/>
    <cellStyle name="Vírgula 2 15" xfId="8168" xr:uid="{86ADCFF3-54C1-456B-9C86-71BC996D5E59}"/>
    <cellStyle name="Vírgula 2 15 2" xfId="13712" xr:uid="{C3426D64-EBD1-46F3-A60C-925199D87E30}"/>
    <cellStyle name="Vírgula 2 15 3" xfId="32214" xr:uid="{E0FEF3A7-5873-49A7-92C3-F0186FE14246}"/>
    <cellStyle name="Vírgula 2 16" xfId="13027" xr:uid="{7E6DB1C9-9BE5-4ACE-8860-B26504E04C3C}"/>
    <cellStyle name="Vírgula 2 17" xfId="19628" xr:uid="{67A2AFBD-1167-437E-B6B2-8D9F22005CE3}"/>
    <cellStyle name="Vírgula 2 18" xfId="30462" xr:uid="{66BAA7CE-3C5B-4A7B-B0B6-4BCB862D9D6E}"/>
    <cellStyle name="Vírgula 2 19" xfId="32598" xr:uid="{741DB012-28DF-4508-9832-484E63749EC2}"/>
    <cellStyle name="Vírgula 2 2" xfId="2894" xr:uid="{A2679036-26BE-4F85-8BE4-129AEFD0BD9E}"/>
    <cellStyle name="Vírgula 2 2 10" xfId="8162" xr:uid="{97D65B75-911D-4C10-846C-CB2073097F6F}"/>
    <cellStyle name="Vírgula 2 2 10 2" xfId="13015" xr:uid="{FFE1B606-0C15-4AFB-B5BE-5E55773B8094}"/>
    <cellStyle name="Vírgula 2 2 10 2 2" xfId="29277" xr:uid="{350B95A8-68EF-47AD-A039-C81D048DDDCA}"/>
    <cellStyle name="Vírgula 2 2 10 3" xfId="18611" xr:uid="{6C9D59EE-3065-4FB8-9CF0-6A0B7A1A3D68}"/>
    <cellStyle name="Vírgula 2 2 10 4" xfId="24436" xr:uid="{14159DFE-0250-4FF2-9500-031B15DEC424}"/>
    <cellStyle name="Vírgula 2 2 10 5" xfId="30090" xr:uid="{5095BE5E-FBBE-4572-B7AE-05FC19497585}"/>
    <cellStyle name="Vírgula 2 2 11" xfId="8201" xr:uid="{A526AE65-7128-48FF-BB49-EF33178317FE}"/>
    <cellStyle name="Vírgula 2 2 11 2" xfId="24471" xr:uid="{BC7646BB-987B-489C-B068-533887EEA393}"/>
    <cellStyle name="Vírgula 2 2 12" xfId="13713" xr:uid="{87D4000F-2610-4B9F-9FA0-B9E617FEA333}"/>
    <cellStyle name="Vírgula 2 2 13" xfId="19629" xr:uid="{F15190D2-572C-4097-8EE1-750C7D4AEF1C}"/>
    <cellStyle name="Vírgula 2 2 14" xfId="32596" xr:uid="{BDBB32B8-EFB2-401C-B90E-37F1D90A36D8}"/>
    <cellStyle name="Vírgula 2 2 15" xfId="32135" xr:uid="{9748F094-43C5-4F57-B9F4-D411BAFB99AD}"/>
    <cellStyle name="Vírgula 2 2 16" xfId="32600" xr:uid="{9B44F4F1-4C77-4D7A-9737-226E474BCD0F}"/>
    <cellStyle name="Vírgula 2 2 17" xfId="32672" xr:uid="{DDAF53B8-1D6D-4D58-AB0D-13B699F74768}"/>
    <cellStyle name="Vírgula 2 2 18" xfId="35158" xr:uid="{0705F48A-1AC9-4ABE-AE4B-842E34192B06}"/>
    <cellStyle name="Vírgula 2 2 19" xfId="35731" xr:uid="{D27263A8-7FBD-4A16-ACB8-E6AF3E69A8FA}"/>
    <cellStyle name="Vírgula 2 2 2" xfId="2895" xr:uid="{26F756A8-6E0F-4423-A1CA-82F6365BA67A}"/>
    <cellStyle name="Vírgula 2 2 2 2" xfId="3115" xr:uid="{13732476-4000-44FC-B0B4-764D186BB2C3}"/>
    <cellStyle name="Vírgula 2 2 2 2 10" xfId="32862" xr:uid="{4A8F98DF-F719-42CC-B62B-6586DA38F78B}"/>
    <cellStyle name="Vírgula 2 2 2 2 11" xfId="35159" xr:uid="{8C35825F-0443-4A49-A71A-163248AB3BB9}"/>
    <cellStyle name="Vírgula 2 2 2 2 12" xfId="35881" xr:uid="{DA639918-805F-4F7B-9CFE-9A21EBF89FFC}"/>
    <cellStyle name="Vírgula 2 2 2 2 13" xfId="37293" xr:uid="{A206734B-4A08-47CB-9CA3-0921B59200D1}"/>
    <cellStyle name="Vírgula 2 2 2 2 14" xfId="38698" xr:uid="{E4247091-F9A7-4479-BE5F-C3449DB4C6C3}"/>
    <cellStyle name="Vírgula 2 2 2 2 15" xfId="40829" xr:uid="{F595A032-C4FB-4727-A7D8-80042264AAC9}"/>
    <cellStyle name="Vírgula 2 2 2 2 16" xfId="41747" xr:uid="{BBE995E8-724F-4B58-85BC-038F3FE0DB21}"/>
    <cellStyle name="Vírgula 2 2 2 2 17" xfId="43150" xr:uid="{372AA14C-2A29-4CA8-9C86-8DEC37D5C5E6}"/>
    <cellStyle name="Vírgula 2 2 2 2 2" xfId="3580" xr:uid="{7E5B4910-0D7E-43F8-A71B-ED7D10A3B7B3}"/>
    <cellStyle name="Vírgula 2 2 2 2 2 10" xfId="35160" xr:uid="{E598AC74-3085-4C63-8C11-2A8E7B4039A8}"/>
    <cellStyle name="Vírgula 2 2 2 2 2 11" xfId="36246" xr:uid="{91804D09-D2E6-4005-B22B-B194648E6D84}"/>
    <cellStyle name="Vírgula 2 2 2 2 2 12" xfId="37658" xr:uid="{ED90CC8E-F228-471D-8484-AFB4B3E27A5E}"/>
    <cellStyle name="Vírgula 2 2 2 2 2 13" xfId="39063" xr:uid="{94CD40B7-B289-42F2-B412-4BA577DE0FBC}"/>
    <cellStyle name="Vírgula 2 2 2 2 2 14" xfId="40830" xr:uid="{3DFA0020-D6CD-4672-A001-152D2C0951AA}"/>
    <cellStyle name="Vírgula 2 2 2 2 2 15" xfId="42112" xr:uid="{EF35DACD-B8C0-4477-BE44-C3B15BF3A97E}"/>
    <cellStyle name="Vírgula 2 2 2 2 2 16" xfId="43515" xr:uid="{4D2B673E-6B94-4A7C-AB7A-3BDE2B520CA2}"/>
    <cellStyle name="Vírgula 2 2 2 2 2 2" xfId="4441" xr:uid="{54C329F4-A85E-4B11-909A-B3FD8567E841}"/>
    <cellStyle name="Vírgula 2 2 2 2 2 2 10" xfId="36998" xr:uid="{3F7DDBBD-B1EA-421D-A455-3128D537120A}"/>
    <cellStyle name="Vírgula 2 2 2 2 2 2 11" xfId="38410" xr:uid="{144360F2-599E-4680-B296-A603F61DC093}"/>
    <cellStyle name="Vírgula 2 2 2 2 2 2 12" xfId="39815" xr:uid="{ED2B2A11-C24F-4807-8251-61BF7DAE8203}"/>
    <cellStyle name="Vírgula 2 2 2 2 2 2 13" xfId="40831" xr:uid="{A79C093C-9069-45DC-AA45-DF8813156E7E}"/>
    <cellStyle name="Vírgula 2 2 2 2 2 2 14" xfId="42864" xr:uid="{752B4196-03E2-442F-94A2-80FBF24311BF}"/>
    <cellStyle name="Vírgula 2 2 2 2 2 2 15" xfId="44267" xr:uid="{65BD6257-4765-4814-B538-D297FC844A7E}"/>
    <cellStyle name="Vírgula 2 2 2 2 2 2 2" xfId="6050" xr:uid="{E183641E-B257-4DC3-B6E7-344B9B247A63}"/>
    <cellStyle name="Vírgula 2 2 2 2 2 2 2 2" xfId="11299" xr:uid="{E7663CB4-D5FD-4A80-8B1B-C8DAA126931A}"/>
    <cellStyle name="Vírgula 2 2 2 2 2 2 2 2 2" xfId="27561" xr:uid="{3A844416-7DF2-4369-B54A-E0DBDA8EDD12}"/>
    <cellStyle name="Vírgula 2 2 2 2 2 2 2 3" xfId="16822" xr:uid="{B0B4D1C9-6CB3-4F24-8230-35E11B7FF966}"/>
    <cellStyle name="Vírgula 2 2 2 2 2 2 2 4" xfId="22720" xr:uid="{AF9BBAE1-4A51-4489-A2C1-0A38DEF13A98}"/>
    <cellStyle name="Vírgula 2 2 2 2 2 2 2 5" xfId="32473" xr:uid="{0DD36238-298F-4DB2-82B3-40B44DE43B3C}"/>
    <cellStyle name="Vírgula 2 2 2 2 2 2 3" xfId="8056" xr:uid="{7AEC52B6-5D80-4836-BD82-6A25E7006D83}"/>
    <cellStyle name="Vírgula 2 2 2 2 2 2 3 2" xfId="12911" xr:uid="{83AC6EF7-8BF9-48BE-9045-CB26C43B0DA3}"/>
    <cellStyle name="Vírgula 2 2 2 2 2 2 3 2 2" xfId="29173" xr:uid="{0501F44E-ECF9-4DE6-9B79-2C7A457A698C}"/>
    <cellStyle name="Vírgula 2 2 2 2 2 2 3 3" xfId="18506" xr:uid="{38E6AFF9-7647-473A-BF96-454049C07D5E}"/>
    <cellStyle name="Vírgula 2 2 2 2 2 2 3 4" xfId="24332" xr:uid="{865237ED-32FF-4715-B034-419F5A871C76}"/>
    <cellStyle name="Vírgula 2 2 2 2 2 2 3 5" xfId="32260" xr:uid="{3D6B033A-0057-41F2-9473-007704A31271}"/>
    <cellStyle name="Vírgula 2 2 2 2 2 2 4" xfId="9683" xr:uid="{AD8757F6-6443-49FD-BD8A-0F429D377B8B}"/>
    <cellStyle name="Vírgula 2 2 2 2 2 2 4 2" xfId="25952" xr:uid="{7C1D6E2E-3115-49D3-B827-F8316508B2FD}"/>
    <cellStyle name="Vírgula 2 2 2 2 2 2 5" xfId="15213" xr:uid="{4E8601DE-76B6-4F97-B58D-420D5881B4E2}"/>
    <cellStyle name="Vírgula 2 2 2 2 2 2 6" xfId="21111" xr:uid="{4A162FDB-F07C-4BC9-BD94-F80DE5379228}"/>
    <cellStyle name="Vírgula 2 2 2 2 2 2 7" xfId="18961" xr:uid="{63438C4A-5B04-4C42-A05B-312397C56B14}"/>
    <cellStyle name="Vírgula 2 2 2 2 2 2 8" xfId="34156" xr:uid="{C6101DB9-5217-4675-B35D-4C20CA6B175A}"/>
    <cellStyle name="Vírgula 2 2 2 2 2 2 9" xfId="35161" xr:uid="{C1296108-209A-4515-84AB-FFDCE81E4E4C}"/>
    <cellStyle name="Vírgula 2 2 2 2 2 3" xfId="5195" xr:uid="{A54F38BE-E16C-46DD-8289-7881378C9F76}"/>
    <cellStyle name="Vírgula 2 2 2 2 2 3 2" xfId="10444" xr:uid="{8E710B37-F4E8-440C-A8A1-5E3F306DB7AA}"/>
    <cellStyle name="Vírgula 2 2 2 2 2 3 2 2" xfId="26706" xr:uid="{0C2EE889-C67D-4594-A58F-8F9F8B25159F}"/>
    <cellStyle name="Vírgula 2 2 2 2 2 3 3" xfId="15967" xr:uid="{39D2D690-73CB-4E7E-9ACA-80680C7F6A8C}"/>
    <cellStyle name="Vírgula 2 2 2 2 2 3 4" xfId="21865" xr:uid="{56791BA3-C9DD-499B-BB8A-11AF656E5AE8}"/>
    <cellStyle name="Vírgula 2 2 2 2 2 3 5" xfId="32004" xr:uid="{24FF5D9D-E636-47A0-956B-15B6878D1A13}"/>
    <cellStyle name="Vírgula 2 2 2 2 2 4" xfId="7201" xr:uid="{30CA01F3-29CE-4D7E-AF80-D7435CE93BE3}"/>
    <cellStyle name="Vírgula 2 2 2 2 2 4 2" xfId="12056" xr:uid="{9953CB96-F454-4564-AE05-0CD29154F6E9}"/>
    <cellStyle name="Vírgula 2 2 2 2 2 4 2 2" xfId="28318" xr:uid="{A3503DDD-286E-40F0-A908-98D7090E4DAB}"/>
    <cellStyle name="Vírgula 2 2 2 2 2 4 3" xfId="17651" xr:uid="{89346357-8E70-4004-B726-0122F1F90428}"/>
    <cellStyle name="Vírgula 2 2 2 2 2 4 4" xfId="23477" xr:uid="{265FEB85-3D5A-4109-9069-D3115C84B9F1}"/>
    <cellStyle name="Vírgula 2 2 2 2 2 4 5" xfId="18878" xr:uid="{D0093B77-BF21-49C6-9947-1CE587E69D4B}"/>
    <cellStyle name="Vírgula 2 2 2 2 2 5" xfId="8828" xr:uid="{401A1437-28E5-4B84-A25A-46EFC9270E06}"/>
    <cellStyle name="Vírgula 2 2 2 2 2 5 2" xfId="25097" xr:uid="{C842D290-7B20-491A-AFAC-F4B5FFD5752A}"/>
    <cellStyle name="Vírgula 2 2 2 2 2 6" xfId="14356" xr:uid="{7ADB1F10-26A7-471A-9B42-6BCBC0DA34A1}"/>
    <cellStyle name="Vírgula 2 2 2 2 2 7" xfId="20256" xr:uid="{C2255438-C3DC-49C8-84A6-D7788B2A8A5D}"/>
    <cellStyle name="Vírgula 2 2 2 2 2 8" xfId="16975" xr:uid="{707F8A33-1213-40E6-A830-B1FBF000798F}"/>
    <cellStyle name="Vírgula 2 2 2 2 2 9" xfId="33301" xr:uid="{804D6D85-8D42-4458-BAB5-47C0B89E58EE}"/>
    <cellStyle name="Vírgula 2 2 2 2 3" xfId="4006" xr:uid="{A337682B-A4DD-4600-BDE0-E2B31BF41639}"/>
    <cellStyle name="Vírgula 2 2 2 2 3 10" xfId="36631" xr:uid="{F97B69CD-8C09-4F9E-A1F2-3C75AE6CD3D4}"/>
    <cellStyle name="Vírgula 2 2 2 2 3 11" xfId="38043" xr:uid="{85BD065F-E453-46C7-80E9-23A239C9A4E8}"/>
    <cellStyle name="Vírgula 2 2 2 2 3 12" xfId="39448" xr:uid="{3703EAC5-9405-4678-812D-739CF1792522}"/>
    <cellStyle name="Vírgula 2 2 2 2 3 13" xfId="40832" xr:uid="{EE331078-257C-42B3-84A6-B540166158A5}"/>
    <cellStyle name="Vírgula 2 2 2 2 3 14" xfId="42497" xr:uid="{FA0F033D-A212-4B33-A4AB-15945793C719}"/>
    <cellStyle name="Vírgula 2 2 2 2 3 15" xfId="43900" xr:uid="{B9DD992B-F9B3-423C-84B8-D3C504B47DB1}"/>
    <cellStyle name="Vírgula 2 2 2 2 3 2" xfId="5615" xr:uid="{5B36B89D-0F44-4F71-9301-D76A5EEF9934}"/>
    <cellStyle name="Vírgula 2 2 2 2 3 2 2" xfId="10864" xr:uid="{EA1F0BBE-3CC6-48D7-B2F2-F000ABAC0BBA}"/>
    <cellStyle name="Vírgula 2 2 2 2 3 2 2 2" xfId="27126" xr:uid="{8B3A2277-78A1-40C9-9CA5-D8BDFD25B434}"/>
    <cellStyle name="Vírgula 2 2 2 2 3 2 3" xfId="16387" xr:uid="{859D538D-BEFE-4C94-A719-70FC7305E822}"/>
    <cellStyle name="Vírgula 2 2 2 2 3 2 4" xfId="22285" xr:uid="{261A6B30-6994-44FE-8863-0DCA4D8338E8}"/>
    <cellStyle name="Vírgula 2 2 2 2 3 2 5" xfId="32304" xr:uid="{DE92ACDA-47C6-4EE6-9571-C02C48B6C3DE}"/>
    <cellStyle name="Vírgula 2 2 2 2 3 3" xfId="7621" xr:uid="{CD757C45-CFE3-4643-BD5E-D5EA8CD2E402}"/>
    <cellStyle name="Vírgula 2 2 2 2 3 3 2" xfId="12476" xr:uid="{71AC252B-A6C4-44F1-B262-183F2E702650}"/>
    <cellStyle name="Vírgula 2 2 2 2 3 3 2 2" xfId="28738" xr:uid="{60745FB8-2692-497F-9922-6DB0D0E9266D}"/>
    <cellStyle name="Vírgula 2 2 2 2 3 3 3" xfId="18071" xr:uid="{2429D83A-A296-4AC0-BCDF-FDBD63D6E199}"/>
    <cellStyle name="Vírgula 2 2 2 2 3 3 4" xfId="23897" xr:uid="{6DE74249-D7AE-4A17-84BD-014686A6BACC}"/>
    <cellStyle name="Vírgula 2 2 2 2 3 3 5" xfId="18732" xr:uid="{367F93FF-166B-4793-94E1-F7F2E8DD3E60}"/>
    <cellStyle name="Vírgula 2 2 2 2 3 4" xfId="9248" xr:uid="{C8D57AC4-9142-481D-961C-84D13FC628B3}"/>
    <cellStyle name="Vírgula 2 2 2 2 3 4 2" xfId="25517" xr:uid="{F0911E40-785E-42BB-A446-285BB011E1C1}"/>
    <cellStyle name="Vírgula 2 2 2 2 3 5" xfId="14778" xr:uid="{871A311A-8247-4D68-8A81-8B903583484C}"/>
    <cellStyle name="Vírgula 2 2 2 2 3 6" xfId="20676" xr:uid="{9CBD435D-4EEC-415B-9912-6CDDD9E9B56F}"/>
    <cellStyle name="Vírgula 2 2 2 2 3 7" xfId="18893" xr:uid="{718238B0-505D-49CC-AE7D-6F7D517AB97A}"/>
    <cellStyle name="Vírgula 2 2 2 2 3 8" xfId="33721" xr:uid="{5009A482-1EF2-48D1-A4C4-3C66CCFCC37E}"/>
    <cellStyle name="Vírgula 2 2 2 2 3 9" xfId="35162" xr:uid="{98CB5460-0A6D-443C-A2D3-8B822F03F178}"/>
    <cellStyle name="Vírgula 2 2 2 2 4" xfId="4756" xr:uid="{328B16B5-8B2D-4A32-9EA8-822DC30D4A48}"/>
    <cellStyle name="Vírgula 2 2 2 2 4 2" xfId="10005" xr:uid="{2926D83D-7E1F-4F96-AB06-C636D738EAE7}"/>
    <cellStyle name="Vírgula 2 2 2 2 4 2 2" xfId="26267" xr:uid="{73B5C346-5712-4C00-880F-6476C4F31700}"/>
    <cellStyle name="Vírgula 2 2 2 2 4 3" xfId="15528" xr:uid="{3599F2D7-77F6-45A7-8415-2E4B53E03F7B}"/>
    <cellStyle name="Vírgula 2 2 2 2 4 4" xfId="21426" xr:uid="{5E4E76B3-DCD1-43C9-BBAA-93A881DB12F3}"/>
    <cellStyle name="Vírgula 2 2 2 2 4 5" xfId="16943" xr:uid="{4C792156-209B-4E23-BFD2-CE319D4FBB3E}"/>
    <cellStyle name="Vírgula 2 2 2 2 5" xfId="6762" xr:uid="{814C57CE-5B97-43DF-9290-436E263FC464}"/>
    <cellStyle name="Vírgula 2 2 2 2 5 2" xfId="11617" xr:uid="{8FB57C26-A6B8-4CDD-BF84-8BA2F21585A7}"/>
    <cellStyle name="Vírgula 2 2 2 2 5 2 2" xfId="27879" xr:uid="{B056CAC5-214F-49BB-BFC1-3947097CE521}"/>
    <cellStyle name="Vírgula 2 2 2 2 5 3" xfId="17212" xr:uid="{BD69382F-400D-4283-A9CB-41F15C5F0287}"/>
    <cellStyle name="Vírgula 2 2 2 2 5 4" xfId="23038" xr:uid="{4B9B5AE5-6E89-46E6-9949-AEE44E68A22E}"/>
    <cellStyle name="Vírgula 2 2 2 2 5 5" xfId="13343" xr:uid="{B4DB647A-5AEC-49C0-AF79-D3D3CB666244}"/>
    <cellStyle name="Vírgula 2 2 2 2 6" xfId="8389" xr:uid="{199969E8-DC09-4A04-8924-0F65DF99E7E6}"/>
    <cellStyle name="Vírgula 2 2 2 2 6 2" xfId="24658" xr:uid="{250CB55B-1732-4CED-866B-317F354942E2}"/>
    <cellStyle name="Vírgula 2 2 2 2 7" xfId="13914" xr:uid="{5311783F-C767-46A0-94D2-6FC09F639DA2}"/>
    <cellStyle name="Vírgula 2 2 2 2 8" xfId="19817" xr:uid="{6198EE47-CD96-4CC0-A9DC-1AF53CDE2EDA}"/>
    <cellStyle name="Vírgula 2 2 2 2 9" xfId="29535" xr:uid="{4A6F1B33-966E-4034-8E95-1C00224C88E1}"/>
    <cellStyle name="Vírgula 2 2 2 3" xfId="3382" xr:uid="{3A462649-C983-43ED-BE70-EDB068105F5A}"/>
    <cellStyle name="Vírgula 2 2 2 3 10" xfId="35163" xr:uid="{236CB5D5-FF79-4A06-9F09-110D679755BB}"/>
    <cellStyle name="Vírgula 2 2 2 3 11" xfId="36070" xr:uid="{09566E66-E2CE-402A-9AB3-E8D08080860B}"/>
    <cellStyle name="Vírgula 2 2 2 3 12" xfId="37482" xr:uid="{AED68A4E-147D-4F9F-AAF5-D70D7795AC28}"/>
    <cellStyle name="Vírgula 2 2 2 3 13" xfId="38887" xr:uid="{21670F0E-7430-4398-B1F0-1ADAD958717F}"/>
    <cellStyle name="Vírgula 2 2 2 3 14" xfId="40833" xr:uid="{54DA7D70-1A93-4C60-929D-0819A848FD61}"/>
    <cellStyle name="Vírgula 2 2 2 3 15" xfId="41936" xr:uid="{C8D43435-2A56-466F-AC2C-DD445599FFE4}"/>
    <cellStyle name="Vírgula 2 2 2 3 16" xfId="43339" xr:uid="{3F1AB5BC-6DF8-4432-86E0-F6B9CA1147CB}"/>
    <cellStyle name="Vírgula 2 2 2 3 2" xfId="4243" xr:uid="{CD6CCC61-F14A-40CF-8300-CC591400B160}"/>
    <cellStyle name="Vírgula 2 2 2 3 2 10" xfId="36822" xr:uid="{21299A82-C6BB-4D94-A845-D82E50FDF585}"/>
    <cellStyle name="Vírgula 2 2 2 3 2 11" xfId="38234" xr:uid="{5E58E416-CCE9-4C31-82D6-31051F9EE9EE}"/>
    <cellStyle name="Vírgula 2 2 2 3 2 12" xfId="39639" xr:uid="{A46A49CC-AE81-46F4-BF6C-4BC74133B226}"/>
    <cellStyle name="Vírgula 2 2 2 3 2 13" xfId="40834" xr:uid="{B52BDC68-89D6-44A7-B737-295E73D058C0}"/>
    <cellStyle name="Vírgula 2 2 2 3 2 14" xfId="42688" xr:uid="{AF6A0D6B-075A-4D54-B64B-19A606F68A7E}"/>
    <cellStyle name="Vírgula 2 2 2 3 2 15" xfId="44091" xr:uid="{8DB51441-3B59-4774-8E72-844003E0603C}"/>
    <cellStyle name="Vírgula 2 2 2 3 2 2" xfId="5852" xr:uid="{B52390E3-7E1E-4A97-8513-71EDF62055B7}"/>
    <cellStyle name="Vírgula 2 2 2 3 2 2 2" xfId="11101" xr:uid="{68EA0C4A-F14B-4217-B659-C674E4FCC361}"/>
    <cellStyle name="Vírgula 2 2 2 3 2 2 2 2" xfId="27363" xr:uid="{87DF120F-55F7-417E-8159-A215DEEF984F}"/>
    <cellStyle name="Vírgula 2 2 2 3 2 2 3" xfId="16624" xr:uid="{97EFD0B6-F1D1-404D-AD7F-4897A8075790}"/>
    <cellStyle name="Vírgula 2 2 2 3 2 2 4" xfId="22522" xr:uid="{5A0DC8D3-923D-4215-BAFC-46425C5D8B6E}"/>
    <cellStyle name="Vírgula 2 2 2 3 2 2 5" xfId="32156" xr:uid="{C105A26E-E4C2-4356-B705-CC0DBD871EA9}"/>
    <cellStyle name="Vírgula 2 2 2 3 2 3" xfId="7858" xr:uid="{1C9104CC-67FA-4BE4-9BD1-04A0F21BD9B2}"/>
    <cellStyle name="Vírgula 2 2 2 3 2 3 2" xfId="12713" xr:uid="{E2DD408A-82AB-4D8E-ABB2-194BB38A7BFF}"/>
    <cellStyle name="Vírgula 2 2 2 3 2 3 2 2" xfId="28975" xr:uid="{57102715-1ECC-48E9-814A-D41981DC12B5}"/>
    <cellStyle name="Vírgula 2 2 2 3 2 3 3" xfId="18308" xr:uid="{F8A6DA76-2060-49A6-AB20-511A1BE9E3CC}"/>
    <cellStyle name="Vírgula 2 2 2 3 2 3 4" xfId="24134" xr:uid="{B4A825C1-F7EA-4BDD-8E4C-0E2021452B76}"/>
    <cellStyle name="Vírgula 2 2 2 3 2 3 5" xfId="32124" xr:uid="{8BF8B4B5-522E-4805-81D8-72284DBF1B5A}"/>
    <cellStyle name="Vírgula 2 2 2 3 2 4" xfId="9485" xr:uid="{870AC978-D446-48FA-9528-3035BACA1E46}"/>
    <cellStyle name="Vírgula 2 2 2 3 2 4 2" xfId="25754" xr:uid="{A5699C92-8733-434E-9F6F-96CB92BB6A88}"/>
    <cellStyle name="Vírgula 2 2 2 3 2 5" xfId="15015" xr:uid="{3FE37151-2FC2-4AF2-B979-E7388387DA89}"/>
    <cellStyle name="Vírgula 2 2 2 3 2 6" xfId="20913" xr:uid="{4B3DF118-2292-4F25-85A7-3EF70FADB0C8}"/>
    <cellStyle name="Vírgula 2 2 2 3 2 7" xfId="30795" xr:uid="{6847CD2F-8AC0-4BBA-ACA2-0182348BA923}"/>
    <cellStyle name="Vírgula 2 2 2 3 2 8" xfId="33958" xr:uid="{8BF38C64-0126-4CAD-8F4F-1DDD33C628E1}"/>
    <cellStyle name="Vírgula 2 2 2 3 2 9" xfId="35164" xr:uid="{D03C389C-2B3A-42C4-BEBA-54FF8B3C35A6}"/>
    <cellStyle name="Vírgula 2 2 2 3 3" xfId="4997" xr:uid="{890BCE1A-D023-4AD9-93E0-0E3717058F56}"/>
    <cellStyle name="Vírgula 2 2 2 3 3 2" xfId="10246" xr:uid="{345B10B7-FC27-482A-A003-503DA34B82FF}"/>
    <cellStyle name="Vírgula 2 2 2 3 3 2 2" xfId="26508" xr:uid="{5C1FA3B1-3EA5-44FA-8EDA-DDE11CEBF4EB}"/>
    <cellStyle name="Vírgula 2 2 2 3 3 3" xfId="15769" xr:uid="{1684B19B-DA78-415A-8803-53E11DF2E832}"/>
    <cellStyle name="Vírgula 2 2 2 3 3 4" xfId="21667" xr:uid="{9C511885-98DE-42C2-89D2-952E85B6AFC7}"/>
    <cellStyle name="Vírgula 2 2 2 3 3 5" xfId="13270" xr:uid="{E443B1E6-4C60-4F30-8EC9-945F44E4AF87}"/>
    <cellStyle name="Vírgula 2 2 2 3 4" xfId="7003" xr:uid="{8E0572B1-1D34-4E3A-B7B0-B7D43384B30A}"/>
    <cellStyle name="Vírgula 2 2 2 3 4 2" xfId="11858" xr:uid="{1DA81C02-7CA5-4683-9D30-80BFEADFCB83}"/>
    <cellStyle name="Vírgula 2 2 2 3 4 2 2" xfId="28120" xr:uid="{0BB405C3-462D-4C8C-A9B5-F22A0BA40630}"/>
    <cellStyle name="Vírgula 2 2 2 3 4 3" xfId="17453" xr:uid="{8EE9DCE2-1549-48C2-A92C-5FB77E4001B9}"/>
    <cellStyle name="Vírgula 2 2 2 3 4 4" xfId="23279" xr:uid="{F438DE80-A338-49E2-AB1A-B4A0B5524DB5}"/>
    <cellStyle name="Vírgula 2 2 2 3 4 5" xfId="31237" xr:uid="{A73A47C6-84F9-4486-B06F-30822FF62862}"/>
    <cellStyle name="Vírgula 2 2 2 3 5" xfId="8630" xr:uid="{22368389-CC31-4AF1-B86E-D24A6D3B9D71}"/>
    <cellStyle name="Vírgula 2 2 2 3 5 2" xfId="24899" xr:uid="{F21B0D94-318C-41A6-B6B8-66CA29845B8E}"/>
    <cellStyle name="Vírgula 2 2 2 3 6" xfId="14158" xr:uid="{1B67D126-8499-4984-A52A-5A09F2461433}"/>
    <cellStyle name="Vírgula 2 2 2 3 7" xfId="20058" xr:uid="{C6D145BC-E741-460A-9E29-824715042719}"/>
    <cellStyle name="Vírgula 2 2 2 3 8" xfId="13184" xr:uid="{02A88D31-677C-428D-8429-B2CCB15F5D17}"/>
    <cellStyle name="Vírgula 2 2 2 3 9" xfId="33103" xr:uid="{0AC6172B-9171-44AA-A22C-3B4C1278FDD1}"/>
    <cellStyle name="Vírgula 2 2 2 4" xfId="3805" xr:uid="{7EEC9C8A-4A5A-4C05-BA4C-578903634E3E}"/>
    <cellStyle name="Vírgula 2 2 2 4 10" xfId="36455" xr:uid="{D459383B-6614-4644-9955-E6A084B51E69}"/>
    <cellStyle name="Vírgula 2 2 2 4 11" xfId="37867" xr:uid="{931E0B3E-523F-48DF-B145-1BDA757012BC}"/>
    <cellStyle name="Vírgula 2 2 2 4 12" xfId="39272" xr:uid="{B0D03E37-CA0B-475A-88D7-31E6D84023A0}"/>
    <cellStyle name="Vírgula 2 2 2 4 13" xfId="40835" xr:uid="{D62FCD05-E344-4A7C-A335-C13B4546B011}"/>
    <cellStyle name="Vírgula 2 2 2 4 14" xfId="42321" xr:uid="{B0640CE7-5D7C-4B88-AD57-D56CA62C1952}"/>
    <cellStyle name="Vírgula 2 2 2 4 15" xfId="43724" xr:uid="{310B316D-FFD8-440B-8C94-995003B55C5A}"/>
    <cellStyle name="Vírgula 2 2 2 4 2" xfId="5414" xr:uid="{DC6B3450-98EE-4474-A415-F3BCE816BE0F}"/>
    <cellStyle name="Vírgula 2 2 2 4 2 2" xfId="10663" xr:uid="{94AE292E-909E-4E79-8815-A1BF1A06AAB9}"/>
    <cellStyle name="Vírgula 2 2 2 4 2 2 2" xfId="26925" xr:uid="{60378DC2-319D-4A98-BA9E-CB8735EABF5F}"/>
    <cellStyle name="Vírgula 2 2 2 4 2 3" xfId="16186" xr:uid="{34BFFE01-A3C8-49F1-B5E1-B47DF534D169}"/>
    <cellStyle name="Vírgula 2 2 2 4 2 4" xfId="22084" xr:uid="{35E3941E-C594-4589-9559-92938847D1F0}"/>
    <cellStyle name="Vírgula 2 2 2 4 2 5" xfId="32390" xr:uid="{A5893D6D-A980-4B8D-BE9A-F5A6DAA414C5}"/>
    <cellStyle name="Vírgula 2 2 2 4 3" xfId="7420" xr:uid="{54B09234-5079-4CD6-9708-FB4B98FA09BE}"/>
    <cellStyle name="Vírgula 2 2 2 4 3 2" xfId="12275" xr:uid="{8F4BEF97-4AF5-4341-9D18-D1DA068A7553}"/>
    <cellStyle name="Vírgula 2 2 2 4 3 2 2" xfId="28537" xr:uid="{B5422D6A-7759-4EEB-A66F-1796218C2613}"/>
    <cellStyle name="Vírgula 2 2 2 4 3 3" xfId="17870" xr:uid="{44D767F6-7345-4397-B589-40BC420BADF6}"/>
    <cellStyle name="Vírgula 2 2 2 4 3 4" xfId="23696" xr:uid="{325FABB7-8ED6-44B7-ACEA-1432ED550EE6}"/>
    <cellStyle name="Vírgula 2 2 2 4 3 5" xfId="30604" xr:uid="{709D4CD5-A235-4690-A620-385FFB551B2D}"/>
    <cellStyle name="Vírgula 2 2 2 4 4" xfId="9047" xr:uid="{2066069F-D7FE-4EFA-B913-9843A4E8D3A8}"/>
    <cellStyle name="Vírgula 2 2 2 4 4 2" xfId="25316" xr:uid="{9C25E036-C28C-41FE-8F7A-082F1F923CD8}"/>
    <cellStyle name="Vírgula 2 2 2 4 5" xfId="14577" xr:uid="{6617429D-F954-4F72-9622-2D37C0CB53E9}"/>
    <cellStyle name="Vírgula 2 2 2 4 6" xfId="20475" xr:uid="{ACD469DE-E10A-4F9F-9DFA-1C6A5B9A34C2}"/>
    <cellStyle name="Vírgula 2 2 2 4 7" xfId="13418" xr:uid="{A4A0FE71-0F1C-4492-A2A2-CB7C46E8794E}"/>
    <cellStyle name="Vírgula 2 2 2 4 8" xfId="33520" xr:uid="{B1353184-9CCB-4EE5-8AE6-4752AD582CBC}"/>
    <cellStyle name="Vírgula 2 2 2 4 9" xfId="35165" xr:uid="{358A77A9-22FC-4782-907C-D2F810F7E2F0}"/>
    <cellStyle name="Vírgula 2 2 2 5" xfId="13714" xr:uid="{F8656C93-7ECB-4A99-B10C-5FE217B14687}"/>
    <cellStyle name="Vírgula 2 2 2 6" xfId="18895" xr:uid="{56AA1471-9B9E-4F65-AF44-F8CFABDC4CEE}"/>
    <cellStyle name="Vírgula 2 2 2 7" xfId="32622" xr:uid="{5457226F-8B67-4CC7-B1AF-7943A42E705C}"/>
    <cellStyle name="Vírgula 2 2 20" xfId="37145" xr:uid="{6520BA94-8614-4E55-A998-52FCD4559ED6}"/>
    <cellStyle name="Vírgula 2 2 21" xfId="38550" xr:uid="{44D54CC6-B2D0-4E23-87F4-6B563E525FC5}"/>
    <cellStyle name="Vírgula 2 2 22" xfId="40828" xr:uid="{03BC5B53-37C6-4D68-8537-C784E09F6B13}"/>
    <cellStyle name="Vírgula 2 2 23" xfId="41599" xr:uid="{7F6A23D6-5DB2-40E8-8B06-DE487F3E17C1}"/>
    <cellStyle name="Vírgula 2 2 24" xfId="43002" xr:uid="{504A74CD-78B5-4087-BF48-28BE08C35AD4}"/>
    <cellStyle name="Vírgula 2 2 25" xfId="44405" xr:uid="{46C185AF-DF73-43DD-934E-B93C12BB0A81}"/>
    <cellStyle name="Vírgula 2 2 3" xfId="2896" xr:uid="{FAE61AED-C97F-45DB-881F-25199A1DF776}"/>
    <cellStyle name="Vírgula 2 2 3 2" xfId="3116" xr:uid="{9D3AFB91-2352-4A64-92E8-A412091CD92D}"/>
    <cellStyle name="Vírgula 2 2 3 2 10" xfId="32863" xr:uid="{E294A878-30B1-4C00-8886-8FB719A3E10D}"/>
    <cellStyle name="Vírgula 2 2 3 2 11" xfId="35166" xr:uid="{FC974BD2-D2D3-4403-801B-78187F73E59C}"/>
    <cellStyle name="Vírgula 2 2 3 2 12" xfId="35864" xr:uid="{488C3C61-1544-47FF-85DF-9F9B26499B66}"/>
    <cellStyle name="Vírgula 2 2 3 2 13" xfId="37276" xr:uid="{130640AC-19F9-4857-9FE0-A12937323531}"/>
    <cellStyle name="Vírgula 2 2 3 2 14" xfId="38681" xr:uid="{5B7CD772-015F-4E76-B455-C20EF0386990}"/>
    <cellStyle name="Vírgula 2 2 3 2 15" xfId="40836" xr:uid="{763D1BFD-4105-48DA-9032-AB86CD8AFB35}"/>
    <cellStyle name="Vírgula 2 2 3 2 16" xfId="41730" xr:uid="{C0F9667D-4BE6-4BD0-B996-36D4CCFA7905}"/>
    <cellStyle name="Vírgula 2 2 3 2 17" xfId="43133" xr:uid="{AE5AE3EF-5F61-4DFD-9D35-D827F1B60BC4}"/>
    <cellStyle name="Vírgula 2 2 3 2 2" xfId="3581" xr:uid="{E70CF098-9B6E-44B3-8EF5-E22CF05C88A8}"/>
    <cellStyle name="Vírgula 2 2 3 2 2 10" xfId="35167" xr:uid="{FD6D33B3-4454-474F-BA5E-511DB4ECDFC2}"/>
    <cellStyle name="Vírgula 2 2 3 2 2 11" xfId="36229" xr:uid="{750C7BE3-0304-4CD3-BDFC-08AC5459FBC1}"/>
    <cellStyle name="Vírgula 2 2 3 2 2 12" xfId="37641" xr:uid="{DE154707-CAE2-4B39-B2B9-58605642C0ED}"/>
    <cellStyle name="Vírgula 2 2 3 2 2 13" xfId="39046" xr:uid="{27685D05-899A-428A-8749-5C6B763F2EE5}"/>
    <cellStyle name="Vírgula 2 2 3 2 2 14" xfId="40837" xr:uid="{6565CCE4-5E6F-4202-932C-735B7230BE33}"/>
    <cellStyle name="Vírgula 2 2 3 2 2 15" xfId="42095" xr:uid="{2AF76950-333A-46B0-8E38-7D773B40775C}"/>
    <cellStyle name="Vírgula 2 2 3 2 2 16" xfId="43498" xr:uid="{05BF7D96-6F96-488A-ABC3-2C69DAF64FB7}"/>
    <cellStyle name="Vírgula 2 2 3 2 2 2" xfId="4442" xr:uid="{FC0CEE51-3BB1-4DBB-8A4D-5E43FADCBB74}"/>
    <cellStyle name="Vírgula 2 2 3 2 2 2 10" xfId="36981" xr:uid="{1D683663-E73F-4D8F-968D-ABB2BCB59A8F}"/>
    <cellStyle name="Vírgula 2 2 3 2 2 2 11" xfId="38393" xr:uid="{6B334535-C05E-4723-BBC3-8C5A340233B0}"/>
    <cellStyle name="Vírgula 2 2 3 2 2 2 12" xfId="39798" xr:uid="{315F3A53-753B-4D9F-9035-9B85544328BD}"/>
    <cellStyle name="Vírgula 2 2 3 2 2 2 13" xfId="40838" xr:uid="{C3976ABE-69F6-426C-85FC-12F80D1266BD}"/>
    <cellStyle name="Vírgula 2 2 3 2 2 2 14" xfId="42847" xr:uid="{2DDD1471-1E65-4C86-8FDB-37DEE193E9BC}"/>
    <cellStyle name="Vírgula 2 2 3 2 2 2 15" xfId="44250" xr:uid="{A23373AC-B52F-4B48-A9A1-9A4BD1B2C61E}"/>
    <cellStyle name="Vírgula 2 2 3 2 2 2 2" xfId="6051" xr:uid="{42E73AE4-0657-4485-B5B7-7E57F682B512}"/>
    <cellStyle name="Vírgula 2 2 3 2 2 2 2 2" xfId="11300" xr:uid="{820CCC60-A63A-4503-A041-0EB935094D82}"/>
    <cellStyle name="Vírgula 2 2 3 2 2 2 2 2 2" xfId="27562" xr:uid="{9641DE68-A567-4FA3-9D10-C8797CF608B4}"/>
    <cellStyle name="Vírgula 2 2 3 2 2 2 2 3" xfId="16823" xr:uid="{16043F4B-F3B5-48D7-A879-26FE9554CF28}"/>
    <cellStyle name="Vírgula 2 2 3 2 2 2 2 4" xfId="22721" xr:uid="{EADF1368-DF77-40E6-9BBE-07B27046756B}"/>
    <cellStyle name="Vírgula 2 2 3 2 2 2 2 5" xfId="16951" xr:uid="{CE2F9A70-E9E6-4605-827D-DF2E1E3CF398}"/>
    <cellStyle name="Vírgula 2 2 3 2 2 2 3" xfId="8057" xr:uid="{C2188988-9962-4432-888D-6AE84C50A329}"/>
    <cellStyle name="Vírgula 2 2 3 2 2 2 3 2" xfId="12912" xr:uid="{4232DA5F-C5C9-485C-9FBB-46EC1C87B455}"/>
    <cellStyle name="Vírgula 2 2 3 2 2 2 3 2 2" xfId="29174" xr:uid="{192ED1B8-0E28-4FD9-890C-31CBBA8B9ED9}"/>
    <cellStyle name="Vírgula 2 2 3 2 2 2 3 3" xfId="18507" xr:uid="{B4CCCD3B-464C-49AF-BF39-910A068CF0F3}"/>
    <cellStyle name="Vírgula 2 2 3 2 2 2 3 4" xfId="24333" xr:uid="{97C3C5FC-0405-45E0-A3C7-5D215D6207E7}"/>
    <cellStyle name="Vírgula 2 2 3 2 2 2 3 5" xfId="30465" xr:uid="{F103CB92-13F2-4F3A-A078-AC058F9FC5DE}"/>
    <cellStyle name="Vírgula 2 2 3 2 2 2 4" xfId="9684" xr:uid="{2212F466-0A89-4916-AA3C-8E33BC788F9A}"/>
    <cellStyle name="Vírgula 2 2 3 2 2 2 4 2" xfId="25953" xr:uid="{2FCEC8DC-2DB5-4506-82B4-6A41306E240A}"/>
    <cellStyle name="Vírgula 2 2 3 2 2 2 5" xfId="15214" xr:uid="{9AD90D82-72C2-4F13-9625-08E6EC6E3B74}"/>
    <cellStyle name="Vírgula 2 2 3 2 2 2 6" xfId="21112" xr:uid="{333F8D20-B277-4F63-8DDC-FD5B0711558D}"/>
    <cellStyle name="Vírgula 2 2 3 2 2 2 7" xfId="30241" xr:uid="{CE87C383-7C81-48CD-A64C-2437EDE89703}"/>
    <cellStyle name="Vírgula 2 2 3 2 2 2 8" xfId="34157" xr:uid="{80D86091-89BC-47E1-BC64-12DD1A2C3454}"/>
    <cellStyle name="Vírgula 2 2 3 2 2 2 9" xfId="35168" xr:uid="{3B9AB787-4467-467D-88C8-8B5A9FEF5CD6}"/>
    <cellStyle name="Vírgula 2 2 3 2 2 3" xfId="5196" xr:uid="{43AF3CB8-DACB-4C3D-A1E9-0CBE354BD31C}"/>
    <cellStyle name="Vírgula 2 2 3 2 2 3 2" xfId="10445" xr:uid="{3E6A4E64-8892-4F20-9BD0-C0E17F6C667E}"/>
    <cellStyle name="Vírgula 2 2 3 2 2 3 2 2" xfId="26707" xr:uid="{867C46F0-8BE0-433D-A21F-0B1F2B715E8D}"/>
    <cellStyle name="Vírgula 2 2 3 2 2 3 3" xfId="15968" xr:uid="{BB83570F-E8B0-4D27-ACB9-C4AFDAD64831}"/>
    <cellStyle name="Vírgula 2 2 3 2 2 3 4" xfId="21866" xr:uid="{2B275802-4B77-4D42-8D0D-602523A7C734}"/>
    <cellStyle name="Vírgula 2 2 3 2 2 3 5" xfId="13121" xr:uid="{4733CE0E-47F1-46FE-A105-C295E53E6F3B}"/>
    <cellStyle name="Vírgula 2 2 3 2 2 4" xfId="7202" xr:uid="{D12C29CA-B004-437A-905A-4D652C852920}"/>
    <cellStyle name="Vírgula 2 2 3 2 2 4 2" xfId="12057" xr:uid="{0CF43B9D-4E9C-4D84-AFD6-B738CB5349F2}"/>
    <cellStyle name="Vírgula 2 2 3 2 2 4 2 2" xfId="28319" xr:uid="{FBE4BE05-B89D-4077-BF78-839924361CD8}"/>
    <cellStyle name="Vírgula 2 2 3 2 2 4 3" xfId="17652" xr:uid="{F46DDD5E-E932-4E27-B897-654109CB1E12}"/>
    <cellStyle name="Vírgula 2 2 3 2 2 4 4" xfId="23478" xr:uid="{5E18D0A1-60B2-4312-B447-99490A90220D}"/>
    <cellStyle name="Vírgula 2 2 3 2 2 4 5" xfId="29560" xr:uid="{81413EE3-EEA7-44BC-BA06-ACE0B8626B08}"/>
    <cellStyle name="Vírgula 2 2 3 2 2 5" xfId="8829" xr:uid="{7A82A167-D23C-41D9-A274-E4A4FBB8CC29}"/>
    <cellStyle name="Vírgula 2 2 3 2 2 5 2" xfId="25098" xr:uid="{25B75DB3-CF7A-4D0E-8A99-D26E31D64FE3}"/>
    <cellStyle name="Vírgula 2 2 3 2 2 6" xfId="14357" xr:uid="{6E7F33A9-592E-4DB0-849D-23A6CE01D5A7}"/>
    <cellStyle name="Vírgula 2 2 3 2 2 7" xfId="20257" xr:uid="{B9FCB412-E054-4825-9686-20A7681D0283}"/>
    <cellStyle name="Vírgula 2 2 3 2 2 8" xfId="31472" xr:uid="{0F57740D-072D-4CC4-8876-4C76618D690B}"/>
    <cellStyle name="Vírgula 2 2 3 2 2 9" xfId="33302" xr:uid="{A19F6479-2FE0-4CC8-B480-9DBB168D4F09}"/>
    <cellStyle name="Vírgula 2 2 3 2 3" xfId="4007" xr:uid="{45BE5D05-F9FC-4E16-8D81-BC5A685249E8}"/>
    <cellStyle name="Vírgula 2 2 3 2 3 10" xfId="36614" xr:uid="{FA3D5179-7E5A-4352-B454-07A564828BE7}"/>
    <cellStyle name="Vírgula 2 2 3 2 3 11" xfId="38026" xr:uid="{9D90828D-42E5-497C-A908-892EC9D1077D}"/>
    <cellStyle name="Vírgula 2 2 3 2 3 12" xfId="39431" xr:uid="{71ECDCA3-88F1-4461-9FD0-F1BBF44131B6}"/>
    <cellStyle name="Vírgula 2 2 3 2 3 13" xfId="40839" xr:uid="{21B87B7E-F780-408F-BF34-946683EEDC42}"/>
    <cellStyle name="Vírgula 2 2 3 2 3 14" xfId="42480" xr:uid="{62AA8944-D54F-4E2D-A01D-0219043B8B80}"/>
    <cellStyle name="Vírgula 2 2 3 2 3 15" xfId="43883" xr:uid="{CE5EA036-E7D0-4D5E-967A-EFE7F7E45D70}"/>
    <cellStyle name="Vírgula 2 2 3 2 3 2" xfId="5616" xr:uid="{69EB4BAC-FD77-48C7-82CF-C352D553DCEA}"/>
    <cellStyle name="Vírgula 2 2 3 2 3 2 2" xfId="10865" xr:uid="{BD782AAA-E216-4EB3-96FF-7DAE4DF8AA4F}"/>
    <cellStyle name="Vírgula 2 2 3 2 3 2 2 2" xfId="27127" xr:uid="{D2C5CA79-25E6-4F98-9FFC-1B542A6E3F01}"/>
    <cellStyle name="Vírgula 2 2 3 2 3 2 3" xfId="16388" xr:uid="{68C62AA7-292C-4A8B-A3D0-FC5BC1608503}"/>
    <cellStyle name="Vírgula 2 2 3 2 3 2 4" xfId="22286" xr:uid="{4F85746E-5935-4912-80DE-99E922B3C5F8}"/>
    <cellStyle name="Vírgula 2 2 3 2 3 2 5" xfId="31887" xr:uid="{78912A1D-E730-496A-81EC-4E269D80A37C}"/>
    <cellStyle name="Vírgula 2 2 3 2 3 3" xfId="7622" xr:uid="{1D9CFCAC-55E0-493A-947A-B0810D5FE92D}"/>
    <cellStyle name="Vírgula 2 2 3 2 3 3 2" xfId="12477" xr:uid="{77D8AFDA-0B6C-49B7-AEF9-A579344402D1}"/>
    <cellStyle name="Vírgula 2 2 3 2 3 3 2 2" xfId="28739" xr:uid="{F5D03728-AEB6-4B8F-86BA-3C1118A2EA62}"/>
    <cellStyle name="Vírgula 2 2 3 2 3 3 3" xfId="18072" xr:uid="{88B78AF6-99F7-4D52-A145-7FA20920AA06}"/>
    <cellStyle name="Vírgula 2 2 3 2 3 3 4" xfId="23898" xr:uid="{A96BD837-837C-4CCC-B2C2-80646EF20DC7}"/>
    <cellStyle name="Vírgula 2 2 3 2 3 3 5" xfId="18959" xr:uid="{F8CB5A2C-D0CD-44C8-8088-5B26A36932BF}"/>
    <cellStyle name="Vírgula 2 2 3 2 3 4" xfId="9249" xr:uid="{2BB741BD-330F-4797-9F35-282741C2B55D}"/>
    <cellStyle name="Vírgula 2 2 3 2 3 4 2" xfId="25518" xr:uid="{7722C4A0-DA9B-4E9C-957F-09D639231F00}"/>
    <cellStyle name="Vírgula 2 2 3 2 3 5" xfId="14779" xr:uid="{02893D0C-BAD9-4980-9BFE-61A09023E056}"/>
    <cellStyle name="Vírgula 2 2 3 2 3 6" xfId="20677" xr:uid="{ED172925-7388-41C7-8A3C-DF65FEB788AC}"/>
    <cellStyle name="Vírgula 2 2 3 2 3 7" xfId="30759" xr:uid="{CE8D1D54-0EA5-4F03-A091-8C1F2AE5ED86}"/>
    <cellStyle name="Vírgula 2 2 3 2 3 8" xfId="33722" xr:uid="{9C971F29-01BC-45C4-9BFB-BC423DEF33B6}"/>
    <cellStyle name="Vírgula 2 2 3 2 3 9" xfId="35169" xr:uid="{0B1180D1-792D-49F3-8958-C1F8C68C727E}"/>
    <cellStyle name="Vírgula 2 2 3 2 4" xfId="4757" xr:uid="{A746C5DF-5B4E-45FD-845F-E2893F470ED7}"/>
    <cellStyle name="Vírgula 2 2 3 2 4 2" xfId="10006" xr:uid="{56EA632C-FFAE-4652-855A-47838CABC4F3}"/>
    <cellStyle name="Vírgula 2 2 3 2 4 2 2" xfId="26268" xr:uid="{A69C8D6E-14C1-4967-BCEE-77799C2F28D5}"/>
    <cellStyle name="Vírgula 2 2 3 2 4 3" xfId="15529" xr:uid="{D2E10409-ABCF-4546-8674-D0B58987E2B5}"/>
    <cellStyle name="Vírgula 2 2 3 2 4 4" xfId="21427" xr:uid="{8F6DC5DF-32E9-4EFB-BCEF-798320B2F281}"/>
    <cellStyle name="Vírgula 2 2 3 2 4 5" xfId="30144" xr:uid="{25102750-DD86-4DD5-A8A2-E3EEBC56C9EA}"/>
    <cellStyle name="Vírgula 2 2 3 2 5" xfId="6763" xr:uid="{DAC4F66B-7217-4E69-8AD3-B0DFA362A97C}"/>
    <cellStyle name="Vírgula 2 2 3 2 5 2" xfId="11618" xr:uid="{CB138516-DAF9-47E1-85D8-52595C43E97B}"/>
    <cellStyle name="Vírgula 2 2 3 2 5 2 2" xfId="27880" xr:uid="{3A25E0BF-53B5-4F90-94E8-B76D8417FEBE}"/>
    <cellStyle name="Vírgula 2 2 3 2 5 3" xfId="17213" xr:uid="{353EB57C-58F4-4441-9165-5155700788C0}"/>
    <cellStyle name="Vírgula 2 2 3 2 5 4" xfId="23039" xr:uid="{7ACC8826-A078-4D7E-9927-84C5C5E0CF0A}"/>
    <cellStyle name="Vírgula 2 2 3 2 5 5" xfId="30890" xr:uid="{04905F6B-6CAD-4CF7-A359-98259808CD38}"/>
    <cellStyle name="Vírgula 2 2 3 2 6" xfId="8390" xr:uid="{9EAB34CA-08E8-4151-BE05-834D69C0EBB6}"/>
    <cellStyle name="Vírgula 2 2 3 2 6 2" xfId="24659" xr:uid="{0A83AE6E-76AD-4150-A220-3A68A2F5E994}"/>
    <cellStyle name="Vírgula 2 2 3 2 7" xfId="13915" xr:uid="{1D3A6F66-D162-432D-9FB1-39477CC58F13}"/>
    <cellStyle name="Vírgula 2 2 3 2 8" xfId="19818" xr:uid="{F8BE5E8C-E14C-49C7-946A-F8BA80D20C9A}"/>
    <cellStyle name="Vírgula 2 2 3 2 9" xfId="30227" xr:uid="{A9B5EFC5-D55C-4C20-BAD1-43DE263DA994}"/>
    <cellStyle name="Vírgula 2 2 3 3" xfId="3383" xr:uid="{53D0B5DC-5A71-4C66-96F9-B7B405645E73}"/>
    <cellStyle name="Vírgula 2 2 3 3 10" xfId="35170" xr:uid="{313F6DBC-5733-41FA-8CE9-B84596E69DE8}"/>
    <cellStyle name="Vírgula 2 2 3 3 11" xfId="36053" xr:uid="{A1B1EE16-7492-4785-8A9B-95D974503030}"/>
    <cellStyle name="Vírgula 2 2 3 3 12" xfId="37465" xr:uid="{46DBEE6B-8703-4859-BCCB-66E9C0F78F28}"/>
    <cellStyle name="Vírgula 2 2 3 3 13" xfId="38870" xr:uid="{9332EDDD-2E6B-4C3B-A1B9-F3D498A9917D}"/>
    <cellStyle name="Vírgula 2 2 3 3 14" xfId="40840" xr:uid="{EC906DAB-074F-453E-B920-505ECBE2894F}"/>
    <cellStyle name="Vírgula 2 2 3 3 15" xfId="41919" xr:uid="{58AABD0D-F8B6-4EFA-A310-13D6723F1101}"/>
    <cellStyle name="Vírgula 2 2 3 3 16" xfId="43322" xr:uid="{1CC71EAF-63AE-440A-A130-F6820C4ACB9F}"/>
    <cellStyle name="Vírgula 2 2 3 3 2" xfId="4244" xr:uid="{BA6AD4BE-EA52-486A-88C1-F5C1D183B2E4}"/>
    <cellStyle name="Vírgula 2 2 3 3 2 10" xfId="36805" xr:uid="{3BB4ADBA-AC2E-443D-9CF4-4BA400C12DD8}"/>
    <cellStyle name="Vírgula 2 2 3 3 2 11" xfId="38217" xr:uid="{490829F2-42A1-48BD-976E-D9DA0C898FFB}"/>
    <cellStyle name="Vírgula 2 2 3 3 2 12" xfId="39622" xr:uid="{385F6C79-38ED-427C-8676-1BA37C4A142A}"/>
    <cellStyle name="Vírgula 2 2 3 3 2 13" xfId="40841" xr:uid="{7023D01C-0E99-4251-B753-A802722F4E03}"/>
    <cellStyle name="Vírgula 2 2 3 3 2 14" xfId="42671" xr:uid="{A2FE75ED-35C1-4764-B904-2B9245004521}"/>
    <cellStyle name="Vírgula 2 2 3 3 2 15" xfId="44074" xr:uid="{106D81FC-BFFB-41F4-8B1C-A6655731EA4D}"/>
    <cellStyle name="Vírgula 2 2 3 3 2 2" xfId="5853" xr:uid="{7E6261A0-9972-4A31-B21D-97FCD712DC3E}"/>
    <cellStyle name="Vírgula 2 2 3 3 2 2 2" xfId="11102" xr:uid="{71CCE706-7DA0-42B9-9C87-DBD3FF1775E3}"/>
    <cellStyle name="Vírgula 2 2 3 3 2 2 2 2" xfId="27364" xr:uid="{F720F887-3DA1-4A3B-9CA2-C4041CC9F871}"/>
    <cellStyle name="Vírgula 2 2 3 3 2 2 3" xfId="16625" xr:uid="{E8112163-6EEE-4894-BEDC-6A76CD22948E}"/>
    <cellStyle name="Vírgula 2 2 3 3 2 2 4" xfId="22523" xr:uid="{F27FF337-407D-44AD-8624-260E25934E24}"/>
    <cellStyle name="Vírgula 2 2 3 3 2 2 5" xfId="32163" xr:uid="{FE36BCE4-0077-4F61-8B33-967CE77E6B30}"/>
    <cellStyle name="Vírgula 2 2 3 3 2 3" xfId="7859" xr:uid="{CD520F46-C39E-4192-AA88-2B1915BF8177}"/>
    <cellStyle name="Vírgula 2 2 3 3 2 3 2" xfId="12714" xr:uid="{9B05A447-CDB7-44BA-8C3B-D289FE743098}"/>
    <cellStyle name="Vírgula 2 2 3 3 2 3 2 2" xfId="28976" xr:uid="{F643AB88-060F-4121-939D-5FB50313EEF5}"/>
    <cellStyle name="Vírgula 2 2 3 3 2 3 3" xfId="18309" xr:uid="{B6E60DCC-E74E-442A-B8B4-51E88BFAB8A8}"/>
    <cellStyle name="Vírgula 2 2 3 3 2 3 4" xfId="24135" xr:uid="{EF94F339-26ED-401E-AB75-91C21C23B6E8}"/>
    <cellStyle name="Vírgula 2 2 3 3 2 3 5" xfId="30843" xr:uid="{B18F06ED-F7B3-4568-8E0E-A7E8BAB68C14}"/>
    <cellStyle name="Vírgula 2 2 3 3 2 4" xfId="9486" xr:uid="{62950D1B-F8C7-4E63-BD31-4B04AA8152DE}"/>
    <cellStyle name="Vírgula 2 2 3 3 2 4 2" xfId="25755" xr:uid="{71E89B3F-3561-4D86-BA75-A9FD26499158}"/>
    <cellStyle name="Vírgula 2 2 3 3 2 5" xfId="15016" xr:uid="{D1035D27-CA6C-432B-978A-236A21EE59AC}"/>
    <cellStyle name="Vírgula 2 2 3 3 2 6" xfId="20914" xr:uid="{1AC8630F-6B55-4D45-95BF-FE7E6C4D8E21}"/>
    <cellStyle name="Vírgula 2 2 3 3 2 7" xfId="30434" xr:uid="{5A27A508-F09F-450F-8585-B6BECFC86CA3}"/>
    <cellStyle name="Vírgula 2 2 3 3 2 8" xfId="33959" xr:uid="{9C400FF7-B99C-4336-B3CC-467E2425E792}"/>
    <cellStyle name="Vírgula 2 2 3 3 2 9" xfId="35171" xr:uid="{4C89972D-C19B-4343-B914-6B5CF8C1411D}"/>
    <cellStyle name="Vírgula 2 2 3 3 3" xfId="4998" xr:uid="{A82F0848-0BA4-44A4-8FCF-DA56D15215F1}"/>
    <cellStyle name="Vírgula 2 2 3 3 3 2" xfId="10247" xr:uid="{C6F85126-9664-4682-8A8A-7B844E0FFC61}"/>
    <cellStyle name="Vírgula 2 2 3 3 3 2 2" xfId="26509" xr:uid="{D8453F0A-7FA9-435E-B431-9D66D3C08DE3}"/>
    <cellStyle name="Vírgula 2 2 3 3 3 3" xfId="15770" xr:uid="{9F469308-1CA9-470D-9FE4-C6302C3DAC9C}"/>
    <cellStyle name="Vírgula 2 2 3 3 3 4" xfId="21668" xr:uid="{A63D0197-DDDE-4D31-B819-D0DE644E2D50}"/>
    <cellStyle name="Vírgula 2 2 3 3 3 5" xfId="13036" xr:uid="{33DCA925-A267-47C7-B132-FC5EC143594C}"/>
    <cellStyle name="Vírgula 2 2 3 3 4" xfId="7004" xr:uid="{B1762A9D-4768-49EE-A648-85EA9D42F802}"/>
    <cellStyle name="Vírgula 2 2 3 3 4 2" xfId="11859" xr:uid="{0459ECA8-9DAF-4703-B245-AEB4D63BD317}"/>
    <cellStyle name="Vírgula 2 2 3 3 4 2 2" xfId="28121" xr:uid="{696E4336-EA41-4C24-80D8-D45D2B16B7AC}"/>
    <cellStyle name="Vírgula 2 2 3 3 4 3" xfId="17454" xr:uid="{0C4F020C-854A-4205-955B-C581F8D0B868}"/>
    <cellStyle name="Vírgula 2 2 3 3 4 4" xfId="23280" xr:uid="{2657F570-A0DF-4860-A396-467FB6947490}"/>
    <cellStyle name="Vírgula 2 2 3 3 4 5" xfId="29637" xr:uid="{903BC42C-5814-4FE7-A8A6-4CCF9C0A669B}"/>
    <cellStyle name="Vírgula 2 2 3 3 5" xfId="8631" xr:uid="{A3510432-E752-4B64-B477-C57494CC0132}"/>
    <cellStyle name="Vírgula 2 2 3 3 5 2" xfId="24900" xr:uid="{27F86D69-9CC7-4FF4-951B-4692373C1210}"/>
    <cellStyle name="Vírgula 2 2 3 3 6" xfId="14159" xr:uid="{57F72954-B4D7-40FC-A692-B1F4AC2F5783}"/>
    <cellStyle name="Vírgula 2 2 3 3 7" xfId="20059" xr:uid="{8BA08EBF-2008-4725-BD83-6163EA480FD5}"/>
    <cellStyle name="Vírgula 2 2 3 3 8" xfId="30330" xr:uid="{227BEA2C-92DC-4337-B304-EE8E5F04EF93}"/>
    <cellStyle name="Vírgula 2 2 3 3 9" xfId="33104" xr:uid="{324BF2E9-7414-493A-AFF5-5660AFDF0764}"/>
    <cellStyle name="Vírgula 2 2 3 4" xfId="3806" xr:uid="{8713CE7B-8DB4-4D88-AC45-E04A2676DE1D}"/>
    <cellStyle name="Vírgula 2 2 3 4 10" xfId="36438" xr:uid="{DF5714D7-F03E-4FA7-A0CF-55066D12E7BF}"/>
    <cellStyle name="Vírgula 2 2 3 4 11" xfId="37850" xr:uid="{1EEA136E-7838-450B-9472-468DC1833306}"/>
    <cellStyle name="Vírgula 2 2 3 4 12" xfId="39255" xr:uid="{470EC5D0-7866-41CF-A7A8-EAAB76A43A8D}"/>
    <cellStyle name="Vírgula 2 2 3 4 13" xfId="40842" xr:uid="{789A1162-141A-4D3F-9910-46F215F9DF20}"/>
    <cellStyle name="Vírgula 2 2 3 4 14" xfId="42304" xr:uid="{BF5E17B3-301E-4FAC-8B67-E7960838972E}"/>
    <cellStyle name="Vírgula 2 2 3 4 15" xfId="43707" xr:uid="{9BF9CBB4-6E0F-4273-BE0A-890B0B049A0A}"/>
    <cellStyle name="Vírgula 2 2 3 4 2" xfId="5415" xr:uid="{0F5AB852-75E4-42F0-95E6-477E5149767E}"/>
    <cellStyle name="Vírgula 2 2 3 4 2 2" xfId="10664" xr:uid="{726F07B9-F78D-4CED-B27E-1A529A570CCE}"/>
    <cellStyle name="Vírgula 2 2 3 4 2 2 2" xfId="26926" xr:uid="{9B199700-86EB-421E-8E2A-E322BCB4F346}"/>
    <cellStyle name="Vírgula 2 2 3 4 2 3" xfId="16187" xr:uid="{C72F4305-3E37-49E2-8C17-7E8BF91C96E4}"/>
    <cellStyle name="Vírgula 2 2 3 4 2 4" xfId="22085" xr:uid="{AECB4425-A711-4696-9B24-74161C17ACFE}"/>
    <cellStyle name="Vírgula 2 2 3 4 2 5" xfId="31125" xr:uid="{4B72621C-E597-4D08-83CD-DD4024671711}"/>
    <cellStyle name="Vírgula 2 2 3 4 3" xfId="7421" xr:uid="{00E9FCD5-C372-462F-AD67-920521EC298E}"/>
    <cellStyle name="Vírgula 2 2 3 4 3 2" xfId="12276" xr:uid="{5C804795-EED6-4DEA-B738-E29247F51A97}"/>
    <cellStyle name="Vírgula 2 2 3 4 3 2 2" xfId="28538" xr:uid="{0A3E8080-72CF-4DA2-9B0A-0BE63F77BD07}"/>
    <cellStyle name="Vírgula 2 2 3 4 3 3" xfId="17871" xr:uid="{60A691A9-635C-42CF-B525-26F0F5FEE25F}"/>
    <cellStyle name="Vírgula 2 2 3 4 3 4" xfId="23697" xr:uid="{0B678299-866A-4745-8A24-582824F9BA8F}"/>
    <cellStyle name="Vírgula 2 2 3 4 3 5" xfId="31730" xr:uid="{447AE2FE-DD9E-4B12-BD2F-8FC1E495D520}"/>
    <cellStyle name="Vírgula 2 2 3 4 4" xfId="9048" xr:uid="{474BA1C5-EDC0-442C-B4E3-AD0D068F4589}"/>
    <cellStyle name="Vírgula 2 2 3 4 4 2" xfId="25317" xr:uid="{071C7411-4443-48C9-82CC-E4A2959420F2}"/>
    <cellStyle name="Vírgula 2 2 3 4 5" xfId="14578" xr:uid="{0BA7B2A7-5344-4264-8B21-6FE1243C1597}"/>
    <cellStyle name="Vírgula 2 2 3 4 6" xfId="20476" xr:uid="{398FF0F5-ACB4-4D68-885C-4F2FC00A13A6}"/>
    <cellStyle name="Vírgula 2 2 3 4 7" xfId="13150" xr:uid="{A0B541E2-5253-4094-977F-A19169FB6BF7}"/>
    <cellStyle name="Vírgula 2 2 3 4 8" xfId="33521" xr:uid="{336D6A7F-2947-4139-9FCC-A1D1628236D1}"/>
    <cellStyle name="Vírgula 2 2 3 4 9" xfId="35172" xr:uid="{2838B004-5C99-4414-9503-6DD9EBBC8DFD}"/>
    <cellStyle name="Vírgula 2 2 3 5" xfId="13715" xr:uid="{596F91CB-7231-4251-8992-BCE0A8C4DA01}"/>
    <cellStyle name="Vírgula 2 2 3 6" xfId="18618" xr:uid="{33DE1819-B1C7-4016-8A8B-8F8E9F980E5F}"/>
    <cellStyle name="Vírgula 2 2 4" xfId="2962" xr:uid="{2C07BF0F-EA94-4B1B-A0F4-901A776DBB80}"/>
    <cellStyle name="Vírgula 2 2 4 10" xfId="13132" xr:uid="{09C7B3C2-85B6-4701-9241-1F67E3AD78CF}"/>
    <cellStyle name="Vírgula 2 2 4 11" xfId="32721" xr:uid="{F140A6CD-9499-413A-A822-72CF129513C3}"/>
    <cellStyle name="Vírgula 2 2 4 12" xfId="35173" xr:uid="{F61D37E0-EC2A-48A1-8F96-7C0EE6346793}"/>
    <cellStyle name="Vírgula 2 2 4 13" xfId="35888" xr:uid="{4E5A2DF4-70A7-45FA-BF1C-C88FAF3872D2}"/>
    <cellStyle name="Vírgula 2 2 4 14" xfId="37300" xr:uid="{B6E81FA3-343F-4A46-AD4B-42588AC5FC02}"/>
    <cellStyle name="Vírgula 2 2 4 15" xfId="38705" xr:uid="{9A34BBBD-82BF-472A-B207-97BBA8E73623}"/>
    <cellStyle name="Vírgula 2 2 4 16" xfId="40843" xr:uid="{29BDFFB3-6CE1-40A8-9960-C821DBED1DDE}"/>
    <cellStyle name="Vírgula 2 2 4 17" xfId="41754" xr:uid="{DB045FF6-047B-4480-8C65-98B31332C452}"/>
    <cellStyle name="Vírgula 2 2 4 18" xfId="43157" xr:uid="{B666133B-5942-4B44-A3B6-E0657A01B12E}"/>
    <cellStyle name="Vírgula 2 2 4 2" xfId="3172" xr:uid="{A7F7FBD0-0FF5-4E0E-B6AA-14D51EBB8DA7}"/>
    <cellStyle name="Vírgula 2 2 4 2 10" xfId="32919" xr:uid="{39DDBB91-586E-4E09-8934-DCC9F9D3DF67}"/>
    <cellStyle name="Vírgula 2 2 4 2 11" xfId="35174" xr:uid="{55136515-ADA3-4513-A667-979ECF21552D}"/>
    <cellStyle name="Vírgula 2 2 4 2 12" xfId="36253" xr:uid="{06A71BE5-0CB9-46F2-984F-D6AA8B4970A5}"/>
    <cellStyle name="Vírgula 2 2 4 2 13" xfId="37665" xr:uid="{4E51419C-25F9-4D45-88FA-E7001CC3EF4E}"/>
    <cellStyle name="Vírgula 2 2 4 2 14" xfId="39070" xr:uid="{5AD546CA-E51A-42A0-A65F-A059986EDE4D}"/>
    <cellStyle name="Vírgula 2 2 4 2 15" xfId="40844" xr:uid="{DFEB0063-D084-4ADE-8E77-BE3C6A2BE808}"/>
    <cellStyle name="Vírgula 2 2 4 2 16" xfId="42119" xr:uid="{23AF04F3-EF49-49BD-965E-279317C318DF}"/>
    <cellStyle name="Vírgula 2 2 4 2 17" xfId="43522" xr:uid="{66BF2144-C4FC-4DC1-93D6-DAE2489F0991}"/>
    <cellStyle name="Vírgula 2 2 4 2 2" xfId="3637" xr:uid="{1A57A94D-8B84-4BC8-8019-77767EBF0D67}"/>
    <cellStyle name="Vírgula 2 2 4 2 2 10" xfId="35175" xr:uid="{2363CB95-F7F2-4DE7-841C-97B4403244CB}"/>
    <cellStyle name="Vírgula 2 2 4 2 2 11" xfId="37005" xr:uid="{0356CD8E-B02D-47BF-9DE5-01A106E45B84}"/>
    <cellStyle name="Vírgula 2 2 4 2 2 12" xfId="38417" xr:uid="{222D0FEA-646C-4C95-8BB4-C49D56B3CD96}"/>
    <cellStyle name="Vírgula 2 2 4 2 2 13" xfId="39822" xr:uid="{DAF68303-D6DB-4CD4-A98D-5BC7184281B8}"/>
    <cellStyle name="Vírgula 2 2 4 2 2 14" xfId="40845" xr:uid="{A8C83C2C-923B-4D06-96E8-442DFE4971D9}"/>
    <cellStyle name="Vírgula 2 2 4 2 2 15" xfId="42871" xr:uid="{F4128903-573B-401E-80AD-69D62DB35649}"/>
    <cellStyle name="Vírgula 2 2 4 2 2 16" xfId="44274" xr:uid="{53ADA5AC-A308-4E57-9289-4216A1D603DC}"/>
    <cellStyle name="Vírgula 2 2 4 2 2 2" xfId="4498" xr:uid="{816E0D39-8AB9-43F3-A4BF-52856E71F9E9}"/>
    <cellStyle name="Vírgula 2 2 4 2 2 2 2" xfId="6107" xr:uid="{F51278B8-0F4C-497F-A1B1-89901709CA21}"/>
    <cellStyle name="Vírgula 2 2 4 2 2 2 2 2" xfId="11356" xr:uid="{AB121ECD-DC9A-4A27-8CA0-186154DCC8E8}"/>
    <cellStyle name="Vírgula 2 2 4 2 2 2 2 2 2" xfId="27618" xr:uid="{9BB2796E-E63A-4FE7-AC6A-9A560E5BA624}"/>
    <cellStyle name="Vírgula 2 2 4 2 2 2 2 3" xfId="16879" xr:uid="{FC570A32-608B-4168-9D83-235C0D8806BA}"/>
    <cellStyle name="Vírgula 2 2 4 2 2 2 2 4" xfId="22777" xr:uid="{B5F5037E-A748-4BE7-AAD9-EC448A9825CC}"/>
    <cellStyle name="Vírgula 2 2 4 2 2 2 2 5" xfId="13024" xr:uid="{000EDD9F-85DE-45C7-9CBF-6652A9115BA1}"/>
    <cellStyle name="Vírgula 2 2 4 2 2 2 3" xfId="8113" xr:uid="{B92DC790-4D85-4DD3-92DB-8F8FBB6A9898}"/>
    <cellStyle name="Vírgula 2 2 4 2 2 2 3 2" xfId="12968" xr:uid="{681B3F01-1B46-4626-93E3-D7EA5B026B39}"/>
    <cellStyle name="Vírgula 2 2 4 2 2 2 3 2 2" xfId="29230" xr:uid="{607342F3-E2B4-4203-A522-2ADA11EDC119}"/>
    <cellStyle name="Vírgula 2 2 4 2 2 2 3 3" xfId="18563" xr:uid="{26687F80-18AA-4D64-8161-82C6595751D7}"/>
    <cellStyle name="Vírgula 2 2 4 2 2 2 3 4" xfId="24389" xr:uid="{0616044B-6EF8-4FCA-8C83-EB25AB09E223}"/>
    <cellStyle name="Vírgula 2 2 4 2 2 2 3 5" xfId="31252" xr:uid="{89A9595E-2B67-4816-BA4E-109113FFB07B}"/>
    <cellStyle name="Vírgula 2 2 4 2 2 2 4" xfId="9740" xr:uid="{3F17E346-FCA5-4CB4-94F4-762B0CFE6503}"/>
    <cellStyle name="Vírgula 2 2 4 2 2 2 4 2" xfId="26009" xr:uid="{24876A0F-34EC-4867-8B85-1A12D009D9F9}"/>
    <cellStyle name="Vírgula 2 2 4 2 2 2 5" xfId="15270" xr:uid="{B48B5B53-1013-4BA9-9FD1-500C16198EAC}"/>
    <cellStyle name="Vírgula 2 2 4 2 2 2 6" xfId="21168" xr:uid="{4732992A-2619-4C48-A53D-4CA75573414F}"/>
    <cellStyle name="Vírgula 2 2 4 2 2 2 7" xfId="19295" xr:uid="{D79CD178-E8AF-4D63-8F02-E88BD27327B1}"/>
    <cellStyle name="Vírgula 2 2 4 2 2 2 8" xfId="34213" xr:uid="{641F9A10-E3AD-4666-832B-43801D929C5D}"/>
    <cellStyle name="Vírgula 2 2 4 2 2 3" xfId="5252" xr:uid="{1AD2DC05-3B12-455A-AE40-0B1C28A90AF5}"/>
    <cellStyle name="Vírgula 2 2 4 2 2 3 2" xfId="10501" xr:uid="{DB1FD3E9-BAE4-4DFE-B568-7FBB7DF2A23D}"/>
    <cellStyle name="Vírgula 2 2 4 2 2 3 2 2" xfId="26763" xr:uid="{AD0329E7-AD08-4694-AC00-55BDD0A7AE1E}"/>
    <cellStyle name="Vírgula 2 2 4 2 2 3 3" xfId="16024" xr:uid="{E08FC1DB-B2C5-4E79-BE48-23470E96585A}"/>
    <cellStyle name="Vírgula 2 2 4 2 2 3 4" xfId="21922" xr:uid="{93735A69-DF95-4140-BCEF-A5E9713DE0B3}"/>
    <cellStyle name="Vírgula 2 2 4 2 2 3 5" xfId="30057" xr:uid="{0C832A54-1674-4F8C-A15E-70D710595CE1}"/>
    <cellStyle name="Vírgula 2 2 4 2 2 4" xfId="7258" xr:uid="{C47E1F74-571E-4D58-BF88-E6630576A874}"/>
    <cellStyle name="Vírgula 2 2 4 2 2 4 2" xfId="12113" xr:uid="{FBD17F97-BFE5-4B50-9651-F7F0C92DBF25}"/>
    <cellStyle name="Vírgula 2 2 4 2 2 4 2 2" xfId="28375" xr:uid="{F660E2F8-79D8-4927-A8E7-33D63CC4B3CE}"/>
    <cellStyle name="Vírgula 2 2 4 2 2 4 3" xfId="17708" xr:uid="{F5085D74-1882-4D09-BC44-256E729ACD6C}"/>
    <cellStyle name="Vírgula 2 2 4 2 2 4 4" xfId="23534" xr:uid="{8A217726-4271-470E-BF71-D160DB85C15E}"/>
    <cellStyle name="Vírgula 2 2 4 2 2 4 5" xfId="29644" xr:uid="{67C06CF2-A9ED-418F-AD4F-73A33B47C295}"/>
    <cellStyle name="Vírgula 2 2 4 2 2 5" xfId="8885" xr:uid="{9D486B68-5839-4CF4-B7A9-A37AEF27CCB9}"/>
    <cellStyle name="Vírgula 2 2 4 2 2 5 2" xfId="25154" xr:uid="{0E316FFB-E4D5-423E-BF74-5A9B1C27D745}"/>
    <cellStyle name="Vírgula 2 2 4 2 2 6" xfId="14413" xr:uid="{15374D1B-9BC2-4E4C-A979-47E3E23692C8}"/>
    <cellStyle name="Vírgula 2 2 4 2 2 7" xfId="20313" xr:uid="{07FEFFC7-0A2D-4006-BB91-EF872DA56A85}"/>
    <cellStyle name="Vírgula 2 2 4 2 2 8" xfId="31934" xr:uid="{ED9CA310-D5A0-4CBD-89EE-AA1790204540}"/>
    <cellStyle name="Vírgula 2 2 4 2 2 9" xfId="33358" xr:uid="{B8DEF984-D47A-4C79-94DD-28692C4B2F41}"/>
    <cellStyle name="Vírgula 2 2 4 2 3" xfId="4063" xr:uid="{E8BAD8A4-B2DF-4EBC-94E0-88D4538E56D2}"/>
    <cellStyle name="Vírgula 2 2 4 2 3 2" xfId="5672" xr:uid="{CDBE4220-47E3-4FA2-ABEF-B3ECB119FF6C}"/>
    <cellStyle name="Vírgula 2 2 4 2 3 2 2" xfId="10921" xr:uid="{37D26A7B-6981-45A2-B50C-D237278536A7}"/>
    <cellStyle name="Vírgula 2 2 4 2 3 2 2 2" xfId="27183" xr:uid="{CBD42AC9-2F2F-4D5E-BDBF-167F2F10B314}"/>
    <cellStyle name="Vírgula 2 2 4 2 3 2 3" xfId="16444" xr:uid="{9473D4F8-1374-429F-B860-A07D57FEBBB2}"/>
    <cellStyle name="Vírgula 2 2 4 2 3 2 4" xfId="22342" xr:uid="{B98EDD01-12AF-4530-AC67-21A2666885C8}"/>
    <cellStyle name="Vírgula 2 2 4 2 3 2 5" xfId="29460" xr:uid="{00CA0958-6A02-46BB-ADDB-BDEAA6B40F29}"/>
    <cellStyle name="Vírgula 2 2 4 2 3 3" xfId="7678" xr:uid="{0F73497C-E9CF-4DC2-B443-AA5EC086722D}"/>
    <cellStyle name="Vírgula 2 2 4 2 3 3 2" xfId="12533" xr:uid="{5FA3FAAF-B33F-4BC7-AF7E-00BBD58CA43E}"/>
    <cellStyle name="Vírgula 2 2 4 2 3 3 2 2" xfId="28795" xr:uid="{3A6A3362-704F-417D-92F0-18020B328F23}"/>
    <cellStyle name="Vírgula 2 2 4 2 3 3 3" xfId="18128" xr:uid="{4672CC79-E35A-4F8A-B4AF-D8E7876910AF}"/>
    <cellStyle name="Vírgula 2 2 4 2 3 3 4" xfId="23954" xr:uid="{F32EE34E-CC84-4778-A980-68D9E8440643}"/>
    <cellStyle name="Vírgula 2 2 4 2 3 3 5" xfId="31629" xr:uid="{937D3DD6-A668-47DB-8A96-BCD24F472500}"/>
    <cellStyle name="Vírgula 2 2 4 2 3 4" xfId="9305" xr:uid="{656B080E-8009-4950-9396-E7D1C329ECFD}"/>
    <cellStyle name="Vírgula 2 2 4 2 3 4 2" xfId="25574" xr:uid="{9AE6121E-5A64-4A0B-AF83-E2F68064B3CF}"/>
    <cellStyle name="Vírgula 2 2 4 2 3 5" xfId="14835" xr:uid="{A7FA6A65-3051-4301-9B96-A1652CFDE487}"/>
    <cellStyle name="Vírgula 2 2 4 2 3 6" xfId="20733" xr:uid="{B5B29420-322E-4689-A7C9-61DB1FB35CD6}"/>
    <cellStyle name="Vírgula 2 2 4 2 3 7" xfId="18905" xr:uid="{A4A000B3-2D9F-4826-85E8-7416E964B068}"/>
    <cellStyle name="Vírgula 2 2 4 2 3 8" xfId="33778" xr:uid="{D7BC45D1-9793-43F5-9899-F84D27350AFA}"/>
    <cellStyle name="Vírgula 2 2 4 2 4" xfId="4813" xr:uid="{7925C3E2-1C48-4829-A54E-AA1D0A25F3C0}"/>
    <cellStyle name="Vírgula 2 2 4 2 4 2" xfId="10062" xr:uid="{C739BF29-E812-482B-A7B0-D38C6863C8B0}"/>
    <cellStyle name="Vírgula 2 2 4 2 4 2 2" xfId="26324" xr:uid="{C2C7C577-8308-4371-92F1-A8D8CA953D17}"/>
    <cellStyle name="Vírgula 2 2 4 2 4 3" xfId="15585" xr:uid="{890B8606-10F0-40AD-9313-E3137C76082A}"/>
    <cellStyle name="Vírgula 2 2 4 2 4 4" xfId="21483" xr:uid="{C9C9DC33-2B12-487C-8FB9-5A63A24FF890}"/>
    <cellStyle name="Vírgula 2 2 4 2 4 5" xfId="30961" xr:uid="{69E60B68-917E-422D-BC01-8B501D9AC0C9}"/>
    <cellStyle name="Vírgula 2 2 4 2 5" xfId="6819" xr:uid="{744FA163-1A72-41A7-8A99-083E8F62E255}"/>
    <cellStyle name="Vírgula 2 2 4 2 5 2" xfId="11674" xr:uid="{6C5F2898-69DD-4C84-9F03-7137AE1EA1DA}"/>
    <cellStyle name="Vírgula 2 2 4 2 5 2 2" xfId="27936" xr:uid="{D9E67770-CFE6-460B-B168-2A9C372174BA}"/>
    <cellStyle name="Vírgula 2 2 4 2 5 3" xfId="17269" xr:uid="{AE42B498-8BC5-4825-AAC2-57635A36A621}"/>
    <cellStyle name="Vírgula 2 2 4 2 5 4" xfId="23095" xr:uid="{F56D2BC5-50E8-4AD1-8C82-DA6899B63231}"/>
    <cellStyle name="Vírgula 2 2 4 2 5 5" xfId="31630" xr:uid="{D3FCA9A4-93B3-47BB-BD6C-6B32D8918322}"/>
    <cellStyle name="Vírgula 2 2 4 2 6" xfId="8446" xr:uid="{59F39735-A949-43A6-92B9-8D221B11F890}"/>
    <cellStyle name="Vírgula 2 2 4 2 6 2" xfId="24715" xr:uid="{D24AB61C-579D-4B0E-AEB3-6B431B073B7C}"/>
    <cellStyle name="Vírgula 2 2 4 2 7" xfId="13971" xr:uid="{5082D0E9-E14D-4F43-923F-D253AE9714DC}"/>
    <cellStyle name="Vírgula 2 2 4 2 8" xfId="19874" xr:uid="{92F67775-6068-413A-83F0-DC44A308FBEF}"/>
    <cellStyle name="Vírgula 2 2 4 2 9" xfId="18891" xr:uid="{500BC3F8-00A9-462D-9390-E6E60A53DE49}"/>
    <cellStyle name="Vírgula 2 2 4 3" xfId="3439" xr:uid="{1F080A30-1E3B-4433-A3F4-DAA85924DE95}"/>
    <cellStyle name="Vírgula 2 2 4 3 10" xfId="35176" xr:uid="{D3EF0FAA-2B2C-4654-8F25-3902D9B2427D}"/>
    <cellStyle name="Vírgula 2 2 4 3 11" xfId="36638" xr:uid="{CFB64E7B-3A31-4E51-9568-9BB7C9C2A8B0}"/>
    <cellStyle name="Vírgula 2 2 4 3 12" xfId="38050" xr:uid="{7C70D79C-834A-429C-9270-9757CA562364}"/>
    <cellStyle name="Vírgula 2 2 4 3 13" xfId="39455" xr:uid="{2D0A3266-CC69-4ECE-B8D6-5062D55D962E}"/>
    <cellStyle name="Vírgula 2 2 4 3 14" xfId="40846" xr:uid="{F8177E53-E781-481A-8014-A4B65A7D2471}"/>
    <cellStyle name="Vírgula 2 2 4 3 15" xfId="42504" xr:uid="{24C8D640-8EE4-44AD-931A-3AC827BB691E}"/>
    <cellStyle name="Vírgula 2 2 4 3 16" xfId="43907" xr:uid="{EB9585D6-2BB7-42CC-94A4-A28C04F7F700}"/>
    <cellStyle name="Vírgula 2 2 4 3 2" xfId="4300" xr:uid="{B6E5E134-DDBA-48E0-BECA-E72C96B81FC5}"/>
    <cellStyle name="Vírgula 2 2 4 3 2 2" xfId="5909" xr:uid="{45AA3182-07AF-4C59-A871-9E1E3C237E7F}"/>
    <cellStyle name="Vírgula 2 2 4 3 2 2 2" xfId="11158" xr:uid="{0620FEEA-B5EC-4F32-B659-62E1097CD19E}"/>
    <cellStyle name="Vírgula 2 2 4 3 2 2 2 2" xfId="27420" xr:uid="{2F8945F4-9841-43B6-9170-449D9FD2BE25}"/>
    <cellStyle name="Vírgula 2 2 4 3 2 2 3" xfId="16681" xr:uid="{9D0CD0AA-0086-4A23-AFAA-86F8D6C592E3}"/>
    <cellStyle name="Vírgula 2 2 4 3 2 2 4" xfId="22579" xr:uid="{953A5E3C-9B2E-483E-89EA-E04EF3FADA21}"/>
    <cellStyle name="Vírgula 2 2 4 3 2 2 5" xfId="29420" xr:uid="{62948269-DBC1-4592-B8DE-A2A0A0ADC94B}"/>
    <cellStyle name="Vírgula 2 2 4 3 2 3" xfId="7915" xr:uid="{DA7B7AF0-C379-4D67-BB26-694AD792723C}"/>
    <cellStyle name="Vírgula 2 2 4 3 2 3 2" xfId="12770" xr:uid="{AD443147-1A95-4861-8E37-FA143B8B01AE}"/>
    <cellStyle name="Vírgula 2 2 4 3 2 3 2 2" xfId="29032" xr:uid="{85CE8B2C-85CC-4B6F-BAEB-4B81BCE0BAE1}"/>
    <cellStyle name="Vírgula 2 2 4 3 2 3 3" xfId="18365" xr:uid="{90B009C8-57A4-438A-BEFD-2B42D965D97F}"/>
    <cellStyle name="Vírgula 2 2 4 3 2 3 4" xfId="24191" xr:uid="{5B1BC260-3477-4443-AF90-B2C44558C959}"/>
    <cellStyle name="Vírgula 2 2 4 3 2 3 5" xfId="13616" xr:uid="{CC2ED09D-2122-4BF9-AAAD-2BD0482762CC}"/>
    <cellStyle name="Vírgula 2 2 4 3 2 4" xfId="9542" xr:uid="{8FF7AAB1-4948-49CF-8F79-37286ADA5ED8}"/>
    <cellStyle name="Vírgula 2 2 4 3 2 4 2" xfId="25811" xr:uid="{0161D090-FF90-483F-B6D8-A15FDDD77142}"/>
    <cellStyle name="Vírgula 2 2 4 3 2 5" xfId="15072" xr:uid="{834A564C-4FF0-4E4A-82CA-F21576DC2B9E}"/>
    <cellStyle name="Vírgula 2 2 4 3 2 6" xfId="20970" xr:uid="{F7EB8620-6609-4E7B-AD20-D8FA5231E92A}"/>
    <cellStyle name="Vírgula 2 2 4 3 2 7" xfId="31769" xr:uid="{14C8026B-29E7-41E6-BBD4-39DE0C6B491F}"/>
    <cellStyle name="Vírgula 2 2 4 3 2 8" xfId="34015" xr:uid="{B7C77DC9-29E6-4363-B64B-911543E940B5}"/>
    <cellStyle name="Vírgula 2 2 4 3 3" xfId="5054" xr:uid="{CDBEA321-3F7C-43B9-8BA1-3FACB5F688BC}"/>
    <cellStyle name="Vírgula 2 2 4 3 3 2" xfId="10303" xr:uid="{B27C8FAA-D125-48EF-B377-73A608C50885}"/>
    <cellStyle name="Vírgula 2 2 4 3 3 2 2" xfId="26565" xr:uid="{23DE229B-1A28-4352-B876-02F4460C7666}"/>
    <cellStyle name="Vírgula 2 2 4 3 3 3" xfId="15826" xr:uid="{A7AE53AF-AF59-465A-9584-EBB4665F6202}"/>
    <cellStyle name="Vírgula 2 2 4 3 3 4" xfId="21724" xr:uid="{B9CB0BE8-6F63-4E97-9FAB-DE1349B3B581}"/>
    <cellStyle name="Vírgula 2 2 4 3 3 5" xfId="31028" xr:uid="{79ADF060-4CF7-465C-8E20-5C3F50A068E9}"/>
    <cellStyle name="Vírgula 2 2 4 3 4" xfId="7060" xr:uid="{F59EE5B0-F18B-4C3E-8722-2E4AD36EDDEF}"/>
    <cellStyle name="Vírgula 2 2 4 3 4 2" xfId="11915" xr:uid="{1D19A49A-46DD-4F42-AFAE-DF19C1ACB847}"/>
    <cellStyle name="Vírgula 2 2 4 3 4 2 2" xfId="28177" xr:uid="{8ED75E6F-408C-43A2-BCAB-E7B7C69C281B}"/>
    <cellStyle name="Vírgula 2 2 4 3 4 3" xfId="17510" xr:uid="{F46506D8-3B15-41F9-8339-AEE9A280BA51}"/>
    <cellStyle name="Vírgula 2 2 4 3 4 4" xfId="23336" xr:uid="{C5C90CEC-95FF-4EF0-8400-E7848CF6F3C3}"/>
    <cellStyle name="Vírgula 2 2 4 3 4 5" xfId="29304" xr:uid="{0AD84C13-D1E7-4104-B0CA-C08D3BBE6F83}"/>
    <cellStyle name="Vírgula 2 2 4 3 5" xfId="8687" xr:uid="{31E19922-1D82-4CCC-8C75-72D5B4EF4E40}"/>
    <cellStyle name="Vírgula 2 2 4 3 5 2" xfId="24956" xr:uid="{16C6AC10-1DA9-40AA-A013-F77A15447DC3}"/>
    <cellStyle name="Vírgula 2 2 4 3 6" xfId="14215" xr:uid="{6981F8CB-E1D3-4860-ACC4-4B15708BF63B}"/>
    <cellStyle name="Vírgula 2 2 4 3 7" xfId="20115" xr:uid="{381F5558-39E7-4BBC-9250-67FA0C2B011F}"/>
    <cellStyle name="Vírgula 2 2 4 3 8" xfId="29606" xr:uid="{DF61909D-DF10-4D58-B486-772495964FD2}"/>
    <cellStyle name="Vírgula 2 2 4 3 9" xfId="33160" xr:uid="{B670C939-F0AD-421F-8BB9-D91FBBC57449}"/>
    <cellStyle name="Vírgula 2 2 4 4" xfId="3865" xr:uid="{85B82DBC-CD5B-455E-8795-62ECC520B4AA}"/>
    <cellStyle name="Vírgula 2 2 4 4 2" xfId="5474" xr:uid="{BD1AFD05-81A5-4E69-A117-EA252BAC1E23}"/>
    <cellStyle name="Vírgula 2 2 4 4 2 2" xfId="10723" xr:uid="{BDFBDB91-2E33-4445-A257-5CEE69B44BA0}"/>
    <cellStyle name="Vírgula 2 2 4 4 2 2 2" xfId="26985" xr:uid="{67A8C738-1D10-4124-B784-BCEF0940C520}"/>
    <cellStyle name="Vírgula 2 2 4 4 2 3" xfId="16246" xr:uid="{3140B49F-6828-477C-9940-08408B7BF0ED}"/>
    <cellStyle name="Vírgula 2 2 4 4 2 4" xfId="22144" xr:uid="{95286548-AC41-475D-8A82-0A72C05ACEC4}"/>
    <cellStyle name="Vírgula 2 2 4 4 2 5" xfId="31043" xr:uid="{9199F966-A4FE-4B2A-980E-6A9E2617781A}"/>
    <cellStyle name="Vírgula 2 2 4 4 3" xfId="7480" xr:uid="{0B000086-91A9-42C5-A83A-4FAB1AB5048A}"/>
    <cellStyle name="Vírgula 2 2 4 4 3 2" xfId="12335" xr:uid="{48C9E3A4-9926-4C97-A80E-577C88FBA33E}"/>
    <cellStyle name="Vírgula 2 2 4 4 3 2 2" xfId="28597" xr:uid="{B6F8C32F-EC26-4A9C-B285-3C883C790072}"/>
    <cellStyle name="Vírgula 2 2 4 4 3 3" xfId="17930" xr:uid="{A0EE5F1B-7676-4F63-B80A-4A7E04D490EF}"/>
    <cellStyle name="Vírgula 2 2 4 4 3 4" xfId="23756" xr:uid="{9558E8A2-B397-4BC5-BF5C-4704A29C0027}"/>
    <cellStyle name="Vírgula 2 2 4 4 3 5" xfId="29434" xr:uid="{5B971AAF-ECE2-42BA-9CD0-88497C34BF33}"/>
    <cellStyle name="Vírgula 2 2 4 4 4" xfId="9107" xr:uid="{C70084EC-53D5-4BCF-8C27-46932E98B840}"/>
    <cellStyle name="Vírgula 2 2 4 4 4 2" xfId="25376" xr:uid="{213EB005-6D7A-4753-8A36-0F550AF1533A}"/>
    <cellStyle name="Vírgula 2 2 4 4 5" xfId="14637" xr:uid="{CAC1B107-3D5A-4FD3-AA70-7A0C8E4DF996}"/>
    <cellStyle name="Vírgula 2 2 4 4 6" xfId="20535" xr:uid="{65761BB2-F73F-4D71-A8EA-1B00BFC0383B}"/>
    <cellStyle name="Vírgula 2 2 4 4 7" xfId="30168" xr:uid="{EDE577B4-FFE9-4F76-8C1A-9E360D5F53D7}"/>
    <cellStyle name="Vírgula 2 2 4 4 8" xfId="33580" xr:uid="{9E49CB01-B96A-4F85-AA6A-E929E790E0B8}"/>
    <cellStyle name="Vírgula 2 2 4 5" xfId="4616" xr:uid="{268F2C3C-EC86-46E2-B568-D58F9E313639}"/>
    <cellStyle name="Vírgula 2 2 4 5 2" xfId="9865" xr:uid="{23A5C290-A13F-4141-86F7-47A3844B6F4E}"/>
    <cellStyle name="Vírgula 2 2 4 5 2 2" xfId="26127" xr:uid="{55267C80-9662-489C-BA65-74678BEBD458}"/>
    <cellStyle name="Vírgula 2 2 4 5 3" xfId="15388" xr:uid="{01C90612-5F69-401D-BD35-78B44F59C74B}"/>
    <cellStyle name="Vírgula 2 2 4 5 4" xfId="21286" xr:uid="{F46A1DD9-D3F1-4880-8834-1103B2079210}"/>
    <cellStyle name="Vírgula 2 2 4 5 5" xfId="30381" xr:uid="{0544C948-DF40-4C57-9996-9A26EEF4EA1C}"/>
    <cellStyle name="Vírgula 2 2 4 6" xfId="6622" xr:uid="{B81FD90F-6ED1-4881-B1D7-E28457BE1C03}"/>
    <cellStyle name="Vírgula 2 2 4 6 2" xfId="11477" xr:uid="{5F2D9A2F-F059-4D68-8F86-43CA2705CF3C}"/>
    <cellStyle name="Vírgula 2 2 4 6 2 2" xfId="27739" xr:uid="{C25D1968-30FD-4065-BD83-AC7C1B6A489C}"/>
    <cellStyle name="Vírgula 2 2 4 6 3" xfId="17072" xr:uid="{D1DF47C0-6AB4-49AC-BEEC-380ECA11B046}"/>
    <cellStyle name="Vírgula 2 2 4 6 4" xfId="22898" xr:uid="{C36BE4CB-FF96-4DB3-A7DC-3E8E4505B01A}"/>
    <cellStyle name="Vírgula 2 2 4 6 5" xfId="30248" xr:uid="{52292D61-60CC-44FB-8A12-D083746683A7}"/>
    <cellStyle name="Vírgula 2 2 4 7" xfId="8249" xr:uid="{E11782D5-FEFC-45A1-AA06-ED0815AC87AA}"/>
    <cellStyle name="Vírgula 2 2 4 7 2" xfId="24518" xr:uid="{BC5482A5-9C84-41C6-96FF-8A9C8BBEAF07}"/>
    <cellStyle name="Vírgula 2 2 4 8" xfId="13772" xr:uid="{33F1BE68-2ADC-41EB-BC55-3AB64ECB7573}"/>
    <cellStyle name="Vírgula 2 2 4 9" xfId="19677" xr:uid="{03711598-3F8B-4407-8AF1-C6E3BB1AD490}"/>
    <cellStyle name="Vírgula 2 2 5" xfId="3114" xr:uid="{602407FA-B546-43A9-8944-19859FA049C5}"/>
    <cellStyle name="Vírgula 2 2 5 10" xfId="32861" xr:uid="{AAF82E68-10DE-4C9C-8086-8C6387448546}"/>
    <cellStyle name="Vírgula 2 2 5 11" xfId="35177" xr:uid="{ADCEA44F-6ADE-4BE5-93CA-D8D228ECD36F}"/>
    <cellStyle name="Vírgula 2 2 5 12" xfId="36077" xr:uid="{1EDB181A-2099-4ACE-B200-CB63748AAE72}"/>
    <cellStyle name="Vírgula 2 2 5 13" xfId="37489" xr:uid="{45DF19D3-F2CD-458D-B0DF-187BB6492665}"/>
    <cellStyle name="Vírgula 2 2 5 14" xfId="38894" xr:uid="{EC04DE9A-995C-45FB-A2C4-B189BDCB92E0}"/>
    <cellStyle name="Vírgula 2 2 5 15" xfId="40847" xr:uid="{841DF8BA-F8BF-44FE-A5F9-44B63A6E061B}"/>
    <cellStyle name="Vírgula 2 2 5 16" xfId="41943" xr:uid="{C2935834-062E-491F-B1F7-6B073DCD7EC4}"/>
    <cellStyle name="Vírgula 2 2 5 17" xfId="43346" xr:uid="{32214A0C-D387-4B54-80B3-73BC710AE698}"/>
    <cellStyle name="Vírgula 2 2 5 2" xfId="3579" xr:uid="{C652AE1D-75B9-4B5D-9FE0-32FC906799AF}"/>
    <cellStyle name="Vírgula 2 2 5 2 10" xfId="35178" xr:uid="{B40CF4AD-D48C-421C-911F-5C889F8D8498}"/>
    <cellStyle name="Vírgula 2 2 5 2 11" xfId="36829" xr:uid="{90DD9DB9-B07D-4270-8C01-60E8C7678846}"/>
    <cellStyle name="Vírgula 2 2 5 2 12" xfId="38241" xr:uid="{4407846C-E32C-4E7F-837F-682ED7320FD2}"/>
    <cellStyle name="Vírgula 2 2 5 2 13" xfId="39646" xr:uid="{000693E6-7938-4720-8902-CAD1989ADBDB}"/>
    <cellStyle name="Vírgula 2 2 5 2 14" xfId="40848" xr:uid="{DAB6885A-92A3-4EAA-92AC-95ED614B9D10}"/>
    <cellStyle name="Vírgula 2 2 5 2 15" xfId="42695" xr:uid="{7F071638-9780-49E0-A9D4-7BADADEA0B19}"/>
    <cellStyle name="Vírgula 2 2 5 2 16" xfId="44098" xr:uid="{D2C60B89-A3E3-44B3-8F4C-3096F4CC692E}"/>
    <cellStyle name="Vírgula 2 2 5 2 2" xfId="4440" xr:uid="{83A36BEE-53F9-4966-8907-2280A7D94BF4}"/>
    <cellStyle name="Vírgula 2 2 5 2 2 2" xfId="6049" xr:uid="{B34C9B38-C875-4850-8519-7BD6A9746240}"/>
    <cellStyle name="Vírgula 2 2 5 2 2 2 2" xfId="11298" xr:uid="{058B27F1-A4B0-42A0-BC54-81DBD7099F92}"/>
    <cellStyle name="Vírgula 2 2 5 2 2 2 2 2" xfId="27560" xr:uid="{B72BD098-1FD6-44D3-9AF4-6915CE7D77C7}"/>
    <cellStyle name="Vírgula 2 2 5 2 2 2 3" xfId="16821" xr:uid="{0BB94A08-BC72-4B9A-8162-0570C1A42CD6}"/>
    <cellStyle name="Vírgula 2 2 5 2 2 2 4" xfId="22719" xr:uid="{F4A784E5-B81C-4DA4-A99D-B370DBF57D20}"/>
    <cellStyle name="Vírgula 2 2 5 2 2 2 5" xfId="30685" xr:uid="{8438FB55-38BE-4B7B-A93B-58EB890CE207}"/>
    <cellStyle name="Vírgula 2 2 5 2 2 3" xfId="8055" xr:uid="{DD51A81A-4399-40C2-9D21-D52CDE3358B9}"/>
    <cellStyle name="Vírgula 2 2 5 2 2 3 2" xfId="12910" xr:uid="{0C731789-7D8B-4A50-9E5F-37A42806457F}"/>
    <cellStyle name="Vírgula 2 2 5 2 2 3 2 2" xfId="29172" xr:uid="{348456E6-8C72-4B2A-A2F4-F5DAE4631A25}"/>
    <cellStyle name="Vírgula 2 2 5 2 2 3 3" xfId="18505" xr:uid="{4CD843A1-A528-43BA-AC98-27AF8E6332B1}"/>
    <cellStyle name="Vírgula 2 2 5 2 2 3 4" xfId="24331" xr:uid="{94E84082-C968-4BAC-8122-AF8F14CA0ACD}"/>
    <cellStyle name="Vírgula 2 2 5 2 2 3 5" xfId="13578" xr:uid="{6C8DED40-20EA-4873-8AF0-C632A03F77D3}"/>
    <cellStyle name="Vírgula 2 2 5 2 2 4" xfId="9682" xr:uid="{90BB57F2-0609-4A72-AAB9-B56A1E6B1E93}"/>
    <cellStyle name="Vírgula 2 2 5 2 2 4 2" xfId="25951" xr:uid="{EBB06422-903C-4473-A4EF-6222CE71751A}"/>
    <cellStyle name="Vírgula 2 2 5 2 2 5" xfId="15212" xr:uid="{B9AF0A12-CDC9-450C-B233-1F7C536A4AD3}"/>
    <cellStyle name="Vírgula 2 2 5 2 2 6" xfId="21110" xr:uid="{8780AFC0-8397-4020-A6EC-7F28005D8443}"/>
    <cellStyle name="Vírgula 2 2 5 2 2 7" xfId="32321" xr:uid="{CBD92CB3-C1BE-45AC-87F0-B079528AD96E}"/>
    <cellStyle name="Vírgula 2 2 5 2 2 8" xfId="34155" xr:uid="{4A1DCF74-5DA1-46CC-B492-F096493844F7}"/>
    <cellStyle name="Vírgula 2 2 5 2 3" xfId="5194" xr:uid="{89B999EA-A69F-4F24-BE2D-8D5DC1175F54}"/>
    <cellStyle name="Vírgula 2 2 5 2 3 2" xfId="10443" xr:uid="{1F57D435-CACE-4259-B541-8F135FEB6065}"/>
    <cellStyle name="Vírgula 2 2 5 2 3 2 2" xfId="26705" xr:uid="{9FB83275-D572-453E-BB89-A2A1E78EC2A0}"/>
    <cellStyle name="Vírgula 2 2 5 2 3 3" xfId="15966" xr:uid="{6BDB6E92-A15D-4A5F-B540-B2D960223001}"/>
    <cellStyle name="Vírgula 2 2 5 2 3 4" xfId="21864" xr:uid="{19687187-CF68-4F23-A3D8-26E550A74E2F}"/>
    <cellStyle name="Vírgula 2 2 5 2 3 5" xfId="32034" xr:uid="{669A2115-3161-425C-AD1C-30A1804EA44E}"/>
    <cellStyle name="Vírgula 2 2 5 2 4" xfId="7200" xr:uid="{F6144774-CB6B-4DB7-8CA2-4371C11D8C9E}"/>
    <cellStyle name="Vírgula 2 2 5 2 4 2" xfId="12055" xr:uid="{F25A3B78-CCEB-4E86-A1AE-76AE8035D63A}"/>
    <cellStyle name="Vírgula 2 2 5 2 4 2 2" xfId="28317" xr:uid="{58BDF24C-2A64-4ED2-B7F3-62506A5AF8E0}"/>
    <cellStyle name="Vírgula 2 2 5 2 4 3" xfId="17650" xr:uid="{73478F27-4962-4D0D-B007-E089345DFD46}"/>
    <cellStyle name="Vírgula 2 2 5 2 4 4" xfId="23476" xr:uid="{94C8981D-3747-4E64-ACDB-556D832622F1}"/>
    <cellStyle name="Vírgula 2 2 5 2 4 5" xfId="31820" xr:uid="{E3737D56-835F-471F-B0FB-CBF6EF0BBBE9}"/>
    <cellStyle name="Vírgula 2 2 5 2 5" xfId="8827" xr:uid="{0AF8AA9D-7DA9-4225-A593-914593315A15}"/>
    <cellStyle name="Vírgula 2 2 5 2 5 2" xfId="25096" xr:uid="{D6E3E26E-38BB-443A-9A0F-153B1601AEBB}"/>
    <cellStyle name="Vírgula 2 2 5 2 6" xfId="14355" xr:uid="{A69DEF25-2EDD-4E3B-ACB0-F441892DA0B3}"/>
    <cellStyle name="Vírgula 2 2 5 2 7" xfId="20255" xr:uid="{99034A8C-8F2D-4F41-AB02-3E068DC07569}"/>
    <cellStyle name="Vírgula 2 2 5 2 8" xfId="13035" xr:uid="{16B3445A-893A-4D79-9831-F4ED6EE2C58F}"/>
    <cellStyle name="Vírgula 2 2 5 2 9" xfId="33300" xr:uid="{19515A27-0532-43A6-AA8D-CD6BA91008CB}"/>
    <cellStyle name="Vírgula 2 2 5 3" xfId="4005" xr:uid="{550D1DC9-55D4-4553-8DF6-E34B9E105EAD}"/>
    <cellStyle name="Vírgula 2 2 5 3 2" xfId="5614" xr:uid="{59C797AB-C064-411F-A9A8-1F3C3F84CE89}"/>
    <cellStyle name="Vírgula 2 2 5 3 2 2" xfId="10863" xr:uid="{B6C54B68-51A2-4C1A-A303-7C1893F3B07E}"/>
    <cellStyle name="Vírgula 2 2 5 3 2 2 2" xfId="27125" xr:uid="{1CDABF8C-E783-4E77-A66D-BE3B5E8A12EC}"/>
    <cellStyle name="Vírgula 2 2 5 3 2 3" xfId="16386" xr:uid="{8C724A66-352B-41DE-A390-216D190E9968}"/>
    <cellStyle name="Vírgula 2 2 5 3 2 4" xfId="22284" xr:uid="{2EF47B27-F2FA-466C-86DC-04EEC2D6C8DB}"/>
    <cellStyle name="Vírgula 2 2 5 3 2 5" xfId="31480" xr:uid="{C0178D66-D209-4EE6-8DBC-1BEB9898B353}"/>
    <cellStyle name="Vírgula 2 2 5 3 3" xfId="7620" xr:uid="{B6FE6632-E07B-4120-80DD-1D79AF563246}"/>
    <cellStyle name="Vírgula 2 2 5 3 3 2" xfId="12475" xr:uid="{0489892E-A54E-4610-85CC-4D92FDFEC885}"/>
    <cellStyle name="Vírgula 2 2 5 3 3 2 2" xfId="28737" xr:uid="{03FC7156-C2DC-4554-98BD-B44C1E1EF4DB}"/>
    <cellStyle name="Vírgula 2 2 5 3 3 3" xfId="18070" xr:uid="{EDBEB3F1-9C36-4DE4-852A-502E9C665B31}"/>
    <cellStyle name="Vírgula 2 2 5 3 3 4" xfId="23896" xr:uid="{E7FBDE88-D898-436F-AE02-3437081BA159}"/>
    <cellStyle name="Vírgula 2 2 5 3 3 5" xfId="18843" xr:uid="{A9819C5F-C0A5-458C-80DF-DFD59448E3D1}"/>
    <cellStyle name="Vírgula 2 2 5 3 4" xfId="9247" xr:uid="{A18CFC66-B3F4-4991-95AA-88FBE04844EC}"/>
    <cellStyle name="Vírgula 2 2 5 3 4 2" xfId="25516" xr:uid="{559F0D7A-61AF-4CC0-886B-989D36AEDF44}"/>
    <cellStyle name="Vírgula 2 2 5 3 5" xfId="14777" xr:uid="{C038F93C-4458-47A7-9F13-6DB76ED77B63}"/>
    <cellStyle name="Vírgula 2 2 5 3 6" xfId="20675" xr:uid="{205788A7-9503-400F-B3A6-2BA76573F49A}"/>
    <cellStyle name="Vírgula 2 2 5 3 7" xfId="13122" xr:uid="{722256B9-5159-40DF-AA3A-F83F52CFD9CD}"/>
    <cellStyle name="Vírgula 2 2 5 3 8" xfId="33720" xr:uid="{4C215F0F-6938-4C75-AFD6-9091D54C0C50}"/>
    <cellStyle name="Vírgula 2 2 5 4" xfId="4755" xr:uid="{A06D8D3A-E9D1-42DB-8B45-F842B5218353}"/>
    <cellStyle name="Vírgula 2 2 5 4 2" xfId="10004" xr:uid="{3F4E3E13-391B-4AAA-972E-7C9D0DD133FB}"/>
    <cellStyle name="Vírgula 2 2 5 4 2 2" xfId="26266" xr:uid="{5773EC1D-84B9-4CCF-ADCE-F30AF42002E1}"/>
    <cellStyle name="Vírgula 2 2 5 4 3" xfId="15527" xr:uid="{BB4CD23A-068D-4CCD-AB00-D933DD094449}"/>
    <cellStyle name="Vírgula 2 2 5 4 4" xfId="21425" xr:uid="{7E10AD55-8FD8-49F1-9229-45172B9B0DBC}"/>
    <cellStyle name="Vírgula 2 2 5 4 5" xfId="31126" xr:uid="{907B8846-AE8E-481B-95A1-F7E75586726B}"/>
    <cellStyle name="Vírgula 2 2 5 5" xfId="6761" xr:uid="{D5C92073-06C1-49E6-B9F5-D7737AC3B02E}"/>
    <cellStyle name="Vírgula 2 2 5 5 2" xfId="11616" xr:uid="{E2D11D0F-E02A-4A1A-842A-75D3B9109FF1}"/>
    <cellStyle name="Vírgula 2 2 5 5 2 2" xfId="27878" xr:uid="{57D5BEFE-BA74-410A-9861-72FC0280E605}"/>
    <cellStyle name="Vírgula 2 2 5 5 3" xfId="17211" xr:uid="{AB88D7CF-B2D1-4FBB-A799-8FA90AC0647C}"/>
    <cellStyle name="Vírgula 2 2 5 5 4" xfId="23037" xr:uid="{90B6A99D-8466-46B3-9599-F0D1453935D3}"/>
    <cellStyle name="Vírgula 2 2 5 5 5" xfId="31748" xr:uid="{DF0B832F-BB14-4118-81BF-AD849974D5E8}"/>
    <cellStyle name="Vírgula 2 2 5 6" xfId="8388" xr:uid="{5273CAC6-3BB9-4D49-897C-027AA358986A}"/>
    <cellStyle name="Vírgula 2 2 5 6 2" xfId="24657" xr:uid="{5F6A9A74-67A6-4582-BE64-80440A716B53}"/>
    <cellStyle name="Vírgula 2 2 5 7" xfId="13913" xr:uid="{E5E1B855-55C8-47C5-9B14-D2F02E376603}"/>
    <cellStyle name="Vírgula 2 2 5 8" xfId="19816" xr:uid="{F4A99231-914D-4C40-B23F-2791D1383A4C}"/>
    <cellStyle name="Vírgula 2 2 5 9" xfId="18939" xr:uid="{0FDC7676-26A2-4919-B9B3-6C7B55C24011}"/>
    <cellStyle name="Vírgula 2 2 6" xfId="3381" xr:uid="{3B676C4C-EBD5-4A35-A39C-CD9807B4623B}"/>
    <cellStyle name="Vírgula 2 2 6 10" xfId="35179" xr:uid="{967D70DB-F545-416D-9519-BF1BB2853D4B}"/>
    <cellStyle name="Vírgula 2 2 6 11" xfId="36462" xr:uid="{9D954DF3-F490-4D3C-898F-902E3D0A9245}"/>
    <cellStyle name="Vírgula 2 2 6 12" xfId="37874" xr:uid="{6341FDE3-9A13-48C2-9381-0D4447B4C98E}"/>
    <cellStyle name="Vírgula 2 2 6 13" xfId="39279" xr:uid="{D9A6FE22-BD48-4421-817E-BEE572B24D98}"/>
    <cellStyle name="Vírgula 2 2 6 14" xfId="40849" xr:uid="{7B1267C4-501E-4033-B03D-5EC13E422A19}"/>
    <cellStyle name="Vírgula 2 2 6 15" xfId="42328" xr:uid="{5534D839-2F31-43C9-8210-7EFFB2CD84BF}"/>
    <cellStyle name="Vírgula 2 2 6 16" xfId="43731" xr:uid="{05F68CEC-562E-4979-A835-C893D785CD38}"/>
    <cellStyle name="Vírgula 2 2 6 2" xfId="4242" xr:uid="{1FAD4F31-496D-42A7-93B5-55FB48746BCE}"/>
    <cellStyle name="Vírgula 2 2 6 2 2" xfId="5851" xr:uid="{D35DF1FE-DD74-4F40-A732-5421BE6F5C7D}"/>
    <cellStyle name="Vírgula 2 2 6 2 2 2" xfId="11100" xr:uid="{4780626C-8DE5-41F2-998D-DA3E18CAF62A}"/>
    <cellStyle name="Vírgula 2 2 6 2 2 2 2" xfId="27362" xr:uid="{CB006E55-A0F4-4FD7-A80C-EBC95A244ABA}"/>
    <cellStyle name="Vírgula 2 2 6 2 2 3" xfId="16623" xr:uid="{ABBA4BD1-85F3-4165-86D5-8C0759879488}"/>
    <cellStyle name="Vírgula 2 2 6 2 2 4" xfId="22521" xr:uid="{3E810D17-5C8F-4248-B585-F9912EBA2924}"/>
    <cellStyle name="Vírgula 2 2 6 2 2 5" xfId="31115" xr:uid="{D44FC4D0-2670-4999-BECF-8509F3ABB6C5}"/>
    <cellStyle name="Vírgula 2 2 6 2 3" xfId="7857" xr:uid="{9559E8BC-9BD8-40FE-8FEA-C9BDB0D9165B}"/>
    <cellStyle name="Vírgula 2 2 6 2 3 2" xfId="12712" xr:uid="{C053F9C0-5776-43CF-98FB-F7105D214DDC}"/>
    <cellStyle name="Vírgula 2 2 6 2 3 2 2" xfId="28974" xr:uid="{625DCBF1-86EB-4BCC-8524-D2E3E2D4E8AC}"/>
    <cellStyle name="Vírgula 2 2 6 2 3 3" xfId="18307" xr:uid="{419A19A7-299B-4C0B-B3ED-E632F124BBFC}"/>
    <cellStyle name="Vírgula 2 2 6 2 3 4" xfId="24133" xr:uid="{88964253-B5A3-4C44-8681-42E90529A9D7}"/>
    <cellStyle name="Vírgula 2 2 6 2 3 5" xfId="31695" xr:uid="{76BB111A-F60F-48BD-BD9A-7FE9588DCA16}"/>
    <cellStyle name="Vírgula 2 2 6 2 4" xfId="9484" xr:uid="{CA6B2549-CA5B-4EB8-94F9-5F7B9D1342EF}"/>
    <cellStyle name="Vírgula 2 2 6 2 4 2" xfId="25753" xr:uid="{4A525D8B-BCC8-42FA-B288-5AB656BCCF7B}"/>
    <cellStyle name="Vírgula 2 2 6 2 5" xfId="15014" xr:uid="{596D6295-963B-4D2D-A641-D22B35061570}"/>
    <cellStyle name="Vírgula 2 2 6 2 6" xfId="20912" xr:uid="{3874A8B9-89A1-4746-838E-16BD243CF3B7}"/>
    <cellStyle name="Vírgula 2 2 6 2 7" xfId="13305" xr:uid="{3C9BFC42-5267-469B-8C2F-6ED5A012171F}"/>
    <cellStyle name="Vírgula 2 2 6 2 8" xfId="33957" xr:uid="{AA114155-D798-4A61-BC11-25B6116FE309}"/>
    <cellStyle name="Vírgula 2 2 6 3" xfId="4996" xr:uid="{8785D896-14E4-4942-962F-4EF41F8DAAB2}"/>
    <cellStyle name="Vírgula 2 2 6 3 2" xfId="10245" xr:uid="{2BBA1ED6-FD2E-41BD-B948-730E4CCEC35E}"/>
    <cellStyle name="Vírgula 2 2 6 3 2 2" xfId="26507" xr:uid="{0EC47F2C-C090-4500-A42C-16CF2659C306}"/>
    <cellStyle name="Vírgula 2 2 6 3 3" xfId="15768" xr:uid="{6B20C755-03E2-4949-A454-5E61345B8ACB}"/>
    <cellStyle name="Vírgula 2 2 6 3 4" xfId="21666" xr:uid="{F1B7AFC9-B29B-4AF2-9A44-888DD990FFD1}"/>
    <cellStyle name="Vírgula 2 2 6 3 5" xfId="19210" xr:uid="{86628BD8-42AD-4B5F-B843-761EC700F326}"/>
    <cellStyle name="Vírgula 2 2 6 4" xfId="7002" xr:uid="{045D4997-577D-467D-970E-E0D84D507073}"/>
    <cellStyle name="Vírgula 2 2 6 4 2" xfId="11857" xr:uid="{89819803-7F27-4B8C-B42D-4E71F3C68771}"/>
    <cellStyle name="Vírgula 2 2 6 4 2 2" xfId="28119" xr:uid="{B27CD476-A733-47DF-AD4F-0D3F7CB6DA19}"/>
    <cellStyle name="Vírgula 2 2 6 4 3" xfId="17452" xr:uid="{8DD906D5-9143-401F-AE59-428946F34C41}"/>
    <cellStyle name="Vírgula 2 2 6 4 4" xfId="23278" xr:uid="{4A412AD5-34D0-48ED-8A19-8A140A5E76BA}"/>
    <cellStyle name="Vírgula 2 2 6 4 5" xfId="30068" xr:uid="{B2F49B60-6702-4AE3-B5E1-B453CA2982FC}"/>
    <cellStyle name="Vírgula 2 2 6 5" xfId="8629" xr:uid="{44AFF5D9-AF9C-43A1-B682-4BD953DFBF76}"/>
    <cellStyle name="Vírgula 2 2 6 5 2" xfId="24898" xr:uid="{A2521B8E-61E2-424E-AE40-B8B69B75EF4A}"/>
    <cellStyle name="Vírgula 2 2 6 6" xfId="14157" xr:uid="{915A0546-A3D1-462E-B754-B87D377B9D00}"/>
    <cellStyle name="Vírgula 2 2 6 7" xfId="20057" xr:uid="{F7DA83F4-C0A5-48B2-9D33-1F627679334A}"/>
    <cellStyle name="Vírgula 2 2 6 8" xfId="13236" xr:uid="{DA9737FA-56E5-4C9B-A441-742C0C7112F2}"/>
    <cellStyle name="Vírgula 2 2 6 9" xfId="33102" xr:uid="{89E1DD3C-3AD6-4136-B1F3-4ED5DFFFAB2C}"/>
    <cellStyle name="Vírgula 2 2 7" xfId="3804" xr:uid="{E372B0BA-4CB7-4E27-8F36-CDD02F77CEF0}"/>
    <cellStyle name="Vírgula 2 2 7 2" xfId="5413" xr:uid="{C8B3EFC5-27AE-4D79-98DD-3FE2D449912D}"/>
    <cellStyle name="Vírgula 2 2 7 2 2" xfId="10662" xr:uid="{84625C46-915E-4514-A695-54D39AF6AAAA}"/>
    <cellStyle name="Vírgula 2 2 7 2 2 2" xfId="26924" xr:uid="{51AAA4AC-CAF8-42B1-B3B9-C5B8C75E25E8}"/>
    <cellStyle name="Vírgula 2 2 7 2 3" xfId="16185" xr:uid="{7D87F529-D302-4A9A-B0A6-CD0B6564E1C9}"/>
    <cellStyle name="Vírgula 2 2 7 2 4" xfId="22083" xr:uid="{74B7B72E-4289-4D5A-A647-964F4E133F63}"/>
    <cellStyle name="Vírgula 2 2 7 2 5" xfId="31279" xr:uid="{061827EF-A1FC-436F-903C-EF8609E67ECD}"/>
    <cellStyle name="Vírgula 2 2 7 3" xfId="7419" xr:uid="{0B50CDE5-C797-44CB-99CB-94CDD3C25C72}"/>
    <cellStyle name="Vírgula 2 2 7 3 2" xfId="12274" xr:uid="{2ADC709D-20FF-4CEE-A8DE-46F3B8FD8B7E}"/>
    <cellStyle name="Vírgula 2 2 7 3 2 2" xfId="28536" xr:uid="{ADFBF4D7-FB2F-498A-A6AF-DF3BE52F63FC}"/>
    <cellStyle name="Vírgula 2 2 7 3 3" xfId="17869" xr:uid="{13E34E58-AED9-4428-8047-9CE555BEA161}"/>
    <cellStyle name="Vírgula 2 2 7 3 4" xfId="23695" xr:uid="{9D0517CC-540A-47E8-89B8-EA413EFFDEDA}"/>
    <cellStyle name="Vírgula 2 2 7 3 5" xfId="18887" xr:uid="{60CEE0BF-F55D-4329-A2FF-7D6D2DF0B2BE}"/>
    <cellStyle name="Vírgula 2 2 7 4" xfId="9046" xr:uid="{F9514473-735D-425E-848D-28DB448CF67C}"/>
    <cellStyle name="Vírgula 2 2 7 4 2" xfId="25315" xr:uid="{A1948A0C-8342-46C4-872C-E38FEEEA6C96}"/>
    <cellStyle name="Vírgula 2 2 7 5" xfId="14576" xr:uid="{417FDC9D-59CC-40E1-9E66-AA977371A486}"/>
    <cellStyle name="Vírgula 2 2 7 6" xfId="20474" xr:uid="{DC34D967-625F-47BB-B336-9AAF96C11A39}"/>
    <cellStyle name="Vírgula 2 2 7 7" xfId="32182" xr:uid="{90EA7988-6659-4184-9AF3-29523F624BE0}"/>
    <cellStyle name="Vírgula 2 2 7 8" xfId="33519" xr:uid="{8C124067-0E31-40B5-807D-DB614A978C5F}"/>
    <cellStyle name="Vírgula 2 2 7 9" xfId="41351" xr:uid="{0E21E5A4-3124-4E6F-9B72-0097DD7D56CC}"/>
    <cellStyle name="Vírgula 2 2 8" xfId="4568" xr:uid="{E669679D-140F-46FB-8088-894567097415}"/>
    <cellStyle name="Vírgula 2 2 8 2" xfId="9817" xr:uid="{72997D7F-4D24-4AA5-B0A8-765034BACE04}"/>
    <cellStyle name="Vírgula 2 2 8 2 2" xfId="26079" xr:uid="{FAE8B161-1D18-4E98-8AA6-2222BDFF2FB9}"/>
    <cellStyle name="Vírgula 2 2 8 3" xfId="15340" xr:uid="{E9900AC3-1A55-4E5D-9013-F655D2EF2A7C}"/>
    <cellStyle name="Vírgula 2 2 8 4" xfId="21238" xr:uid="{C55730D4-0173-4169-BE47-5DAA995010AE}"/>
    <cellStyle name="Vírgula 2 2 8 5" xfId="16930" xr:uid="{4D4D1BF4-D171-4DEA-AABA-C47590F23D4C}"/>
    <cellStyle name="Vírgula 2 2 8 6" xfId="41346" xr:uid="{9ACC77E3-7AF2-44FA-80E6-25F8A7EF30C3}"/>
    <cellStyle name="Vírgula 2 2 9" xfId="6574" xr:uid="{823E9281-9FE3-4D58-8660-90CD6A8B9435}"/>
    <cellStyle name="Vírgula 2 2 9 2" xfId="11429" xr:uid="{DE065E39-91F6-461D-A9A2-8C839B492014}"/>
    <cellStyle name="Vírgula 2 2 9 2 2" xfId="27691" xr:uid="{17924E1E-3887-4781-AE44-93BAAA9A0D43}"/>
    <cellStyle name="Vírgula 2 2 9 3" xfId="17024" xr:uid="{CF94FAE1-7FCC-4126-841E-011A87AA40D8}"/>
    <cellStyle name="Vírgula 2 2 9 4" xfId="22850" xr:uid="{EC1DA91A-CE20-49B9-A8D6-5A999670A6E7}"/>
    <cellStyle name="Vírgula 2 2 9 5" xfId="29324" xr:uid="{D4E4DDE5-B6A6-43CC-A7E2-D8B224F7934F}"/>
    <cellStyle name="Vírgula 2 2 9 6" xfId="41460" xr:uid="{222B9343-1C9E-4BC0-9898-176FEE45EDDF}"/>
    <cellStyle name="Vírgula 2 20" xfId="32671" xr:uid="{38B4E54D-9C7D-43E9-964F-446A0D63ACCB}"/>
    <cellStyle name="Vírgula 2 21" xfId="35724" xr:uid="{9700F6E8-617F-42AC-86B2-F6298EDAF204}"/>
    <cellStyle name="Vírgula 2 22" xfId="37140" xr:uid="{45AA7B2E-CFCB-45DD-83FE-2A3D55FFFBDF}"/>
    <cellStyle name="Vírgula 2 23" xfId="38545" xr:uid="{246FF892-502B-4365-B8E7-19D52473390B}"/>
    <cellStyle name="Vírgula 2 24" xfId="41594" xr:uid="{9470028E-7EF5-4DE9-A60C-7241F410ADE1}"/>
    <cellStyle name="Vírgula 2 25" xfId="42997" xr:uid="{A936BA40-86A8-4AC3-B9B6-229E718F9A34}"/>
    <cellStyle name="Vírgula 2 26" xfId="2893" xr:uid="{28EAA28D-88D3-46B2-B42E-0A0E25E8DA47}"/>
    <cellStyle name="Vírgula 2 27" xfId="44391" xr:uid="{53AA30B5-528E-47A8-B711-6DEC49F0B0D0}"/>
    <cellStyle name="Vírgula 2 3" xfId="2897" xr:uid="{98C0EC6C-69C2-49D4-B2B6-1E20F779FD0F}"/>
    <cellStyle name="Vírgula 2 3 10" xfId="13716" xr:uid="{9DEEA4CA-8144-46FA-A711-3AC2DDA42ABC}"/>
    <cellStyle name="Vírgula 2 3 11" xfId="19630" xr:uid="{A35783A9-74D3-4D33-9AD4-9A1D9F2092AC}"/>
    <cellStyle name="Vírgula 2 3 12" xfId="32595" xr:uid="{BE5A390A-E34D-48D5-89DD-4365B4D1D00F}"/>
    <cellStyle name="Vírgula 2 3 13" xfId="16960" xr:uid="{13A11DB4-6CAA-42BA-BAAF-2286E1B3210C}"/>
    <cellStyle name="Vírgula 2 3 14" xfId="32602" xr:uid="{3F397792-CC0C-40D3-B376-9E2ED72037F4}"/>
    <cellStyle name="Vírgula 2 3 15" xfId="32673" xr:uid="{1F1E1983-43B2-4F66-99A3-B5946A9ACE09}"/>
    <cellStyle name="Vírgula 2 3 16" xfId="35180" xr:uid="{C3757FEE-1894-496D-9B7B-FE5D3E7D8D10}"/>
    <cellStyle name="Vírgula 2 3 17" xfId="35727" xr:uid="{C07DE0EE-33F1-4D9A-A992-9296F1107DA8}"/>
    <cellStyle name="Vírgula 2 3 18" xfId="37143" xr:uid="{429AD04F-433D-426F-BB06-D5C1AA9F2AE0}"/>
    <cellStyle name="Vírgula 2 3 19" xfId="38548" xr:uid="{CC8BE973-E36A-4A44-A350-DAFB031BCAF1}"/>
    <cellStyle name="Vírgula 2 3 2" xfId="2965" xr:uid="{DF33F1D5-6BD7-4E8B-9F62-6A642146D161}"/>
    <cellStyle name="Vírgula 2 3 2 10" xfId="13307" xr:uid="{EFC15203-CD6B-4317-BE0B-16B27664DD95}"/>
    <cellStyle name="Vírgula 2 3 2 11" xfId="32624" xr:uid="{6A8AE10D-2303-4738-B355-224350BDC7D9}"/>
    <cellStyle name="Vírgula 2 3 2 12" xfId="32723" xr:uid="{CA60F70D-91B7-4207-8F96-DCD103F2D04E}"/>
    <cellStyle name="Vírgula 2 3 2 13" xfId="35181" xr:uid="{F3C432F8-3506-4AE2-B1F5-BB8E315F5140}"/>
    <cellStyle name="Vírgula 2 3 2 14" xfId="35870" xr:uid="{E2CC2614-F955-43C9-BB8B-9798605499B0}"/>
    <cellStyle name="Vírgula 2 3 2 15" xfId="37282" xr:uid="{1B9D6D49-79C1-48B5-9F2C-B2B69B2B26A4}"/>
    <cellStyle name="Vírgula 2 3 2 16" xfId="38687" xr:uid="{6EFDDD35-65D3-44EC-B67D-9542A8BCB26B}"/>
    <cellStyle name="Vírgula 2 3 2 17" xfId="40851" xr:uid="{67A8D8AC-DE9D-4915-91D4-951AC831B7D8}"/>
    <cellStyle name="Vírgula 2 3 2 18" xfId="41736" xr:uid="{9959A95C-6211-437C-A893-22E914C77DDC}"/>
    <cellStyle name="Vírgula 2 3 2 19" xfId="43139" xr:uid="{0C684FB0-BA5E-4CD1-862E-33156B1BCEAF}"/>
    <cellStyle name="Vírgula 2 3 2 2" xfId="3174" xr:uid="{0E98E2F3-AC56-408A-B35D-62B6E4942E6C}"/>
    <cellStyle name="Vírgula 2 3 2 2 10" xfId="32921" xr:uid="{642220EB-D9ED-49F5-9BDC-311A2148026D}"/>
    <cellStyle name="Vírgula 2 3 2 2 11" xfId="35182" xr:uid="{5E72D25B-D22B-4E2A-9C4A-0DE0E71ECEF8}"/>
    <cellStyle name="Vírgula 2 3 2 2 12" xfId="36235" xr:uid="{F33EFBC1-7C3B-40CF-AC53-0B7F604D9361}"/>
    <cellStyle name="Vírgula 2 3 2 2 13" xfId="37647" xr:uid="{C63C004A-541E-4ED7-9571-78535E411E2A}"/>
    <cellStyle name="Vírgula 2 3 2 2 14" xfId="39052" xr:uid="{33F4616B-59EE-4FBA-8D31-F7D7C19879CC}"/>
    <cellStyle name="Vírgula 2 3 2 2 15" xfId="40852" xr:uid="{49281649-0030-4432-8918-8BA8B5605593}"/>
    <cellStyle name="Vírgula 2 3 2 2 16" xfId="42101" xr:uid="{EDD7BD6F-E864-497C-8F89-80EC0CC14C34}"/>
    <cellStyle name="Vírgula 2 3 2 2 17" xfId="43504" xr:uid="{8635FB9A-1238-41EC-978F-A531F463B539}"/>
    <cellStyle name="Vírgula 2 3 2 2 2" xfId="3639" xr:uid="{EDB7C5A2-631C-4DAF-B20C-B645F23DC5EE}"/>
    <cellStyle name="Vírgula 2 3 2 2 2 10" xfId="35183" xr:uid="{01B41309-642B-41BE-A572-D34972FB6654}"/>
    <cellStyle name="Vírgula 2 3 2 2 2 11" xfId="36987" xr:uid="{1A82FF15-65A2-4573-B593-10FCBEA672E2}"/>
    <cellStyle name="Vírgula 2 3 2 2 2 12" xfId="38399" xr:uid="{434D8EC2-77ED-4746-BAC8-B81D4D0BECAE}"/>
    <cellStyle name="Vírgula 2 3 2 2 2 13" xfId="39804" xr:uid="{D5E76495-EA72-41E9-B717-A59B1C6D84BF}"/>
    <cellStyle name="Vírgula 2 3 2 2 2 14" xfId="40853" xr:uid="{81690C5B-DD46-4FFB-ABC2-5ACE1D32F134}"/>
    <cellStyle name="Vírgula 2 3 2 2 2 15" xfId="42853" xr:uid="{83DDFA75-D878-4DBD-94D5-01A15563F556}"/>
    <cellStyle name="Vírgula 2 3 2 2 2 16" xfId="44256" xr:uid="{B33D3EC7-B9DC-4351-9452-FD1EFE938D38}"/>
    <cellStyle name="Vírgula 2 3 2 2 2 2" xfId="4500" xr:uid="{5F5D1FCF-0D7D-4810-B85D-9B654E6EF2F8}"/>
    <cellStyle name="Vírgula 2 3 2 2 2 2 2" xfId="6109" xr:uid="{93F39484-4355-4A82-9E0B-6A6C7F1560C0}"/>
    <cellStyle name="Vírgula 2 3 2 2 2 2 2 2" xfId="11358" xr:uid="{AE361F67-4405-47F5-B645-F20C175DABF6}"/>
    <cellStyle name="Vírgula 2 3 2 2 2 2 2 2 2" xfId="27620" xr:uid="{C602B26E-7EFC-466D-8D2D-4492E6D40DF5}"/>
    <cellStyle name="Vírgula 2 3 2 2 2 2 2 3" xfId="16881" xr:uid="{621BC9FB-D282-493F-B882-564F0A7ED552}"/>
    <cellStyle name="Vírgula 2 3 2 2 2 2 2 4" xfId="22779" xr:uid="{1F5683AA-2E02-46C7-9CE4-F0BCD5CE6630}"/>
    <cellStyle name="Vírgula 2 3 2 2 2 2 2 5" xfId="29484" xr:uid="{1D331008-0CE0-4656-B373-9EE62E55590C}"/>
    <cellStyle name="Vírgula 2 3 2 2 2 2 3" xfId="8115" xr:uid="{0CFE85C9-63BE-4170-B199-550B7D9502CD}"/>
    <cellStyle name="Vírgula 2 3 2 2 2 2 3 2" xfId="12970" xr:uid="{B9DFE55D-3D5D-4499-8FAC-F1BEB7ABA4A8}"/>
    <cellStyle name="Vírgula 2 3 2 2 2 2 3 2 2" xfId="29232" xr:uid="{3B47C462-C5B3-48A3-AA05-C99065940540}"/>
    <cellStyle name="Vírgula 2 3 2 2 2 2 3 3" xfId="18565" xr:uid="{D7854FF4-3A4F-4959-A484-1713C53D864C}"/>
    <cellStyle name="Vírgula 2 3 2 2 2 2 3 4" xfId="24391" xr:uid="{91C0AEEB-4D7C-4E63-92D1-B0677A5E9A3B}"/>
    <cellStyle name="Vírgula 2 3 2 2 2 2 3 5" xfId="19580" xr:uid="{F09FDFC2-C180-4256-B46C-98443BEAF341}"/>
    <cellStyle name="Vírgula 2 3 2 2 2 2 4" xfId="9742" xr:uid="{CF8AFF7A-95EC-45E8-A5F3-85A4B49D4CB9}"/>
    <cellStyle name="Vírgula 2 3 2 2 2 2 4 2" xfId="26011" xr:uid="{4E568335-9361-4465-BBAA-8E5A924755E6}"/>
    <cellStyle name="Vírgula 2 3 2 2 2 2 5" xfId="15272" xr:uid="{6B9F7B8E-0EDD-45C5-B3FB-5894C2A5FE84}"/>
    <cellStyle name="Vírgula 2 3 2 2 2 2 6" xfId="21170" xr:uid="{D9D990F4-48C5-4B9C-82CF-415EB8E44AFE}"/>
    <cellStyle name="Vírgula 2 3 2 2 2 2 7" xfId="13054" xr:uid="{260CB17E-0D21-4CAA-9066-3CD9C6A99F46}"/>
    <cellStyle name="Vírgula 2 3 2 2 2 2 8" xfId="34215" xr:uid="{3462435B-33D5-420E-B69C-7CBB92987A02}"/>
    <cellStyle name="Vírgula 2 3 2 2 2 3" xfId="5254" xr:uid="{C71FAB49-495E-4AAD-A731-745C046E9DD8}"/>
    <cellStyle name="Vírgula 2 3 2 2 2 3 2" xfId="10503" xr:uid="{A9AE63A9-4A8C-4731-AFA5-DB06D67C678C}"/>
    <cellStyle name="Vírgula 2 3 2 2 2 3 2 2" xfId="26765" xr:uid="{B04D2456-787E-4D7E-8C90-F6E037BBA93C}"/>
    <cellStyle name="Vírgula 2 3 2 2 2 3 3" xfId="16026" xr:uid="{F1A7B2AC-A18A-414E-97C2-D5E652D5004C}"/>
    <cellStyle name="Vírgula 2 3 2 2 2 3 4" xfId="21924" xr:uid="{02FD2094-1085-41A6-ADAA-ED3A419AE2F8}"/>
    <cellStyle name="Vírgula 2 3 2 2 2 3 5" xfId="32196" xr:uid="{4A87ED30-4F44-4F3E-83E0-23535807E109}"/>
    <cellStyle name="Vírgula 2 3 2 2 2 4" xfId="7260" xr:uid="{4BD05092-10FE-4F34-82FF-F61E2EB688EE}"/>
    <cellStyle name="Vírgula 2 3 2 2 2 4 2" xfId="12115" xr:uid="{8AA93380-6FE0-4FD5-9728-D7222EA32CC5}"/>
    <cellStyle name="Vírgula 2 3 2 2 2 4 2 2" xfId="28377" xr:uid="{2DB8594F-D16F-49A7-9D45-3DC170D70A86}"/>
    <cellStyle name="Vírgula 2 3 2 2 2 4 3" xfId="17710" xr:uid="{D1FD74FD-B376-43E6-8937-3A6D506BABF1}"/>
    <cellStyle name="Vírgula 2 3 2 2 2 4 4" xfId="23536" xr:uid="{EC047C56-9497-4940-80A4-88428ACBB21D}"/>
    <cellStyle name="Vírgula 2 3 2 2 2 4 5" xfId="31920" xr:uid="{DEDF3DA1-5EBB-442B-A4E5-7CEDD7713EC3}"/>
    <cellStyle name="Vírgula 2 3 2 2 2 5" xfId="8887" xr:uid="{21812B84-0FC6-4E32-BAA2-E6003E447801}"/>
    <cellStyle name="Vírgula 2 3 2 2 2 5 2" xfId="25156" xr:uid="{583B7428-728C-4439-B096-0A97126335BB}"/>
    <cellStyle name="Vírgula 2 3 2 2 2 6" xfId="14415" xr:uid="{392372BF-64AE-4BAF-9437-03ABBE2C20BF}"/>
    <cellStyle name="Vírgula 2 3 2 2 2 7" xfId="20315" xr:uid="{59109A35-3B21-48C8-9151-9CB6DEE34293}"/>
    <cellStyle name="Vírgula 2 3 2 2 2 8" xfId="19432" xr:uid="{3299983D-BF51-48C1-8B13-2BCB1651EF39}"/>
    <cellStyle name="Vírgula 2 3 2 2 2 9" xfId="33360" xr:uid="{27067528-75F9-490D-BDBD-B940802F9FF9}"/>
    <cellStyle name="Vírgula 2 3 2 2 3" xfId="4065" xr:uid="{F8E15252-321E-44D0-BE32-918E3C5EC23D}"/>
    <cellStyle name="Vírgula 2 3 2 2 3 2" xfId="5674" xr:uid="{7FE20614-AC89-4FAB-AB24-D7A5284D355A}"/>
    <cellStyle name="Vírgula 2 3 2 2 3 2 2" xfId="10923" xr:uid="{B8E332C2-C095-493B-AB72-AAD1E4536C67}"/>
    <cellStyle name="Vírgula 2 3 2 2 3 2 2 2" xfId="27185" xr:uid="{D54F8042-F666-402F-862C-D14DC790D989}"/>
    <cellStyle name="Vírgula 2 3 2 2 3 2 3" xfId="16446" xr:uid="{CFA83DDE-4340-49D5-B866-134FFE78CE40}"/>
    <cellStyle name="Vírgula 2 3 2 2 3 2 4" xfId="22344" xr:uid="{24F4B8E0-90C1-407C-865C-10B776059FAC}"/>
    <cellStyle name="Vírgula 2 3 2 2 3 2 5" xfId="30293" xr:uid="{3FF9C499-AB50-407C-9C5E-5B2068925CC8}"/>
    <cellStyle name="Vírgula 2 3 2 2 3 3" xfId="7680" xr:uid="{C312C556-5854-44F3-8781-53FD0DF700AB}"/>
    <cellStyle name="Vírgula 2 3 2 2 3 3 2" xfId="12535" xr:uid="{09E69CC2-6EB9-486C-A74E-08E553B6C345}"/>
    <cellStyle name="Vírgula 2 3 2 2 3 3 2 2" xfId="28797" xr:uid="{9F76C541-BACD-4B35-ACB4-F6C9AD6AFE17}"/>
    <cellStyle name="Vírgula 2 3 2 2 3 3 3" xfId="18130" xr:uid="{60497369-BF6C-4D3B-B0D9-B12CA2E5C94F}"/>
    <cellStyle name="Vírgula 2 3 2 2 3 3 4" xfId="23956" xr:uid="{D86D563A-7E2C-440A-A6B8-E7796D730688}"/>
    <cellStyle name="Vírgula 2 3 2 2 3 3 5" xfId="19536" xr:uid="{64626F50-A922-4909-B9A5-A67B15B68473}"/>
    <cellStyle name="Vírgula 2 3 2 2 3 4" xfId="9307" xr:uid="{7E3A7023-01F4-4314-9271-515DF72CB0DF}"/>
    <cellStyle name="Vírgula 2 3 2 2 3 4 2" xfId="25576" xr:uid="{AE49DA01-46C2-4727-A591-B958457A292D}"/>
    <cellStyle name="Vírgula 2 3 2 2 3 5" xfId="14837" xr:uid="{FA3BB777-BA0E-4D44-9B2E-BB2EE54EDAAE}"/>
    <cellStyle name="Vírgula 2 3 2 2 3 6" xfId="20735" xr:uid="{147F3CC5-5C6F-4F28-B4B7-E906448E760F}"/>
    <cellStyle name="Vírgula 2 3 2 2 3 7" xfId="30554" xr:uid="{09BDCA33-3EFA-4B3E-A419-B1DD3FF87939}"/>
    <cellStyle name="Vírgula 2 3 2 2 3 8" xfId="33780" xr:uid="{4808AA20-81B4-4D92-964E-77DDD492B432}"/>
    <cellStyle name="Vírgula 2 3 2 2 4" xfId="4815" xr:uid="{2123CBD8-F27A-43C7-BC0D-10D08BBAA328}"/>
    <cellStyle name="Vírgula 2 3 2 2 4 2" xfId="10064" xr:uid="{631ABBDE-C567-4880-BED8-39BA44F3AD11}"/>
    <cellStyle name="Vírgula 2 3 2 2 4 2 2" xfId="26326" xr:uid="{9924D7A2-A763-4964-85C9-9732AB826EB6}"/>
    <cellStyle name="Vírgula 2 3 2 2 4 3" xfId="15587" xr:uid="{1E348FF5-0C3A-41DA-8BF6-1582EF9E8DD3}"/>
    <cellStyle name="Vírgula 2 3 2 2 4 4" xfId="21485" xr:uid="{B406728A-3146-4F09-9BA8-FE5231EC8C6F}"/>
    <cellStyle name="Vírgula 2 3 2 2 4 5" xfId="30707" xr:uid="{A8370FA9-E2D6-4ECB-AF96-3B8B6BFC590C}"/>
    <cellStyle name="Vírgula 2 3 2 2 5" xfId="6821" xr:uid="{89B56AB8-8FD8-4C48-AB9D-4A79FD7B6BAA}"/>
    <cellStyle name="Vírgula 2 3 2 2 5 2" xfId="11676" xr:uid="{D47EF348-C9C3-4F48-BF0F-9C0A7D10A7CF}"/>
    <cellStyle name="Vírgula 2 3 2 2 5 2 2" xfId="27938" xr:uid="{99111320-A501-44B8-9A9F-7D283AFF50C0}"/>
    <cellStyle name="Vírgula 2 3 2 2 5 3" xfId="17271" xr:uid="{2CEFA811-7F10-4CA6-8DE2-4B8813AFE4B4}"/>
    <cellStyle name="Vírgula 2 3 2 2 5 4" xfId="23097" xr:uid="{B27BCED6-A6E2-4944-AB9D-8BAAA201426B}"/>
    <cellStyle name="Vírgula 2 3 2 2 5 5" xfId="13334" xr:uid="{56095259-C261-4088-8BF4-F619F789F241}"/>
    <cellStyle name="Vírgula 2 3 2 2 6" xfId="8448" xr:uid="{010173B9-3E2E-4B86-ABE9-BDE8E5BB597C}"/>
    <cellStyle name="Vírgula 2 3 2 2 6 2" xfId="24717" xr:uid="{F69684A8-ABB3-495C-AD0B-ECC23B256B7F}"/>
    <cellStyle name="Vírgula 2 3 2 2 7" xfId="13973" xr:uid="{010B66C1-3FB3-4D7B-9F4C-F9AD3255DDB4}"/>
    <cellStyle name="Vírgula 2 3 2 2 8" xfId="19876" xr:uid="{31BD5445-033A-4FF3-B9BD-42A28F0A2A08}"/>
    <cellStyle name="Vírgula 2 3 2 2 9" xfId="13292" xr:uid="{7B043497-3814-4096-B2B6-3239E2DBAFFA}"/>
    <cellStyle name="Vírgula 2 3 2 3" xfId="3441" xr:uid="{AC0E8340-4264-4C2A-AC47-006322244CDD}"/>
    <cellStyle name="Vírgula 2 3 2 3 10" xfId="35184" xr:uid="{E651A7D7-D390-43CD-80FC-C979800A6BBC}"/>
    <cellStyle name="Vírgula 2 3 2 3 11" xfId="36620" xr:uid="{A409D2FD-2E95-4A0E-9076-E4BCF0E3A0BF}"/>
    <cellStyle name="Vírgula 2 3 2 3 12" xfId="38032" xr:uid="{7D61CABA-B1D8-4900-B37A-50E4FBBDA7B1}"/>
    <cellStyle name="Vírgula 2 3 2 3 13" xfId="39437" xr:uid="{C9BF9C75-D5D3-438D-82ED-03FC3D1AFBA8}"/>
    <cellStyle name="Vírgula 2 3 2 3 14" xfId="40854" xr:uid="{52A9EB01-3A26-47D2-84A0-6D46CA89B2B0}"/>
    <cellStyle name="Vírgula 2 3 2 3 15" xfId="42486" xr:uid="{7D694805-7482-4B63-9920-17C5C9FBC483}"/>
    <cellStyle name="Vírgula 2 3 2 3 16" xfId="43889" xr:uid="{159E215D-660A-4EEA-B4FE-C30FF1E6E225}"/>
    <cellStyle name="Vírgula 2 3 2 3 2" xfId="4302" xr:uid="{FE7823CE-5B95-4ACD-AD15-B40CBD62A51A}"/>
    <cellStyle name="Vírgula 2 3 2 3 2 2" xfId="5911" xr:uid="{8A5A2568-9F10-4557-965D-036DD8544A12}"/>
    <cellStyle name="Vírgula 2 3 2 3 2 2 2" xfId="11160" xr:uid="{3E3144A8-5886-4D82-9D2A-59ED5F270F2B}"/>
    <cellStyle name="Vírgula 2 3 2 3 2 2 2 2" xfId="27422" xr:uid="{33383684-A4ED-44CB-B638-7AECDFB8B115}"/>
    <cellStyle name="Vírgula 2 3 2 3 2 2 3" xfId="16683" xr:uid="{237AB6C9-BE78-49E4-B574-917580F85729}"/>
    <cellStyle name="Vírgula 2 3 2 3 2 2 4" xfId="22581" xr:uid="{7CF4D68C-32DC-4C56-BCA7-E945C0940BE0}"/>
    <cellStyle name="Vírgula 2 3 2 3 2 2 5" xfId="31541" xr:uid="{E8E8E3FC-1919-48FF-AFBC-50D9BC14E1F3}"/>
    <cellStyle name="Vírgula 2 3 2 3 2 3" xfId="7917" xr:uid="{D534E0F3-2207-49BC-BBFF-DD2636ABA006}"/>
    <cellStyle name="Vírgula 2 3 2 3 2 3 2" xfId="12772" xr:uid="{E0D8BEF1-C534-4C9B-AFE5-2546616CC212}"/>
    <cellStyle name="Vírgula 2 3 2 3 2 3 2 2" xfId="29034" xr:uid="{2EA1ED19-8DD9-4762-865C-789A77BB42C1}"/>
    <cellStyle name="Vírgula 2 3 2 3 2 3 3" xfId="18367" xr:uid="{52FCA93B-49BD-4F7B-940E-D875E97EC46D}"/>
    <cellStyle name="Vírgula 2 3 2 3 2 3 4" xfId="24193" xr:uid="{957F1870-3C46-4F34-A82F-E017EA34719F}"/>
    <cellStyle name="Vírgula 2 3 2 3 2 3 5" xfId="19344" xr:uid="{82CDBBF4-C9DE-4DF0-A0E4-CDD53FD619E9}"/>
    <cellStyle name="Vírgula 2 3 2 3 2 4" xfId="9544" xr:uid="{13FEB0FA-DF4E-4EF4-8A69-2F4F63D5E0BE}"/>
    <cellStyle name="Vírgula 2 3 2 3 2 4 2" xfId="25813" xr:uid="{D2441858-B034-4419-A1E6-6EF9E68F0B0D}"/>
    <cellStyle name="Vírgula 2 3 2 3 2 5" xfId="15074" xr:uid="{F3AD92F0-88CC-4572-B3FA-88537C5ECB08}"/>
    <cellStyle name="Vírgula 2 3 2 3 2 6" xfId="20972" xr:uid="{004A1135-C630-4CB3-A94A-7B0A9D654BDB}"/>
    <cellStyle name="Vírgula 2 3 2 3 2 7" xfId="32130" xr:uid="{BEBAC6C3-3A6E-4D0D-833B-B96656BE8C2C}"/>
    <cellStyle name="Vírgula 2 3 2 3 2 8" xfId="34017" xr:uid="{CD997C9D-1027-4C95-A8DA-51654EC052C0}"/>
    <cellStyle name="Vírgula 2 3 2 3 3" xfId="5056" xr:uid="{F66F2910-A147-4B6E-9680-46B6C8B38D6E}"/>
    <cellStyle name="Vírgula 2 3 2 3 3 2" xfId="10305" xr:uid="{1C872BF3-322D-4F58-9CC2-A3D26C736FDD}"/>
    <cellStyle name="Vírgula 2 3 2 3 3 2 2" xfId="26567" xr:uid="{266EB344-4621-47A1-A75C-BB0CBA6B4F9B}"/>
    <cellStyle name="Vírgula 2 3 2 3 3 3" xfId="15828" xr:uid="{556E409C-C52A-4A0A-9501-DA5554D05D49}"/>
    <cellStyle name="Vírgula 2 3 2 3 3 4" xfId="21726" xr:uid="{969E8C8E-9801-464D-9EB7-821E208629E0}"/>
    <cellStyle name="Vírgula 2 3 2 3 3 5" xfId="30457" xr:uid="{D6A954A9-A309-4F0E-8059-859EE3709521}"/>
    <cellStyle name="Vírgula 2 3 2 3 4" xfId="7062" xr:uid="{4BD09AF1-E3D0-49C4-981C-B24771286C19}"/>
    <cellStyle name="Vírgula 2 3 2 3 4 2" xfId="11917" xr:uid="{AD2B3008-6F6D-4D63-A9CE-39B59BEC523D}"/>
    <cellStyle name="Vírgula 2 3 2 3 4 2 2" xfId="28179" xr:uid="{D8BA4E19-E56F-4256-ADEC-4C7BBCA47DD6}"/>
    <cellStyle name="Vírgula 2 3 2 3 4 3" xfId="17512" xr:uid="{43F8E0C8-37A8-4AE8-B77A-B788F7AB12E5}"/>
    <cellStyle name="Vírgula 2 3 2 3 4 4" xfId="23338" xr:uid="{11DBC876-B60E-4791-97CD-8CD2D4346777}"/>
    <cellStyle name="Vírgula 2 3 2 3 4 5" xfId="13072" xr:uid="{B8BA18E8-C5D8-4293-B48F-1EBB5AF3636A}"/>
    <cellStyle name="Vírgula 2 3 2 3 5" xfId="8689" xr:uid="{762FA670-DC77-4FD0-ACBA-E8B00D194972}"/>
    <cellStyle name="Vírgula 2 3 2 3 5 2" xfId="24958" xr:uid="{2590CC4A-979D-4C86-9BE8-EAB225E59CFF}"/>
    <cellStyle name="Vírgula 2 3 2 3 6" xfId="14217" xr:uid="{BFCF41E1-DEA9-437C-994E-5F38A5A58A09}"/>
    <cellStyle name="Vírgula 2 3 2 3 7" xfId="20117" xr:uid="{342856BA-DC55-4794-A25E-559AF8687656}"/>
    <cellStyle name="Vírgula 2 3 2 3 8" xfId="16965" xr:uid="{CDB0D510-F045-4853-BA95-C40D1C9F4132}"/>
    <cellStyle name="Vírgula 2 3 2 3 9" xfId="33162" xr:uid="{CCE7D173-84C1-474B-A729-D688C3F2EB83}"/>
    <cellStyle name="Vírgula 2 3 2 4" xfId="3867" xr:uid="{24313D7C-CD72-4499-9B9F-54E1D5A5C36C}"/>
    <cellStyle name="Vírgula 2 3 2 4 2" xfId="5476" xr:uid="{AFF16AC7-5C19-44DC-9FDD-4EFE8481CB4F}"/>
    <cellStyle name="Vírgula 2 3 2 4 2 2" xfId="10725" xr:uid="{BB10468C-A17A-443F-A7F7-4F53EB36B8AF}"/>
    <cellStyle name="Vírgula 2 3 2 4 2 2 2" xfId="26987" xr:uid="{CDCDA07B-1CE9-48D1-B1D1-23AA37C758B1}"/>
    <cellStyle name="Vírgula 2 3 2 4 2 3" xfId="16248" xr:uid="{781DA62F-0C1E-4D98-B624-99182994CDEA}"/>
    <cellStyle name="Vírgula 2 3 2 4 2 4" xfId="22146" xr:uid="{D1EA7FAD-ADB9-4CF3-83B4-6ABD9BA30C22}"/>
    <cellStyle name="Vírgula 2 3 2 4 2 5" xfId="31116" xr:uid="{89C67AAC-03D1-4082-94DD-C4CA9611EAA7}"/>
    <cellStyle name="Vírgula 2 3 2 4 3" xfId="7482" xr:uid="{0A4A71E8-766C-4B0D-B612-9B3E47F7B65F}"/>
    <cellStyle name="Vírgula 2 3 2 4 3 2" xfId="12337" xr:uid="{052BE2D0-4806-4A81-A076-F3F930E2B293}"/>
    <cellStyle name="Vírgula 2 3 2 4 3 2 2" xfId="28599" xr:uid="{E6D507B5-6194-4698-BEB1-A793DEF4BB01}"/>
    <cellStyle name="Vírgula 2 3 2 4 3 3" xfId="17932" xr:uid="{6F7EB967-A05D-4E06-9B2F-53E3864BE86D}"/>
    <cellStyle name="Vírgula 2 3 2 4 3 4" xfId="23758" xr:uid="{EC5632FA-5FB9-4C12-8009-DC867AED20AE}"/>
    <cellStyle name="Vírgula 2 3 2 4 3 5" xfId="18792" xr:uid="{515153E1-D6B2-4490-94B1-E6AD9BD04906}"/>
    <cellStyle name="Vírgula 2 3 2 4 4" xfId="9109" xr:uid="{3BDCB93F-006A-482E-A064-1760AF6DB4E7}"/>
    <cellStyle name="Vírgula 2 3 2 4 4 2" xfId="25378" xr:uid="{B705808F-FBCA-4D88-8A66-7E2D97713508}"/>
    <cellStyle name="Vírgula 2 3 2 4 5" xfId="14639" xr:uid="{648070A5-6FCA-4A10-9FA8-0FFF45C740D5}"/>
    <cellStyle name="Vírgula 2 3 2 4 6" xfId="20537" xr:uid="{FF77B765-265A-484E-9C22-10836812E524}"/>
    <cellStyle name="Vírgula 2 3 2 4 7" xfId="18694" xr:uid="{75979FAF-D8DE-4447-8B01-F9A241B8D3E7}"/>
    <cellStyle name="Vírgula 2 3 2 4 8" xfId="33582" xr:uid="{A523AF31-0183-44DB-827C-7AAB71377F41}"/>
    <cellStyle name="Vírgula 2 3 2 5" xfId="4618" xr:uid="{C239A48D-E783-4E26-A83C-4A8B369F0EE7}"/>
    <cellStyle name="Vírgula 2 3 2 5 2" xfId="9867" xr:uid="{C507810D-6193-47F9-AD09-0E042AF848C9}"/>
    <cellStyle name="Vírgula 2 3 2 5 2 2" xfId="26129" xr:uid="{D21B69E7-2986-49C2-8D24-B24D1DFC26C7}"/>
    <cellStyle name="Vírgula 2 3 2 5 3" xfId="15390" xr:uid="{1EB042BC-8C9B-4C0D-85D9-C1B55C9BE1E4}"/>
    <cellStyle name="Vírgula 2 3 2 5 4" xfId="21288" xr:uid="{761693EA-17CE-4B25-9C5D-116B0EAAA9B2}"/>
    <cellStyle name="Vírgula 2 3 2 5 5" xfId="13603" xr:uid="{8BB953DC-033D-48E3-BBBE-9AB5A2440033}"/>
    <cellStyle name="Vírgula 2 3 2 6" xfId="6624" xr:uid="{E28DE5AC-40D1-4948-9C17-FD921819E08A}"/>
    <cellStyle name="Vírgula 2 3 2 6 2" xfId="11479" xr:uid="{FAC92B63-DF5B-47C0-8F32-2288F63749EB}"/>
    <cellStyle name="Vírgula 2 3 2 6 2 2" xfId="27741" xr:uid="{2F678527-582A-43C7-BDA5-28C7E6597E63}"/>
    <cellStyle name="Vírgula 2 3 2 6 3" xfId="17074" xr:uid="{A9DE732A-7863-4F75-A86C-7337ED51C86B}"/>
    <cellStyle name="Vírgula 2 3 2 6 4" xfId="22900" xr:uid="{DC58B717-38AE-41F3-9F71-D0151B1C5D5C}"/>
    <cellStyle name="Vírgula 2 3 2 6 5" xfId="19227" xr:uid="{235AC3A9-38CF-4589-AB21-E5FED968CA69}"/>
    <cellStyle name="Vírgula 2 3 2 7" xfId="8251" xr:uid="{3F95357D-31D6-4803-B032-07C7FA2E219F}"/>
    <cellStyle name="Vírgula 2 3 2 7 2" xfId="24520" xr:uid="{E9AF8773-AF40-4DF8-8625-41D6366CA73E}"/>
    <cellStyle name="Vírgula 2 3 2 8" xfId="13774" xr:uid="{8C812FF8-5BEB-4034-8E33-78CD07CC2BF8}"/>
    <cellStyle name="Vírgula 2 3 2 9" xfId="19679" xr:uid="{713C8E8E-6EB0-4D35-82DA-A7BBA029729F}"/>
    <cellStyle name="Vírgula 2 3 20" xfId="40850" xr:uid="{12E5A1B9-EF03-495D-BD51-ADAC4683FF8F}"/>
    <cellStyle name="Vírgula 2 3 21" xfId="41597" xr:uid="{7129CAEF-F7DC-45A3-B79A-F35E385E1B2A}"/>
    <cellStyle name="Vírgula 2 3 22" xfId="43000" xr:uid="{47BC2FC9-4BE1-49BA-86BF-E00C19E916A7}"/>
    <cellStyle name="Vírgula 2 3 3" xfId="3117" xr:uid="{21BB280A-C78A-40E5-BAF1-19216AF52C06}"/>
    <cellStyle name="Vírgula 2 3 3 10" xfId="19350" xr:uid="{F5213B43-773A-449E-BDC0-0999B2D4B640}"/>
    <cellStyle name="Vírgula 2 3 3 11" xfId="32864" xr:uid="{89BE46D3-F1EC-4AEB-9CAC-7BB70991D1C6}"/>
    <cellStyle name="Vírgula 2 3 3 12" xfId="35185" xr:uid="{D967392A-60F1-46C3-8A98-64BADD9CEA63}"/>
    <cellStyle name="Vírgula 2 3 3 13" xfId="36336" xr:uid="{249AB7E6-07E1-41CC-9C69-65D6D90BCFCA}"/>
    <cellStyle name="Vírgula 2 3 3 14" xfId="37748" xr:uid="{C70FC02C-EFA9-44DE-8643-7668007D00AB}"/>
    <cellStyle name="Vírgula 2 3 3 15" xfId="39153" xr:uid="{98D0C0E1-A74D-4AD6-894B-D94B1AF70031}"/>
    <cellStyle name="Vírgula 2 3 3 16" xfId="40855" xr:uid="{C30DAEFA-4435-4F41-A84B-2434FEA9640E}"/>
    <cellStyle name="Vírgula 2 3 3 17" xfId="42202" xr:uid="{4475B78C-5C23-4948-A25F-A9CED6ADA35B}"/>
    <cellStyle name="Vírgula 2 3 3 18" xfId="43605" xr:uid="{529CBB50-C276-4096-B82C-A27F64CA8199}"/>
    <cellStyle name="Vírgula 2 3 3 2" xfId="3582" xr:uid="{B706C68A-887F-4AF0-8616-BA35F6B2ED72}"/>
    <cellStyle name="Vírgula 2 3 3 2 10" xfId="35186" xr:uid="{2117357D-3E63-451F-BFEF-C4B8D8703424}"/>
    <cellStyle name="Vírgula 2 3 3 2 11" xfId="37088" xr:uid="{6CAE4F18-2679-4322-8FA0-86EE4F7ACD6E}"/>
    <cellStyle name="Vírgula 2 3 3 2 12" xfId="38500" xr:uid="{731DE3F8-6B4E-40D4-B0ED-6E9EF14CA9B3}"/>
    <cellStyle name="Vírgula 2 3 3 2 13" xfId="39905" xr:uid="{489FE0AD-C11A-4BD0-B556-E6BE1D05D3EA}"/>
    <cellStyle name="Vírgula 2 3 3 2 14" xfId="40856" xr:uid="{6B49FE8E-CE76-43EC-9321-EAC44D36C669}"/>
    <cellStyle name="Vírgula 2 3 3 2 15" xfId="42954" xr:uid="{0345B4DA-E550-4AC4-A03C-3CC5335A894B}"/>
    <cellStyle name="Vírgula 2 3 3 2 16" xfId="44357" xr:uid="{F6BE122B-7418-460A-91C8-96E33AE820A4}"/>
    <cellStyle name="Vírgula 2 3 3 2 2" xfId="4443" xr:uid="{892E7126-12EC-4AA3-824B-822AD1177899}"/>
    <cellStyle name="Vírgula 2 3 3 2 2 2" xfId="6052" xr:uid="{5DB8E15F-B905-41A9-BC06-6C1AF4241E59}"/>
    <cellStyle name="Vírgula 2 3 3 2 2 2 2" xfId="11301" xr:uid="{47C306EB-94AA-43B9-AD5A-48D5A41ED01D}"/>
    <cellStyle name="Vírgula 2 3 3 2 2 2 2 2" xfId="27563" xr:uid="{133A9AA1-7A34-40DD-BD7F-426EFDA09038}"/>
    <cellStyle name="Vírgula 2 3 3 2 2 2 3" xfId="16824" xr:uid="{8586C7AD-B669-4FBB-B7F6-83542484518B}"/>
    <cellStyle name="Vírgula 2 3 3 2 2 2 4" xfId="22722" xr:uid="{68C841B1-B89D-4269-A22E-BE24577AFEFD}"/>
    <cellStyle name="Vírgula 2 3 3 2 2 2 5" xfId="19222" xr:uid="{7BB2B63C-7EC5-48EB-8386-CBC5F6BEF8B4}"/>
    <cellStyle name="Vírgula 2 3 3 2 2 3" xfId="8058" xr:uid="{1DC54853-D784-41E8-9DBE-10A300109BF4}"/>
    <cellStyle name="Vírgula 2 3 3 2 2 3 2" xfId="12913" xr:uid="{986D0D73-5EF8-448A-A5CC-674986933326}"/>
    <cellStyle name="Vírgula 2 3 3 2 2 3 2 2" xfId="29175" xr:uid="{AF2008B0-82C0-4F2C-B046-3D6A27E870C9}"/>
    <cellStyle name="Vírgula 2 3 3 2 2 3 3" xfId="18508" xr:uid="{2B841AD8-0FC9-4D4C-B6B9-D467B5B356BE}"/>
    <cellStyle name="Vírgula 2 3 3 2 2 3 4" xfId="24334" xr:uid="{6ED6175A-5491-4425-9A98-634670323A5F}"/>
    <cellStyle name="Vírgula 2 3 3 2 2 3 5" xfId="30413" xr:uid="{D901F30F-38EC-4D22-A8A8-E63CE50FDE80}"/>
    <cellStyle name="Vírgula 2 3 3 2 2 4" xfId="9685" xr:uid="{824D6CE1-7193-4146-9979-E601A9DC8162}"/>
    <cellStyle name="Vírgula 2 3 3 2 2 4 2" xfId="25954" xr:uid="{5D0C494A-3D43-457F-AE13-7D45C006C995}"/>
    <cellStyle name="Vírgula 2 3 3 2 2 5" xfId="15215" xr:uid="{C2B59079-474E-4A78-BFCF-69EC6B10C792}"/>
    <cellStyle name="Vírgula 2 3 3 2 2 6" xfId="21113" xr:uid="{96CD49CC-F210-4FFD-8DA1-068DB97DF17B}"/>
    <cellStyle name="Vírgula 2 3 3 2 2 7" xfId="13508" xr:uid="{217D9CFF-6695-4545-B761-D4E04C365671}"/>
    <cellStyle name="Vírgula 2 3 3 2 2 8" xfId="34158" xr:uid="{24623C01-7B3B-4B0D-AEB3-8B466A8D5770}"/>
    <cellStyle name="Vírgula 2 3 3 2 3" xfId="5197" xr:uid="{B30FD5A6-1576-451A-8AAB-76A04E434A13}"/>
    <cellStyle name="Vírgula 2 3 3 2 3 2" xfId="10446" xr:uid="{B4CC83A4-5AC1-4691-B2CB-876502B3F2CA}"/>
    <cellStyle name="Vírgula 2 3 3 2 3 2 2" xfId="26708" xr:uid="{D4808D6D-BA0E-4666-A37C-2DC01EEFBCBF}"/>
    <cellStyle name="Vírgula 2 3 3 2 3 3" xfId="15969" xr:uid="{7940D243-253A-4D2A-8966-5D5D41057879}"/>
    <cellStyle name="Vírgula 2 3 3 2 3 4" xfId="21867" xr:uid="{B782AF23-1CBD-4F5B-99FF-828C0354D091}"/>
    <cellStyle name="Vírgula 2 3 3 2 3 5" xfId="32488" xr:uid="{8431889E-3EEE-451F-9364-2EC52E819A57}"/>
    <cellStyle name="Vírgula 2 3 3 2 4" xfId="7203" xr:uid="{34635AD1-CD15-430D-AA44-862787FA22B0}"/>
    <cellStyle name="Vírgula 2 3 3 2 4 2" xfId="12058" xr:uid="{A8C39620-59EB-4581-8328-C705C2B7476B}"/>
    <cellStyle name="Vírgula 2 3 3 2 4 2 2" xfId="28320" xr:uid="{3ABE8726-CEFA-4FC3-9913-4B0F5F4334A6}"/>
    <cellStyle name="Vírgula 2 3 3 2 4 3" xfId="17653" xr:uid="{21963AC9-974A-44ED-A4CB-CA2C69EEDC77}"/>
    <cellStyle name="Vírgula 2 3 3 2 4 4" xfId="23479" xr:uid="{06017160-1172-4222-BD23-E95D0F23EBD0}"/>
    <cellStyle name="Vírgula 2 3 3 2 4 5" xfId="32441" xr:uid="{9254119A-D552-4BAF-A19A-3CBC8970D60B}"/>
    <cellStyle name="Vírgula 2 3 3 2 5" xfId="8830" xr:uid="{0B63452B-2584-42CE-9D50-557F53074DAE}"/>
    <cellStyle name="Vírgula 2 3 3 2 5 2" xfId="25099" xr:uid="{1748AF5B-648A-4315-8A31-600A1E8CC55A}"/>
    <cellStyle name="Vírgula 2 3 3 2 6" xfId="14358" xr:uid="{BB15BC4E-54D6-4E7C-8F2D-0E050369E562}"/>
    <cellStyle name="Vírgula 2 3 3 2 7" xfId="20258" xr:uid="{611468AA-0E6C-4BD1-9D2E-B7CD50172ABE}"/>
    <cellStyle name="Vírgula 2 3 3 2 8" xfId="29439" xr:uid="{E48103EA-57FA-46EB-9552-771DCB4BB194}"/>
    <cellStyle name="Vírgula 2 3 3 2 9" xfId="33303" xr:uid="{91550BBF-1555-40A6-B01B-466490BAA5BF}"/>
    <cellStyle name="Vírgula 2 3 3 3" xfId="3669" xr:uid="{F8F35B0D-54DB-406F-B3C8-42FF54B7E12E}"/>
    <cellStyle name="Vírgula 2 3 3 3 2" xfId="4527" xr:uid="{6C0BD5E3-105E-458E-A5D9-470AC2F70631}"/>
    <cellStyle name="Vírgula 2 3 3 3 2 2" xfId="6136" xr:uid="{B92ED005-7F5F-43A3-B9A2-8C8834E9D170}"/>
    <cellStyle name="Vírgula 2 3 3 3 2 2 2" xfId="11385" xr:uid="{3E5D222D-BE26-4F38-95F6-A6662210C27B}"/>
    <cellStyle name="Vírgula 2 3 3 3 2 2 2 2" xfId="27647" xr:uid="{00D95CE4-A99E-422D-90FF-E00D9B2ED241}"/>
    <cellStyle name="Vírgula 2 3 3 3 2 2 3" xfId="16908" xr:uid="{43C0B6F5-2A4A-4022-A796-423CFA446812}"/>
    <cellStyle name="Vírgula 2 3 3 3 2 2 4" xfId="22806" xr:uid="{CC1054AE-E45D-4FC7-A48A-B9FB9C54A3F2}"/>
    <cellStyle name="Vírgula 2 3 3 3 2 2 5" xfId="29592" xr:uid="{4F1B344B-5AFA-493D-84EC-5F065A56B436}"/>
    <cellStyle name="Vírgula 2 3 3 3 2 3" xfId="8142" xr:uid="{DE197DB7-EAEF-4EC4-923B-68ED70A9B005}"/>
    <cellStyle name="Vírgula 2 3 3 3 2 3 2" xfId="12997" xr:uid="{83CF5829-0EEB-4D4F-AF57-0070406A8E14}"/>
    <cellStyle name="Vírgula 2 3 3 3 2 3 2 2" xfId="29259" xr:uid="{F01F737E-4F97-4A88-9A84-DBBF88BA1A23}"/>
    <cellStyle name="Vírgula 2 3 3 3 2 3 3" xfId="18592" xr:uid="{4F003029-14E9-46EE-9CB5-95FDED234765}"/>
    <cellStyle name="Vírgula 2 3 3 3 2 3 4" xfId="24418" xr:uid="{8D8508B7-D54E-47B4-991E-8A9D66ED68D6}"/>
    <cellStyle name="Vírgula 2 3 3 3 2 3 5" xfId="32009" xr:uid="{1A3C56AA-FF4B-43A7-98B0-08B787F8A77E}"/>
    <cellStyle name="Vírgula 2 3 3 3 2 4" xfId="9769" xr:uid="{B496A0A7-D32B-4EC4-ADB4-E9785B7A6FA0}"/>
    <cellStyle name="Vírgula 2 3 3 3 2 4 2" xfId="26038" xr:uid="{FB665CF2-EEDD-4559-91B1-DAB18FAA3AFD}"/>
    <cellStyle name="Vírgula 2 3 3 3 2 5" xfId="15299" xr:uid="{60C61B60-DB77-4354-964C-BC7A0E2AD49C}"/>
    <cellStyle name="Vírgula 2 3 3 3 2 6" xfId="21197" xr:uid="{EB7A9CD5-416E-46A3-A55C-5ECA52147B39}"/>
    <cellStyle name="Vírgula 2 3 3 3 2 7" xfId="30395" xr:uid="{CCC389D9-DED6-4035-BBCE-850C467D4915}"/>
    <cellStyle name="Vírgula 2 3 3 3 2 8" xfId="34242" xr:uid="{B0A47C7D-4791-4357-A6DA-358D9C036F85}"/>
    <cellStyle name="Vírgula 2 3 3 3 3" xfId="5281" xr:uid="{2311E7BE-360B-4169-B32E-4623F244828F}"/>
    <cellStyle name="Vírgula 2 3 3 3 3 2" xfId="10530" xr:uid="{06C84831-018A-4C3C-A230-A1E32BB705EF}"/>
    <cellStyle name="Vírgula 2 3 3 3 3 2 2" xfId="26792" xr:uid="{25126C2E-9EDE-47A2-9A90-8635969D6A85}"/>
    <cellStyle name="Vírgula 2 3 3 3 3 3" xfId="16053" xr:uid="{FB6326F0-24D2-48D5-A31F-559875AFCCA2}"/>
    <cellStyle name="Vírgula 2 3 3 3 3 4" xfId="21951" xr:uid="{59C0CB61-87DD-4199-A8A0-887828D0624C}"/>
    <cellStyle name="Vírgula 2 3 3 3 3 5" xfId="32236" xr:uid="{B903E060-9BC3-4612-A005-CA076E70F51F}"/>
    <cellStyle name="Vírgula 2 3 3 3 4" xfId="7287" xr:uid="{0018760A-E9CC-45C3-AA18-B3271AEF0E04}"/>
    <cellStyle name="Vírgula 2 3 3 3 4 2" xfId="12142" xr:uid="{DBFB8961-F272-4253-84E8-2304594C009D}"/>
    <cellStyle name="Vírgula 2 3 3 3 4 2 2" xfId="28404" xr:uid="{75ABF723-855A-436F-A7A4-8114BE6A3AAA}"/>
    <cellStyle name="Vírgula 2 3 3 3 4 3" xfId="17737" xr:uid="{1B99174A-FCAD-4C21-90F8-7FE996CC7F5C}"/>
    <cellStyle name="Vírgula 2 3 3 3 4 4" xfId="23563" xr:uid="{9C98E931-3E4C-4156-A566-2DF67683C929}"/>
    <cellStyle name="Vírgula 2 3 3 3 4 5" xfId="30252" xr:uid="{78D3511B-284E-4148-A2C4-A319D278DDEB}"/>
    <cellStyle name="Vírgula 2 3 3 3 5" xfId="8914" xr:uid="{3ED897CD-4E49-4DAA-B867-175CB1E904BE}"/>
    <cellStyle name="Vírgula 2 3 3 3 5 2" xfId="25183" xr:uid="{6A3881B5-6FF7-444E-818C-399C144DAA68}"/>
    <cellStyle name="Vírgula 2 3 3 3 6" xfId="14442" xr:uid="{B8A53ACC-0AB6-4682-804A-FA1C8831F8A1}"/>
    <cellStyle name="Vírgula 2 3 3 3 7" xfId="20342" xr:uid="{EA787601-A402-460F-9461-10B0A736E273}"/>
    <cellStyle name="Vírgula 2 3 3 3 8" xfId="13433" xr:uid="{182B3E71-DAA0-41E3-8035-526065D42F31}"/>
    <cellStyle name="Vírgula 2 3 3 3 9" xfId="33387" xr:uid="{BFD46BAB-0F6D-404B-BF5D-549CA217B0F9}"/>
    <cellStyle name="Vírgula 2 3 3 4" xfId="4008" xr:uid="{C1E8B683-9A56-4C59-A04A-944C0895168C}"/>
    <cellStyle name="Vírgula 2 3 3 4 2" xfId="5617" xr:uid="{85781451-91A3-4A01-B167-6A04CE1BB1F7}"/>
    <cellStyle name="Vírgula 2 3 3 4 2 2" xfId="10866" xr:uid="{3BE82BC8-2A8C-41D3-BCD2-DE961EE02762}"/>
    <cellStyle name="Vírgula 2 3 3 4 2 2 2" xfId="27128" xr:uid="{47E4B36F-96C0-4362-9E62-E7C27B0B520F}"/>
    <cellStyle name="Vírgula 2 3 3 4 2 3" xfId="16389" xr:uid="{426878C1-546B-4096-8D4F-7C62F420C8F1}"/>
    <cellStyle name="Vírgula 2 3 3 4 2 4" xfId="22287" xr:uid="{7BDB26B2-630F-4311-B12F-702AA7F4B8FA}"/>
    <cellStyle name="Vírgula 2 3 3 4 2 5" xfId="30236" xr:uid="{D4286E2A-A945-4A91-891C-5D207FA02848}"/>
    <cellStyle name="Vírgula 2 3 3 4 3" xfId="7623" xr:uid="{469DB697-400A-4722-AA5C-4EF6006C3699}"/>
    <cellStyle name="Vírgula 2 3 3 4 3 2" xfId="12478" xr:uid="{2A3362A2-FBED-494A-BFA7-648A4C91147B}"/>
    <cellStyle name="Vírgula 2 3 3 4 3 2 2" xfId="28740" xr:uid="{EB97B701-A22F-4A7D-8521-29C31FBB0860}"/>
    <cellStyle name="Vírgula 2 3 3 4 3 3" xfId="18073" xr:uid="{07A82EA7-F5F6-49B9-A23D-5761CC0F5020}"/>
    <cellStyle name="Vírgula 2 3 3 4 3 4" xfId="23899" xr:uid="{D6CF4A3B-8584-480A-ADB1-09D476B84686}"/>
    <cellStyle name="Vírgula 2 3 3 4 3 5" xfId="30189" xr:uid="{7C857C9C-57D6-4B31-A7FA-C40BA6F197DB}"/>
    <cellStyle name="Vírgula 2 3 3 4 4" xfId="9250" xr:uid="{E0098A32-C6CB-4205-9B75-DF97131A8929}"/>
    <cellStyle name="Vírgula 2 3 3 4 4 2" xfId="25519" xr:uid="{3B77B8E0-41E8-4710-B5AF-266F394C2330}"/>
    <cellStyle name="Vírgula 2 3 3 4 5" xfId="14780" xr:uid="{9F133055-7077-4276-BDAA-91B8A967AED8}"/>
    <cellStyle name="Vírgula 2 3 3 4 6" xfId="20678" xr:uid="{5B915E08-A5DA-4F50-BE5B-5416222F95A1}"/>
    <cellStyle name="Vírgula 2 3 3 4 7" xfId="30583" xr:uid="{469087BF-1730-45E2-94E0-718071499C59}"/>
    <cellStyle name="Vírgula 2 3 3 4 8" xfId="33723" xr:uid="{E0472618-4218-417B-AD69-02C821A07296}"/>
    <cellStyle name="Vírgula 2 3 3 5" xfId="4758" xr:uid="{9AAE52BA-BE8F-49E1-8474-D2C77641680B}"/>
    <cellStyle name="Vírgula 2 3 3 5 2" xfId="10007" xr:uid="{3784A1BA-50C8-4D52-8B3A-ADD4C27522B6}"/>
    <cellStyle name="Vírgula 2 3 3 5 2 2" xfId="26269" xr:uid="{743939F9-0554-42DE-9160-CB6AA16C2E90}"/>
    <cellStyle name="Vírgula 2 3 3 5 3" xfId="15530" xr:uid="{5D4CE560-EA9D-46A2-8433-912E93C73329}"/>
    <cellStyle name="Vírgula 2 3 3 5 4" xfId="21428" xr:uid="{D1757A82-9037-44D5-9A66-E2C9B38BFA4F}"/>
    <cellStyle name="Vírgula 2 3 3 5 5" xfId="29569" xr:uid="{58A1B166-6145-4D9B-B9C5-20E852A8AD79}"/>
    <cellStyle name="Vírgula 2 3 3 6" xfId="6764" xr:uid="{E8FF58C9-61E7-45DE-B4AC-127D911A0449}"/>
    <cellStyle name="Vírgula 2 3 3 6 2" xfId="11619" xr:uid="{D19F0F05-B049-4EC8-B6EF-B85067EF2C1E}"/>
    <cellStyle name="Vírgula 2 3 3 6 2 2" xfId="27881" xr:uid="{BFF28E38-60CD-4D24-B4B9-D2C66F084D6D}"/>
    <cellStyle name="Vírgula 2 3 3 6 3" xfId="17214" xr:uid="{043B85B9-9631-47E6-AA4F-87889E695F32}"/>
    <cellStyle name="Vírgula 2 3 3 6 4" xfId="23040" xr:uid="{D31A7B05-C89A-483C-AA5B-35C9795E6AE6}"/>
    <cellStyle name="Vírgula 2 3 3 6 5" xfId="18993" xr:uid="{86EF4229-ADB7-4DFA-B976-73E2150E2EAE}"/>
    <cellStyle name="Vírgula 2 3 3 7" xfId="8391" xr:uid="{E54C4803-FDB1-4AFC-AFE6-97B76614A838}"/>
    <cellStyle name="Vírgula 2 3 3 7 2" xfId="24660" xr:uid="{0B652485-3B35-4620-9581-E43E5D863789}"/>
    <cellStyle name="Vírgula 2 3 3 8" xfId="13916" xr:uid="{60B84AB8-D0BB-48AA-8E5C-720307A8C836}"/>
    <cellStyle name="Vírgula 2 3 3 9" xfId="19819" xr:uid="{C708C6E3-B124-4660-B387-0B0CA9FCDB06}"/>
    <cellStyle name="Vírgula 2 3 4" xfId="3384" xr:uid="{565FAB00-EED3-4D95-8B83-7A683E3149E8}"/>
    <cellStyle name="Vírgula 2 3 4 10" xfId="35187" xr:uid="{F2DD5563-6254-4CB4-96CE-B199CDE9317E}"/>
    <cellStyle name="Vírgula 2 3 4 11" xfId="36059" xr:uid="{08A24E24-B4D8-4E7D-9EFD-F18C334C3E91}"/>
    <cellStyle name="Vírgula 2 3 4 12" xfId="37471" xr:uid="{1A5A5C00-3031-4D4B-BB5C-4CFF06F1A433}"/>
    <cellStyle name="Vírgula 2 3 4 13" xfId="38876" xr:uid="{7388ED0F-85BC-431E-8E5B-F01596D7BCE0}"/>
    <cellStyle name="Vírgula 2 3 4 14" xfId="40857" xr:uid="{63C6CD22-619D-49E9-B10A-081EA1FAE82A}"/>
    <cellStyle name="Vírgula 2 3 4 15" xfId="41925" xr:uid="{49BB3DB4-44C2-4FFE-B3B1-CF5014300C08}"/>
    <cellStyle name="Vírgula 2 3 4 16" xfId="43328" xr:uid="{8B629289-5CBF-436F-AE0B-5C973638EC87}"/>
    <cellStyle name="Vírgula 2 3 4 2" xfId="4245" xr:uid="{48FB5766-C161-44DC-9CD2-3E7533FD7698}"/>
    <cellStyle name="Vírgula 2 3 4 2 10" xfId="36811" xr:uid="{4DACF3C3-3D2D-49B4-A504-5B92AE0A25D5}"/>
    <cellStyle name="Vírgula 2 3 4 2 11" xfId="38223" xr:uid="{1F6A6FA8-E55C-4763-B91F-94E465138FA2}"/>
    <cellStyle name="Vírgula 2 3 4 2 12" xfId="39628" xr:uid="{5F9BA22E-3C1B-4675-803A-388F39A12F15}"/>
    <cellStyle name="Vírgula 2 3 4 2 13" xfId="40858" xr:uid="{1F703E5F-C696-4F05-BDBC-841E1D620E9E}"/>
    <cellStyle name="Vírgula 2 3 4 2 14" xfId="42677" xr:uid="{46D832A7-E1E0-4575-9FF9-65543026C27F}"/>
    <cellStyle name="Vírgula 2 3 4 2 15" xfId="44080" xr:uid="{3748B62A-A866-4B1F-94F9-23052EE49584}"/>
    <cellStyle name="Vírgula 2 3 4 2 2" xfId="5854" xr:uid="{409A9A5A-03B9-4BDC-B126-F61BA1B1EB71}"/>
    <cellStyle name="Vírgula 2 3 4 2 2 2" xfId="11103" xr:uid="{C81BF5D4-4673-4B72-8509-A5BD61F6ABA6}"/>
    <cellStyle name="Vírgula 2 3 4 2 2 2 2" xfId="27365" xr:uid="{A7375F61-05AC-4B8B-A328-9FC2B367E7D7}"/>
    <cellStyle name="Vírgula 2 3 4 2 2 3" xfId="16626" xr:uid="{74BE3770-230E-4ADB-BA42-06FAED1F4DB2}"/>
    <cellStyle name="Vírgula 2 3 4 2 2 4" xfId="22524" xr:uid="{17DB5FC0-2818-4160-9CB9-0C08952EFC76}"/>
    <cellStyle name="Vírgula 2 3 4 2 2 5" xfId="18742" xr:uid="{7CD00C77-1AD6-4157-94C8-108D8042D916}"/>
    <cellStyle name="Vírgula 2 3 4 2 3" xfId="7860" xr:uid="{B0070A2D-D1D8-42FC-B532-ADB09D1F7F48}"/>
    <cellStyle name="Vírgula 2 3 4 2 3 2" xfId="12715" xr:uid="{889CEF07-55CB-4BC4-A1CC-3E53B44D93BE}"/>
    <cellStyle name="Vírgula 2 3 4 2 3 2 2" xfId="28977" xr:uid="{B4DF04AA-68E7-4FEF-A418-5665798B150A}"/>
    <cellStyle name="Vírgula 2 3 4 2 3 3" xfId="18310" xr:uid="{E112F585-76FE-4864-B4CB-64ECCB16C35D}"/>
    <cellStyle name="Vírgula 2 3 4 2 3 4" xfId="24136" xr:uid="{153EA4B2-5F37-4EAE-8D3A-A962EC79FE63}"/>
    <cellStyle name="Vírgula 2 3 4 2 3 5" xfId="29665" xr:uid="{C4066951-13B8-48DD-B73C-C984AAF965E8}"/>
    <cellStyle name="Vírgula 2 3 4 2 4" xfId="9487" xr:uid="{3BE01943-9372-472A-95C4-7C72EF41EB29}"/>
    <cellStyle name="Vírgula 2 3 4 2 4 2" xfId="25756" xr:uid="{F5C176AD-9D71-4DDB-8C55-17FD1C1A5AD9}"/>
    <cellStyle name="Vírgula 2 3 4 2 5" xfId="15017" xr:uid="{3C383404-1F87-4DE6-BE13-A93E49A6AA38}"/>
    <cellStyle name="Vírgula 2 3 4 2 6" xfId="20915" xr:uid="{BA9CDE0A-833E-46C6-A1EE-3055EF383945}"/>
    <cellStyle name="Vírgula 2 3 4 2 7" xfId="31325" xr:uid="{F9BC0908-32DE-4091-ABD0-E292FA66B79D}"/>
    <cellStyle name="Vírgula 2 3 4 2 8" xfId="33960" xr:uid="{4A3F243C-D6D7-40BE-80E0-6C4DEE029A89}"/>
    <cellStyle name="Vírgula 2 3 4 2 9" xfId="35188" xr:uid="{0838616F-AD72-4658-96C6-EF6BD7EAA0E1}"/>
    <cellStyle name="Vírgula 2 3 4 3" xfId="4999" xr:uid="{5BBC1E4B-0F5A-4D82-9430-47A6BE0B61FE}"/>
    <cellStyle name="Vírgula 2 3 4 3 2" xfId="10248" xr:uid="{BA4FF5C8-7E5C-43A4-AC8F-75B74293E23E}"/>
    <cellStyle name="Vírgula 2 3 4 3 2 2" xfId="26510" xr:uid="{11EC6608-E719-4F6F-852F-812AC6CEE86F}"/>
    <cellStyle name="Vírgula 2 3 4 3 3" xfId="15771" xr:uid="{09656464-5B89-4698-82DA-22E86639A0BE}"/>
    <cellStyle name="Vírgula 2 3 4 3 4" xfId="21669" xr:uid="{D642A03F-05F4-4E29-BE60-FC7777405BCE}"/>
    <cellStyle name="Vírgula 2 3 4 3 5" xfId="32444" xr:uid="{2E762974-D404-4773-BA68-B23E42748502}"/>
    <cellStyle name="Vírgula 2 3 4 4" xfId="7005" xr:uid="{61FDD4B2-16C0-4F9D-8677-62EC9F4BE5F0}"/>
    <cellStyle name="Vírgula 2 3 4 4 2" xfId="11860" xr:uid="{706EC22D-1796-47EF-82FC-B7C1D24655C1}"/>
    <cellStyle name="Vírgula 2 3 4 4 2 2" xfId="28122" xr:uid="{484683D3-6407-4AA3-A9C4-BFBA6E5616B0}"/>
    <cellStyle name="Vírgula 2 3 4 4 3" xfId="17455" xr:uid="{03CC7B41-3F73-4ED8-AD2C-8F450E5F31C1}"/>
    <cellStyle name="Vírgula 2 3 4 4 4" xfId="23281" xr:uid="{319FEF4A-F69A-4E9F-A94A-C3A3B90527C5}"/>
    <cellStyle name="Vírgula 2 3 4 4 5" xfId="30101" xr:uid="{93D5D2CF-9F6C-4F74-BB90-F0486DA86B9F}"/>
    <cellStyle name="Vírgula 2 3 4 5" xfId="8632" xr:uid="{76CFF179-C931-4B5D-8550-AF19C0AB3038}"/>
    <cellStyle name="Vírgula 2 3 4 5 2" xfId="24901" xr:uid="{C9CD6E2D-497F-45C8-8F1B-0A944823D35F}"/>
    <cellStyle name="Vírgula 2 3 4 6" xfId="14160" xr:uid="{2C6A3EAA-98B9-46E8-9DCD-AA1DF3544102}"/>
    <cellStyle name="Vírgula 2 3 4 7" xfId="20060" xr:uid="{4A4ECB88-79C9-479D-A816-5C58DE466991}"/>
    <cellStyle name="Vírgula 2 3 4 8" xfId="30200" xr:uid="{3D0252E2-FF51-499C-9A9A-7F6EA1E5D916}"/>
    <cellStyle name="Vírgula 2 3 4 9" xfId="33105" xr:uid="{21D301D1-5FD7-41D2-8DD5-2114C3160933}"/>
    <cellStyle name="Vírgula 2 3 5" xfId="3807" xr:uid="{0D48B0FA-E311-4CC9-BF34-21B424B2A399}"/>
    <cellStyle name="Vírgula 2 3 5 10" xfId="36444" xr:uid="{63E6521E-B2C3-438E-8D7C-1083D8CE739B}"/>
    <cellStyle name="Vírgula 2 3 5 11" xfId="37856" xr:uid="{62A9837D-8B84-4DFE-8958-B43EBF66E451}"/>
    <cellStyle name="Vírgula 2 3 5 12" xfId="39261" xr:uid="{1423D8B4-03BF-49C1-BF75-71D7115B30D2}"/>
    <cellStyle name="Vírgula 2 3 5 13" xfId="40859" xr:uid="{AFECBE38-0C57-4F57-AB14-B8CE192DE388}"/>
    <cellStyle name="Vírgula 2 3 5 14" xfId="42310" xr:uid="{1686FAEE-1113-4D6C-8363-73E7E17A2E3C}"/>
    <cellStyle name="Vírgula 2 3 5 15" xfId="43713" xr:uid="{06D4766B-B4A8-436B-91E9-7CCF1370B3C6}"/>
    <cellStyle name="Vírgula 2 3 5 2" xfId="5416" xr:uid="{510E0B8A-6C34-4690-B885-DB931B69EB4F}"/>
    <cellStyle name="Vírgula 2 3 5 2 2" xfId="10665" xr:uid="{04A44F0F-C63C-4432-9B16-B561860F37AD}"/>
    <cellStyle name="Vírgula 2 3 5 2 2 2" xfId="26927" xr:uid="{18FCC983-5CAB-4793-9A6A-5C6F2096BB64}"/>
    <cellStyle name="Vírgula 2 3 5 2 3" xfId="16188" xr:uid="{4843F245-3815-4AA3-AD8A-CA8CC0C93B1A}"/>
    <cellStyle name="Vírgula 2 3 5 2 4" xfId="22086" xr:uid="{43B7C16F-E794-49F4-8E7A-C1AE41C96464}"/>
    <cellStyle name="Vírgula 2 3 5 2 5" xfId="30466" xr:uid="{F8B7FFC6-1117-4D5F-9EA5-22380589F1D3}"/>
    <cellStyle name="Vírgula 2 3 5 3" xfId="7422" xr:uid="{262A44B0-FF05-45BA-A9C1-D57CBF3A5F27}"/>
    <cellStyle name="Vírgula 2 3 5 3 2" xfId="12277" xr:uid="{4B2D1796-4A7A-42A6-8BB8-301E121D4DA7}"/>
    <cellStyle name="Vírgula 2 3 5 3 2 2" xfId="28539" xr:uid="{EB2BCEFC-1702-4D2E-91C7-06A5FBAE9159}"/>
    <cellStyle name="Vírgula 2 3 5 3 3" xfId="17872" xr:uid="{BF6F1579-B707-4804-A7E4-F7A8F13F955A}"/>
    <cellStyle name="Vírgula 2 3 5 3 4" xfId="23698" xr:uid="{237B280F-1971-4301-9CE4-448A99468695}"/>
    <cellStyle name="Vírgula 2 3 5 3 5" xfId="31437" xr:uid="{51C65E53-D8F9-4A36-AA1A-B68E5512DC2F}"/>
    <cellStyle name="Vírgula 2 3 5 4" xfId="9049" xr:uid="{98B4C88F-D123-4E55-9087-55079597E608}"/>
    <cellStyle name="Vírgula 2 3 5 4 2" xfId="25318" xr:uid="{C2E439A2-9D84-4A6C-8E89-2CADD8A8AB46}"/>
    <cellStyle name="Vírgula 2 3 5 5" xfId="14579" xr:uid="{7DBE99AC-B904-49D6-8384-9A53A0CFD587}"/>
    <cellStyle name="Vírgula 2 3 5 6" xfId="20477" xr:uid="{973D11B5-1CE0-435C-A788-58C97B71B5B8}"/>
    <cellStyle name="Vírgula 2 3 5 7" xfId="19412" xr:uid="{3B8E4C1A-0C91-4533-B232-1B4AA94E9F5E}"/>
    <cellStyle name="Vírgula 2 3 5 8" xfId="33522" xr:uid="{4600EC3F-7231-4E36-BC78-B0B00E2D2EDD}"/>
    <cellStyle name="Vírgula 2 3 5 9" xfId="35189" xr:uid="{E9D825D8-B3A7-45B3-975D-73A2350250AC}"/>
    <cellStyle name="Vírgula 2 3 6" xfId="4569" xr:uid="{2D061120-BD63-4A1F-97F2-ED768FA3A9DB}"/>
    <cellStyle name="Vírgula 2 3 6 2" xfId="9818" xr:uid="{2DBE89C2-7C52-432B-AA3E-86AC5815BD2F}"/>
    <cellStyle name="Vírgula 2 3 6 2 2" xfId="26080" xr:uid="{3ED4D785-5F71-4AF7-94BE-45A23A8F7433}"/>
    <cellStyle name="Vírgula 2 3 6 3" xfId="15341" xr:uid="{CD1C64EF-313E-4241-A76C-3B511A22ED78}"/>
    <cellStyle name="Vírgula 2 3 6 4" xfId="21239" xr:uid="{E6BDD4E0-C596-4508-9C48-C000E3A29308}"/>
    <cellStyle name="Vírgula 2 3 6 5" xfId="31533" xr:uid="{23BF5420-1C30-4204-83CE-54A631A4792E}"/>
    <cellStyle name="Vírgula 2 3 6 6" xfId="41345" xr:uid="{3799AA32-4A60-420F-A42E-1004AE4AFBE2}"/>
    <cellStyle name="Vírgula 2 3 7" xfId="6575" xr:uid="{A4973EC3-B581-40A9-9AAF-C51EFC0B864A}"/>
    <cellStyle name="Vírgula 2 3 7 2" xfId="11430" xr:uid="{92F24CF4-5490-43BD-AD9C-D742F91E2C8B}"/>
    <cellStyle name="Vírgula 2 3 7 2 2" xfId="27692" xr:uid="{BC048716-3C32-414B-BBB7-29C84A7EFB8E}"/>
    <cellStyle name="Vírgula 2 3 7 3" xfId="17025" xr:uid="{AF23573B-7703-4DB0-BF05-F16BAD1E273D}"/>
    <cellStyle name="Vírgula 2 3 7 4" xfId="22851" xr:uid="{D666C42F-98C5-4EF6-80EF-66F281815C3E}"/>
    <cellStyle name="Vírgula 2 3 7 5" xfId="31293" xr:uid="{542D4A42-A413-4F8B-B5F1-105BADC6D737}"/>
    <cellStyle name="Vírgula 2 3 8" xfId="8161" xr:uid="{0D0694A5-0814-4726-B314-BCCC748D5707}"/>
    <cellStyle name="Vírgula 2 3 8 2" xfId="13014" xr:uid="{10AE3B2D-29F6-40A5-82C8-92FD3191D7F5}"/>
    <cellStyle name="Vírgula 2 3 8 2 2" xfId="29276" xr:uid="{5F7EF64F-9C5D-4B36-B032-41B4BF9612FF}"/>
    <cellStyle name="Vírgula 2 3 8 3" xfId="18610" xr:uid="{88F6DA18-6B20-4563-9394-F828A0CA8604}"/>
    <cellStyle name="Vírgula 2 3 8 4" xfId="24435" xr:uid="{24E9A16C-000B-4441-9EAC-02FE7CA7A628}"/>
    <cellStyle name="Vírgula 2 3 8 5" xfId="18809" xr:uid="{B7A7E0BC-2167-41C4-BDCB-5EB541BB468E}"/>
    <cellStyle name="Vírgula 2 3 9" xfId="8202" xr:uid="{B560A304-3A03-48D4-B84C-EAA2DE3F1CDE}"/>
    <cellStyle name="Vírgula 2 3 9 2" xfId="24472" xr:uid="{83F6007C-C260-495B-9381-FDED81CBD576}"/>
    <cellStyle name="Vírgula 2 4" xfId="2898" xr:uid="{AFB57636-F8A3-4B68-ACA7-EAD37FDCCF03}"/>
    <cellStyle name="Vírgula 2 4 2" xfId="3118" xr:uid="{5A31A93B-47C7-4806-80F9-C991D6ACC30B}"/>
    <cellStyle name="Vírgula 2 4 2 10" xfId="32865" xr:uid="{E1B6EE3D-CFBC-45CD-93B9-773FED23190E}"/>
    <cellStyle name="Vírgula 2 4 2 11" xfId="35190" xr:uid="{95065273-DF83-437A-8AD1-93A8105EACF0}"/>
    <cellStyle name="Vírgula 2 4 2 12" xfId="35869" xr:uid="{AD95625C-B4E7-466A-A534-8017E2C1D46A}"/>
    <cellStyle name="Vírgula 2 4 2 13" xfId="37281" xr:uid="{7B5B66FE-1B80-4888-B0BC-13D19636F33C}"/>
    <cellStyle name="Vírgula 2 4 2 14" xfId="38686" xr:uid="{667DE7E6-53FC-40BA-A355-C395027C5AF3}"/>
    <cellStyle name="Vírgula 2 4 2 15" xfId="40860" xr:uid="{D8B7005B-1E9B-4DA3-AB90-2A0499F326CB}"/>
    <cellStyle name="Vírgula 2 4 2 16" xfId="41735" xr:uid="{87967166-A2EA-48D6-8C3A-288E312E6339}"/>
    <cellStyle name="Vírgula 2 4 2 17" xfId="43138" xr:uid="{3DF5A5FF-3D60-4F94-9381-B32C82EA0924}"/>
    <cellStyle name="Vírgula 2 4 2 2" xfId="3583" xr:uid="{6D45B3AD-FAE4-4290-8D2C-62237950FE4F}"/>
    <cellStyle name="Vírgula 2 4 2 2 10" xfId="35191" xr:uid="{2674F276-3CD6-4AE8-9FF8-A94A0DD5511E}"/>
    <cellStyle name="Vírgula 2 4 2 2 11" xfId="36234" xr:uid="{A019C01A-A70D-414C-A223-A687936348F3}"/>
    <cellStyle name="Vírgula 2 4 2 2 12" xfId="37646" xr:uid="{7952429D-3BC8-46AE-8C4F-E820D209CCEA}"/>
    <cellStyle name="Vírgula 2 4 2 2 13" xfId="39051" xr:uid="{5F6856A5-29D5-49D1-8AC2-7595C95C923A}"/>
    <cellStyle name="Vírgula 2 4 2 2 14" xfId="40861" xr:uid="{1F6FE56E-7AD2-47F7-A2D1-9573F8191259}"/>
    <cellStyle name="Vírgula 2 4 2 2 15" xfId="42100" xr:uid="{F1BD0121-9738-4D7E-907B-3333D7D487DC}"/>
    <cellStyle name="Vírgula 2 4 2 2 16" xfId="43503" xr:uid="{CB20675D-B077-4761-B786-9E00C2660180}"/>
    <cellStyle name="Vírgula 2 4 2 2 2" xfId="4444" xr:uid="{D4506F69-1F04-496F-9E4A-00853E030790}"/>
    <cellStyle name="Vírgula 2 4 2 2 2 10" xfId="36986" xr:uid="{0DF5606E-4E89-4363-9A13-937F488F4AC0}"/>
    <cellStyle name="Vírgula 2 4 2 2 2 11" xfId="38398" xr:uid="{CADAE859-D82B-4183-ADAE-C2859D00F172}"/>
    <cellStyle name="Vírgula 2 4 2 2 2 12" xfId="39803" xr:uid="{F181229C-A51F-45AF-8DDB-19858F888129}"/>
    <cellStyle name="Vírgula 2 4 2 2 2 13" xfId="40862" xr:uid="{BF85FFAF-8ECD-4726-863C-192977FC907F}"/>
    <cellStyle name="Vírgula 2 4 2 2 2 14" xfId="42852" xr:uid="{41C49B49-0738-4096-A812-5019C1899500}"/>
    <cellStyle name="Vírgula 2 4 2 2 2 15" xfId="44255" xr:uid="{80E43778-0414-4503-B8D3-21FA7D2F0608}"/>
    <cellStyle name="Vírgula 2 4 2 2 2 2" xfId="6053" xr:uid="{22AFCFC5-3578-472E-B554-6EB41D798595}"/>
    <cellStyle name="Vírgula 2 4 2 2 2 2 2" xfId="11302" xr:uid="{94FBF317-1F69-4B17-823A-BD73A316FA47}"/>
    <cellStyle name="Vírgula 2 4 2 2 2 2 2 2" xfId="27564" xr:uid="{A56CA287-EDDF-4A0F-958D-FA7F4C902A59}"/>
    <cellStyle name="Vírgula 2 4 2 2 2 2 3" xfId="16825" xr:uid="{DE04CB6B-14FD-4147-B103-28DF1D229A9F}"/>
    <cellStyle name="Vírgula 2 4 2 2 2 2 4" xfId="22723" xr:uid="{84C6B3EF-9C0E-4809-A36E-4AB6A8B96A8E}"/>
    <cellStyle name="Vírgula 2 4 2 2 2 2 5" xfId="29992" xr:uid="{9B7F53D1-75D5-4887-A4E0-4F0BE77CC573}"/>
    <cellStyle name="Vírgula 2 4 2 2 2 3" xfId="8059" xr:uid="{EAB0B308-5417-4704-BAFD-D95AF4DADA8C}"/>
    <cellStyle name="Vírgula 2 4 2 2 2 3 2" xfId="12914" xr:uid="{73C91247-DCD3-4F0F-9CA6-F3A92940A670}"/>
    <cellStyle name="Vírgula 2 4 2 2 2 3 2 2" xfId="29176" xr:uid="{BB80781C-D714-41CB-B910-77D0EE65F8F4}"/>
    <cellStyle name="Vírgula 2 4 2 2 2 3 3" xfId="18509" xr:uid="{A545E4E4-3FD7-400C-8357-EC4BCDAD0A17}"/>
    <cellStyle name="Vírgula 2 4 2 2 2 3 4" xfId="24335" xr:uid="{7303C1D2-0B6C-42F8-A5D3-A5E1C64E36B6}"/>
    <cellStyle name="Vírgula 2 4 2 2 2 3 5" xfId="30832" xr:uid="{48116DF5-3164-4A13-8EDE-6D4642A1D936}"/>
    <cellStyle name="Vírgula 2 4 2 2 2 4" xfId="9686" xr:uid="{6C43A065-B8A4-4A31-B9AB-560C5F0C4C27}"/>
    <cellStyle name="Vírgula 2 4 2 2 2 4 2" xfId="25955" xr:uid="{8AA8DB31-BA64-45E3-9D61-D13B3AC84BE0}"/>
    <cellStyle name="Vírgula 2 4 2 2 2 5" xfId="15216" xr:uid="{1F5E1175-B8E0-4E3E-9517-9A90D8279842}"/>
    <cellStyle name="Vírgula 2 4 2 2 2 6" xfId="21114" xr:uid="{9CD24949-BC36-441B-8086-E74D9259EC19}"/>
    <cellStyle name="Vírgula 2 4 2 2 2 7" xfId="18648" xr:uid="{6A2860AA-DFD0-499D-A628-CA45957825FE}"/>
    <cellStyle name="Vírgula 2 4 2 2 2 8" xfId="34159" xr:uid="{6A2C9683-CD6B-4766-A847-69E42FF6D265}"/>
    <cellStyle name="Vírgula 2 4 2 2 2 9" xfId="35192" xr:uid="{5B1F96AC-674F-4C3D-9D6F-F8C4BCE6C06F}"/>
    <cellStyle name="Vírgula 2 4 2 2 3" xfId="5198" xr:uid="{71A4D0E3-BCAD-433A-91F8-79DA865ABC28}"/>
    <cellStyle name="Vírgula 2 4 2 2 3 2" xfId="10447" xr:uid="{0652D087-AA25-40E1-9BBC-E464FAB643B1}"/>
    <cellStyle name="Vírgula 2 4 2 2 3 2 2" xfId="26709" xr:uid="{BB46DAFF-579D-4F06-BEA3-742823CBC4F3}"/>
    <cellStyle name="Vírgula 2 4 2 2 3 3" xfId="15970" xr:uid="{526592CD-8BD1-4240-9E32-CC479370F5FB}"/>
    <cellStyle name="Vírgula 2 4 2 2 3 4" xfId="21868" xr:uid="{7C27DE3D-95C7-409B-9152-12F01D76CD28}"/>
    <cellStyle name="Vírgula 2 4 2 2 3 5" xfId="13274" xr:uid="{0B5055B7-7C4E-4BA4-AB01-8640A3B51282}"/>
    <cellStyle name="Vírgula 2 4 2 2 4" xfId="7204" xr:uid="{B8647408-535A-435E-8B7D-2AB02BB35692}"/>
    <cellStyle name="Vírgula 2 4 2 2 4 2" xfId="12059" xr:uid="{4EFB8EEE-9AAD-4854-89E6-7CABAB2F7BB3}"/>
    <cellStyle name="Vírgula 2 4 2 2 4 2 2" xfId="28321" xr:uid="{FC2B20FE-E988-46A0-B795-653B1B08D877}"/>
    <cellStyle name="Vírgula 2 4 2 2 4 3" xfId="17654" xr:uid="{773735E4-76DD-4BA0-82AF-99703328C548}"/>
    <cellStyle name="Vírgula 2 4 2 2 4 4" xfId="23480" xr:uid="{6B4989B9-FDC0-40C7-8D37-EB5545BC4E10}"/>
    <cellStyle name="Vírgula 2 4 2 2 4 5" xfId="30550" xr:uid="{B924D481-A54E-4520-BF50-D5F8734BBD20}"/>
    <cellStyle name="Vírgula 2 4 2 2 5" xfId="8831" xr:uid="{DE6F13CE-54A2-4990-BBDA-1B49CACBBEE0}"/>
    <cellStyle name="Vírgula 2 4 2 2 5 2" xfId="25100" xr:uid="{F1673DA7-9011-457E-829B-A3618FC8279A}"/>
    <cellStyle name="Vírgula 2 4 2 2 6" xfId="14359" xr:uid="{C15B5F7E-C11F-43D6-9841-3AF1682460B4}"/>
    <cellStyle name="Vírgula 2 4 2 2 7" xfId="20259" xr:uid="{13DB3B1A-40BB-45AE-82DD-8BAE30358208}"/>
    <cellStyle name="Vírgula 2 4 2 2 8" xfId="30204" xr:uid="{B8D52D6C-C109-41AD-88A8-391B957D2604}"/>
    <cellStyle name="Vírgula 2 4 2 2 9" xfId="33304" xr:uid="{1C07459D-5B79-49B9-B6B4-9E988E140709}"/>
    <cellStyle name="Vírgula 2 4 2 3" xfId="4009" xr:uid="{804795C9-F401-44F6-BD49-D7DD0C6E80CF}"/>
    <cellStyle name="Vírgula 2 4 2 3 10" xfId="36619" xr:uid="{3294A63C-649A-4CE0-80BE-D7016DA8CDB5}"/>
    <cellStyle name="Vírgula 2 4 2 3 11" xfId="38031" xr:uid="{27D29271-19DD-45A3-A207-8157BC875D9B}"/>
    <cellStyle name="Vírgula 2 4 2 3 12" xfId="39436" xr:uid="{6D486A89-9BA4-4940-AF22-FC4E252988B1}"/>
    <cellStyle name="Vírgula 2 4 2 3 13" xfId="40863" xr:uid="{96FDC643-620C-498E-A031-2707EAE6963F}"/>
    <cellStyle name="Vírgula 2 4 2 3 14" xfId="42485" xr:uid="{275ABBE3-199C-4ED8-8D42-07DAD51A30E2}"/>
    <cellStyle name="Vírgula 2 4 2 3 15" xfId="43888" xr:uid="{8433BF98-E593-45DF-933B-9FF9EF83018C}"/>
    <cellStyle name="Vírgula 2 4 2 3 2" xfId="5618" xr:uid="{0FB38BBF-55A8-48DA-9B90-DC897E3E2FA5}"/>
    <cellStyle name="Vírgula 2 4 2 3 2 2" xfId="10867" xr:uid="{40FB3821-9A3C-40C5-9B72-C61C6DE63825}"/>
    <cellStyle name="Vírgula 2 4 2 3 2 2 2" xfId="27129" xr:uid="{CF10C5F0-9DB3-4A08-8D86-428B53937499}"/>
    <cellStyle name="Vírgula 2 4 2 3 2 3" xfId="16390" xr:uid="{CD46E65B-C29B-4C1E-90B7-1C62F290746F}"/>
    <cellStyle name="Vírgula 2 4 2 3 2 4" xfId="22288" xr:uid="{A6D5E101-4B0E-41B0-8D0B-A7BB0403A6CD}"/>
    <cellStyle name="Vírgula 2 4 2 3 2 5" xfId="13091" xr:uid="{72A66828-6F88-4906-AFC7-23D875BEB218}"/>
    <cellStyle name="Vírgula 2 4 2 3 3" xfId="7624" xr:uid="{04992753-79FD-4DA3-A70A-022BE7C6831A}"/>
    <cellStyle name="Vírgula 2 4 2 3 3 2" xfId="12479" xr:uid="{B3A20430-8333-48A5-B060-F7DD93F67D7C}"/>
    <cellStyle name="Vírgula 2 4 2 3 3 2 2" xfId="28741" xr:uid="{01E5B04F-19F1-4A85-A02C-EED18A748D7D}"/>
    <cellStyle name="Vírgula 2 4 2 3 3 3" xfId="18074" xr:uid="{A9101F57-5C00-45C3-B924-CCF154AF2630}"/>
    <cellStyle name="Vírgula 2 4 2 3 3 4" xfId="23900" xr:uid="{4AB629E9-0A49-4FB6-851D-752939A1438E}"/>
    <cellStyle name="Vírgula 2 4 2 3 3 5" xfId="18641" xr:uid="{73976743-70F1-4336-9C32-038C81B8B274}"/>
    <cellStyle name="Vírgula 2 4 2 3 4" xfId="9251" xr:uid="{76C576A4-B162-49FF-821E-7893A00DC19C}"/>
    <cellStyle name="Vírgula 2 4 2 3 4 2" xfId="25520" xr:uid="{972B71EC-BBBC-48F8-AADE-92C6811F87D2}"/>
    <cellStyle name="Vírgula 2 4 2 3 5" xfId="14781" xr:uid="{E2AFE0D3-138C-4272-A703-86028386309C}"/>
    <cellStyle name="Vírgula 2 4 2 3 6" xfId="20679" xr:uid="{C1559B42-A75B-4EDB-A52F-9A0EE07DEC2F}"/>
    <cellStyle name="Vírgula 2 4 2 3 7" xfId="32048" xr:uid="{984F02AE-FDBC-4F6B-8280-0F3290D9C537}"/>
    <cellStyle name="Vírgula 2 4 2 3 8" xfId="33724" xr:uid="{DAA1EFE7-6DAF-4A71-BD89-4103E0B1AF72}"/>
    <cellStyle name="Vírgula 2 4 2 3 9" xfId="35193" xr:uid="{1761EB52-6362-4E64-A56C-B9B97F691FB0}"/>
    <cellStyle name="Vírgula 2 4 2 4" xfId="4759" xr:uid="{C6B7F8F0-A8CD-43B8-9183-218873964247}"/>
    <cellStyle name="Vírgula 2 4 2 4 2" xfId="10008" xr:uid="{E31D06A3-8EFA-4F2B-A571-E4C7B54F7438}"/>
    <cellStyle name="Vírgula 2 4 2 4 2 2" xfId="26270" xr:uid="{6330187F-9ABF-4F57-A9CF-5D075FCAEB9E}"/>
    <cellStyle name="Vírgula 2 4 2 4 3" xfId="15531" xr:uid="{510964B6-12DE-405B-AD15-18FE6C408170}"/>
    <cellStyle name="Vírgula 2 4 2 4 4" xfId="21429" xr:uid="{C8CD2EB5-DD49-40CB-A8B4-B0918F818E62}"/>
    <cellStyle name="Vírgula 2 4 2 4 5" xfId="19596" xr:uid="{6D79C2AA-DD8C-421A-B0C4-ECBCCBB9B814}"/>
    <cellStyle name="Vírgula 2 4 2 5" xfId="6765" xr:uid="{2DCFFA3E-795B-4F25-A5C7-48CBC70B2AC8}"/>
    <cellStyle name="Vírgula 2 4 2 5 2" xfId="11620" xr:uid="{F2F3FA9D-D964-4AAD-9C97-933C101016A9}"/>
    <cellStyle name="Vírgula 2 4 2 5 2 2" xfId="27882" xr:uid="{017FFD6F-6EA6-4ED9-BF25-F9D26D89C6FC}"/>
    <cellStyle name="Vírgula 2 4 2 5 3" xfId="17215" xr:uid="{40038690-F3D5-49F0-893C-989B83EBCFBA}"/>
    <cellStyle name="Vírgula 2 4 2 5 4" xfId="23041" xr:uid="{ADD8E897-78B5-4B49-BD6A-4123D121B332}"/>
    <cellStyle name="Vírgula 2 4 2 5 5" xfId="13325" xr:uid="{607B24CC-AE93-471D-8629-02DE7AC1FE2C}"/>
    <cellStyle name="Vírgula 2 4 2 6" xfId="8392" xr:uid="{11362B83-A52E-4786-A21D-B693FDA140BE}"/>
    <cellStyle name="Vírgula 2 4 2 6 2" xfId="24661" xr:uid="{AD3EDC04-D12D-452F-AF5D-69646B8D1EF8}"/>
    <cellStyle name="Vírgula 2 4 2 7" xfId="13917" xr:uid="{CB18F49D-D429-47BF-960F-B0583E5C5E93}"/>
    <cellStyle name="Vírgula 2 4 2 8" xfId="19820" xr:uid="{E4F93EE5-0FF7-4D99-BEA2-7610DBBE7D1E}"/>
    <cellStyle name="Vírgula 2 4 2 9" xfId="30196" xr:uid="{FA0E6EB5-0D41-466F-872E-6D07420C8065}"/>
    <cellStyle name="Vírgula 2 4 3" xfId="3385" xr:uid="{0AA6A200-0728-4314-9B8B-6E74C15EF7B2}"/>
    <cellStyle name="Vírgula 2 4 3 10" xfId="35194" xr:uid="{CB59FB71-B7B1-4A34-97F7-25DBD1AA683F}"/>
    <cellStyle name="Vírgula 2 4 3 11" xfId="36058" xr:uid="{C55ED671-7696-45A2-8B1C-3F7457E7272A}"/>
    <cellStyle name="Vírgula 2 4 3 12" xfId="37470" xr:uid="{79D061B7-712E-4A30-9AAE-1F2C5F2AA99A}"/>
    <cellStyle name="Vírgula 2 4 3 13" xfId="38875" xr:uid="{3C9BA356-8C11-4985-9D27-019F19246758}"/>
    <cellStyle name="Vírgula 2 4 3 14" xfId="40864" xr:uid="{0ADAAF76-CA29-4D26-888C-79804EE0E58E}"/>
    <cellStyle name="Vírgula 2 4 3 15" xfId="41924" xr:uid="{7C28D705-3839-43BC-A018-F55203C77849}"/>
    <cellStyle name="Vírgula 2 4 3 16" xfId="43327" xr:uid="{74784D6F-99BB-4F35-9475-435C005B3284}"/>
    <cellStyle name="Vírgula 2 4 3 2" xfId="4246" xr:uid="{AFC6D0C8-D6D4-44DF-92C8-52B8029AD9CD}"/>
    <cellStyle name="Vírgula 2 4 3 2 10" xfId="36810" xr:uid="{94613DB4-FE3E-4990-BEAF-68AE9B84901F}"/>
    <cellStyle name="Vírgula 2 4 3 2 11" xfId="38222" xr:uid="{79288E34-B2A9-4D3A-8AE9-BE30CACFA48E}"/>
    <cellStyle name="Vírgula 2 4 3 2 12" xfId="39627" xr:uid="{949BA042-3D34-47AE-AA78-8DEABA66BD21}"/>
    <cellStyle name="Vírgula 2 4 3 2 13" xfId="40865" xr:uid="{311548FD-B353-43ED-B40C-F24C2CA6AD18}"/>
    <cellStyle name="Vírgula 2 4 3 2 14" xfId="42676" xr:uid="{CB743763-B80E-4785-AF54-03F83D74FE9B}"/>
    <cellStyle name="Vírgula 2 4 3 2 15" xfId="44079" xr:uid="{EE6E77CB-D231-43EE-90C9-1BF85BF86D93}"/>
    <cellStyle name="Vírgula 2 4 3 2 2" xfId="5855" xr:uid="{8317A0AA-200F-4BFD-924B-8D227997B211}"/>
    <cellStyle name="Vírgula 2 4 3 2 2 2" xfId="11104" xr:uid="{2849D610-19B3-452A-897C-400BDE7A0294}"/>
    <cellStyle name="Vírgula 2 4 3 2 2 2 2" xfId="27366" xr:uid="{733E848E-7B1A-4057-AFBC-B77ED53F58CE}"/>
    <cellStyle name="Vírgula 2 4 3 2 2 3" xfId="16627" xr:uid="{7644D28D-828E-40FA-A528-8FD0690324CE}"/>
    <cellStyle name="Vírgula 2 4 3 2 2 4" xfId="22525" xr:uid="{812FC36E-830D-4C13-85D0-A78C60E1A8AE}"/>
    <cellStyle name="Vírgula 2 4 3 2 2 5" xfId="13485" xr:uid="{E23D0C34-50B1-4A63-8913-F9F69131F32A}"/>
    <cellStyle name="Vírgula 2 4 3 2 3" xfId="7861" xr:uid="{58E01EC5-7227-4BB1-BE97-D993D67BC698}"/>
    <cellStyle name="Vírgula 2 4 3 2 3 2" xfId="12716" xr:uid="{06B55CA9-C0DE-482A-886D-30FB70358D6B}"/>
    <cellStyle name="Vírgula 2 4 3 2 3 2 2" xfId="28978" xr:uid="{79EB5EBD-6978-45BF-AE3D-497E0FD40A33}"/>
    <cellStyle name="Vírgula 2 4 3 2 3 3" xfId="18311" xr:uid="{D215F997-0D2A-4967-83D7-B5D20343F447}"/>
    <cellStyle name="Vírgula 2 4 3 2 3 4" xfId="24137" xr:uid="{221B4F89-AB90-4C24-B757-35A521EA99CD}"/>
    <cellStyle name="Vírgula 2 4 3 2 3 5" xfId="13704" xr:uid="{BFE31732-BDEE-43EB-BC7E-F385CFEDAED5}"/>
    <cellStyle name="Vírgula 2 4 3 2 4" xfId="9488" xr:uid="{072B1DA3-DBBC-405A-9D79-706C905C15C6}"/>
    <cellStyle name="Vírgula 2 4 3 2 4 2" xfId="25757" xr:uid="{6A7F340F-BDCC-46B6-86B1-5DD58608F2B7}"/>
    <cellStyle name="Vírgula 2 4 3 2 5" xfId="15018" xr:uid="{06681258-B348-49DE-BBB5-46DD3E026553}"/>
    <cellStyle name="Vírgula 2 4 3 2 6" xfId="20916" xr:uid="{5977714C-C78A-4BA0-8A58-4AE2A30903E1}"/>
    <cellStyle name="Vírgula 2 4 3 2 7" xfId="19365" xr:uid="{2FE82AF6-A04D-41A6-9842-74724CAC3B08}"/>
    <cellStyle name="Vírgula 2 4 3 2 8" xfId="33961" xr:uid="{CC941EC6-C882-4210-8CC9-F470B0C47F73}"/>
    <cellStyle name="Vírgula 2 4 3 2 9" xfId="35195" xr:uid="{51DF58E2-1B88-4032-BD7C-F2DDC1124B2A}"/>
    <cellStyle name="Vírgula 2 4 3 3" xfId="5000" xr:uid="{94993C56-4955-41A6-AC6A-48D11FB5F6A4}"/>
    <cellStyle name="Vírgula 2 4 3 3 2" xfId="10249" xr:uid="{6E209974-EBE0-47BF-90A5-F35B6C8F4C1C}"/>
    <cellStyle name="Vírgula 2 4 3 3 2 2" xfId="26511" xr:uid="{ABE5CC49-D8A0-451D-B1D0-D01CC463681F}"/>
    <cellStyle name="Vírgula 2 4 3 3 3" xfId="15772" xr:uid="{2E12DE74-DF30-4286-819C-CF40949B9C3D}"/>
    <cellStyle name="Vírgula 2 4 3 3 4" xfId="21670" xr:uid="{C7ACF4C2-5E20-4985-99FE-722BFDF90582}"/>
    <cellStyle name="Vírgula 2 4 3 3 5" xfId="31813" xr:uid="{948C2043-656E-4940-BECB-32D990DEAC2A}"/>
    <cellStyle name="Vírgula 2 4 3 4" xfId="7006" xr:uid="{115A7ED9-C411-44E1-8279-4CB2E9A6E63E}"/>
    <cellStyle name="Vírgula 2 4 3 4 2" xfId="11861" xr:uid="{2A69E1FC-673A-4BC2-8BF2-5EECF880BDAC}"/>
    <cellStyle name="Vírgula 2 4 3 4 2 2" xfId="28123" xr:uid="{9C3110A4-AB3F-41ED-B6FE-F4492BF8153C}"/>
    <cellStyle name="Vírgula 2 4 3 4 3" xfId="17456" xr:uid="{DC112A6E-DE57-4025-8EA2-FB809926ED23}"/>
    <cellStyle name="Vírgula 2 4 3 4 4" xfId="23282" xr:uid="{993BC5AC-3ADA-4645-B97B-B30E88EEA77A}"/>
    <cellStyle name="Vírgula 2 4 3 4 5" xfId="31780" xr:uid="{DFC2CA50-53CF-451C-B2B9-BFC3A493AA2B}"/>
    <cellStyle name="Vírgula 2 4 3 5" xfId="8633" xr:uid="{50301A50-6C0E-48A3-8B6D-1B15810057B6}"/>
    <cellStyle name="Vírgula 2 4 3 5 2" xfId="24902" xr:uid="{644F835E-A189-4222-816C-D697D28E7EFA}"/>
    <cellStyle name="Vírgula 2 4 3 6" xfId="14161" xr:uid="{265628BA-FF20-4CB1-8388-2EF20CE5094E}"/>
    <cellStyle name="Vírgula 2 4 3 7" xfId="20061" xr:uid="{233DE982-9B8A-4C8D-BDC3-7607A348BDCE}"/>
    <cellStyle name="Vírgula 2 4 3 8" xfId="30624" xr:uid="{871897B0-95CE-41A3-BAEC-63C5984F0628}"/>
    <cellStyle name="Vírgula 2 4 3 9" xfId="33106" xr:uid="{C1D70481-E67F-462F-8035-A09FBCA0AD39}"/>
    <cellStyle name="Vírgula 2 4 4" xfId="3808" xr:uid="{ECCFB847-C75D-4BCC-BF0D-0C0B4EC2FEDE}"/>
    <cellStyle name="Vírgula 2 4 4 10" xfId="36443" xr:uid="{AEADC01B-AB1D-4463-96BD-ACAFDB16DA7A}"/>
    <cellStyle name="Vírgula 2 4 4 11" xfId="37855" xr:uid="{146D765E-8DEC-4289-A83A-EC130B7FE353}"/>
    <cellStyle name="Vírgula 2 4 4 12" xfId="39260" xr:uid="{780B323D-8FDD-488D-8E75-ACF5EF1E94DB}"/>
    <cellStyle name="Vírgula 2 4 4 13" xfId="40866" xr:uid="{10197C89-7510-4FB9-A205-38481DC9BCB3}"/>
    <cellStyle name="Vírgula 2 4 4 14" xfId="42309" xr:uid="{519DE80D-E7DC-4A54-9AA5-BB3514EF8E60}"/>
    <cellStyle name="Vírgula 2 4 4 15" xfId="43712" xr:uid="{5DD34526-4B50-4A43-A9AB-365C62C34BDB}"/>
    <cellStyle name="Vírgula 2 4 4 2" xfId="5417" xr:uid="{49A93D35-4DA2-4F42-B011-D6F273A3E0F4}"/>
    <cellStyle name="Vírgula 2 4 4 2 2" xfId="10666" xr:uid="{A011A411-E313-4BAE-96D1-7B94B14844E4}"/>
    <cellStyle name="Vírgula 2 4 4 2 2 2" xfId="26928" xr:uid="{436334F3-52F7-457E-B01F-08BF659A6361}"/>
    <cellStyle name="Vírgula 2 4 4 2 3" xfId="16189" xr:uid="{C40F9316-093C-46C7-A5EC-A31A821E1048}"/>
    <cellStyle name="Vírgula 2 4 4 2 4" xfId="22087" xr:uid="{FD099241-4E18-4025-B681-ECF50A6B1383}"/>
    <cellStyle name="Vírgula 2 4 4 2 5" xfId="31563" xr:uid="{B94AEC03-2D27-4527-892D-81DD7EF885D3}"/>
    <cellStyle name="Vírgula 2 4 4 3" xfId="7423" xr:uid="{28061FD0-399B-475D-AABA-1488E83635EF}"/>
    <cellStyle name="Vírgula 2 4 4 3 2" xfId="12278" xr:uid="{90EC1772-1DCF-4FAC-B69A-D0965BD8B238}"/>
    <cellStyle name="Vírgula 2 4 4 3 2 2" xfId="28540" xr:uid="{22237409-731B-4BD2-B18A-6D12FA4E563E}"/>
    <cellStyle name="Vírgula 2 4 4 3 3" xfId="17873" xr:uid="{D7778B29-70DB-495E-B003-7B4E3BD7281F}"/>
    <cellStyle name="Vírgula 2 4 4 3 4" xfId="23699" xr:uid="{9C14F868-40C4-4778-8F9A-A4216670D85B}"/>
    <cellStyle name="Vírgula 2 4 4 3 5" xfId="31284" xr:uid="{03009F62-C7B9-4E58-816C-C6202DD0A4FE}"/>
    <cellStyle name="Vírgula 2 4 4 4" xfId="9050" xr:uid="{F4953D0E-F24A-434D-89ED-35F9A853926F}"/>
    <cellStyle name="Vírgula 2 4 4 4 2" xfId="25319" xr:uid="{33A5F735-AA76-46CF-9957-23D05195152F}"/>
    <cellStyle name="Vírgula 2 4 4 5" xfId="14580" xr:uid="{6D421AD9-5FB7-4752-AD4A-DF79DF402249}"/>
    <cellStyle name="Vírgula 2 4 4 6" xfId="20478" xr:uid="{57AFFF13-B7C2-4DC2-AAE0-F69772F90E53}"/>
    <cellStyle name="Vírgula 2 4 4 7" xfId="19215" xr:uid="{B755D667-9380-4C26-BCEB-07B22B944393}"/>
    <cellStyle name="Vírgula 2 4 4 8" xfId="33523" xr:uid="{CC932BDE-D373-42B6-8D06-6F43927DF4DE}"/>
    <cellStyle name="Vírgula 2 4 4 9" xfId="35196" xr:uid="{3C3544C9-ACAB-45EE-90F5-D96971BEC4BD}"/>
    <cellStyle name="Vírgula 2 4 5" xfId="13717" xr:uid="{07B7FADE-7990-4A4B-A2DD-270F27B540FC}"/>
    <cellStyle name="Vírgula 2 4 6" xfId="30910" xr:uid="{5C100AE9-1B28-4EB6-9C38-E6242DE4C1B5}"/>
    <cellStyle name="Vírgula 2 4 7" xfId="32616" xr:uid="{C6CF3099-3D16-4FD2-B4EE-6C0D631C282D}"/>
    <cellStyle name="Vírgula 2 5" xfId="2899" xr:uid="{C92D13A4-B903-434D-B615-AA83AA0E0E3A}"/>
    <cellStyle name="Vírgula 2 5 10" xfId="29375" xr:uid="{5322A85A-FC56-4D7A-8968-7F50007DBA36}"/>
    <cellStyle name="Vírgula 2 5 11" xfId="32674" xr:uid="{87277BF3-9E33-465D-BFF6-9C524528D735}"/>
    <cellStyle name="Vírgula 2 5 12" xfId="35197" xr:uid="{769C9B36-FC37-4D4A-A161-88C895936B94}"/>
    <cellStyle name="Vírgula 2 5 13" xfId="35732" xr:uid="{796B5EC7-760A-4FF6-91E9-76CDE82A2280}"/>
    <cellStyle name="Vírgula 2 5 14" xfId="37146" xr:uid="{349BA3CF-AD08-41A1-A65C-C15FBD50461B}"/>
    <cellStyle name="Vírgula 2 5 15" xfId="38551" xr:uid="{2D435C1F-8B7A-4A82-989A-DA7C7C180CFF}"/>
    <cellStyle name="Vírgula 2 5 16" xfId="40867" xr:uid="{3ED03A3C-CB3E-44B8-AE74-DA5C108CAD2A}"/>
    <cellStyle name="Vírgula 2 5 17" xfId="41600" xr:uid="{A65E0800-5FE6-4303-B0EA-9151DA587B7A}"/>
    <cellStyle name="Vírgula 2 5 18" xfId="43003" xr:uid="{482A4609-26FE-458E-8640-31492DD37D43}"/>
    <cellStyle name="Vírgula 2 5 2" xfId="3119" xr:uid="{B5BC849A-C4C7-4AC0-BBFE-C0FEA3206814}"/>
    <cellStyle name="Vírgula 2 5 2 10" xfId="32866" xr:uid="{63B3C64D-13AB-44EC-89EF-8104EDF41F4B}"/>
    <cellStyle name="Vírgula 2 5 2 11" xfId="35198" xr:uid="{2F4787B3-AFC9-4682-B3C1-0CE0116EA096}"/>
    <cellStyle name="Vírgula 2 5 2 12" xfId="35902" xr:uid="{33D8331F-6A5A-483E-A1BB-058BD945F727}"/>
    <cellStyle name="Vírgula 2 5 2 13" xfId="37314" xr:uid="{49A6E1C8-5817-4FDF-979E-134791BA7AE4}"/>
    <cellStyle name="Vírgula 2 5 2 14" xfId="38719" xr:uid="{7715E665-598D-4ECC-8BA3-D46165B62FDE}"/>
    <cellStyle name="Vírgula 2 5 2 15" xfId="40868" xr:uid="{C69DCBC7-D057-4CED-A971-8CC8BF76CCB6}"/>
    <cellStyle name="Vírgula 2 5 2 16" xfId="41768" xr:uid="{B0530536-5405-4FF3-8A87-1DDB54A561F2}"/>
    <cellStyle name="Vírgula 2 5 2 17" xfId="43171" xr:uid="{63B2A461-B072-414D-A895-16E4C15A9AEB}"/>
    <cellStyle name="Vírgula 2 5 2 2" xfId="3584" xr:uid="{FC568BBC-0B0D-4B15-B25C-47ACF0F5287F}"/>
    <cellStyle name="Vírgula 2 5 2 2 10" xfId="35199" xr:uid="{E1E9AF5B-3600-4AFA-9CC2-97148A47A623}"/>
    <cellStyle name="Vírgula 2 5 2 2 11" xfId="36267" xr:uid="{11142EC8-5D82-49E6-9666-94AA84EF3361}"/>
    <cellStyle name="Vírgula 2 5 2 2 12" xfId="37679" xr:uid="{D052DD2B-8D7D-41E2-90EA-C99D3AA26F3D}"/>
    <cellStyle name="Vírgula 2 5 2 2 13" xfId="39084" xr:uid="{78B5D895-3919-4C6F-85F4-2CC5B9DC99B4}"/>
    <cellStyle name="Vírgula 2 5 2 2 14" xfId="40869" xr:uid="{44203DC7-A5DE-47CF-BD16-B09C0D831941}"/>
    <cellStyle name="Vírgula 2 5 2 2 15" xfId="42133" xr:uid="{C8C4FF9B-BFDD-4517-B94C-7BCAB4BA6E38}"/>
    <cellStyle name="Vírgula 2 5 2 2 16" xfId="43536" xr:uid="{8EAD559D-8F78-440F-AA7F-41737E58CEBE}"/>
    <cellStyle name="Vírgula 2 5 2 2 2" xfId="4445" xr:uid="{A5FE4900-7031-43D8-B513-EC077C929E1B}"/>
    <cellStyle name="Vírgula 2 5 2 2 2 10" xfId="37019" xr:uid="{E24DE936-D7BE-4246-93C0-21F22D8911BD}"/>
    <cellStyle name="Vírgula 2 5 2 2 2 11" xfId="38431" xr:uid="{BFBEDBC3-72EB-4ED0-B3DD-6C4DFC5B6851}"/>
    <cellStyle name="Vírgula 2 5 2 2 2 12" xfId="39836" xr:uid="{D9C79A0D-AF37-4827-9647-DC5848F8BBBA}"/>
    <cellStyle name="Vírgula 2 5 2 2 2 13" xfId="40870" xr:uid="{F7956225-07E8-4789-8E18-95D2C6239A15}"/>
    <cellStyle name="Vírgula 2 5 2 2 2 14" xfId="42885" xr:uid="{473AA9AB-6A01-41DA-ADAB-C0FD79DA2994}"/>
    <cellStyle name="Vírgula 2 5 2 2 2 15" xfId="44288" xr:uid="{99885CBC-56CD-4225-A672-29BFD0071422}"/>
    <cellStyle name="Vírgula 2 5 2 2 2 2" xfId="6054" xr:uid="{49F814CB-0312-4BF8-BDAF-7B92D61806BA}"/>
    <cellStyle name="Vírgula 2 5 2 2 2 2 2" xfId="11303" xr:uid="{7020FED5-E90E-499B-B097-79FFA843665A}"/>
    <cellStyle name="Vírgula 2 5 2 2 2 2 2 2" xfId="27565" xr:uid="{DDD2C6E2-77A9-46C0-8EEC-503BB28685FE}"/>
    <cellStyle name="Vírgula 2 5 2 2 2 2 3" xfId="16826" xr:uid="{9E1947AF-C9F1-4AB0-9F02-4615CC1B5381}"/>
    <cellStyle name="Vírgula 2 5 2 2 2 2 4" xfId="22724" xr:uid="{F9858553-156B-4237-B563-50619F072E51}"/>
    <cellStyle name="Vírgula 2 5 2 2 2 2 5" xfId="19086" xr:uid="{8B9E5E05-57E5-44DC-A161-FA34F10629CE}"/>
    <cellStyle name="Vírgula 2 5 2 2 2 3" xfId="8060" xr:uid="{A50C0ACC-E89F-4C2C-BC31-E437E731DAE4}"/>
    <cellStyle name="Vírgula 2 5 2 2 2 3 2" xfId="12915" xr:uid="{0E9B0D48-97FD-4D0A-BF19-222609E9E2C4}"/>
    <cellStyle name="Vírgula 2 5 2 2 2 3 2 2" xfId="29177" xr:uid="{FC9E5B75-BE70-4914-AAAA-788C818CFDF3}"/>
    <cellStyle name="Vírgula 2 5 2 2 2 3 3" xfId="18510" xr:uid="{0013FCE6-B8C2-4945-86FE-49F17422E0A3}"/>
    <cellStyle name="Vírgula 2 5 2 2 2 3 4" xfId="24336" xr:uid="{CBD4C3F6-25E7-488F-8BCE-73D1661ED415}"/>
    <cellStyle name="Vírgula 2 5 2 2 2 3 5" xfId="31364" xr:uid="{0802DE18-3F01-4E8C-A82A-6381A86309B5}"/>
    <cellStyle name="Vírgula 2 5 2 2 2 4" xfId="9687" xr:uid="{FB7D7883-91CC-4F4E-BE85-9798E424E6B7}"/>
    <cellStyle name="Vírgula 2 5 2 2 2 4 2" xfId="25956" xr:uid="{A21A97D3-5D4E-4D07-9856-48BE801B0CC3}"/>
    <cellStyle name="Vírgula 2 5 2 2 2 5" xfId="15217" xr:uid="{06C85A6D-26B0-47E8-B354-9D48110FA5E0}"/>
    <cellStyle name="Vírgula 2 5 2 2 2 6" xfId="21115" xr:uid="{B1C41B37-595B-430A-B434-7C1EF9BE5051}"/>
    <cellStyle name="Vírgula 2 5 2 2 2 7" xfId="30308" xr:uid="{65DD13D3-2F47-4678-B724-6BC506367405}"/>
    <cellStyle name="Vírgula 2 5 2 2 2 8" xfId="34160" xr:uid="{03BDC234-A864-4F81-B767-70551B9540A8}"/>
    <cellStyle name="Vírgula 2 5 2 2 2 9" xfId="35200" xr:uid="{EEF430ED-00D9-44C8-9B26-031C81F7A678}"/>
    <cellStyle name="Vírgula 2 5 2 2 3" xfId="5199" xr:uid="{6FCAE307-25BA-4BAD-A699-7228CB03EE76}"/>
    <cellStyle name="Vírgula 2 5 2 2 3 2" xfId="10448" xr:uid="{E222778D-A8D2-47F7-850E-228A170C2C94}"/>
    <cellStyle name="Vírgula 2 5 2 2 3 2 2" xfId="26710" xr:uid="{0773B8D9-0627-48A9-ABD9-81B6BC0D3388}"/>
    <cellStyle name="Vírgula 2 5 2 2 3 3" xfId="15971" xr:uid="{4535F1B8-5D4D-4900-A6CF-809B2221BE97}"/>
    <cellStyle name="Vírgula 2 5 2 2 3 4" xfId="21869" xr:uid="{6B81B40C-FD00-4575-A872-BF8DDFA28F90}"/>
    <cellStyle name="Vírgula 2 5 2 2 3 5" xfId="31046" xr:uid="{8FBB98E0-5BA2-4B69-91E0-31485D113F4A}"/>
    <cellStyle name="Vírgula 2 5 2 2 4" xfId="7205" xr:uid="{A4C91042-09E7-4998-B435-2CC2C5171EB4}"/>
    <cellStyle name="Vírgula 2 5 2 2 4 2" xfId="12060" xr:uid="{8BDA6ECB-BA20-470F-9D49-C999D4BD7249}"/>
    <cellStyle name="Vírgula 2 5 2 2 4 2 2" xfId="28322" xr:uid="{5890C34E-3C95-4FF9-9689-4F22D97ED7A4}"/>
    <cellStyle name="Vírgula 2 5 2 2 4 3" xfId="17655" xr:uid="{981B080C-F076-48B7-9C60-404A649A08DA}"/>
    <cellStyle name="Vírgula 2 5 2 2 4 4" xfId="23481" xr:uid="{65F48BD9-8A5E-4447-AAA3-1D322B222737}"/>
    <cellStyle name="Vírgula 2 5 2 2 4 5" xfId="31201" xr:uid="{90C970F9-998D-4F46-A415-5D149ED44487}"/>
    <cellStyle name="Vírgula 2 5 2 2 5" xfId="8832" xr:uid="{8154226F-33C5-4288-AEBE-57C0AC37A35E}"/>
    <cellStyle name="Vírgula 2 5 2 2 5 2" xfId="25101" xr:uid="{6EE8B3DA-7CCB-4872-BF76-FC9575BA3783}"/>
    <cellStyle name="Vírgula 2 5 2 2 6" xfId="14360" xr:uid="{B13CD8AD-5475-4DA6-9F93-A540C78275FD}"/>
    <cellStyle name="Vírgula 2 5 2 2 7" xfId="20260" xr:uid="{9ECCBACC-0928-4E57-B9AA-0BBE8B95FBBE}"/>
    <cellStyle name="Vírgula 2 5 2 2 8" xfId="30305" xr:uid="{6237B50E-6742-4E3C-81BB-7A4266CF286E}"/>
    <cellStyle name="Vírgula 2 5 2 2 9" xfId="33305" xr:uid="{D6DCF2D9-BA5F-4541-A69A-98917D58AF13}"/>
    <cellStyle name="Vírgula 2 5 2 3" xfId="4010" xr:uid="{FEBC4C11-7B49-4982-A0F2-3E3717C63E02}"/>
    <cellStyle name="Vírgula 2 5 2 3 10" xfId="36652" xr:uid="{A6A9767B-92B3-4CC1-BC94-95D10D3CB5D9}"/>
    <cellStyle name="Vírgula 2 5 2 3 11" xfId="38064" xr:uid="{DD939607-7D8D-4F5A-8202-DDA300EE10CE}"/>
    <cellStyle name="Vírgula 2 5 2 3 12" xfId="39469" xr:uid="{07353356-4C9D-4BE2-8AC9-C5B0DFC44753}"/>
    <cellStyle name="Vírgula 2 5 2 3 13" xfId="40871" xr:uid="{F6C3A185-EE3C-403B-BE7A-D80ED3DCE304}"/>
    <cellStyle name="Vírgula 2 5 2 3 14" xfId="42518" xr:uid="{EF62F418-210C-4EED-A74A-C8E799DCD78C}"/>
    <cellStyle name="Vírgula 2 5 2 3 15" xfId="43921" xr:uid="{609EE45D-0867-4983-8A90-0FF25E8B9308}"/>
    <cellStyle name="Vírgula 2 5 2 3 2" xfId="5619" xr:uid="{6F17F9FB-E2E3-4032-B019-63CB169D3771}"/>
    <cellStyle name="Vírgula 2 5 2 3 2 2" xfId="10868" xr:uid="{2EB92B12-0D66-4E62-BA3F-072B3D75A19B}"/>
    <cellStyle name="Vírgula 2 5 2 3 2 2 2" xfId="27130" xr:uid="{4297D51D-8CE6-4109-B893-ADD25A7BC050}"/>
    <cellStyle name="Vírgula 2 5 2 3 2 3" xfId="16391" xr:uid="{E6552931-1A6E-4A18-84AF-2FC58614EAAB}"/>
    <cellStyle name="Vírgula 2 5 2 3 2 4" xfId="22289" xr:uid="{B7C97B78-D261-410D-A5A6-AA71B838F729}"/>
    <cellStyle name="Vírgula 2 5 2 3 2 5" xfId="30321" xr:uid="{FF9A1D5A-0F2B-4079-ABA1-9F8F0C897163}"/>
    <cellStyle name="Vírgula 2 5 2 3 3" xfId="7625" xr:uid="{65320393-E48D-40FA-86FD-BD614B37EBE0}"/>
    <cellStyle name="Vírgula 2 5 2 3 3 2" xfId="12480" xr:uid="{4A12B7A3-12CA-405A-B2C1-E5B38AA2C4A4}"/>
    <cellStyle name="Vírgula 2 5 2 3 3 2 2" xfId="28742" xr:uid="{AD30AAC9-BE7A-499E-9592-8610C7B54AE1}"/>
    <cellStyle name="Vírgula 2 5 2 3 3 3" xfId="18075" xr:uid="{970C36D0-B7B6-41D3-8B4F-BB4D27CE82D5}"/>
    <cellStyle name="Vírgula 2 5 2 3 3 4" xfId="23901" xr:uid="{541AD63B-DB10-42BF-A352-EA58BFC7D820}"/>
    <cellStyle name="Vírgula 2 5 2 3 3 5" xfId="30149" xr:uid="{FD75F892-70F9-4B22-868E-89AAC4B32A26}"/>
    <cellStyle name="Vírgula 2 5 2 3 4" xfId="9252" xr:uid="{F055B137-7351-44BA-93A5-E80A0F3599F8}"/>
    <cellStyle name="Vírgula 2 5 2 3 4 2" xfId="25521" xr:uid="{2282EDD9-48CF-4EB4-A02E-7907693CDE96}"/>
    <cellStyle name="Vírgula 2 5 2 3 5" xfId="14782" xr:uid="{8101B51B-B0CA-41EC-8650-9D6B7E4432AF}"/>
    <cellStyle name="Vírgula 2 5 2 3 6" xfId="20680" xr:uid="{6A08EB6E-75A2-4A76-8D17-B9B4F0FA156A}"/>
    <cellStyle name="Vírgula 2 5 2 3 7" xfId="30740" xr:uid="{04904362-BB91-4405-8894-81E27C33D4E9}"/>
    <cellStyle name="Vírgula 2 5 2 3 8" xfId="33725" xr:uid="{0167180C-73A5-4F61-B166-B6A6F6FD798B}"/>
    <cellStyle name="Vírgula 2 5 2 3 9" xfId="35201" xr:uid="{A9A27705-22AF-4BDB-8064-14752A009B49}"/>
    <cellStyle name="Vírgula 2 5 2 4" xfId="4760" xr:uid="{E664DA56-76EF-4B74-B97E-718862D365EF}"/>
    <cellStyle name="Vírgula 2 5 2 4 2" xfId="10009" xr:uid="{2BF8F491-DDBD-496D-8520-C38E011BFEF9}"/>
    <cellStyle name="Vírgula 2 5 2 4 2 2" xfId="26271" xr:uid="{5D75758C-5A3A-4F15-9C9F-96605B77536A}"/>
    <cellStyle name="Vírgula 2 5 2 4 3" xfId="15532" xr:uid="{19ACEAD7-B320-446A-8CDD-A23ABB08AD5D}"/>
    <cellStyle name="Vírgula 2 5 2 4 4" xfId="21430" xr:uid="{947742F3-E2CD-488C-9DA1-BB0E298824F9}"/>
    <cellStyle name="Vírgula 2 5 2 4 5" xfId="19155" xr:uid="{C7A54BE8-F3EF-4852-9FC3-A3829C112BFC}"/>
    <cellStyle name="Vírgula 2 5 2 5" xfId="6766" xr:uid="{CDCA553A-F02E-4672-8ED9-95014923C9A1}"/>
    <cellStyle name="Vírgula 2 5 2 5 2" xfId="11621" xr:uid="{9EABB3D3-D3D2-4B8B-859B-E9A72B3AFD4A}"/>
    <cellStyle name="Vírgula 2 5 2 5 2 2" xfId="27883" xr:uid="{70589664-8705-4486-BDEB-3F35D1E05718}"/>
    <cellStyle name="Vírgula 2 5 2 5 3" xfId="17216" xr:uid="{45858341-56C4-4DAA-8D4F-AC79BD1A9D00}"/>
    <cellStyle name="Vírgula 2 5 2 5 4" xfId="23042" xr:uid="{523B0658-08D6-47B1-B185-C4FBB857BB2E}"/>
    <cellStyle name="Vírgula 2 5 2 5 5" xfId="13316" xr:uid="{55FC4D65-EE58-4AAD-88F0-A316BB4F8014}"/>
    <cellStyle name="Vírgula 2 5 2 6" xfId="8393" xr:uid="{7D0FF8EC-5DB2-45CB-A371-C6A28E8067B6}"/>
    <cellStyle name="Vírgula 2 5 2 6 2" xfId="24662" xr:uid="{677F64EE-D829-43BB-8C9F-3835151AC214}"/>
    <cellStyle name="Vírgula 2 5 2 7" xfId="13918" xr:uid="{C6C460A8-6AB0-4539-8F05-011E8AED7654}"/>
    <cellStyle name="Vírgula 2 5 2 8" xfId="19821" xr:uid="{AEED585C-FF32-4FF0-BC5F-B5E3E37C9A51}"/>
    <cellStyle name="Vírgula 2 5 2 9" xfId="29931" xr:uid="{A1837645-F6C5-4747-AD56-B881B4DD04E7}"/>
    <cellStyle name="Vírgula 2 5 3" xfId="3386" xr:uid="{0CEB9ECC-8BC6-4F4B-B9A9-181ECB387251}"/>
    <cellStyle name="Vírgula 2 5 3 10" xfId="35202" xr:uid="{DBD4FA0C-0E8C-4A29-9CF9-5CAA3DD2CC0D}"/>
    <cellStyle name="Vírgula 2 5 3 11" xfId="36091" xr:uid="{4B548FC6-7FF3-4C5B-B1F5-4FC240F72841}"/>
    <cellStyle name="Vírgula 2 5 3 12" xfId="37503" xr:uid="{F1CA7459-1829-4B79-880D-97BB7D9F3D2A}"/>
    <cellStyle name="Vírgula 2 5 3 13" xfId="38908" xr:uid="{DEB5C161-C429-49FC-897D-7CBA68B4D28B}"/>
    <cellStyle name="Vírgula 2 5 3 14" xfId="40872" xr:uid="{BCE403A7-92CE-4DA6-8A27-FCE88C59D93A}"/>
    <cellStyle name="Vírgula 2 5 3 15" xfId="41957" xr:uid="{3EA289DD-8575-4E52-989C-5A4C8B9AA28F}"/>
    <cellStyle name="Vírgula 2 5 3 16" xfId="43360" xr:uid="{0E0F7B1D-49C5-414C-A4DC-7E7AB8BF9490}"/>
    <cellStyle name="Vírgula 2 5 3 2" xfId="4247" xr:uid="{DF976737-301B-424E-8D4A-E9E8445F894E}"/>
    <cellStyle name="Vírgula 2 5 3 2 10" xfId="36843" xr:uid="{7098ADDF-81B3-45FE-913C-A096C1067D23}"/>
    <cellStyle name="Vírgula 2 5 3 2 11" xfId="38255" xr:uid="{3ECAE3FE-68D5-4C61-9CCC-A503C3FE588C}"/>
    <cellStyle name="Vírgula 2 5 3 2 12" xfId="39660" xr:uid="{C9FC053F-4B3C-49A5-9831-00A3D91180A9}"/>
    <cellStyle name="Vírgula 2 5 3 2 13" xfId="40873" xr:uid="{A95B6E0A-ED1A-4EC2-95FF-FF9C3EAA4D79}"/>
    <cellStyle name="Vírgula 2 5 3 2 14" xfId="42709" xr:uid="{64579850-622E-48E7-AA37-BD2D3CF384D1}"/>
    <cellStyle name="Vírgula 2 5 3 2 15" xfId="44112" xr:uid="{F5A9076E-6D1B-4A86-99B4-181BB1403F39}"/>
    <cellStyle name="Vírgula 2 5 3 2 2" xfId="5856" xr:uid="{9CFA9B17-0E09-433D-977F-91B417C2D604}"/>
    <cellStyle name="Vírgula 2 5 3 2 2 2" xfId="11105" xr:uid="{46F6E9B2-5FB5-422A-895C-55D793C13678}"/>
    <cellStyle name="Vírgula 2 5 3 2 2 2 2" xfId="27367" xr:uid="{2E178ABB-28D4-475B-8827-263B8470DED1}"/>
    <cellStyle name="Vírgula 2 5 3 2 2 3" xfId="16628" xr:uid="{1520D3B5-CA12-4DD8-9D56-EFC113D6711C}"/>
    <cellStyle name="Vírgula 2 5 3 2 2 4" xfId="22526" xr:uid="{81ABF169-49C7-4503-85CB-BA73176CE84A}"/>
    <cellStyle name="Vírgula 2 5 3 2 2 5" xfId="13543" xr:uid="{9BFBBF5B-7B48-4BBD-8A5B-61371EF29A8D}"/>
    <cellStyle name="Vírgula 2 5 3 2 3" xfId="7862" xr:uid="{EFCF16E8-511F-49D6-AC07-5AED50EBCDF0}"/>
    <cellStyle name="Vírgula 2 5 3 2 3 2" xfId="12717" xr:uid="{56857708-D4CC-4F86-93F3-D6B3635B5069}"/>
    <cellStyle name="Vírgula 2 5 3 2 3 2 2" xfId="28979" xr:uid="{6EAE1BD3-D3EB-4E10-B2CD-7C14D1BCB7FF}"/>
    <cellStyle name="Vírgula 2 5 3 2 3 3" xfId="18312" xr:uid="{5C0BDDD8-FAA5-4C0A-AF2C-0CF2F961CB57}"/>
    <cellStyle name="Vírgula 2 5 3 2 3 4" xfId="24138" xr:uid="{8C2DF00D-8EAE-4CC1-8788-28DFFF52A18C}"/>
    <cellStyle name="Vírgula 2 5 3 2 3 5" xfId="19105" xr:uid="{89D3F4A5-5CF0-4614-809B-56635B445A81}"/>
    <cellStyle name="Vírgula 2 5 3 2 4" xfId="9489" xr:uid="{2FDB7FE0-50F3-4C64-802F-9BF84BB872C9}"/>
    <cellStyle name="Vírgula 2 5 3 2 4 2" xfId="25758" xr:uid="{3CF25021-C6B3-4368-91D4-5967B34036B7}"/>
    <cellStyle name="Vírgula 2 5 3 2 5" xfId="15019" xr:uid="{DDAF442F-8C0D-4A0B-8C96-F66CA5243B2E}"/>
    <cellStyle name="Vírgula 2 5 3 2 6" xfId="20917" xr:uid="{E0EBC9A5-D703-4210-A516-1ADA7F9F38CB}"/>
    <cellStyle name="Vírgula 2 5 3 2 7" xfId="30232" xr:uid="{F20887F7-EB7D-4B8A-883C-FA81C9EAA03A}"/>
    <cellStyle name="Vírgula 2 5 3 2 8" xfId="33962" xr:uid="{6979D2B5-CB93-462B-88AF-EC8437F5E47F}"/>
    <cellStyle name="Vírgula 2 5 3 2 9" xfId="35203" xr:uid="{CBBC346A-B3CA-4FBC-8A6B-B9DA2C3710E6}"/>
    <cellStyle name="Vírgula 2 5 3 3" xfId="5001" xr:uid="{A3AB34A5-4582-4849-82EC-B26F74D69D80}"/>
    <cellStyle name="Vírgula 2 5 3 3 2" xfId="10250" xr:uid="{DC0D6CA7-978C-42FA-9718-7B8151B2C16C}"/>
    <cellStyle name="Vírgula 2 5 3 3 2 2" xfId="26512" xr:uid="{1706CB93-85C4-48AE-BB24-0113EC739A14}"/>
    <cellStyle name="Vírgula 2 5 3 3 3" xfId="15773" xr:uid="{5E9E7C92-534D-459B-86A0-0DC8860428D1}"/>
    <cellStyle name="Vírgula 2 5 3 3 4" xfId="21671" xr:uid="{53C2ED73-8C98-4DE3-86D0-62389EEEC793}"/>
    <cellStyle name="Vírgula 2 5 3 3 5" xfId="19427" xr:uid="{12E3E300-3EFF-4FDB-BD26-3AA744BC3A96}"/>
    <cellStyle name="Vírgula 2 5 3 4" xfId="7007" xr:uid="{F5410BD2-A103-482B-BFB6-CE316769FCA1}"/>
    <cellStyle name="Vírgula 2 5 3 4 2" xfId="11862" xr:uid="{E833D3DD-5B9D-478E-AF8B-23E552591AFD}"/>
    <cellStyle name="Vírgula 2 5 3 4 2 2" xfId="28124" xr:uid="{00A129C6-DAD4-4F57-ACE8-F3E176489F81}"/>
    <cellStyle name="Vírgula 2 5 3 4 3" xfId="17457" xr:uid="{3FA9EB3C-5660-498C-920D-89BD105213F4}"/>
    <cellStyle name="Vírgula 2 5 3 4 4" xfId="23283" xr:uid="{6FFA2B89-7C88-47C4-8F71-641C0A5D5F1C}"/>
    <cellStyle name="Vírgula 2 5 3 4 5" xfId="30566" xr:uid="{D19DFA39-1073-4507-A6C8-E6337F3E049F}"/>
    <cellStyle name="Vírgula 2 5 3 5" xfId="8634" xr:uid="{5546CC43-439C-40A5-B7BA-CF898694F239}"/>
    <cellStyle name="Vírgula 2 5 3 5 2" xfId="24903" xr:uid="{722715B9-2CF4-4DBB-9AAE-02A2D785548B}"/>
    <cellStyle name="Vírgula 2 5 3 6" xfId="14162" xr:uid="{FA82B9A1-2058-4598-8829-D10349378E31}"/>
    <cellStyle name="Vírgula 2 5 3 7" xfId="20062" xr:uid="{072A1362-C6A0-436C-95EE-A5B1B56743AD}"/>
    <cellStyle name="Vírgula 2 5 3 8" xfId="29741" xr:uid="{45C1862B-9F19-49A2-8823-B22B65EA64AA}"/>
    <cellStyle name="Vírgula 2 5 3 9" xfId="33107" xr:uid="{74689A08-5396-41A4-A5D7-052AB0CBABE3}"/>
    <cellStyle name="Vírgula 2 5 4" xfId="3809" xr:uid="{F50C4495-6D10-40D2-9BA0-086BC851E5E1}"/>
    <cellStyle name="Vírgula 2 5 4 10" xfId="36476" xr:uid="{2BF0450A-156B-4470-82FA-B909CD78EF5D}"/>
    <cellStyle name="Vírgula 2 5 4 11" xfId="37888" xr:uid="{2B14E20F-02A3-49F7-9510-8E9A1B705298}"/>
    <cellStyle name="Vírgula 2 5 4 12" xfId="39293" xr:uid="{5D6E4DF2-00DF-40C9-B2FF-4496E59BEC3D}"/>
    <cellStyle name="Vírgula 2 5 4 13" xfId="40874" xr:uid="{30F09325-B911-438B-A614-C126CE68D5A8}"/>
    <cellStyle name="Vírgula 2 5 4 14" xfId="42342" xr:uid="{35969D68-7349-4A5E-AF49-28ABF54B86F5}"/>
    <cellStyle name="Vírgula 2 5 4 15" xfId="43745" xr:uid="{5BA4D51B-CB81-4AF9-A3A7-1785F8232C87}"/>
    <cellStyle name="Vírgula 2 5 4 2" xfId="5418" xr:uid="{3A65AB7A-9A55-4475-B1AB-347FEF2F2C61}"/>
    <cellStyle name="Vírgula 2 5 4 2 2" xfId="10667" xr:uid="{24631E58-B129-43D2-B5A6-238EEE22124A}"/>
    <cellStyle name="Vírgula 2 5 4 2 2 2" xfId="26929" xr:uid="{E8FB40C2-9E6E-4B55-8369-E0BD9C175907}"/>
    <cellStyle name="Vírgula 2 5 4 2 3" xfId="16190" xr:uid="{9B3A9757-B18F-478D-87C6-7FDA70A8A113}"/>
    <cellStyle name="Vírgula 2 5 4 2 4" xfId="22088" xr:uid="{F00D792D-D506-4F7F-AF71-1672E0639045}"/>
    <cellStyle name="Vírgula 2 5 4 2 5" xfId="32118" xr:uid="{AFBD4AE0-D7C6-465E-8924-8A8CB4A46F06}"/>
    <cellStyle name="Vírgula 2 5 4 3" xfId="7424" xr:uid="{29917D23-D487-46B8-B9EB-DA21CDE2EA49}"/>
    <cellStyle name="Vírgula 2 5 4 3 2" xfId="12279" xr:uid="{F61BA8E7-D697-41DF-9BFB-904912BA3AEC}"/>
    <cellStyle name="Vírgula 2 5 4 3 2 2" xfId="28541" xr:uid="{375AAF19-3A25-4E58-8EAA-6B620007AFC3}"/>
    <cellStyle name="Vírgula 2 5 4 3 3" xfId="17874" xr:uid="{5D53C3C9-2C9B-4C98-8F8C-B1D0DEBB8CF5}"/>
    <cellStyle name="Vírgula 2 5 4 3 4" xfId="23700" xr:uid="{7F831F4E-5791-4493-BF41-D0E14C5442C1}"/>
    <cellStyle name="Vírgula 2 5 4 3 5" xfId="29313" xr:uid="{E99D5D9A-7005-41B3-B780-987D773123E6}"/>
    <cellStyle name="Vírgula 2 5 4 4" xfId="9051" xr:uid="{CC7DACC6-4C43-4C05-963C-06137A635D91}"/>
    <cellStyle name="Vírgula 2 5 4 4 2" xfId="25320" xr:uid="{04FE2D65-549A-4860-B277-F619D9ECC5C0}"/>
    <cellStyle name="Vírgula 2 5 4 5" xfId="14581" xr:uid="{D8062322-0626-446B-87C3-1BF25DC9EAE7}"/>
    <cellStyle name="Vírgula 2 5 4 6" xfId="20479" xr:uid="{64B882C8-1502-4E6E-8092-68BD2873BC57}"/>
    <cellStyle name="Vírgula 2 5 4 7" xfId="32394" xr:uid="{95F939CD-FED2-43CC-8CA4-81C06FA5BCFB}"/>
    <cellStyle name="Vírgula 2 5 4 8" xfId="33524" xr:uid="{C07D6575-C16E-47EB-B94C-8562A5F14398}"/>
    <cellStyle name="Vírgula 2 5 4 9" xfId="35204" xr:uid="{90904930-B38E-457D-8677-053B020B71DA}"/>
    <cellStyle name="Vírgula 2 5 5" xfId="4570" xr:uid="{8BD9773A-0B91-41C8-9A27-A9FC051B1449}"/>
    <cellStyle name="Vírgula 2 5 5 2" xfId="9819" xr:uid="{F7F07EDF-85B7-4E3B-B695-53F1954D3FEA}"/>
    <cellStyle name="Vírgula 2 5 5 2 2" xfId="26081" xr:uid="{634B8CD4-17BD-4E69-B476-50E849D1A724}"/>
    <cellStyle name="Vírgula 2 5 5 3" xfId="15342" xr:uid="{5356FB3F-6936-4D39-80C2-96D76667AF73}"/>
    <cellStyle name="Vírgula 2 5 5 4" xfId="21240" xr:uid="{0A97E235-2C2D-431B-95AA-63D808FED02E}"/>
    <cellStyle name="Vírgula 2 5 5 5" xfId="13381" xr:uid="{231167B3-C8F3-4DB6-9FAE-2A8A995E5C7C}"/>
    <cellStyle name="Vírgula 2 5 6" xfId="6576" xr:uid="{EC1F41CE-3DBE-4316-AB9B-B1ED07120C11}"/>
    <cellStyle name="Vírgula 2 5 6 2" xfId="11431" xr:uid="{981096A0-574A-4D50-8E1E-2323EAAC5BC4}"/>
    <cellStyle name="Vírgula 2 5 6 2 2" xfId="27693" xr:uid="{4C993DA7-B9E0-4C80-AD6B-7527C2753298}"/>
    <cellStyle name="Vírgula 2 5 6 3" xfId="17026" xr:uid="{E2151888-8F6C-48EF-9FAE-E98A10A824BB}"/>
    <cellStyle name="Vírgula 2 5 6 4" xfId="22852" xr:uid="{393D6493-010A-4092-822E-4A45FF99320D}"/>
    <cellStyle name="Vírgula 2 5 6 5" xfId="19267" xr:uid="{3636F5A8-97D1-4A40-A74A-D7653788E9C5}"/>
    <cellStyle name="Vírgula 2 5 7" xfId="8203" xr:uid="{A9171D72-8827-420C-B438-E2AEAF7BC6D7}"/>
    <cellStyle name="Vírgula 2 5 7 2" xfId="24473" xr:uid="{7A2A3B2D-7FAF-4F6D-9092-8AA83871A640}"/>
    <cellStyle name="Vírgula 2 5 8" xfId="13718" xr:uid="{798648C4-36B3-4EDC-A5CC-E9339315A283}"/>
    <cellStyle name="Vírgula 2 5 9" xfId="19631" xr:uid="{05E4F8E1-C59C-41D2-9CAB-C01EC74838DF}"/>
    <cellStyle name="Vírgula 2 6" xfId="2900" xr:uid="{29550C52-3D04-4C6E-A85A-F8037953C230}"/>
    <cellStyle name="Vírgula 2 6 2" xfId="3120" xr:uid="{A6B0B00F-9B6B-4E3A-B504-BF79EB986A33}"/>
    <cellStyle name="Vírgula 2 6 2 10" xfId="32867" xr:uid="{46AC29D4-D064-40BC-A942-6A98979CD3C8}"/>
    <cellStyle name="Vírgula 2 6 2 11" xfId="35205" xr:uid="{50E0E78F-8A33-444F-B579-E1681C883963}"/>
    <cellStyle name="Vírgula 2 6 2 12" xfId="35858" xr:uid="{7F781244-28DE-4DE2-BE7C-3ADA87AB5EB6}"/>
    <cellStyle name="Vírgula 2 6 2 13" xfId="37270" xr:uid="{F16D1D47-5A3D-4083-8551-C2C3550F2221}"/>
    <cellStyle name="Vírgula 2 6 2 14" xfId="38675" xr:uid="{81FCB945-9C5C-4A95-A5B3-C2B995FA134F}"/>
    <cellStyle name="Vírgula 2 6 2 15" xfId="40875" xr:uid="{C5DC8E87-3AD2-4382-84B3-D1E089355869}"/>
    <cellStyle name="Vírgula 2 6 2 16" xfId="41724" xr:uid="{50DD9E5B-8519-4359-BAD1-C88A978431F5}"/>
    <cellStyle name="Vírgula 2 6 2 17" xfId="43127" xr:uid="{D302C343-59C5-4CD7-8761-FA36D30E3719}"/>
    <cellStyle name="Vírgula 2 6 2 2" xfId="3585" xr:uid="{25E4D312-BA93-42B7-8382-6EF92617398C}"/>
    <cellStyle name="Vírgula 2 6 2 2 10" xfId="35206" xr:uid="{1D3E0287-3D4B-4D3D-8301-9119F53EA8B1}"/>
    <cellStyle name="Vírgula 2 6 2 2 11" xfId="36223" xr:uid="{28C8F8C1-56B3-483B-AC62-2FDA7DE763C6}"/>
    <cellStyle name="Vírgula 2 6 2 2 12" xfId="37635" xr:uid="{377BDE92-40B4-4768-B713-AC7282A4B364}"/>
    <cellStyle name="Vírgula 2 6 2 2 13" xfId="39040" xr:uid="{30DF4335-127F-42AD-B5E0-3A7BBEA7FBC9}"/>
    <cellStyle name="Vírgula 2 6 2 2 14" xfId="40876" xr:uid="{3942780E-B4C3-4FD3-B513-C4B46B375661}"/>
    <cellStyle name="Vírgula 2 6 2 2 15" xfId="42089" xr:uid="{C1302EBE-2376-4029-8CC9-65D6E0769228}"/>
    <cellStyle name="Vírgula 2 6 2 2 16" xfId="43492" xr:uid="{820FF0F5-CA4B-410A-B19E-600250EFD9D2}"/>
    <cellStyle name="Vírgula 2 6 2 2 2" xfId="4446" xr:uid="{44CF28E7-95C4-462F-8154-B8A9A3D38C72}"/>
    <cellStyle name="Vírgula 2 6 2 2 2 10" xfId="36975" xr:uid="{399399EB-520E-4887-A2DF-009E7751661A}"/>
    <cellStyle name="Vírgula 2 6 2 2 2 11" xfId="38387" xr:uid="{0212AF3D-F93C-4DC3-BF3A-119B6D213933}"/>
    <cellStyle name="Vírgula 2 6 2 2 2 12" xfId="39792" xr:uid="{4F087C8A-CF17-4ADD-86FA-142857653D43}"/>
    <cellStyle name="Vírgula 2 6 2 2 2 13" xfId="40877" xr:uid="{2050A75D-6DDC-47CC-B9C5-FCF0D9A71A00}"/>
    <cellStyle name="Vírgula 2 6 2 2 2 14" xfId="42841" xr:uid="{8AB0D65D-9F85-4D2D-87C2-062B25FDAB8F}"/>
    <cellStyle name="Vírgula 2 6 2 2 2 15" xfId="44244" xr:uid="{29D5C04C-C2A2-4A2C-9FD8-5BB4992B6AD8}"/>
    <cellStyle name="Vírgula 2 6 2 2 2 2" xfId="6055" xr:uid="{F1EA57F5-339D-40CD-9DC4-207E6466B267}"/>
    <cellStyle name="Vírgula 2 6 2 2 2 2 2" xfId="11304" xr:uid="{7817BFC7-A54F-4005-921F-6187B7FE2FF2}"/>
    <cellStyle name="Vírgula 2 6 2 2 2 2 2 2" xfId="27566" xr:uid="{957A2DDB-39FF-40AA-B236-74670EE8604F}"/>
    <cellStyle name="Vírgula 2 6 2 2 2 2 3" xfId="16827" xr:uid="{A8320DD8-0DD8-4509-B6D9-CD7C26CF7A55}"/>
    <cellStyle name="Vírgula 2 6 2 2 2 2 4" xfId="22725" xr:uid="{D6D97431-6940-42F0-A7EC-EFCC393337A6}"/>
    <cellStyle name="Vírgula 2 6 2 2 2 2 5" xfId="18658" xr:uid="{244C3D18-9333-4A2A-AC9B-AACFF2B8841B}"/>
    <cellStyle name="Vírgula 2 6 2 2 2 3" xfId="8061" xr:uid="{43A440E4-A5AC-4455-BA72-6C353C39415E}"/>
    <cellStyle name="Vírgula 2 6 2 2 2 3 2" xfId="12916" xr:uid="{2F43A148-3149-44DC-A226-22B3783F681B}"/>
    <cellStyle name="Vírgula 2 6 2 2 2 3 2 2" xfId="29178" xr:uid="{2170EFA8-BD23-46B8-8560-70E79E423A8E}"/>
    <cellStyle name="Vírgula 2 6 2 2 2 3 3" xfId="18511" xr:uid="{D8EDBD0F-3B20-4D1D-9509-5EA3BC1E740E}"/>
    <cellStyle name="Vírgula 2 6 2 2 2 3 4" xfId="24337" xr:uid="{3A7571FB-BC09-420E-8FD9-6C39CC395279}"/>
    <cellStyle name="Vírgula 2 6 2 2 2 3 5" xfId="32512" xr:uid="{F7A724BD-10E1-4C29-98C6-83512E4DB064}"/>
    <cellStyle name="Vírgula 2 6 2 2 2 4" xfId="9688" xr:uid="{4831F397-F80A-4F7F-8241-604335C6A7B0}"/>
    <cellStyle name="Vírgula 2 6 2 2 2 4 2" xfId="25957" xr:uid="{E379D322-E589-489D-AF20-5CFD5AE8FB60}"/>
    <cellStyle name="Vírgula 2 6 2 2 2 5" xfId="15218" xr:uid="{8AF179FD-5A65-43F0-B9D0-A3A5E0271656}"/>
    <cellStyle name="Vírgula 2 6 2 2 2 6" xfId="21116" xr:uid="{72ECC8BB-8AD5-4D59-BD58-B171402FD7B4}"/>
    <cellStyle name="Vírgula 2 6 2 2 2 7" xfId="30218" xr:uid="{F8F5DFF1-FBE4-4BAE-ADC1-3BE3119B8E1C}"/>
    <cellStyle name="Vírgula 2 6 2 2 2 8" xfId="34161" xr:uid="{B2E5E849-280A-4632-9421-8D5773D118BB}"/>
    <cellStyle name="Vírgula 2 6 2 2 2 9" xfId="35207" xr:uid="{D25B239C-9529-4DC8-ADF4-D347A9D60012}"/>
    <cellStyle name="Vírgula 2 6 2 2 3" xfId="5200" xr:uid="{287593FD-4552-46E2-9D68-33F6DC2611AF}"/>
    <cellStyle name="Vírgula 2 6 2 2 3 2" xfId="10449" xr:uid="{D5AA9C4C-BF14-42B6-83CF-C4A6877DDFF1}"/>
    <cellStyle name="Vírgula 2 6 2 2 3 2 2" xfId="26711" xr:uid="{97826240-73FB-4B66-B755-33881C2CAA8D}"/>
    <cellStyle name="Vírgula 2 6 2 2 3 3" xfId="15972" xr:uid="{037C1D13-000A-4387-8FA4-AE23443CF402}"/>
    <cellStyle name="Vírgula 2 6 2 2 3 4" xfId="21870" xr:uid="{5C5DFAFF-8326-48A7-B2D1-AC5908F75A24}"/>
    <cellStyle name="Vírgula 2 6 2 2 3 5" xfId="30606" xr:uid="{B462241F-4A5F-4E60-A184-0EBEF9B755EC}"/>
    <cellStyle name="Vírgula 2 6 2 2 4" xfId="7206" xr:uid="{1D66732E-0E8E-403F-A46A-34E8FD1C9E8F}"/>
    <cellStyle name="Vírgula 2 6 2 2 4 2" xfId="12061" xr:uid="{B4A982FC-AD0E-4015-B72D-3A6EEBA1560D}"/>
    <cellStyle name="Vírgula 2 6 2 2 4 2 2" xfId="28323" xr:uid="{DECA504D-99EF-4C78-B97D-5F27819E982A}"/>
    <cellStyle name="Vírgula 2 6 2 2 4 3" xfId="17656" xr:uid="{596518F8-BFBB-437C-98D6-A3C58A77FD19}"/>
    <cellStyle name="Vírgula 2 6 2 2 4 4" xfId="23482" xr:uid="{C578A0E3-F220-4B84-8D99-3782AB5EA403}"/>
    <cellStyle name="Vírgula 2 6 2 2 4 5" xfId="19075" xr:uid="{ACCEC264-EBF3-4FC5-A270-B57C1CF1BE20}"/>
    <cellStyle name="Vírgula 2 6 2 2 5" xfId="8833" xr:uid="{A44EC96A-4072-439F-A526-B18E87BB06D7}"/>
    <cellStyle name="Vírgula 2 6 2 2 5 2" xfId="25102" xr:uid="{8CD98AA9-3819-4B46-9965-27C205FCA27B}"/>
    <cellStyle name="Vírgula 2 6 2 2 6" xfId="14361" xr:uid="{923ABD7C-7CD4-448E-9824-8E94D3B24E50}"/>
    <cellStyle name="Vírgula 2 6 2 2 7" xfId="20261" xr:uid="{446E37CF-7D80-4E0D-9E4B-DE257881FA6C}"/>
    <cellStyle name="Vírgula 2 6 2 2 8" xfId="30588" xr:uid="{F807FDA9-F9D3-4629-92C6-C3F1730ECCE3}"/>
    <cellStyle name="Vírgula 2 6 2 2 9" xfId="33306" xr:uid="{A9FBF63C-2D89-4859-993F-4BE417F19846}"/>
    <cellStyle name="Vírgula 2 6 2 3" xfId="4011" xr:uid="{1F84664D-19C9-4A18-97AF-0843820F22A1}"/>
    <cellStyle name="Vírgula 2 6 2 3 10" xfId="36608" xr:uid="{BDFFA363-C6DF-431D-B06D-74F48AE1BA7E}"/>
    <cellStyle name="Vírgula 2 6 2 3 11" xfId="38020" xr:uid="{C4E42358-AA47-4171-ABF2-5D490611FC75}"/>
    <cellStyle name="Vírgula 2 6 2 3 12" xfId="39425" xr:uid="{3C15793E-B327-4373-AE71-1C8B6651E264}"/>
    <cellStyle name="Vírgula 2 6 2 3 13" xfId="40878" xr:uid="{37BDE752-8313-4A92-832D-5CD20F4AAE9E}"/>
    <cellStyle name="Vírgula 2 6 2 3 14" xfId="42474" xr:uid="{5656325F-4BF9-4E61-9026-7BB03BBB901E}"/>
    <cellStyle name="Vírgula 2 6 2 3 15" xfId="43877" xr:uid="{E967D5A7-9334-451B-9307-8F1BC2D6E0B3}"/>
    <cellStyle name="Vírgula 2 6 2 3 2" xfId="5620" xr:uid="{AA50AF3B-376F-4EE1-B92F-502FDC18B555}"/>
    <cellStyle name="Vírgula 2 6 2 3 2 2" xfId="10869" xr:uid="{6FFD350E-ADA1-4E08-9AC0-8B02B4D508AF}"/>
    <cellStyle name="Vírgula 2 6 2 3 2 2 2" xfId="27131" xr:uid="{FFE7E966-AA04-4EA9-BE74-E8AD50DA1DFA}"/>
    <cellStyle name="Vírgula 2 6 2 3 2 3" xfId="16392" xr:uid="{B5B960DE-C7A2-4AF7-81BB-D46DFAC22492}"/>
    <cellStyle name="Vírgula 2 6 2 3 2 4" xfId="22290" xr:uid="{7FE944DF-6667-4AC1-A726-094E09856091}"/>
    <cellStyle name="Vírgula 2 6 2 3 2 5" xfId="32572" xr:uid="{6648C580-5122-4628-8D5A-10EAA8139002}"/>
    <cellStyle name="Vírgula 2 6 2 3 3" xfId="7626" xr:uid="{0DC7DD8C-DD14-4B84-8DCD-9B83FEDD752C}"/>
    <cellStyle name="Vírgula 2 6 2 3 3 2" xfId="12481" xr:uid="{115A3914-838D-477D-AA15-A1204A38D129}"/>
    <cellStyle name="Vírgula 2 6 2 3 3 2 2" xfId="28743" xr:uid="{24676ABC-80F1-4E6E-9EC5-075AC17DD39D}"/>
    <cellStyle name="Vírgula 2 6 2 3 3 3" xfId="18076" xr:uid="{1589F977-6CBD-448D-8520-AD54BBACF5A5}"/>
    <cellStyle name="Vírgula 2 6 2 3 3 4" xfId="23902" xr:uid="{23E5BA8C-1199-40C1-96DE-EB6BA269F24C}"/>
    <cellStyle name="Vírgula 2 6 2 3 3 5" xfId="29973" xr:uid="{8EA26AE2-C4D4-467F-8E53-3E4DF600885E}"/>
    <cellStyle name="Vírgula 2 6 2 3 4" xfId="9253" xr:uid="{22CEEB13-9306-4BEE-A11C-7CEDA1A08629}"/>
    <cellStyle name="Vírgula 2 6 2 3 4 2" xfId="25522" xr:uid="{A39FB3D5-5F2F-46B7-A4A9-E3E095B0AAED}"/>
    <cellStyle name="Vírgula 2 6 2 3 5" xfId="14783" xr:uid="{93775D9B-55E9-4E62-BE00-6F9C23B850F9}"/>
    <cellStyle name="Vírgula 2 6 2 3 6" xfId="20681" xr:uid="{CC478404-8FB7-4328-A017-2E261510DC32}"/>
    <cellStyle name="Vírgula 2 6 2 3 7" xfId="19036" xr:uid="{284D2353-1C03-4470-858F-C2A6985160D4}"/>
    <cellStyle name="Vírgula 2 6 2 3 8" xfId="33726" xr:uid="{A8CCDF12-A7DF-47E9-AACE-D5B7BDD6DAB6}"/>
    <cellStyle name="Vírgula 2 6 2 3 9" xfId="35208" xr:uid="{D75D9C5E-14E8-4845-ADA2-BC4D7C510558}"/>
    <cellStyle name="Vírgula 2 6 2 4" xfId="4761" xr:uid="{A9F3E784-E07D-424E-B878-BB8B025DA4BF}"/>
    <cellStyle name="Vírgula 2 6 2 4 2" xfId="10010" xr:uid="{DA542C3F-14AD-49FD-B3A0-44D5249CABE0}"/>
    <cellStyle name="Vírgula 2 6 2 4 2 2" xfId="26272" xr:uid="{8016EF33-E9C7-4503-B828-54809D2AA061}"/>
    <cellStyle name="Vírgula 2 6 2 4 3" xfId="15533" xr:uid="{8A6FB3D3-F5AA-4E61-B8B3-6BC64075AA74}"/>
    <cellStyle name="Vírgula 2 6 2 4 4" xfId="21431" xr:uid="{9C10B0A0-14E2-46C6-8377-AD93FD5F3EB5}"/>
    <cellStyle name="Vírgula 2 6 2 4 5" xfId="32464" xr:uid="{BFC6F58F-91DD-4983-A1D4-6650108818D3}"/>
    <cellStyle name="Vírgula 2 6 2 5" xfId="6767" xr:uid="{F649ADC1-DF87-45C3-A528-BE7CEB8F1448}"/>
    <cellStyle name="Vírgula 2 6 2 5 2" xfId="11622" xr:uid="{44D490AA-8796-4A7D-8857-64B952A7E0CB}"/>
    <cellStyle name="Vírgula 2 6 2 5 2 2" xfId="27884" xr:uid="{C3AB17DA-6928-43C3-8D14-C7674D7C6E39}"/>
    <cellStyle name="Vírgula 2 6 2 5 3" xfId="17217" xr:uid="{7C1B579B-563B-4BDF-85D7-B72F68841101}"/>
    <cellStyle name="Vírgula 2 6 2 5 4" xfId="23043" xr:uid="{AE0DC84B-D59B-4BE5-8823-D76C804500BD}"/>
    <cellStyle name="Vírgula 2 6 2 5 5" xfId="31242" xr:uid="{80577BD4-5805-48FC-9C9F-D8351E7F0DB8}"/>
    <cellStyle name="Vírgula 2 6 2 6" xfId="8394" xr:uid="{AEAACDDD-2D80-4D8F-A7AB-E356FAA5B576}"/>
    <cellStyle name="Vírgula 2 6 2 6 2" xfId="24663" xr:uid="{2DFB24B5-E2DD-4664-92D9-5EA9E63117C8}"/>
    <cellStyle name="Vírgula 2 6 2 7" xfId="13919" xr:uid="{11B32B4F-2D3C-4746-B407-5BCDBF2F40D1}"/>
    <cellStyle name="Vírgula 2 6 2 8" xfId="19822" xr:uid="{9456EBEF-6272-4381-9A6C-E362402B5637}"/>
    <cellStyle name="Vírgula 2 6 2 9" xfId="31074" xr:uid="{12A26427-D631-45DE-954E-6F0BE8AE1B93}"/>
    <cellStyle name="Vírgula 2 6 3" xfId="3387" xr:uid="{A49DF501-AEF9-441F-8991-54A86B00C98D}"/>
    <cellStyle name="Vírgula 2 6 3 10" xfId="35209" xr:uid="{A783A5BB-6FE1-4115-AB5D-A0E40283E313}"/>
    <cellStyle name="Vírgula 2 6 3 11" xfId="36047" xr:uid="{2551A28D-604E-404E-8229-329AD036B187}"/>
    <cellStyle name="Vírgula 2 6 3 12" xfId="37459" xr:uid="{D1320689-6037-46C3-8B2C-7E09D8CBE5BF}"/>
    <cellStyle name="Vírgula 2 6 3 13" xfId="38864" xr:uid="{64540DAC-1D6C-4F5A-9446-B4147B4963BB}"/>
    <cellStyle name="Vírgula 2 6 3 14" xfId="40879" xr:uid="{0584CCF7-6D02-4ADC-94F3-221A71C86758}"/>
    <cellStyle name="Vírgula 2 6 3 15" xfId="41913" xr:uid="{F9DFEA0B-1FD5-4D86-A7FB-6DBDE8F8D9DA}"/>
    <cellStyle name="Vírgula 2 6 3 16" xfId="43316" xr:uid="{B721D97B-0FA7-4C2E-8D25-47D4E5005CC5}"/>
    <cellStyle name="Vírgula 2 6 3 2" xfId="4248" xr:uid="{B8006287-DF25-4872-9AEA-C0A852DC7506}"/>
    <cellStyle name="Vírgula 2 6 3 2 10" xfId="36799" xr:uid="{5B4DD272-7F83-4516-985B-B25928C7EB0D}"/>
    <cellStyle name="Vírgula 2 6 3 2 11" xfId="38211" xr:uid="{DAD5064D-0A84-48B6-8368-903A63C034C2}"/>
    <cellStyle name="Vírgula 2 6 3 2 12" xfId="39616" xr:uid="{8C727707-CFCA-4D06-9989-DE0AD0F4C523}"/>
    <cellStyle name="Vírgula 2 6 3 2 13" xfId="40880" xr:uid="{BD8803B1-F1CD-40C3-9122-5463249370DB}"/>
    <cellStyle name="Vírgula 2 6 3 2 14" xfId="42665" xr:uid="{6B68109B-FA55-4C10-B8A3-B5497D653F35}"/>
    <cellStyle name="Vírgula 2 6 3 2 15" xfId="44068" xr:uid="{71E0181B-D76C-447A-91E8-D4A24B6B49E3}"/>
    <cellStyle name="Vírgula 2 6 3 2 2" xfId="5857" xr:uid="{41CE625F-F6D2-4955-8F6C-154B950A7854}"/>
    <cellStyle name="Vírgula 2 6 3 2 2 2" xfId="11106" xr:uid="{1662A979-0A0A-4A1A-9820-756CCAC88D37}"/>
    <cellStyle name="Vírgula 2 6 3 2 2 2 2" xfId="27368" xr:uid="{F5B352F2-BE1F-4BF0-9205-F37A6DD54194}"/>
    <cellStyle name="Vírgula 2 6 3 2 2 3" xfId="16629" xr:uid="{683EDA61-5351-4C17-842B-195C8F55434D}"/>
    <cellStyle name="Vírgula 2 6 3 2 2 4" xfId="22527" xr:uid="{47F34DED-0BDA-47BB-814E-3D560FC29B38}"/>
    <cellStyle name="Vírgula 2 6 3 2 2 5" xfId="13317" xr:uid="{DDC1ABEE-4264-44FA-9284-723B32D65FCE}"/>
    <cellStyle name="Vírgula 2 6 3 2 3" xfId="7863" xr:uid="{C2EA0B92-A964-4CDA-8965-7DB29E4DA0B4}"/>
    <cellStyle name="Vírgula 2 6 3 2 3 2" xfId="12718" xr:uid="{50F5D0CB-6B61-48C3-BF4D-5BE4351567A9}"/>
    <cellStyle name="Vírgula 2 6 3 2 3 2 2" xfId="28980" xr:uid="{8EFD0694-B765-459C-9176-1279D178BC3F}"/>
    <cellStyle name="Vírgula 2 6 3 2 3 3" xfId="18313" xr:uid="{6BB55FFF-30DA-4931-A97A-034F69347E24}"/>
    <cellStyle name="Vírgula 2 6 3 2 3 4" xfId="24139" xr:uid="{D8C341EB-D4C7-4F65-8AAB-ADAA785F7A9E}"/>
    <cellStyle name="Vírgula 2 6 3 2 3 5" xfId="31202" xr:uid="{42EC30BA-CD3F-4854-AF40-F4560528AF1A}"/>
    <cellStyle name="Vírgula 2 6 3 2 4" xfId="9490" xr:uid="{138F0EC6-DFDE-4713-A701-DF57D9771052}"/>
    <cellStyle name="Vírgula 2 6 3 2 4 2" xfId="25759" xr:uid="{8CADD7EE-8DF9-407B-8A35-09DCD5F4255D}"/>
    <cellStyle name="Vírgula 2 6 3 2 5" xfId="15020" xr:uid="{6C75D27D-4151-4941-8FB7-0B226403BC52}"/>
    <cellStyle name="Vírgula 2 6 3 2 6" xfId="20918" xr:uid="{0CB027C1-4AAF-4C08-AECF-7172F1BD91E0}"/>
    <cellStyle name="Vírgula 2 6 3 2 7" xfId="31083" xr:uid="{04784311-95D1-468B-BC11-5E126F6A8EDC}"/>
    <cellStyle name="Vírgula 2 6 3 2 8" xfId="33963" xr:uid="{F2F6C3C9-7190-423A-84C4-FF6480467E72}"/>
    <cellStyle name="Vírgula 2 6 3 2 9" xfId="35210" xr:uid="{1269EB4E-7171-40F1-BBA3-A6FE7403AA73}"/>
    <cellStyle name="Vírgula 2 6 3 3" xfId="5002" xr:uid="{4E2BB6B7-F8C7-4DE9-B921-08C925448231}"/>
    <cellStyle name="Vírgula 2 6 3 3 2" xfId="10251" xr:uid="{D715FF0A-4BF0-4483-BB20-96C643771900}"/>
    <cellStyle name="Vírgula 2 6 3 3 2 2" xfId="26513" xr:uid="{0210C66B-D5B0-487E-96C4-D23199A4A2CA}"/>
    <cellStyle name="Vírgula 2 6 3 3 3" xfId="15774" xr:uid="{B6490CE7-02D0-4912-9637-459B686F39FF}"/>
    <cellStyle name="Vírgula 2 6 3 3 4" xfId="21672" xr:uid="{DDF4E9E6-6DEB-4B8E-AA18-AA6000524C2B}"/>
    <cellStyle name="Vírgula 2 6 3 3 5" xfId="13446" xr:uid="{30FA6D60-2DB1-48CE-9DCE-255150DC696B}"/>
    <cellStyle name="Vírgula 2 6 3 4" xfId="7008" xr:uid="{68380672-3D4E-4ED8-AC74-A5A9233EBA84}"/>
    <cellStyle name="Vírgula 2 6 3 4 2" xfId="11863" xr:uid="{3016FC9A-7F1E-4AB5-A05A-A96606A1F15C}"/>
    <cellStyle name="Vírgula 2 6 3 4 2 2" xfId="28125" xr:uid="{F5EBA620-5F58-4498-A697-50D10B768F65}"/>
    <cellStyle name="Vírgula 2 6 3 4 3" xfId="17458" xr:uid="{DB659111-94D6-4BC9-91EA-08D30D82FAEE}"/>
    <cellStyle name="Vírgula 2 6 3 4 4" xfId="23284" xr:uid="{FB5E6E51-1AA8-4432-B355-657778D4485C}"/>
    <cellStyle name="Vírgula 2 6 3 4 5" xfId="30085" xr:uid="{29C8FEEA-259B-4BEE-AFFF-F62957908B0A}"/>
    <cellStyle name="Vírgula 2 6 3 5" xfId="8635" xr:uid="{B5B04124-B3B8-4DE3-A478-6EBF384D1153}"/>
    <cellStyle name="Vírgula 2 6 3 5 2" xfId="24904" xr:uid="{7325AE8D-66A7-4AA9-8E32-70C9DDBD256F}"/>
    <cellStyle name="Vírgula 2 6 3 6" xfId="14163" xr:uid="{21679E42-4838-4DF2-B635-05376882E609}"/>
    <cellStyle name="Vírgula 2 6 3 7" xfId="20063" xr:uid="{EDB93C7F-47C4-44F5-B903-C74BE2D9E829}"/>
    <cellStyle name="Vírgula 2 6 3 8" xfId="29429" xr:uid="{2331CF30-AE8B-4656-A338-A659851B868C}"/>
    <cellStyle name="Vírgula 2 6 3 9" xfId="33108" xr:uid="{BE6AC687-76FF-4CC6-AD8D-C0C94534333A}"/>
    <cellStyle name="Vírgula 2 6 4" xfId="3810" xr:uid="{1C2273CC-DDDF-4947-A723-7E79A4B4DE30}"/>
    <cellStyle name="Vírgula 2 6 4 10" xfId="36432" xr:uid="{6AA0044F-FF53-4A9B-9F0F-9350F214B89B}"/>
    <cellStyle name="Vírgula 2 6 4 11" xfId="37844" xr:uid="{10970D3E-B941-459B-9ACB-55C9F72D2EAB}"/>
    <cellStyle name="Vírgula 2 6 4 12" xfId="39249" xr:uid="{5D3B59C7-66F7-4DD4-96B1-B53076280AAB}"/>
    <cellStyle name="Vírgula 2 6 4 13" xfId="40881" xr:uid="{727AD2DD-46A7-4542-AE22-D5FFD3DADDC3}"/>
    <cellStyle name="Vírgula 2 6 4 14" xfId="42298" xr:uid="{1F8C6FB5-3974-4DAC-8D64-C3C95220DEAE}"/>
    <cellStyle name="Vírgula 2 6 4 15" xfId="43701" xr:uid="{D91F8423-866D-4A73-BE91-E4E65DE0EAD2}"/>
    <cellStyle name="Vírgula 2 6 4 2" xfId="5419" xr:uid="{3209B978-E829-4D3C-808C-2223B86222CB}"/>
    <cellStyle name="Vírgula 2 6 4 2 2" xfId="10668" xr:uid="{C7E29364-59D6-474E-9D09-C83E2C810FFB}"/>
    <cellStyle name="Vírgula 2 6 4 2 2 2" xfId="26930" xr:uid="{BFFD26C4-DFE6-45CC-8F35-53CC846E8FCA}"/>
    <cellStyle name="Vírgula 2 6 4 2 3" xfId="16191" xr:uid="{E8E9A33D-5C4E-464D-ABDC-FD827C545E05}"/>
    <cellStyle name="Vírgula 2 6 4 2 4" xfId="22089" xr:uid="{6086FC04-84D9-49A4-906A-BF3CC147D2E9}"/>
    <cellStyle name="Vírgula 2 6 4 2 5" xfId="13565" xr:uid="{187B8F9A-14C6-4077-A29D-D6485B4FE247}"/>
    <cellStyle name="Vírgula 2 6 4 3" xfId="7425" xr:uid="{B02565F3-4D77-4A0F-9E48-0B363C4F5842}"/>
    <cellStyle name="Vírgula 2 6 4 3 2" xfId="12280" xr:uid="{0398CEC2-19BD-4214-82D3-B099291737A9}"/>
    <cellStyle name="Vírgula 2 6 4 3 2 2" xfId="28542" xr:uid="{208CF9FA-F612-4E1B-844B-FAF6ADCD9462}"/>
    <cellStyle name="Vírgula 2 6 4 3 3" xfId="17875" xr:uid="{180B5125-990B-4FB9-A3C6-99009AF78C6C}"/>
    <cellStyle name="Vírgula 2 6 4 3 4" xfId="23701" xr:uid="{32A37A7D-C88C-40C8-8AC7-AFD6C4B0BD9B}"/>
    <cellStyle name="Vírgula 2 6 4 3 5" xfId="30277" xr:uid="{B44F3CCF-E87E-44DE-8879-D359C0617172}"/>
    <cellStyle name="Vírgula 2 6 4 4" xfId="9052" xr:uid="{D7DFFB24-4D64-4FDB-AC57-F46EB2B38E4A}"/>
    <cellStyle name="Vírgula 2 6 4 4 2" xfId="25321" xr:uid="{7191B2E2-C723-4574-A734-25BE2B24DB6A}"/>
    <cellStyle name="Vírgula 2 6 4 5" xfId="14582" xr:uid="{41F18379-C427-4A33-AB79-477423B6E494}"/>
    <cellStyle name="Vírgula 2 6 4 6" xfId="20480" xr:uid="{4D6700A7-1A27-4112-984D-000FC0339DBD}"/>
    <cellStyle name="Vírgula 2 6 4 7" xfId="31378" xr:uid="{7392F70B-3436-4C45-8D31-199550B174E4}"/>
    <cellStyle name="Vírgula 2 6 4 8" xfId="33525" xr:uid="{A0044EE2-0293-4C12-B41B-2D42451BFA15}"/>
    <cellStyle name="Vírgula 2 6 4 9" xfId="35211" xr:uid="{0A331A13-7E8D-4221-A032-DCA2DCE6E361}"/>
    <cellStyle name="Vírgula 2 6 5" xfId="13719" xr:uid="{6652DDE2-6765-4DB3-BBE1-4433A663C07E}"/>
    <cellStyle name="Vírgula 2 6 6" xfId="31334" xr:uid="{9FBADC0D-BFA4-4E72-8339-5273FB82452C}"/>
    <cellStyle name="Vírgula 2 7" xfId="2955" xr:uid="{605143C3-58BD-456E-8FE6-A30E6005FE84}"/>
    <cellStyle name="Vírgula 2 7 10" xfId="18964" xr:uid="{7D353BC9-CB9C-4D82-B010-5CD4AF4700D5}"/>
    <cellStyle name="Vírgula 2 7 11" xfId="32715" xr:uid="{4FFDA365-18E8-4BCE-B36D-19B87BC7DFE9}"/>
    <cellStyle name="Vírgula 2 7 12" xfId="35212" xr:uid="{5F27FA35-4E7D-40CD-BFB8-6BFAA7109041}"/>
    <cellStyle name="Vírgula 2 7 13" xfId="35856" xr:uid="{DB788644-434C-4B33-B9D2-E0F4CD644F12}"/>
    <cellStyle name="Vírgula 2 7 14" xfId="37268" xr:uid="{ED20B316-C60B-496D-9303-9D384EC28E5F}"/>
    <cellStyle name="Vírgula 2 7 15" xfId="38673" xr:uid="{926CEE9E-F2A2-4ED6-9754-6B162713D2AE}"/>
    <cellStyle name="Vírgula 2 7 16" xfId="40882" xr:uid="{6463FA43-70E2-4333-9D1D-07A449D0834F}"/>
    <cellStyle name="Vírgula 2 7 17" xfId="41722" xr:uid="{3466B598-9656-4D90-9D0A-63521D6D28F0}"/>
    <cellStyle name="Vírgula 2 7 18" xfId="43125" xr:uid="{CC228E1D-3D3D-4DB9-9036-8C5970EF05AC}"/>
    <cellStyle name="Vírgula 2 7 2" xfId="3166" xr:uid="{B6FA06A0-AE04-4C2F-AB51-9299B8B6D86C}"/>
    <cellStyle name="Vírgula 2 7 2 10" xfId="32913" xr:uid="{60A5A7B1-726C-4E42-BDD0-7C037D733AE6}"/>
    <cellStyle name="Vírgula 2 7 2 11" xfId="35213" xr:uid="{F839E088-3747-4941-92C9-40C0789BBCC6}"/>
    <cellStyle name="Vírgula 2 7 2 12" xfId="36221" xr:uid="{08C0A42C-6483-4B37-9776-20E35368A269}"/>
    <cellStyle name="Vírgula 2 7 2 13" xfId="37633" xr:uid="{FC04A587-159A-4FA7-96AC-A123E5AE0E09}"/>
    <cellStyle name="Vírgula 2 7 2 14" xfId="39038" xr:uid="{7B7941B4-B489-4496-986B-7A28E2CE4777}"/>
    <cellStyle name="Vírgula 2 7 2 15" xfId="40883" xr:uid="{55E749E1-4DF6-4EF9-9C8A-6625DA80D5D0}"/>
    <cellStyle name="Vírgula 2 7 2 16" xfId="42087" xr:uid="{57513733-924F-42E0-B8A4-A39E3829CE6D}"/>
    <cellStyle name="Vírgula 2 7 2 17" xfId="43490" xr:uid="{5D55A4CF-50E8-40B6-88AE-87BAFD43DD04}"/>
    <cellStyle name="Vírgula 2 7 2 2" xfId="3631" xr:uid="{E07BA894-314A-4BA2-85D7-C1EC6ACE6B83}"/>
    <cellStyle name="Vírgula 2 7 2 2 10" xfId="35214" xr:uid="{8F86ED6B-0BC9-4185-93DE-001AC1D7CA17}"/>
    <cellStyle name="Vírgula 2 7 2 2 11" xfId="36973" xr:uid="{D5879E8F-672D-48FC-9FC9-95C46329A05D}"/>
    <cellStyle name="Vírgula 2 7 2 2 12" xfId="38385" xr:uid="{E93B8EFC-16AF-4C01-96BD-F990954C649E}"/>
    <cellStyle name="Vírgula 2 7 2 2 13" xfId="39790" xr:uid="{AFB8E8DE-2ABB-4FEA-AABE-7FBEE5B7F2FC}"/>
    <cellStyle name="Vírgula 2 7 2 2 14" xfId="40884" xr:uid="{47537066-CEBE-425F-BF96-458047B4C3FF}"/>
    <cellStyle name="Vírgula 2 7 2 2 15" xfId="42839" xr:uid="{B29553C2-EFEC-418A-ABC4-0365CF630F29}"/>
    <cellStyle name="Vírgula 2 7 2 2 16" xfId="44242" xr:uid="{2030C377-3F20-4377-BF38-CFC8F56DE134}"/>
    <cellStyle name="Vírgula 2 7 2 2 2" xfId="4492" xr:uid="{C611E4AF-EC70-472D-BD58-2C638CF421C8}"/>
    <cellStyle name="Vírgula 2 7 2 2 2 2" xfId="6101" xr:uid="{F6010CE3-FDEA-4364-AEE2-C65A42D82A5D}"/>
    <cellStyle name="Vírgula 2 7 2 2 2 2 2" xfId="11350" xr:uid="{4E17A89C-EBA3-4382-A383-54C30BF53F6E}"/>
    <cellStyle name="Vírgula 2 7 2 2 2 2 2 2" xfId="27612" xr:uid="{0E906096-F1BE-432B-9E84-DD3934541346}"/>
    <cellStyle name="Vírgula 2 7 2 2 2 2 3" xfId="16873" xr:uid="{7C8A0816-1AA5-4F70-895C-73F54C5240B1}"/>
    <cellStyle name="Vírgula 2 7 2 2 2 2 4" xfId="22771" xr:uid="{10944769-EC10-431C-A01E-27079D042CCD}"/>
    <cellStyle name="Vírgula 2 7 2 2 2 2 5" xfId="32244" xr:uid="{5E88261D-29B6-4351-AF59-CF36D995D2C1}"/>
    <cellStyle name="Vírgula 2 7 2 2 2 3" xfId="8107" xr:uid="{B1806685-5587-40A9-8899-9302D0F5BB3F}"/>
    <cellStyle name="Vírgula 2 7 2 2 2 3 2" xfId="12962" xr:uid="{972F57CB-4DCD-4F4E-9EC7-AD02846FB968}"/>
    <cellStyle name="Vírgula 2 7 2 2 2 3 2 2" xfId="29224" xr:uid="{D6D162A3-89B1-4155-96A4-4EEE8DCF1A3D}"/>
    <cellStyle name="Vírgula 2 7 2 2 2 3 3" xfId="18557" xr:uid="{3DADAC5F-A945-4CE6-BA03-36750391E98A}"/>
    <cellStyle name="Vírgula 2 7 2 2 2 3 4" xfId="24383" xr:uid="{1C8ECA93-2EF9-4BF2-9C47-6B88908CAC35}"/>
    <cellStyle name="Vírgula 2 7 2 2 2 3 5" xfId="16970" xr:uid="{5B88D9C4-2031-47E2-88BE-E721756B4970}"/>
    <cellStyle name="Vírgula 2 7 2 2 2 4" xfId="9734" xr:uid="{C0AE786D-EEF2-41DF-AEC2-F432C08D3E06}"/>
    <cellStyle name="Vírgula 2 7 2 2 2 4 2" xfId="26003" xr:uid="{5EFC1DE2-8A22-40AC-A709-D2187BCCB82D}"/>
    <cellStyle name="Vírgula 2 7 2 2 2 5" xfId="15264" xr:uid="{DF665435-00E7-4711-874B-5BEC63E2B8E9}"/>
    <cellStyle name="Vírgula 2 7 2 2 2 6" xfId="21162" xr:uid="{D9DED0E6-943C-499B-AAD4-3FB951496CBC}"/>
    <cellStyle name="Vírgula 2 7 2 2 2 7" xfId="30162" xr:uid="{3D77180A-D3DA-4DBD-A205-D2064BD97628}"/>
    <cellStyle name="Vírgula 2 7 2 2 2 8" xfId="34207" xr:uid="{995868C2-9760-43E1-854E-EEF2A3AE720C}"/>
    <cellStyle name="Vírgula 2 7 2 2 3" xfId="5246" xr:uid="{4A86BCB4-BE56-46E1-8205-B32F92705E2A}"/>
    <cellStyle name="Vírgula 2 7 2 2 3 2" xfId="10495" xr:uid="{3E8A868B-1EFD-47DC-B2F5-C6BF58C37985}"/>
    <cellStyle name="Vírgula 2 7 2 2 3 2 2" xfId="26757" xr:uid="{85861C97-7082-477C-BF27-E06A50304989}"/>
    <cellStyle name="Vírgula 2 7 2 2 3 3" xfId="16018" xr:uid="{876C3414-57C8-43D5-B2A2-3D8872273F86}"/>
    <cellStyle name="Vírgula 2 7 2 2 3 4" xfId="21916" xr:uid="{63815C94-A4F6-4106-A4A5-491B37A2C31E}"/>
    <cellStyle name="Vírgula 2 7 2 2 3 5" xfId="32075" xr:uid="{35350355-7E19-4647-9A79-07F45941A78B}"/>
    <cellStyle name="Vírgula 2 7 2 2 4" xfId="7252" xr:uid="{258CAFD6-BDFA-4B19-B21D-D6BD44BF308B}"/>
    <cellStyle name="Vírgula 2 7 2 2 4 2" xfId="12107" xr:uid="{4B1B46C3-C910-4F49-96ED-7DD965DA580F}"/>
    <cellStyle name="Vírgula 2 7 2 2 4 2 2" xfId="28369" xr:uid="{71657B8E-92D7-4DE9-A299-87D5F2E3CE4D}"/>
    <cellStyle name="Vírgula 2 7 2 2 4 3" xfId="17702" xr:uid="{17D14D5C-514C-4219-9C3A-683159C79F5E}"/>
    <cellStyle name="Vírgula 2 7 2 2 4 4" xfId="23528" xr:uid="{1D7A400A-46F4-4CB4-8418-C8D6340EBF70}"/>
    <cellStyle name="Vírgula 2 7 2 2 4 5" xfId="31054" xr:uid="{FAD60168-452A-4FF9-880F-B421C0C9400E}"/>
    <cellStyle name="Vírgula 2 7 2 2 5" xfId="8879" xr:uid="{15109458-CC6B-4CC1-9F0C-2AD03EEC4DF3}"/>
    <cellStyle name="Vírgula 2 7 2 2 5 2" xfId="25148" xr:uid="{DEA990A2-5E03-411E-9258-1D42ECCBB79C}"/>
    <cellStyle name="Vírgula 2 7 2 2 6" xfId="14407" xr:uid="{6082DD34-D1FD-4020-ACE2-EF7E302A3488}"/>
    <cellStyle name="Vírgula 2 7 2 2 7" xfId="20307" xr:uid="{4A01D114-B47F-428E-B72C-42D1D3DDDCB0}"/>
    <cellStyle name="Vírgula 2 7 2 2 8" xfId="30940" xr:uid="{D4888B08-A700-42A2-87A2-7DD4DF43F249}"/>
    <cellStyle name="Vírgula 2 7 2 2 9" xfId="33352" xr:uid="{23B09DEF-C891-42C7-B022-F9483213152B}"/>
    <cellStyle name="Vírgula 2 7 2 3" xfId="4057" xr:uid="{9ED74FF7-94D5-47F1-B38E-277FDAEFA2C8}"/>
    <cellStyle name="Vírgula 2 7 2 3 2" xfId="5666" xr:uid="{43164421-DC7A-470D-8211-5CF366E3A780}"/>
    <cellStyle name="Vírgula 2 7 2 3 2 2" xfId="10915" xr:uid="{06572F5D-D99B-433C-81F6-D17C4D80D7C1}"/>
    <cellStyle name="Vírgula 2 7 2 3 2 2 2" xfId="27177" xr:uid="{8AA30759-F3F6-4EF5-8CDB-0ABD32392E98}"/>
    <cellStyle name="Vírgula 2 7 2 3 2 3" xfId="16438" xr:uid="{339817FE-F5EA-423E-9064-6813E39EBFAD}"/>
    <cellStyle name="Vírgula 2 7 2 3 2 4" xfId="22336" xr:uid="{538440BB-F35F-4D51-BA5A-458565697B03}"/>
    <cellStyle name="Vírgula 2 7 2 3 2 5" xfId="29834" xr:uid="{2E7A3D83-5084-44CC-A484-37BDD304D81E}"/>
    <cellStyle name="Vírgula 2 7 2 3 3" xfId="7672" xr:uid="{264985C9-3A54-4D9B-B00F-2CEAC989CB40}"/>
    <cellStyle name="Vírgula 2 7 2 3 3 2" xfId="12527" xr:uid="{F3483C7A-0BDA-4EEC-B523-C192AD0BD72D}"/>
    <cellStyle name="Vírgula 2 7 2 3 3 2 2" xfId="28789" xr:uid="{B386FFDD-720E-457D-99BF-9145E72F9773}"/>
    <cellStyle name="Vírgula 2 7 2 3 3 3" xfId="18122" xr:uid="{E561E97F-7978-41F4-AE9B-DACACBC9E97D}"/>
    <cellStyle name="Vírgula 2 7 2 3 3 4" xfId="23948" xr:uid="{0BDD8D09-5482-4DB2-82AF-F0ED7696F7DC}"/>
    <cellStyle name="Vírgula 2 7 2 3 3 5" xfId="31794" xr:uid="{1FB0A4AF-0A72-43F6-AA1F-7CEFDD21E7DE}"/>
    <cellStyle name="Vírgula 2 7 2 3 4" xfId="9299" xr:uid="{F5DC1C72-17F1-47B1-8835-C2A794F7CB10}"/>
    <cellStyle name="Vírgula 2 7 2 3 4 2" xfId="25568" xr:uid="{67CF0E8D-B282-42F5-BA5A-EEB7180A69EB}"/>
    <cellStyle name="Vírgula 2 7 2 3 5" xfId="14829" xr:uid="{0B36BCB4-DEDB-447B-88AF-AAEC4729E02D}"/>
    <cellStyle name="Vírgula 2 7 2 3 6" xfId="20727" xr:uid="{7255F86B-1FE4-4D31-BDF2-9404A6FDB6BA}"/>
    <cellStyle name="Vírgula 2 7 2 3 7" xfId="30754" xr:uid="{E79E19FF-CB07-4A86-B320-18D7A8AA020E}"/>
    <cellStyle name="Vírgula 2 7 2 3 8" xfId="33772" xr:uid="{4ABC0EFA-642D-4EE1-8754-CF5C965B9C3D}"/>
    <cellStyle name="Vírgula 2 7 2 4" xfId="4807" xr:uid="{64223C2E-6882-4F9B-8189-8B5EFF12B84D}"/>
    <cellStyle name="Vírgula 2 7 2 4 2" xfId="10056" xr:uid="{87667D83-3023-4F08-B40A-E4979EBD49F2}"/>
    <cellStyle name="Vírgula 2 7 2 4 2 2" xfId="26318" xr:uid="{993A7AFD-5E57-411C-8C22-29A598A6B89F}"/>
    <cellStyle name="Vírgula 2 7 2 4 3" xfId="15579" xr:uid="{5AC9E95F-509C-4BB0-915C-F504F8514B59}"/>
    <cellStyle name="Vírgula 2 7 2 4 4" xfId="21477" xr:uid="{D776F503-08AE-4A48-8698-AF3ED71CFF46}"/>
    <cellStyle name="Vírgula 2 7 2 4 5" xfId="31079" xr:uid="{F82E403C-19BF-4A5D-B085-2E8BE0646145}"/>
    <cellStyle name="Vírgula 2 7 2 5" xfId="6813" xr:uid="{F15EAD7E-7B5D-465B-9C0C-C0315862BF8D}"/>
    <cellStyle name="Vírgula 2 7 2 5 2" xfId="11668" xr:uid="{9D540931-852F-4998-945D-770EEE08C62C}"/>
    <cellStyle name="Vírgula 2 7 2 5 2 2" xfId="27930" xr:uid="{B7C64696-ADFC-4CC1-80B9-2854A942109D}"/>
    <cellStyle name="Vírgula 2 7 2 5 3" xfId="17263" xr:uid="{D14B38F0-B343-4F73-B18B-AC20313C258C}"/>
    <cellStyle name="Vírgula 2 7 2 5 4" xfId="23089" xr:uid="{FDBAB10E-D4C4-43F6-A0C4-C7CA127A71A5}"/>
    <cellStyle name="Vírgula 2 7 2 5 5" xfId="18958" xr:uid="{492524B0-CA95-4A35-AB58-F48216350967}"/>
    <cellStyle name="Vírgula 2 7 2 6" xfId="8440" xr:uid="{23140EE9-2E22-4DAC-91FB-EEFE7E1D4463}"/>
    <cellStyle name="Vírgula 2 7 2 6 2" xfId="24709" xr:uid="{796FB7DB-5C1B-47B2-B8AC-3CE59BFB3A6B}"/>
    <cellStyle name="Vírgula 2 7 2 7" xfId="13965" xr:uid="{92B9AC3B-DF56-473F-9210-F49EE6BED557}"/>
    <cellStyle name="Vírgula 2 7 2 8" xfId="19868" xr:uid="{D0BD0D7B-2091-451C-90D7-F3D57A4C8D8F}"/>
    <cellStyle name="Vírgula 2 7 2 9" xfId="29589" xr:uid="{53AC8449-D786-4D5B-980A-06B1DB481385}"/>
    <cellStyle name="Vírgula 2 7 3" xfId="3433" xr:uid="{703556A2-77FC-4132-B38F-7F183BC6CE23}"/>
    <cellStyle name="Vírgula 2 7 3 10" xfId="35215" xr:uid="{19179C83-9D48-4CCC-BD37-D158ABED1980}"/>
    <cellStyle name="Vírgula 2 7 3 11" xfId="36606" xr:uid="{FAA2964A-FB9F-45B5-B4FB-17257AFD7BFC}"/>
    <cellStyle name="Vírgula 2 7 3 12" xfId="38018" xr:uid="{32DC808F-ACCC-460A-BEE1-F9D1E6785140}"/>
    <cellStyle name="Vírgula 2 7 3 13" xfId="39423" xr:uid="{E6F112FD-F5E1-4181-96D0-3156FBD6DB7B}"/>
    <cellStyle name="Vírgula 2 7 3 14" xfId="40885" xr:uid="{BBF18823-3373-422D-8B55-62CF0762946F}"/>
    <cellStyle name="Vírgula 2 7 3 15" xfId="42472" xr:uid="{3A6E1CDC-8CF8-4CF3-93B3-B63B499C39CD}"/>
    <cellStyle name="Vírgula 2 7 3 16" xfId="43875" xr:uid="{6DAEECD1-4660-4AE6-8F87-8DA51252F19C}"/>
    <cellStyle name="Vírgula 2 7 3 2" xfId="4294" xr:uid="{562D9BD3-84B3-4D11-A5F6-94F81E993F4E}"/>
    <cellStyle name="Vírgula 2 7 3 2 2" xfId="5903" xr:uid="{2172B6F1-A651-49BC-A6AA-4C9189C22E6C}"/>
    <cellStyle name="Vírgula 2 7 3 2 2 2" xfId="11152" xr:uid="{5186FD9C-DABB-4A0C-A18E-08E4C3C27990}"/>
    <cellStyle name="Vírgula 2 7 3 2 2 2 2" xfId="27414" xr:uid="{BB9A4883-AB58-40C9-88A2-0C18B95FCEF2}"/>
    <cellStyle name="Vírgula 2 7 3 2 2 3" xfId="16675" xr:uid="{5D21EC33-6F43-4109-B764-C49632335E15}"/>
    <cellStyle name="Vírgula 2 7 3 2 2 4" xfId="22573" xr:uid="{BCD63453-9ADC-4108-86FD-6D82352CD2FB}"/>
    <cellStyle name="Vírgula 2 7 3 2 2 5" xfId="19094" xr:uid="{ABCB044F-5DE1-459E-B279-CFFA10C89761}"/>
    <cellStyle name="Vírgula 2 7 3 2 3" xfId="7909" xr:uid="{3A06D749-0D73-4DCD-AA8C-701232A1432B}"/>
    <cellStyle name="Vírgula 2 7 3 2 3 2" xfId="12764" xr:uid="{36AF11EE-891D-480E-8CAC-EF3F62E8175B}"/>
    <cellStyle name="Vírgula 2 7 3 2 3 2 2" xfId="29026" xr:uid="{4EF26124-D647-4938-95AC-F45D3D216574}"/>
    <cellStyle name="Vírgula 2 7 3 2 3 3" xfId="18359" xr:uid="{B21277E8-711E-4E26-BEAA-7C2D6718BF86}"/>
    <cellStyle name="Vírgula 2 7 3 2 3 4" xfId="24185" xr:uid="{D7F37E12-A99F-4F20-A9A3-6525B5B5DD8E}"/>
    <cellStyle name="Vírgula 2 7 3 2 3 5" xfId="30714" xr:uid="{3FCEF59D-789C-4B71-B9AE-3C0E44F48594}"/>
    <cellStyle name="Vírgula 2 7 3 2 4" xfId="9536" xr:uid="{B74CAA51-1AA5-4592-95A7-CBB8E4340960}"/>
    <cellStyle name="Vírgula 2 7 3 2 4 2" xfId="25805" xr:uid="{43A93881-DEC1-45A4-BD13-16E12052098E}"/>
    <cellStyle name="Vírgula 2 7 3 2 5" xfId="15066" xr:uid="{0EBD753C-1B26-434A-9FB4-1E3B25FF1D6D}"/>
    <cellStyle name="Vírgula 2 7 3 2 6" xfId="20964" xr:uid="{700F91B0-EB4C-4BA1-9182-AA570ADBF4CE}"/>
    <cellStyle name="Vírgula 2 7 3 2 7" xfId="13041" xr:uid="{D0E3BDDB-45C0-4E5A-AFB2-FD0FF8FB45C3}"/>
    <cellStyle name="Vírgula 2 7 3 2 8" xfId="34009" xr:uid="{A954ECA4-A709-4AEB-93C9-D8EDF098F520}"/>
    <cellStyle name="Vírgula 2 7 3 3" xfId="5048" xr:uid="{1DE5EA88-9113-4309-A1E2-09E2286B85F8}"/>
    <cellStyle name="Vírgula 2 7 3 3 2" xfId="10297" xr:uid="{A8F90804-865C-4603-8731-0680F6E19789}"/>
    <cellStyle name="Vírgula 2 7 3 3 2 2" xfId="26559" xr:uid="{73874900-5069-4A35-80C8-FD7CBB022BA9}"/>
    <cellStyle name="Vírgula 2 7 3 3 3" xfId="15820" xr:uid="{BF75E57F-6AFD-469C-8BC1-301B3F9722A6}"/>
    <cellStyle name="Vírgula 2 7 3 3 4" xfId="21718" xr:uid="{8D3AEE38-9BF9-4A9C-9900-212552FB3435}"/>
    <cellStyle name="Vírgula 2 7 3 3 5" xfId="19331" xr:uid="{6D3BFDB9-9F40-4933-827A-45317E0E380F}"/>
    <cellStyle name="Vírgula 2 7 3 4" xfId="7054" xr:uid="{7474543A-79BF-4027-804B-428D07B06FE0}"/>
    <cellStyle name="Vírgula 2 7 3 4 2" xfId="11909" xr:uid="{4751ED87-9FE2-4537-940A-EF36FFE67CA0}"/>
    <cellStyle name="Vírgula 2 7 3 4 2 2" xfId="28171" xr:uid="{C9C577DC-F3E5-4B33-87A1-F7C00E8B2405}"/>
    <cellStyle name="Vírgula 2 7 3 4 3" xfId="17504" xr:uid="{F9A8D3D0-204E-4054-AEE9-842900494EBE}"/>
    <cellStyle name="Vírgula 2 7 3 4 4" xfId="23330" xr:uid="{8442322C-6182-497B-8766-B7262DF2B2D2}"/>
    <cellStyle name="Vírgula 2 7 3 4 5" xfId="19037" xr:uid="{95E8B61D-8984-4C26-B1BD-DAE713BFAF84}"/>
    <cellStyle name="Vírgula 2 7 3 5" xfId="8681" xr:uid="{928AE9B2-01C9-4CBD-AC59-5B5A4DF8D88D}"/>
    <cellStyle name="Vírgula 2 7 3 5 2" xfId="24950" xr:uid="{2F79EB49-55F8-4080-9F4E-C4271A2CD8AB}"/>
    <cellStyle name="Vírgula 2 7 3 6" xfId="14209" xr:uid="{FB7E5A30-7A51-4033-8AD2-D625228E3CE7}"/>
    <cellStyle name="Vírgula 2 7 3 7" xfId="20109" xr:uid="{ED33C909-3832-4108-8835-AE93DCEA5090}"/>
    <cellStyle name="Vírgula 2 7 3 8" xfId="31803" xr:uid="{9352299E-82EE-4FFA-9855-5455F132DE33}"/>
    <cellStyle name="Vírgula 2 7 3 9" xfId="33154" xr:uid="{E3C35ECD-447E-42BA-B1FB-3BC086394A83}"/>
    <cellStyle name="Vírgula 2 7 4" xfId="3859" xr:uid="{60A09DB7-DF19-4BFF-AB67-539DE9ECE4A1}"/>
    <cellStyle name="Vírgula 2 7 4 2" xfId="5468" xr:uid="{BF3F2814-E77C-4141-8DD5-C6D9A7648AAE}"/>
    <cellStyle name="Vírgula 2 7 4 2 2" xfId="10717" xr:uid="{C308FF0E-7D5E-4C04-844A-048FCE378293}"/>
    <cellStyle name="Vírgula 2 7 4 2 2 2" xfId="26979" xr:uid="{4FE06910-D5DC-420A-9D51-4EC5117C2592}"/>
    <cellStyle name="Vírgula 2 7 4 2 3" xfId="16240" xr:uid="{2508C8D2-7823-4BA6-8668-3D7383AEF1BB}"/>
    <cellStyle name="Vírgula 2 7 4 2 4" xfId="22138" xr:uid="{8B6F186F-3671-4E31-B257-655634D3EABD}"/>
    <cellStyle name="Vírgula 2 7 4 2 5" xfId="31253" xr:uid="{DB5D2AD1-38FE-4AEA-9582-6ADD62AE81B6}"/>
    <cellStyle name="Vírgula 2 7 4 3" xfId="7474" xr:uid="{0C9EFE2F-A478-496C-8F0C-D071F54F7227}"/>
    <cellStyle name="Vírgula 2 7 4 3 2" xfId="12329" xr:uid="{89BA76CE-A4A5-4382-AE6C-A5C0BE6A7AC4}"/>
    <cellStyle name="Vírgula 2 7 4 3 2 2" xfId="28591" xr:uid="{05461A92-5B29-4865-A08C-06DC364BB549}"/>
    <cellStyle name="Vírgula 2 7 4 3 3" xfId="17924" xr:uid="{175D42B8-B413-4CB2-B20C-4DA9C8DE59C9}"/>
    <cellStyle name="Vírgula 2 7 4 3 4" xfId="23750" xr:uid="{B9AFD5D5-99ED-49A7-8D40-BA0E7E553884}"/>
    <cellStyle name="Vírgula 2 7 4 3 5" xfId="31841" xr:uid="{8BC609BF-9AAF-45A9-83AE-2417724D0753}"/>
    <cellStyle name="Vírgula 2 7 4 4" xfId="9101" xr:uid="{AAE21E46-3DCE-4F60-9F95-AC59F13DEB4E}"/>
    <cellStyle name="Vírgula 2 7 4 4 2" xfId="25370" xr:uid="{C4DC8263-E42C-4AE0-8A31-E75FFC2782A8}"/>
    <cellStyle name="Vírgula 2 7 4 5" xfId="14631" xr:uid="{28D6839D-811D-464B-9024-4A2AAA8166F9}"/>
    <cellStyle name="Vírgula 2 7 4 6" xfId="20529" xr:uid="{82E38905-DF3A-4703-89DC-04BAE8C18A88}"/>
    <cellStyle name="Vírgula 2 7 4 7" xfId="13062" xr:uid="{B9979F57-272E-4797-8770-E984AB3CC0F0}"/>
    <cellStyle name="Vírgula 2 7 4 8" xfId="33574" xr:uid="{146B6696-F3BB-448F-9343-5151C22693A9}"/>
    <cellStyle name="Vírgula 2 7 5" xfId="4610" xr:uid="{A0A7C175-7BBB-4595-A392-F321FD0229A7}"/>
    <cellStyle name="Vírgula 2 7 5 2" xfId="9859" xr:uid="{1A0AA0A2-BB90-4625-AA73-2A7A39319C54}"/>
    <cellStyle name="Vírgula 2 7 5 2 2" xfId="26121" xr:uid="{2F81CBCA-4AB8-4745-A7BB-DF031B528217}"/>
    <cellStyle name="Vírgula 2 7 5 3" xfId="15382" xr:uid="{9C880889-E64E-4B82-B59C-9AE1A625BA24}"/>
    <cellStyle name="Vírgula 2 7 5 4" xfId="21280" xr:uid="{77BD9C99-1774-45BB-9AE0-8247251C4947}"/>
    <cellStyle name="Vírgula 2 7 5 5" xfId="29583" xr:uid="{729C7D8C-0AC4-4AC7-B457-BD2F913F2F88}"/>
    <cellStyle name="Vírgula 2 7 6" xfId="6616" xr:uid="{65741936-AE45-4F85-A3E8-78525256C28A}"/>
    <cellStyle name="Vírgula 2 7 6 2" xfId="11471" xr:uid="{ABC492F7-089A-4CA1-AEA9-6DBE127C319F}"/>
    <cellStyle name="Vírgula 2 7 6 2 2" xfId="27733" xr:uid="{CFE5B2E1-C246-4397-BA81-302E82F070DD}"/>
    <cellStyle name="Vírgula 2 7 6 3" xfId="17066" xr:uid="{F79E94AF-B14A-45F2-9F34-EA96A6276D01}"/>
    <cellStyle name="Vírgula 2 7 6 4" xfId="22892" xr:uid="{1EB37A92-C7C4-4065-9161-05B59BE61D8D}"/>
    <cellStyle name="Vírgula 2 7 6 5" xfId="13022" xr:uid="{FFE661E9-D892-40C8-87C5-B1FC8785BDE4}"/>
    <cellStyle name="Vírgula 2 7 7" xfId="8243" xr:uid="{CA68CF2D-E66A-426A-B984-CE99FEF85D0C}"/>
    <cellStyle name="Vírgula 2 7 7 2" xfId="24512" xr:uid="{08E2FB7B-7044-4590-A64C-84773524ACF9}"/>
    <cellStyle name="Vírgula 2 7 8" xfId="13766" xr:uid="{3F3B4904-C873-4C39-BD6E-AB3CE93CB2BF}"/>
    <cellStyle name="Vírgula 2 7 9" xfId="19671" xr:uid="{3630F5E1-669A-4F2A-BCF3-6D998622AB9A}"/>
    <cellStyle name="Vírgula 2 8" xfId="2982" xr:uid="{3F776D39-D935-46BF-BCA5-B6D65E5A162A}"/>
    <cellStyle name="Vírgula 2 8 10" xfId="37457" xr:uid="{6F2E0128-FE13-420A-B6A0-11E9C0368D12}"/>
    <cellStyle name="Vírgula 2 8 11" xfId="38862" xr:uid="{B518AD3F-D0DA-4C0F-9A44-F8AE3F579C01}"/>
    <cellStyle name="Vírgula 2 8 12" xfId="40886" xr:uid="{CB8263F2-DF37-4751-9F4F-D3CB00EB944A}"/>
    <cellStyle name="Vírgula 2 8 13" xfId="41911" xr:uid="{8D7CFD21-422F-410E-BC62-6EE91EC66E7C}"/>
    <cellStyle name="Vírgula 2 8 14" xfId="43314" xr:uid="{B5F2D418-9DDA-46B3-A834-9C49492867D6}"/>
    <cellStyle name="Vírgula 2 8 2" xfId="3183" xr:uid="{2A57A153-32C0-42AD-9028-5E74F617860B}"/>
    <cellStyle name="Vírgula 2 8 2 10" xfId="32930" xr:uid="{EC8AA328-C807-4317-A48D-36C1CD6F6D05}"/>
    <cellStyle name="Vírgula 2 8 2 11" xfId="35217" xr:uid="{8CD2D83C-18BB-4588-9BD8-F316038146D1}"/>
    <cellStyle name="Vírgula 2 8 2 12" xfId="36797" xr:uid="{DE5AA9B0-2E50-49D1-A9E5-857859E91453}"/>
    <cellStyle name="Vírgula 2 8 2 13" xfId="38209" xr:uid="{8CAF04B0-2622-4A53-93E7-337D395324F6}"/>
    <cellStyle name="Vírgula 2 8 2 14" xfId="39614" xr:uid="{9607EACF-974C-402D-B440-625233DD9AB6}"/>
    <cellStyle name="Vírgula 2 8 2 15" xfId="40887" xr:uid="{4F0E06B2-93B4-4E66-BA95-D514CEC4944D}"/>
    <cellStyle name="Vírgula 2 8 2 16" xfId="42663" xr:uid="{B496BE36-6528-4D54-941B-C7D96282914C}"/>
    <cellStyle name="Vírgula 2 8 2 17" xfId="44066" xr:uid="{B730B12B-A3F4-43C9-BEFA-D650A46B081B}"/>
    <cellStyle name="Vírgula 2 8 2 2" xfId="3648" xr:uid="{CE1186B6-DA54-48BC-BF0A-3795D92BA193}"/>
    <cellStyle name="Vírgula 2 8 2 2 2" xfId="4509" xr:uid="{1B6FFE1C-224C-4777-9D8E-658E131EC315}"/>
    <cellStyle name="Vírgula 2 8 2 2 2 2" xfId="6118" xr:uid="{3EFB0CBA-5773-4A5E-8508-7B7EB5CE20B2}"/>
    <cellStyle name="Vírgula 2 8 2 2 2 2 2" xfId="11367" xr:uid="{A536EC03-7106-4D9C-9020-DA78E3317DD2}"/>
    <cellStyle name="Vírgula 2 8 2 2 2 2 2 2" xfId="27629" xr:uid="{6591DF2F-8F39-4E92-8340-2CC4166A5B8A}"/>
    <cellStyle name="Vírgula 2 8 2 2 2 2 3" xfId="16890" xr:uid="{385C384C-7158-4681-8C4E-8C3C608DD293}"/>
    <cellStyle name="Vírgula 2 8 2 2 2 2 4" xfId="22788" xr:uid="{9DB8C7AB-7685-4D3D-8738-45EBA7AF9EE0}"/>
    <cellStyle name="Vírgula 2 8 2 2 2 2 5" xfId="31374" xr:uid="{12A54035-DC4B-481C-8293-7EEA680ADF57}"/>
    <cellStyle name="Vírgula 2 8 2 2 2 3" xfId="8124" xr:uid="{1E2DB56A-58FD-4244-979E-628993138E2C}"/>
    <cellStyle name="Vírgula 2 8 2 2 2 3 2" xfId="12979" xr:uid="{85810D80-C5AB-49CB-B4EB-351E6D6299FF}"/>
    <cellStyle name="Vírgula 2 8 2 2 2 3 2 2" xfId="29241" xr:uid="{4D6020E8-C1CA-4B12-BA4D-B73AD34DAF43}"/>
    <cellStyle name="Vírgula 2 8 2 2 2 3 3" xfId="18574" xr:uid="{5C0E84A9-B164-4C5F-AA67-5BEACB705F81}"/>
    <cellStyle name="Vírgula 2 8 2 2 2 3 4" xfId="24400" xr:uid="{805298AA-9D23-4939-B071-A19CE1888115}"/>
    <cellStyle name="Vírgula 2 8 2 2 2 3 5" xfId="32115" xr:uid="{D04F349B-1ECB-4655-AF46-EBE30B395036}"/>
    <cellStyle name="Vírgula 2 8 2 2 2 4" xfId="9751" xr:uid="{A732C222-2A99-4393-BC0A-3776FD6F70BE}"/>
    <cellStyle name="Vírgula 2 8 2 2 2 4 2" xfId="26020" xr:uid="{73091D90-381A-4294-ADAE-D53733DB8C2B}"/>
    <cellStyle name="Vírgula 2 8 2 2 2 5" xfId="15281" xr:uid="{2B779C39-3344-439D-BB7D-65D00C7E2A74}"/>
    <cellStyle name="Vírgula 2 8 2 2 2 6" xfId="21179" xr:uid="{7D4F235C-2402-4E32-84CA-BBFE7A220FC8}"/>
    <cellStyle name="Vírgula 2 8 2 2 2 7" xfId="19019" xr:uid="{9CC9E1F8-C0EC-4697-85A9-F1C4AE71AA1E}"/>
    <cellStyle name="Vírgula 2 8 2 2 2 8" xfId="34224" xr:uid="{E89F9F58-4816-401E-BD58-33A7D7D4D050}"/>
    <cellStyle name="Vírgula 2 8 2 2 3" xfId="5263" xr:uid="{165F9CFD-59EA-4BEE-B4FD-56415642175A}"/>
    <cellStyle name="Vírgula 2 8 2 2 3 2" xfId="10512" xr:uid="{3F63E854-6661-4162-BFB7-3F4546689157}"/>
    <cellStyle name="Vírgula 2 8 2 2 3 2 2" xfId="26774" xr:uid="{8CE5B4E8-4CAE-4151-B6F1-8303B56B1F94}"/>
    <cellStyle name="Vírgula 2 8 2 2 3 3" xfId="16035" xr:uid="{76963D50-88EF-4E1F-9EBC-6E0E6EA58AFE}"/>
    <cellStyle name="Vírgula 2 8 2 2 3 4" xfId="21933" xr:uid="{572A45A0-9BCC-48E0-BC72-241B71CC00C2}"/>
    <cellStyle name="Vírgula 2 8 2 2 3 5" xfId="29702" xr:uid="{407450C3-6206-4AB0-A379-8B3D3DDC5CAA}"/>
    <cellStyle name="Vírgula 2 8 2 2 4" xfId="7269" xr:uid="{66398CF7-70E8-4324-9B25-BEE98EA116BA}"/>
    <cellStyle name="Vírgula 2 8 2 2 4 2" xfId="12124" xr:uid="{BFD4C329-7DC7-4451-8646-0974E4974E3C}"/>
    <cellStyle name="Vírgula 2 8 2 2 4 2 2" xfId="28386" xr:uid="{AB880B92-C4C5-455B-BA21-5AEC1D902FCC}"/>
    <cellStyle name="Vírgula 2 8 2 2 4 3" xfId="17719" xr:uid="{BBE5353A-C190-4F70-AB51-FD5FA1FF2582}"/>
    <cellStyle name="Vírgula 2 8 2 2 4 4" xfId="23545" xr:uid="{BFCF1E96-3038-4708-BAFA-86F7BC0499DC}"/>
    <cellStyle name="Vírgula 2 8 2 2 4 5" xfId="18865" xr:uid="{6AF9A57A-088E-40EF-8E36-E8994398C6FD}"/>
    <cellStyle name="Vírgula 2 8 2 2 5" xfId="8896" xr:uid="{64D95554-A265-43F4-91BB-1AA8081DC154}"/>
    <cellStyle name="Vírgula 2 8 2 2 5 2" xfId="25165" xr:uid="{3E5526BF-278B-439E-9E14-060113A5BEB2}"/>
    <cellStyle name="Vírgula 2 8 2 2 6" xfId="14424" xr:uid="{3F762F30-C9C7-4E8D-A6CD-BEA00940C804}"/>
    <cellStyle name="Vírgula 2 8 2 2 7" xfId="20324" xr:uid="{777C9571-6BB0-4C8F-8B95-67BFDBA211AA}"/>
    <cellStyle name="Vírgula 2 8 2 2 8" xfId="29735" xr:uid="{6AEB99C1-B854-4229-8175-9B79E9F4F97C}"/>
    <cellStyle name="Vírgula 2 8 2 2 9" xfId="33369" xr:uid="{82479A77-EF10-4241-851E-C7E41E06C410}"/>
    <cellStyle name="Vírgula 2 8 2 3" xfId="4074" xr:uid="{667C27D1-3F7E-4681-92A7-8606579DC4EB}"/>
    <cellStyle name="Vírgula 2 8 2 3 2" xfId="5683" xr:uid="{4D24306C-1040-4141-84E4-54D39B5BC118}"/>
    <cellStyle name="Vírgula 2 8 2 3 2 2" xfId="10932" xr:uid="{A54D9598-3F7A-4535-8208-BA6A24DF6BA8}"/>
    <cellStyle name="Vírgula 2 8 2 3 2 2 2" xfId="27194" xr:uid="{46EF1933-DC84-49C5-8D1C-48519ECC97FC}"/>
    <cellStyle name="Vírgula 2 8 2 3 2 3" xfId="16455" xr:uid="{C9A9201F-BA71-4606-B84D-493A15FB7527}"/>
    <cellStyle name="Vírgula 2 8 2 3 2 4" xfId="22353" xr:uid="{29577363-FA13-4D56-995E-EB1A44C23104}"/>
    <cellStyle name="Vírgula 2 8 2 3 2 5" xfId="30188" xr:uid="{E7DBA874-BDA1-40B0-966A-EE65F483E7B1}"/>
    <cellStyle name="Vírgula 2 8 2 3 3" xfId="7689" xr:uid="{B8B83A53-AC20-4771-A2E8-7FFD3C62D43B}"/>
    <cellStyle name="Vírgula 2 8 2 3 3 2" xfId="12544" xr:uid="{6A8F8D54-3256-42B6-886F-96F029219DBF}"/>
    <cellStyle name="Vírgula 2 8 2 3 3 2 2" xfId="28806" xr:uid="{B6319477-AFC4-489E-BB77-5180BC1CF06E}"/>
    <cellStyle name="Vírgula 2 8 2 3 3 3" xfId="18139" xr:uid="{82AC3A9E-A9B5-4163-BA95-28D4615F2583}"/>
    <cellStyle name="Vírgula 2 8 2 3 3 4" xfId="23965" xr:uid="{330862F4-E7C9-40E6-B116-6117C234DF24}"/>
    <cellStyle name="Vírgula 2 8 2 3 3 5" xfId="31673" xr:uid="{19A977E7-B2E2-42A7-8D05-E3B13A319258}"/>
    <cellStyle name="Vírgula 2 8 2 3 4" xfId="9316" xr:uid="{3C328F7A-FA84-48A2-A187-155F93F40070}"/>
    <cellStyle name="Vírgula 2 8 2 3 4 2" xfId="25585" xr:uid="{614F464C-1477-4E86-9F86-99CF7ECE2F06}"/>
    <cellStyle name="Vírgula 2 8 2 3 5" xfId="14846" xr:uid="{B4626CCB-1219-40EF-B3FD-2A08D3CB3E58}"/>
    <cellStyle name="Vírgula 2 8 2 3 6" xfId="20744" xr:uid="{5D78BF96-312F-44FA-8AF7-26F8B85951B0}"/>
    <cellStyle name="Vírgula 2 8 2 3 7" xfId="29280" xr:uid="{95A49421-0AF0-4832-B177-52693AA748F0}"/>
    <cellStyle name="Vírgula 2 8 2 3 8" xfId="33789" xr:uid="{3E45BD64-F148-4CB3-801A-72AD2DBA1D3E}"/>
    <cellStyle name="Vírgula 2 8 2 4" xfId="4824" xr:uid="{C8A2D43E-512F-47B4-BB35-631532028EED}"/>
    <cellStyle name="Vírgula 2 8 2 4 2" xfId="10073" xr:uid="{BD5A3E02-3A53-458D-8AD8-B83E58818A07}"/>
    <cellStyle name="Vírgula 2 8 2 4 2 2" xfId="26335" xr:uid="{E229E1D1-2045-4543-A712-1A14EF629713}"/>
    <cellStyle name="Vírgula 2 8 2 4 3" xfId="15596" xr:uid="{33E5B837-8F3C-4C45-837D-3EA2060FD834}"/>
    <cellStyle name="Vírgula 2 8 2 4 4" xfId="21494" xr:uid="{F1E698FD-8066-4E7F-8A59-F27166A4DA37}"/>
    <cellStyle name="Vírgula 2 8 2 4 5" xfId="13619" xr:uid="{572D0F30-5F8B-4B5F-9A33-91B83054AE69}"/>
    <cellStyle name="Vírgula 2 8 2 5" xfId="6830" xr:uid="{55FA2835-8611-46F5-A558-4B0E179D27AB}"/>
    <cellStyle name="Vírgula 2 8 2 5 2" xfId="11685" xr:uid="{7B80DD56-E437-4825-8FF7-ACE4E482E1E0}"/>
    <cellStyle name="Vírgula 2 8 2 5 2 2" xfId="27947" xr:uid="{BF886B03-FC22-4E53-8F5B-391D8B533963}"/>
    <cellStyle name="Vírgula 2 8 2 5 3" xfId="17280" xr:uid="{6C29209E-DB3C-4D15-889A-6373350B2553}"/>
    <cellStyle name="Vírgula 2 8 2 5 4" xfId="23106" xr:uid="{6C6E3975-46EA-4B93-9DA4-6E41C0CC8BBE}"/>
    <cellStyle name="Vírgula 2 8 2 5 5" xfId="31041" xr:uid="{9E3CB102-31FA-4B74-A124-4DEC7C0DF097}"/>
    <cellStyle name="Vírgula 2 8 2 6" xfId="8457" xr:uid="{69811572-4655-4FE1-B159-F0D4E117EAAC}"/>
    <cellStyle name="Vírgula 2 8 2 6 2" xfId="24726" xr:uid="{FF069CA1-4F04-468D-9E08-1951A685AD19}"/>
    <cellStyle name="Vírgula 2 8 2 7" xfId="13982" xr:uid="{91DD7415-3868-4D00-A6F3-0CCFD4659D39}"/>
    <cellStyle name="Vírgula 2 8 2 8" xfId="19885" xr:uid="{725744A4-58B4-4791-B73A-E2251705674B}"/>
    <cellStyle name="Vírgula 2 8 2 9" xfId="30075" xr:uid="{B40ED7DE-EAC1-4ED9-B84B-DDAB153B3A3F}"/>
    <cellStyle name="Vírgula 2 8 3" xfId="3450" xr:uid="{E6B7F734-1648-4303-801F-45D5AD2CFFDD}"/>
    <cellStyle name="Vírgula 2 8 3 2" xfId="4311" xr:uid="{53D727F9-604A-4B03-9EA6-EA93AA25C9DC}"/>
    <cellStyle name="Vírgula 2 8 3 2 2" xfId="5920" xr:uid="{36D5B0E5-ADCD-468A-8800-75BA58515374}"/>
    <cellStyle name="Vírgula 2 8 3 2 2 2" xfId="11169" xr:uid="{ACF36C92-1B32-4FB5-BEA4-4CD31403FA44}"/>
    <cellStyle name="Vírgula 2 8 3 2 2 2 2" xfId="27431" xr:uid="{A6098CC4-024B-498C-B960-F26A9EBCBA4F}"/>
    <cellStyle name="Vírgula 2 8 3 2 2 3" xfId="16692" xr:uid="{8C310573-891B-4360-9CF0-4957069BDB5C}"/>
    <cellStyle name="Vírgula 2 8 3 2 2 4" xfId="22590" xr:uid="{E7280FE1-330E-4D3F-958F-6DA0C6358E65}"/>
    <cellStyle name="Vírgula 2 8 3 2 2 5" xfId="18849" xr:uid="{F15D67A8-A6E1-4919-A40C-B8CA20AA15A1}"/>
    <cellStyle name="Vírgula 2 8 3 2 3" xfId="7926" xr:uid="{7D24F7CD-0A87-4A57-9C2C-CF40689B3650}"/>
    <cellStyle name="Vírgula 2 8 3 2 3 2" xfId="12781" xr:uid="{795AB3DA-605B-4612-B821-128DCE8FF607}"/>
    <cellStyle name="Vírgula 2 8 3 2 3 2 2" xfId="29043" xr:uid="{83AF7361-DA77-4E65-B083-C5DC324E1AEF}"/>
    <cellStyle name="Vírgula 2 8 3 2 3 3" xfId="18376" xr:uid="{3C0C7F3A-1C0F-4EC2-83FD-EBA712207C94}"/>
    <cellStyle name="Vírgula 2 8 3 2 3 4" xfId="24202" xr:uid="{F2176F3D-5BFA-4DE0-B506-6627B4D81296}"/>
    <cellStyle name="Vírgula 2 8 3 2 3 5" xfId="30545" xr:uid="{B8D7F225-D067-44AB-8A1C-1B3F2D1BB4E7}"/>
    <cellStyle name="Vírgula 2 8 3 2 4" xfId="9553" xr:uid="{FC03DC02-EE8D-4E80-92C1-51C31B2DE838}"/>
    <cellStyle name="Vírgula 2 8 3 2 4 2" xfId="25822" xr:uid="{96510807-82B6-45F4-ACAB-E58554CCCFB1}"/>
    <cellStyle name="Vírgula 2 8 3 2 5" xfId="15083" xr:uid="{7809CF62-D3BE-4676-B4F5-3D698E7BC4CF}"/>
    <cellStyle name="Vírgula 2 8 3 2 6" xfId="20981" xr:uid="{541D7613-7402-4402-9A43-B7A3D5F77D91}"/>
    <cellStyle name="Vírgula 2 8 3 2 7" xfId="31680" xr:uid="{2B8A6543-ECEF-4DAA-BC6D-A7FFFCEF73C7}"/>
    <cellStyle name="Vírgula 2 8 3 2 8" xfId="34026" xr:uid="{FE1B7A1D-5C4E-4947-9EA4-ECD161DD632B}"/>
    <cellStyle name="Vírgula 2 8 3 3" xfId="5065" xr:uid="{54D4B089-507E-4C7D-A8CB-59B4C44F0BB2}"/>
    <cellStyle name="Vírgula 2 8 3 3 2" xfId="10314" xr:uid="{C9785571-2407-4593-82A2-F35723684715}"/>
    <cellStyle name="Vírgula 2 8 3 3 2 2" xfId="26576" xr:uid="{29B02A0C-674B-4F30-AC40-9A8BCB14C906}"/>
    <cellStyle name="Vírgula 2 8 3 3 3" xfId="15837" xr:uid="{A7A8AFB0-5543-41C8-BDB9-056E80AFE0E5}"/>
    <cellStyle name="Vírgula 2 8 3 3 4" xfId="21735" xr:uid="{0084A6C4-9153-4634-AF54-DD6A1DD82E3C}"/>
    <cellStyle name="Vírgula 2 8 3 3 5" xfId="30490" xr:uid="{AAD7BDE2-B03A-4684-A5E8-67A966E657A0}"/>
    <cellStyle name="Vírgula 2 8 3 4" xfId="7071" xr:uid="{D754F75C-A6DF-4595-AB78-DCBB2C2F83EA}"/>
    <cellStyle name="Vírgula 2 8 3 4 2" xfId="11926" xr:uid="{2CB33779-B5B5-4CDF-8446-11E90ED8F850}"/>
    <cellStyle name="Vírgula 2 8 3 4 2 2" xfId="28188" xr:uid="{4718A62A-8706-49AE-9AA3-72AFBF3BD981}"/>
    <cellStyle name="Vírgula 2 8 3 4 3" xfId="17521" xr:uid="{9843DF79-3FC2-4130-8BD6-F98D2E8F2DAE}"/>
    <cellStyle name="Vírgula 2 8 3 4 4" xfId="23347" xr:uid="{BAB90247-A4AB-4997-B7BF-983287BA8776}"/>
    <cellStyle name="Vírgula 2 8 3 4 5" xfId="13505" xr:uid="{998D31B5-161D-4005-ADE5-38D01E96DA20}"/>
    <cellStyle name="Vírgula 2 8 3 5" xfId="8698" xr:uid="{371F4B3D-EC8A-4209-ACAB-416A7414E218}"/>
    <cellStyle name="Vírgula 2 8 3 5 2" xfId="24967" xr:uid="{EF6FC985-9EFF-4163-A7BC-68CCF29CC581}"/>
    <cellStyle name="Vírgula 2 8 3 6" xfId="14226" xr:uid="{494817BE-AC59-476B-82DA-256539D709CB}"/>
    <cellStyle name="Vírgula 2 8 3 7" xfId="20126" xr:uid="{7C085030-7C0B-48FE-A82A-15CD9058B949}"/>
    <cellStyle name="Vírgula 2 8 3 8" xfId="19253" xr:uid="{7FC3B8D3-7E51-4C1A-8E3F-C9110A4F42E5}"/>
    <cellStyle name="Vírgula 2 8 3 9" xfId="33171" xr:uid="{ED0136F4-ADE2-4FF8-9115-D2CE14A5D632}"/>
    <cellStyle name="Vírgula 2 8 4" xfId="3305" xr:uid="{8DEE6D74-A34A-433F-AAC7-D6B064264516}"/>
    <cellStyle name="Vírgula 2 8 4 2" xfId="4093" xr:uid="{42617C2D-F225-4EC8-B66A-E0F42F80184F}"/>
    <cellStyle name="Vírgula 2 8 4 2 2" xfId="5702" xr:uid="{A31426F4-CBF6-4FED-ADF4-0CA43D4FEFA2}"/>
    <cellStyle name="Vírgula 2 8 4 2 2 2" xfId="10951" xr:uid="{6FEF1C28-EDE0-4AAC-8D5F-09A259FC8696}"/>
    <cellStyle name="Vírgula 2 8 4 2 2 2 2" xfId="27213" xr:uid="{287CDE3E-D850-4711-A01F-E62B5CEFD155}"/>
    <cellStyle name="Vírgula 2 8 4 2 2 3" xfId="16474" xr:uid="{31ED400E-5E2C-45F5-A2A1-D35A1FD67F30}"/>
    <cellStyle name="Vírgula 2 8 4 2 2 4" xfId="22372" xr:uid="{9AC98E34-7B53-49AE-9151-C268A65E1483}"/>
    <cellStyle name="Vírgula 2 8 4 2 2 5" xfId="18700" xr:uid="{E784B70D-3A2A-40F3-BF30-D6F70FD4ED3F}"/>
    <cellStyle name="Vírgula 2 8 4 2 3" xfId="7708" xr:uid="{7779E940-48A7-4E05-B20F-DCEFD51DFD2F}"/>
    <cellStyle name="Vírgula 2 8 4 2 3 2" xfId="12563" xr:uid="{FB1C586F-4852-476D-A332-C48E26DCA1EB}"/>
    <cellStyle name="Vírgula 2 8 4 2 3 2 2" xfId="28825" xr:uid="{0423F221-E8AC-4024-AA43-6433EBDA5262}"/>
    <cellStyle name="Vírgula 2 8 4 2 3 3" xfId="18158" xr:uid="{7017FDF3-41B2-47D5-8798-48E4E4FF7CC7}"/>
    <cellStyle name="Vírgula 2 8 4 2 3 4" xfId="23984" xr:uid="{7F6E77AE-9C77-4E18-A6B8-E20DBE6BDF7E}"/>
    <cellStyle name="Vírgula 2 8 4 2 3 5" xfId="18768" xr:uid="{11961A3D-D603-4CDC-ACB4-7B244DD0597E}"/>
    <cellStyle name="Vírgula 2 8 4 2 4" xfId="9335" xr:uid="{B9F9501B-92D3-4B2F-97A8-C961F08B861D}"/>
    <cellStyle name="Vírgula 2 8 4 2 4 2" xfId="25604" xr:uid="{1FF8AA8E-13FF-4A1B-AD17-06E808A380E1}"/>
    <cellStyle name="Vírgula 2 8 4 2 5" xfId="14865" xr:uid="{7A61E6CF-8757-452A-B6B0-A2BD66ACEDFC}"/>
    <cellStyle name="Vírgula 2 8 4 2 6" xfId="20763" xr:uid="{215B865E-406D-43BA-BA93-D60C2005709C}"/>
    <cellStyle name="Vírgula 2 8 4 2 7" xfId="13610" xr:uid="{4C3224A0-007A-4B88-9888-05C556BCF8A6}"/>
    <cellStyle name="Vírgula 2 8 4 2 8" xfId="33808" xr:uid="{3CAD2832-695B-45B9-89BD-00407E73EAE6}"/>
    <cellStyle name="Vírgula 2 8 4 3" xfId="4921" xr:uid="{9A1AFFEF-4630-4DF7-9F0A-0F287C2BF6A3}"/>
    <cellStyle name="Vírgula 2 8 4 3 2" xfId="10170" xr:uid="{1A562C25-05E3-45C3-877F-FF074FB44FEF}"/>
    <cellStyle name="Vírgula 2 8 4 3 2 2" xfId="26432" xr:uid="{3E7DAB58-C340-4D34-A009-AE4E78CB4800}"/>
    <cellStyle name="Vírgula 2 8 4 3 3" xfId="15693" xr:uid="{3EE7F7C7-BC36-4725-B1B2-37D044FE49AD}"/>
    <cellStyle name="Vírgula 2 8 4 3 4" xfId="21591" xr:uid="{78F7412C-D5C5-4CBB-9537-618C73560EE3}"/>
    <cellStyle name="Vírgula 2 8 4 3 5" xfId="19591" xr:uid="{A446F3F3-504F-40DB-A845-6EF3594AF5E4}"/>
    <cellStyle name="Vírgula 2 8 4 4" xfId="6927" xr:uid="{5050FBF5-A1B9-4C0A-81D4-BF04F8478C73}"/>
    <cellStyle name="Vírgula 2 8 4 4 2" xfId="11782" xr:uid="{3C779866-B2BD-4E6A-899A-B3AE70EA042C}"/>
    <cellStyle name="Vírgula 2 8 4 4 2 2" xfId="28044" xr:uid="{D1292937-81C2-4DFC-810F-8EE2C92127D1}"/>
    <cellStyle name="Vírgula 2 8 4 4 3" xfId="17377" xr:uid="{3C65998A-2CAE-423F-B3DF-497A6529A803}"/>
    <cellStyle name="Vírgula 2 8 4 4 4" xfId="23203" xr:uid="{E2272A99-DEDF-416F-9DA0-C456A4FA3A42}"/>
    <cellStyle name="Vírgula 2 8 4 4 5" xfId="19072" xr:uid="{9C4E06C9-6E65-4753-82F8-495EE4E24F5A}"/>
    <cellStyle name="Vírgula 2 8 4 5" xfId="8554" xr:uid="{AD0B54FF-5782-43E8-AA0F-DCA581EE8121}"/>
    <cellStyle name="Vírgula 2 8 4 5 2" xfId="24823" xr:uid="{11286D74-681B-42AE-B1EE-9C4FEB962DE9}"/>
    <cellStyle name="Vírgula 2 8 4 6" xfId="14082" xr:uid="{68F3067C-5ED1-4107-8B37-F857D3C15F39}"/>
    <cellStyle name="Vírgula 2 8 4 7" xfId="19982" xr:uid="{38233072-F0D2-4D2A-8436-A896918EF065}"/>
    <cellStyle name="Vírgula 2 8 4 8" xfId="19400" xr:uid="{CF972F48-B8E7-4948-8638-558AC0B17E0C}"/>
    <cellStyle name="Vírgula 2 8 4 9" xfId="33027" xr:uid="{49488751-1E3C-4867-8DA8-12956DE342E1}"/>
    <cellStyle name="Vírgula 2 8 5" xfId="3876" xr:uid="{4ECAA545-43F7-40DD-A7A2-3D426B668177}"/>
    <cellStyle name="Vírgula 2 8 5 2" xfId="5485" xr:uid="{C3D844C3-62F1-4B56-A98F-8F296BB7BED1}"/>
    <cellStyle name="Vírgula 2 8 5 2 2" xfId="10734" xr:uid="{BDD83F88-23C9-48CC-998D-390ED9EE5CB8}"/>
    <cellStyle name="Vírgula 2 8 5 2 2 2" xfId="26996" xr:uid="{6A16EC47-C0EC-4443-880C-A036F58CA33E}"/>
    <cellStyle name="Vírgula 2 8 5 2 3" xfId="16257" xr:uid="{FCD16275-AE5C-4E25-85B3-EFF52CCABA2C}"/>
    <cellStyle name="Vírgula 2 8 5 2 4" xfId="22155" xr:uid="{F59F2ECC-8B72-403F-9626-CC400856E1FE}"/>
    <cellStyle name="Vírgula 2 8 5 2 5" xfId="30908" xr:uid="{713F21B7-2EFD-4E87-BAD8-537E49E57F81}"/>
    <cellStyle name="Vírgula 2 8 5 3" xfId="7491" xr:uid="{71F21082-6C14-4290-B066-EBE05C28FD86}"/>
    <cellStyle name="Vírgula 2 8 5 3 2" xfId="12346" xr:uid="{19D04B85-0149-4539-A11A-09CDACCDFC6E}"/>
    <cellStyle name="Vírgula 2 8 5 3 2 2" xfId="28608" xr:uid="{7EFD92C0-B2C2-4997-A85C-28F21F29343F}"/>
    <cellStyle name="Vírgula 2 8 5 3 3" xfId="17941" xr:uid="{8B0855DF-4487-410E-8B43-92CBC9F87AFD}"/>
    <cellStyle name="Vírgula 2 8 5 3 4" xfId="23767" xr:uid="{1A154312-640F-4D7B-80F4-F9FE7D48A827}"/>
    <cellStyle name="Vírgula 2 8 5 3 5" xfId="30738" xr:uid="{9E37CC8E-52DE-41DB-8347-6FEA27DCB255}"/>
    <cellStyle name="Vírgula 2 8 5 4" xfId="9118" xr:uid="{B204B699-9266-4371-B25E-C62131B8544E}"/>
    <cellStyle name="Vírgula 2 8 5 4 2" xfId="25387" xr:uid="{8689172E-8C7B-4607-B6A0-471A1A2E66A0}"/>
    <cellStyle name="Vírgula 2 8 5 5" xfId="14648" xr:uid="{68EAB378-2DCB-4A49-9D92-BD545DF35150}"/>
    <cellStyle name="Vírgula 2 8 5 6" xfId="20546" xr:uid="{53FC87A6-F127-45B6-8C5E-1210E087FEB8}"/>
    <cellStyle name="Vírgula 2 8 5 7" xfId="31290" xr:uid="{9FC8CD96-C66A-4FDA-8944-101FB1CFE2EC}"/>
    <cellStyle name="Vírgula 2 8 5 8" xfId="33591" xr:uid="{22D59ECE-5546-4F39-9B45-95436B28FEBC}"/>
    <cellStyle name="Vírgula 2 8 6" xfId="13784" xr:uid="{D0100068-8693-456C-9FDE-CCAA69BE1BCA}"/>
    <cellStyle name="Vírgula 2 8 7" xfId="31056" xr:uid="{5A0B3C82-6A8D-4535-B6E4-7FD1BF9BD082}"/>
    <cellStyle name="Vírgula 2 8 8" xfId="35216" xr:uid="{3BE1CD79-C3EE-4D6F-BC39-5A9841D3D250}"/>
    <cellStyle name="Vírgula 2 8 9" xfId="36045" xr:uid="{FDC50152-44F0-41A5-B74B-451A71DD55C6}"/>
    <cellStyle name="Vírgula 2 9" xfId="3113" xr:uid="{8BA86A09-FF7C-4407-8134-2E45D2140541}"/>
    <cellStyle name="Vírgula 2 9 10" xfId="32860" xr:uid="{F2F8CFAC-3A25-41A0-8261-2186651A5539}"/>
    <cellStyle name="Vírgula 2 9 11" xfId="35218" xr:uid="{830857D7-12F0-4887-B5AA-4210A6A70D2A}"/>
    <cellStyle name="Vírgula 2 9 12" xfId="36430" xr:uid="{D1B8F15B-381C-4031-9820-7DB514EB6391}"/>
    <cellStyle name="Vírgula 2 9 13" xfId="37842" xr:uid="{D872A35B-9225-42C0-AC0D-3AB291AE382A}"/>
    <cellStyle name="Vírgula 2 9 14" xfId="39247" xr:uid="{52E0584F-4665-4007-BA1B-BCFF62B5247C}"/>
    <cellStyle name="Vírgula 2 9 15" xfId="40888" xr:uid="{52395AD4-B68D-4694-B738-7DF58CAEDE17}"/>
    <cellStyle name="Vírgula 2 9 16" xfId="42296" xr:uid="{02EA488B-2F4F-4620-92DF-674D2C0E1701}"/>
    <cellStyle name="Vírgula 2 9 17" xfId="43699" xr:uid="{0458C4D9-B666-456A-A0D0-8F8E3319DBE6}"/>
    <cellStyle name="Vírgula 2 9 2" xfId="3578" xr:uid="{75A822B7-A94C-4953-8494-BFFD32BE6E5B}"/>
    <cellStyle name="Vírgula 2 9 2 2" xfId="4439" xr:uid="{E30550A5-E079-479E-B752-39BB04CF61C5}"/>
    <cellStyle name="Vírgula 2 9 2 2 2" xfId="6048" xr:uid="{F92BA238-59C2-49E3-A12C-A3B2E0CA1399}"/>
    <cellStyle name="Vírgula 2 9 2 2 2 2" xfId="11297" xr:uid="{F009D740-E934-4A6B-A1AE-08B04AF7B751}"/>
    <cellStyle name="Vírgula 2 9 2 2 2 2 2" xfId="27559" xr:uid="{94CE0189-5BF9-4ACB-B75C-3220E9F9C0B5}"/>
    <cellStyle name="Vírgula 2 9 2 2 2 3" xfId="16820" xr:uid="{68BBEF2B-8433-4FCD-A7EA-8F4FB399908A}"/>
    <cellStyle name="Vírgula 2 9 2 2 2 4" xfId="22718" xr:uid="{4F20EE2B-86A1-4E06-8F18-39A8A20842D5}"/>
    <cellStyle name="Vírgula 2 9 2 2 2 5" xfId="32105" xr:uid="{6ECCB54F-41A7-4A69-9DC3-E8B2A066CF45}"/>
    <cellStyle name="Vírgula 2 9 2 2 3" xfId="8054" xr:uid="{DB2C5BD4-B75F-4171-AE8B-B4E34AE0F6E1}"/>
    <cellStyle name="Vírgula 2 9 2 2 3 2" xfId="12909" xr:uid="{CD2CCA78-DF21-4BC6-8A07-7F16F6BCF6FE}"/>
    <cellStyle name="Vírgula 2 9 2 2 3 2 2" xfId="29171" xr:uid="{D1CF8991-FB78-4663-AE2D-D26CD54D6981}"/>
    <cellStyle name="Vírgula 2 9 2 2 3 3" xfId="18504" xr:uid="{C6402695-3845-4F12-A3FF-1AF1C6CC94AF}"/>
    <cellStyle name="Vírgula 2 9 2 2 3 4" xfId="24330" xr:uid="{56200587-A3CD-4CA8-B9BB-3523C69BE880}"/>
    <cellStyle name="Vírgula 2 9 2 2 3 5" xfId="29477" xr:uid="{40CC540B-7E6D-40A6-B279-2099B5BA4CA2}"/>
    <cellStyle name="Vírgula 2 9 2 2 4" xfId="9681" xr:uid="{63E27C76-00D8-4349-B95A-AA61A09E8890}"/>
    <cellStyle name="Vírgula 2 9 2 2 4 2" xfId="25950" xr:uid="{9631E023-BE02-49F5-87FF-E0B955BBCCF7}"/>
    <cellStyle name="Vírgula 2 9 2 2 5" xfId="15211" xr:uid="{655A62B6-782A-49B3-81B8-B7FB2B12354C}"/>
    <cellStyle name="Vírgula 2 9 2 2 6" xfId="21109" xr:uid="{2AB85BCC-5281-429D-9789-097759A68F62}"/>
    <cellStyle name="Vírgula 2 9 2 2 7" xfId="19325" xr:uid="{BF9FCB1A-14B0-4B12-90D2-513BEFD99AA1}"/>
    <cellStyle name="Vírgula 2 9 2 2 8" xfId="34154" xr:uid="{FB2BF4F2-C2E4-47F7-94E3-49CCEEBAE352}"/>
    <cellStyle name="Vírgula 2 9 2 3" xfId="5193" xr:uid="{A9FC6705-CA89-41CD-A00C-1262E726690D}"/>
    <cellStyle name="Vírgula 2 9 2 3 2" xfId="10442" xr:uid="{09BF8298-CABB-4FE0-A25F-42785AF4D773}"/>
    <cellStyle name="Vírgula 2 9 2 3 2 2" xfId="26704" xr:uid="{895C2C4C-D677-49CF-A14E-B164CF6D2188}"/>
    <cellStyle name="Vírgula 2 9 2 3 3" xfId="15965" xr:uid="{20354C98-8218-4EB4-886B-7D009B4E050F}"/>
    <cellStyle name="Vírgula 2 9 2 3 4" xfId="21863" xr:uid="{EFAB2785-7394-4C99-A09B-59218F0314D8}"/>
    <cellStyle name="Vírgula 2 9 2 3 5" xfId="32542" xr:uid="{8797ED10-CF54-40BD-BE78-91E935D262B1}"/>
    <cellStyle name="Vírgula 2 9 2 4" xfId="7199" xr:uid="{5BEDB2A7-6F8E-4C87-B473-EB86F4E0FBD6}"/>
    <cellStyle name="Vírgula 2 9 2 4 2" xfId="12054" xr:uid="{93C1D21F-6E53-4793-9EB1-B9DD143B3E53}"/>
    <cellStyle name="Vírgula 2 9 2 4 2 2" xfId="28316" xr:uid="{DE9DAF8C-54FA-46A7-8ACC-47933170E073}"/>
    <cellStyle name="Vírgula 2 9 2 4 3" xfId="17649" xr:uid="{39AB8D2D-1C8A-4D4A-AFEC-7844CFCAA2A0}"/>
    <cellStyle name="Vírgula 2 9 2 4 4" xfId="23475" xr:uid="{C7031F18-1BE1-493B-A1DF-EC109064686D}"/>
    <cellStyle name="Vírgula 2 9 2 4 5" xfId="13075" xr:uid="{19339D5F-013F-4131-8CE1-0DCA16F9A13D}"/>
    <cellStyle name="Vírgula 2 9 2 5" xfId="8826" xr:uid="{36736042-D470-4734-9959-814639DDAB1D}"/>
    <cellStyle name="Vírgula 2 9 2 5 2" xfId="25095" xr:uid="{0D80F4EE-4DD5-42C1-A0E1-46927BE8EDC9}"/>
    <cellStyle name="Vírgula 2 9 2 6" xfId="14354" xr:uid="{5F2E1E6C-4BFC-40BF-A461-0F03C0E92D64}"/>
    <cellStyle name="Vírgula 2 9 2 7" xfId="20254" xr:uid="{382F54EB-EBD2-4CCB-AB19-690704E94899}"/>
    <cellStyle name="Vírgula 2 9 2 8" xfId="29956" xr:uid="{7D7F7A96-A4DD-4F8B-B3B7-3CC2DC6B634D}"/>
    <cellStyle name="Vírgula 2 9 2 9" xfId="33299" xr:uid="{38DAEED4-94CC-4B0B-A789-7F8814F89B58}"/>
    <cellStyle name="Vírgula 2 9 3" xfId="4004" xr:uid="{3FB8B156-359F-4C31-8450-46D46798CC04}"/>
    <cellStyle name="Vírgula 2 9 3 2" xfId="5613" xr:uid="{7210B611-9872-4215-9B0D-4A010B49CD51}"/>
    <cellStyle name="Vírgula 2 9 3 2 2" xfId="10862" xr:uid="{D88DE67B-3C5E-4450-923F-659CDAEF99C5}"/>
    <cellStyle name="Vírgula 2 9 3 2 2 2" xfId="27124" xr:uid="{B5F2E12D-4A58-4530-8831-4E7C211D4DD0}"/>
    <cellStyle name="Vírgula 2 9 3 2 3" xfId="16385" xr:uid="{66BA4967-685B-4657-B10B-346606114FA0}"/>
    <cellStyle name="Vírgula 2 9 3 2 4" xfId="22283" xr:uid="{F32A96B3-3A41-4A4A-9A31-C3E3CDEA92ED}"/>
    <cellStyle name="Vírgula 2 9 3 2 5" xfId="19263" xr:uid="{91841C9B-A5F3-4938-894B-DD4098FB6B65}"/>
    <cellStyle name="Vírgula 2 9 3 3" xfId="7619" xr:uid="{AEFA2525-CB79-4A4A-9372-1A480F492273}"/>
    <cellStyle name="Vírgula 2 9 3 3 2" xfId="12474" xr:uid="{F2FFBD30-6379-4666-B6E2-DE7F65424EF9}"/>
    <cellStyle name="Vírgula 2 9 3 3 2 2" xfId="28736" xr:uid="{28487FB4-90F1-4122-AA7D-F6F9673C7EF4}"/>
    <cellStyle name="Vírgula 2 9 3 3 3" xfId="18069" xr:uid="{477E9D19-F665-4C1F-BF8A-C8CF870CB478}"/>
    <cellStyle name="Vírgula 2 9 3 3 4" xfId="23895" xr:uid="{E243B90D-9972-414C-AD7A-087FDD714A4A}"/>
    <cellStyle name="Vírgula 2 9 3 3 5" xfId="29510" xr:uid="{2E145232-6936-48AD-8918-CCC41F0477A4}"/>
    <cellStyle name="Vírgula 2 9 3 4" xfId="9246" xr:uid="{AE2DD0D5-38C1-4D47-AD57-2A958E26B35B}"/>
    <cellStyle name="Vírgula 2 9 3 4 2" xfId="25515" xr:uid="{3015201A-1513-44EE-8ABB-718767FF227F}"/>
    <cellStyle name="Vírgula 2 9 3 5" xfId="14776" xr:uid="{567C5D7B-A2D6-4B10-A508-EA35C48B834F}"/>
    <cellStyle name="Vírgula 2 9 3 6" xfId="20674" xr:uid="{D92C1DFC-56B6-4B3D-97C3-F6B7BE2273C2}"/>
    <cellStyle name="Vírgula 2 9 3 7" xfId="32109" xr:uid="{251E1369-A632-4321-B905-285BAC082024}"/>
    <cellStyle name="Vírgula 2 9 3 8" xfId="33719" xr:uid="{70902148-694E-4938-A1A2-6F96BA8F63CC}"/>
    <cellStyle name="Vírgula 2 9 4" xfId="4754" xr:uid="{DA1BCD9C-E2F9-4E21-A4FA-43CF35BF1963}"/>
    <cellStyle name="Vírgula 2 9 4 2" xfId="10003" xr:uid="{CFC5F447-6E3B-44FD-B00C-C96EF33097DF}"/>
    <cellStyle name="Vírgula 2 9 4 2 2" xfId="26265" xr:uid="{A00EE067-B4F9-4338-B4CA-B24D0A9AC327}"/>
    <cellStyle name="Vírgula 2 9 4 3" xfId="15526" xr:uid="{3F1B6655-8108-4267-9108-9D44FA83BFEC}"/>
    <cellStyle name="Vírgula 2 9 4 4" xfId="21424" xr:uid="{34463C35-EA5E-46C7-9A8C-C5EE66F16BAE}"/>
    <cellStyle name="Vírgula 2 9 4 5" xfId="30129" xr:uid="{E81C8E45-FFA2-4C1C-8244-208DC3EE95FA}"/>
    <cellStyle name="Vírgula 2 9 5" xfId="6760" xr:uid="{6059E7CF-0A2D-43AE-8D4E-50E211341EF9}"/>
    <cellStyle name="Vírgula 2 9 5 2" xfId="11615" xr:uid="{C712AD30-F2B7-4198-BEDD-A4113E99945F}"/>
    <cellStyle name="Vírgula 2 9 5 2 2" xfId="27877" xr:uid="{DE24DDB3-3149-4688-A320-9CF9D877D461}"/>
    <cellStyle name="Vírgula 2 9 5 3" xfId="17210" xr:uid="{DA818FA6-10FB-408D-AE14-F3FB7D864178}"/>
    <cellStyle name="Vírgula 2 9 5 4" xfId="23036" xr:uid="{D647FB98-8958-4D15-83DF-21D1F7C757EC}"/>
    <cellStyle name="Vírgula 2 9 5 5" xfId="29860" xr:uid="{08E8E9A6-6E5A-4998-9A49-951DFD052905}"/>
    <cellStyle name="Vírgula 2 9 6" xfId="8387" xr:uid="{F5EC01F6-2A03-4CFF-9AB4-16408245EA34}"/>
    <cellStyle name="Vírgula 2 9 6 2" xfId="24656" xr:uid="{C0262798-E17F-4CAF-ADFA-10542DB8DC9D}"/>
    <cellStyle name="Vírgula 2 9 7" xfId="13912" xr:uid="{60CA6C59-6F95-49AC-8DC7-EA932A41CE9F}"/>
    <cellStyle name="Vírgula 2 9 8" xfId="19815" xr:uid="{D1CF3508-556C-4468-87FF-1524E8255B1E}"/>
    <cellStyle name="Vírgula 2 9 9" xfId="32296" xr:uid="{724331A7-D100-4F2F-8C2C-254A3FCADD58}"/>
    <cellStyle name="Vírgula 20" xfId="2901" xr:uid="{6A2E86E0-53E2-40D3-A2DF-8AB5C9B402BF}"/>
    <cellStyle name="Vírgula 20 10" xfId="19091" xr:uid="{C4C558DD-297C-471A-B9D1-2ABA3DB357D9}"/>
    <cellStyle name="Vírgula 20 11" xfId="32675" xr:uid="{4E90108F-0F47-4318-B68B-81204B1789B9}"/>
    <cellStyle name="Vírgula 20 12" xfId="35219" xr:uid="{D1243F4B-10BD-445D-AE9B-191E8CF944BB}"/>
    <cellStyle name="Vírgula 20 13" xfId="35744" xr:uid="{89F3F0D8-0A43-4F99-BB59-80B87DCFC733}"/>
    <cellStyle name="Vírgula 20 14" xfId="37156" xr:uid="{67C1821F-5219-4E4B-95F4-7050F1E49614}"/>
    <cellStyle name="Vírgula 20 15" xfId="38561" xr:uid="{41B6D327-FCA3-42C6-B49F-1B99B573B4B2}"/>
    <cellStyle name="Vírgula 20 16" xfId="40889" xr:uid="{4CFA80A7-459B-4CF1-8410-B29814D9A73F}"/>
    <cellStyle name="Vírgula 20 17" xfId="41610" xr:uid="{D625E093-8760-483F-8973-8080A16F359B}"/>
    <cellStyle name="Vírgula 20 18" xfId="43013" xr:uid="{C6A6DE31-2A18-42E0-9F9F-6049718EA341}"/>
    <cellStyle name="Vírgula 20 2" xfId="3121" xr:uid="{5E587C8A-A251-4A6E-8B67-175F4EA7CEBC}"/>
    <cellStyle name="Vírgula 20 2 10" xfId="32868" xr:uid="{333F7CE8-EDA9-4728-8173-B5CE053AB18C}"/>
    <cellStyle name="Vírgula 20 2 11" xfId="35220" xr:uid="{39C69D87-B321-499B-B059-BDA81699DB65}"/>
    <cellStyle name="Vírgula 20 2 12" xfId="35918" xr:uid="{6AD28D40-941E-4700-9FA8-57A0E5260137}"/>
    <cellStyle name="Vírgula 20 2 13" xfId="37330" xr:uid="{22E48786-9A09-411A-9E13-247511A79932}"/>
    <cellStyle name="Vírgula 20 2 14" xfId="38735" xr:uid="{AAAC062B-7F75-422A-990A-7DA3433EEAC2}"/>
    <cellStyle name="Vírgula 20 2 15" xfId="40890" xr:uid="{8D517FD5-3572-445E-BA02-D6FEC01E1050}"/>
    <cellStyle name="Vírgula 20 2 16" xfId="41784" xr:uid="{6C83A454-3C9A-4B17-A4F0-AB345548D33D}"/>
    <cellStyle name="Vírgula 20 2 17" xfId="43187" xr:uid="{76BA67D9-6EA7-4E8D-BA33-294C84A8E36B}"/>
    <cellStyle name="Vírgula 20 2 2" xfId="3586" xr:uid="{532334C6-29E2-4640-A3BA-30615592933A}"/>
    <cellStyle name="Vírgula 20 2 2 10" xfId="35221" xr:uid="{0B5B6D95-6B1B-4810-A5FE-CCA78C8FAA25}"/>
    <cellStyle name="Vírgula 20 2 2 11" xfId="36283" xr:uid="{F6F2D421-E68C-47B3-A94E-502EF01DFF8A}"/>
    <cellStyle name="Vírgula 20 2 2 12" xfId="37695" xr:uid="{3FEB26F1-CB8C-4C62-B58F-B1B01609B032}"/>
    <cellStyle name="Vírgula 20 2 2 13" xfId="39100" xr:uid="{B5F3A3BC-7346-4395-8353-413A60626E09}"/>
    <cellStyle name="Vírgula 20 2 2 14" xfId="40891" xr:uid="{962A96F8-49A9-43CA-993C-A88A3FBCC65B}"/>
    <cellStyle name="Vírgula 20 2 2 15" xfId="42149" xr:uid="{3336AA5D-3DF8-4F72-9F66-8334645B80C1}"/>
    <cellStyle name="Vírgula 20 2 2 16" xfId="43552" xr:uid="{2C2D673E-9B90-4DC7-951A-82F433A04C16}"/>
    <cellStyle name="Vírgula 20 2 2 2" xfId="4447" xr:uid="{84D01678-56E2-499A-A494-1BE96C00FD6A}"/>
    <cellStyle name="Vírgula 20 2 2 2 10" xfId="37035" xr:uid="{B7A07D33-CE9D-4989-8B1F-9F732A08A0F1}"/>
    <cellStyle name="Vírgula 20 2 2 2 11" xfId="38447" xr:uid="{252CB416-64FE-4F1D-A79C-9A10D99902D6}"/>
    <cellStyle name="Vírgula 20 2 2 2 12" xfId="39852" xr:uid="{D27E34BE-A3A7-4CAE-8DC6-AD79FEB4559A}"/>
    <cellStyle name="Vírgula 20 2 2 2 13" xfId="40892" xr:uid="{6DA6FA7D-17BA-42EC-BD1A-02A1C300F481}"/>
    <cellStyle name="Vírgula 20 2 2 2 14" xfId="42901" xr:uid="{D32253A3-E91F-4BD4-9075-D5953D1F8EE2}"/>
    <cellStyle name="Vírgula 20 2 2 2 15" xfId="44304" xr:uid="{2A4ED9E0-C0AF-4F82-A8CC-1F80A853DA95}"/>
    <cellStyle name="Vírgula 20 2 2 2 2" xfId="6056" xr:uid="{0D05C011-742B-4418-A289-A1A588FFE63B}"/>
    <cellStyle name="Vírgula 20 2 2 2 2 2" xfId="11305" xr:uid="{F5E86D0B-BED1-4603-9AA7-605BC18112A3}"/>
    <cellStyle name="Vírgula 20 2 2 2 2 2 2" xfId="27567" xr:uid="{EC50E9DE-DA54-455D-9819-242807F727DC}"/>
    <cellStyle name="Vírgula 20 2 2 2 2 3" xfId="16828" xr:uid="{AD4E6693-DF09-4B1A-BBD9-5572AB8B59DE}"/>
    <cellStyle name="Vírgula 20 2 2 2 2 4" xfId="22726" xr:uid="{AFF1BE4D-190E-41A6-BBC0-8D0372918DD0}"/>
    <cellStyle name="Vírgula 20 2 2 2 2 5" xfId="29655" xr:uid="{4D46714E-31A8-4A4F-B967-1589EF0925EB}"/>
    <cellStyle name="Vírgula 20 2 2 2 3" xfId="8062" xr:uid="{C64D7D67-CE12-4BE0-876C-4C62F72BAF57}"/>
    <cellStyle name="Vírgula 20 2 2 2 3 2" xfId="12917" xr:uid="{3E101CE8-5BE1-4236-A50B-D995B11A3215}"/>
    <cellStyle name="Vírgula 20 2 2 2 3 2 2" xfId="29179" xr:uid="{6C573469-8869-419E-8DD2-2156DCB302C8}"/>
    <cellStyle name="Vírgula 20 2 2 2 3 3" xfId="18512" xr:uid="{BBC4A85F-E3F2-4FD6-A4C6-75648306DDD0}"/>
    <cellStyle name="Vírgula 20 2 2 2 3 4" xfId="24338" xr:uid="{FF1D93E9-346C-471B-8098-14A85F71552B}"/>
    <cellStyle name="Vírgula 20 2 2 2 3 5" xfId="31515" xr:uid="{9EF649F9-8D4A-4A6E-ADA2-B8438D3B613D}"/>
    <cellStyle name="Vírgula 20 2 2 2 4" xfId="9689" xr:uid="{5B9651F4-D4E6-4306-B0E4-1C802C68DF77}"/>
    <cellStyle name="Vírgula 20 2 2 2 4 2" xfId="25958" xr:uid="{1A176356-F26B-4A65-932F-FEE80E96E21F}"/>
    <cellStyle name="Vírgula 20 2 2 2 5" xfId="15219" xr:uid="{81EF7B2A-82D5-497C-B7EF-E5ED46094477}"/>
    <cellStyle name="Vírgula 20 2 2 2 6" xfId="21117" xr:uid="{3BBA08A6-2DED-4700-840A-1126204BC954}"/>
    <cellStyle name="Vírgula 20 2 2 2 7" xfId="29616" xr:uid="{F7A4CB5B-171C-49FF-BC14-1992FCFA4ADB}"/>
    <cellStyle name="Vírgula 20 2 2 2 8" xfId="34162" xr:uid="{C0106975-F1D9-47F0-8395-F1BD3A29F015}"/>
    <cellStyle name="Vírgula 20 2 2 2 9" xfId="35222" xr:uid="{F6A2BED9-E43E-429C-ADD1-218C56B7BEA7}"/>
    <cellStyle name="Vírgula 20 2 2 3" xfId="5201" xr:uid="{158B389F-75AD-457A-9FFD-6423B792D35B}"/>
    <cellStyle name="Vírgula 20 2 2 3 2" xfId="10450" xr:uid="{AF2FE46F-9346-4AC4-A6E9-25CF7E3C2BA7}"/>
    <cellStyle name="Vírgula 20 2 2 3 2 2" xfId="26712" xr:uid="{009F8580-D2A3-478A-9C57-68767EF97B8D}"/>
    <cellStyle name="Vírgula 20 2 2 3 3" xfId="15973" xr:uid="{68869B5C-FAE2-46BC-B9E5-FD599B2A964D}"/>
    <cellStyle name="Vírgula 20 2 2 3 4" xfId="21871" xr:uid="{1A8DCAED-112D-4C05-B3F2-BF8A9AAF528E}"/>
    <cellStyle name="Vírgula 20 2 2 3 5" xfId="30192" xr:uid="{C9657312-C4EA-4E5F-9BF4-DAC27B5ABE2E}"/>
    <cellStyle name="Vírgula 20 2 2 4" xfId="7207" xr:uid="{67BB53B1-F3BD-4DDA-AC05-6DA24125325F}"/>
    <cellStyle name="Vírgula 20 2 2 4 2" xfId="12062" xr:uid="{F9B42C10-3EA3-4BE4-9762-EC20E9EF2FFA}"/>
    <cellStyle name="Vírgula 20 2 2 4 2 2" xfId="28324" xr:uid="{555004BD-9BDC-407D-A2C5-64DE2D415661}"/>
    <cellStyle name="Vírgula 20 2 2 4 3" xfId="17657" xr:uid="{3A7F756D-4224-47EB-97CE-5261A4C22192}"/>
    <cellStyle name="Vírgula 20 2 2 4 4" xfId="23483" xr:uid="{9495DF8A-0974-4C9F-B293-79913DD9F1FB}"/>
    <cellStyle name="Vírgula 20 2 2 4 5" xfId="29631" xr:uid="{6CA18119-ACC8-4688-8D07-85CD6254C91C}"/>
    <cellStyle name="Vírgula 20 2 2 5" xfId="8834" xr:uid="{4992529F-0D58-4D9E-8C69-69DCFBD5CACE}"/>
    <cellStyle name="Vírgula 20 2 2 5 2" xfId="25103" xr:uid="{C763675E-B178-4FAF-80CC-048298F4B23D}"/>
    <cellStyle name="Vírgula 20 2 2 6" xfId="14362" xr:uid="{C1235B66-40E6-465E-889F-E13BAFE26A38}"/>
    <cellStyle name="Vírgula 20 2 2 7" xfId="20262" xr:uid="{F874372F-21FC-4DF9-986F-391663100236}"/>
    <cellStyle name="Vírgula 20 2 2 8" xfId="32353" xr:uid="{B5D83C18-7EF8-4BCD-9D8F-9CB5DE09AF5D}"/>
    <cellStyle name="Vírgula 20 2 2 9" xfId="33307" xr:uid="{A4F7B2C4-CBA3-4FB8-928B-A0ECB662AB7A}"/>
    <cellStyle name="Vírgula 20 2 3" xfId="4012" xr:uid="{92DBA799-C6FE-4424-8C6E-D877126C216E}"/>
    <cellStyle name="Vírgula 20 2 3 10" xfId="36668" xr:uid="{3A248FE1-1C6E-4837-9887-6FE315A3529D}"/>
    <cellStyle name="Vírgula 20 2 3 11" xfId="38080" xr:uid="{CA2B9A7B-B80E-47D2-A70C-2BD9E9BF3F6C}"/>
    <cellStyle name="Vírgula 20 2 3 12" xfId="39485" xr:uid="{C5AA61DB-9263-4469-B6EE-8D38CD6B2E84}"/>
    <cellStyle name="Vírgula 20 2 3 13" xfId="40893" xr:uid="{AD2B6B6C-D018-45EB-AAF3-BCDD661A939D}"/>
    <cellStyle name="Vírgula 20 2 3 14" xfId="42534" xr:uid="{F37B400D-2E10-468E-A10A-52DFF88D2B60}"/>
    <cellStyle name="Vírgula 20 2 3 15" xfId="43937" xr:uid="{ED59F510-E231-4EBD-8D0D-200AAC35795F}"/>
    <cellStyle name="Vírgula 20 2 3 2" xfId="5621" xr:uid="{E376A04A-8A42-4B7E-BDF7-830C0F4EBE80}"/>
    <cellStyle name="Vírgula 20 2 3 2 2" xfId="10870" xr:uid="{9401D035-9CCC-484A-B94B-E304B616DF70}"/>
    <cellStyle name="Vírgula 20 2 3 2 2 2" xfId="27132" xr:uid="{9A1B055C-842F-4C7E-BFE6-70CF2D606264}"/>
    <cellStyle name="Vírgula 20 2 3 2 3" xfId="16393" xr:uid="{E4D4F5D5-AF15-4805-8524-0D25CB2BCBF7}"/>
    <cellStyle name="Vírgula 20 2 3 2 4" xfId="22291" xr:uid="{FD98C325-9CBB-43FE-B50F-4CD86DC123CE}"/>
    <cellStyle name="Vírgula 20 2 3 2 5" xfId="30247" xr:uid="{7B55D82C-30F9-43AD-8581-0B9989F73856}"/>
    <cellStyle name="Vírgula 20 2 3 3" xfId="7627" xr:uid="{2C794839-6A89-49C3-B7E2-AB230248002B}"/>
    <cellStyle name="Vírgula 20 2 3 3 2" xfId="12482" xr:uid="{3FD7E48F-DD22-4DEB-9B03-99FC2C283015}"/>
    <cellStyle name="Vírgula 20 2 3 3 2 2" xfId="28744" xr:uid="{D83581BC-6489-4508-AC99-BFA7F3AEC4EA}"/>
    <cellStyle name="Vírgula 20 2 3 3 3" xfId="18077" xr:uid="{1F6C8711-79D5-484A-A3A5-F74A3C9F1D0F}"/>
    <cellStyle name="Vírgula 20 2 3 3 4" xfId="23903" xr:uid="{F7D1B291-DAB8-4BF8-B4F9-75C1D4B66DF0}"/>
    <cellStyle name="Vírgula 20 2 3 3 5" xfId="30669" xr:uid="{F1C54F6D-070F-47A3-872D-CD0E8A0167D8}"/>
    <cellStyle name="Vírgula 20 2 3 4" xfId="9254" xr:uid="{109CD7BA-1076-4EB3-AA07-53F87C08B686}"/>
    <cellStyle name="Vírgula 20 2 3 4 2" xfId="25523" xr:uid="{3BD09E5A-A558-4B8C-9323-48BC7C6618CC}"/>
    <cellStyle name="Vírgula 20 2 3 5" xfId="14784" xr:uid="{98BB0ECB-2C95-4301-B553-B75F38087A6C}"/>
    <cellStyle name="Vírgula 20 2 3 6" xfId="20682" xr:uid="{2F38D848-A8E9-410B-8C67-EF180DAD3791}"/>
    <cellStyle name="Vírgula 20 2 3 7" xfId="32442" xr:uid="{9F371CDC-E1A4-4333-BFB8-99ADE5B2EA7E}"/>
    <cellStyle name="Vírgula 20 2 3 8" xfId="33727" xr:uid="{BB63ADBB-1676-4516-BB7C-04C183C688F9}"/>
    <cellStyle name="Vírgula 20 2 3 9" xfId="35223" xr:uid="{CDBCABC6-2851-43B3-9D01-D9FB26CF86B5}"/>
    <cellStyle name="Vírgula 20 2 4" xfId="4762" xr:uid="{04C6D717-1520-4307-B19C-5F491298ADA3}"/>
    <cellStyle name="Vírgula 20 2 4 2" xfId="10011" xr:uid="{CD7159F8-F51B-4A0F-A48E-46FF7B397012}"/>
    <cellStyle name="Vírgula 20 2 4 2 2" xfId="26273" xr:uid="{F7053D77-9A68-4B03-BD1E-5851A48969CB}"/>
    <cellStyle name="Vírgula 20 2 4 3" xfId="15534" xr:uid="{2A3D765C-1A87-48C8-8D6F-6D591FB4E7C2}"/>
    <cellStyle name="Vírgula 20 2 4 4" xfId="21432" xr:uid="{AB95DC2F-9CE8-4636-A26C-217702066FC1}"/>
    <cellStyle name="Vírgula 20 2 4 5" xfId="29904" xr:uid="{63986DAC-ACC8-4CD9-A4B0-0D9BEE7DBEE6}"/>
    <cellStyle name="Vírgula 20 2 5" xfId="6768" xr:uid="{55B5AED4-A532-4BEF-A1F2-20A1AD67E391}"/>
    <cellStyle name="Vírgula 20 2 5 2" xfId="11623" xr:uid="{D61FF752-20A7-4AC2-89E8-BE429AA81338}"/>
    <cellStyle name="Vírgula 20 2 5 2 2" xfId="27885" xr:uid="{D0869F61-5924-4D5C-8A39-4C648C99442E}"/>
    <cellStyle name="Vírgula 20 2 5 3" xfId="17218" xr:uid="{F36AC1BA-90F5-49C0-A360-7353AE5E8070}"/>
    <cellStyle name="Vírgula 20 2 5 4" xfId="23044" xr:uid="{45845C0E-0BD9-47B1-A2A2-42E7B63F9B61}"/>
    <cellStyle name="Vírgula 20 2 5 5" xfId="19487" xr:uid="{C68B4866-0905-4AC7-AB8D-E197A48BCE87}"/>
    <cellStyle name="Vírgula 20 2 6" xfId="8395" xr:uid="{79D982DA-3820-4CD1-BD37-FD7610F14F08}"/>
    <cellStyle name="Vírgula 20 2 6 2" xfId="24664" xr:uid="{ADD424B5-4539-42A3-AEF8-786700867DC8}"/>
    <cellStyle name="Vírgula 20 2 7" xfId="13920" xr:uid="{61348066-D73C-485F-9FA9-0C3DC9CC9EF2}"/>
    <cellStyle name="Vírgula 20 2 8" xfId="19823" xr:uid="{0B11B039-391C-4626-BB9D-D8F612DAED3F}"/>
    <cellStyle name="Vírgula 20 2 9" xfId="29364" xr:uid="{ED2A69F3-3F39-441B-86B2-E1E3B989F894}"/>
    <cellStyle name="Vírgula 20 3" xfId="3388" xr:uid="{71A53D77-957D-431B-9093-258F01CCAE7F}"/>
    <cellStyle name="Vírgula 20 3 10" xfId="35224" xr:uid="{68264564-F28E-4831-B375-48C1AEDAB416}"/>
    <cellStyle name="Vírgula 20 3 11" xfId="36107" xr:uid="{F4F39201-405B-4EC8-9C68-7F86736AFCCB}"/>
    <cellStyle name="Vírgula 20 3 12" xfId="37519" xr:uid="{7A03D617-8BA1-49A2-9F92-85FB4AC16DBC}"/>
    <cellStyle name="Vírgula 20 3 13" xfId="38924" xr:uid="{BCD95456-A582-4BC0-954C-B2B9662D4E6D}"/>
    <cellStyle name="Vírgula 20 3 14" xfId="40894" xr:uid="{26ED81B6-42DA-4480-9707-3EA0A121B7AB}"/>
    <cellStyle name="Vírgula 20 3 15" xfId="41973" xr:uid="{32765821-9E30-4FE0-A331-46ED6C0F4194}"/>
    <cellStyle name="Vírgula 20 3 16" xfId="43376" xr:uid="{C9DDB16A-57DB-432C-9393-8454D59FCCA4}"/>
    <cellStyle name="Vírgula 20 3 2" xfId="4249" xr:uid="{0470D87A-7B8E-40CF-ABE0-F289A00BCCFC}"/>
    <cellStyle name="Vírgula 20 3 2 10" xfId="36859" xr:uid="{7602DB83-9D70-4966-B455-22374C933002}"/>
    <cellStyle name="Vírgula 20 3 2 11" xfId="38271" xr:uid="{5F785C3A-2703-4D6A-A9C1-1B84287776B1}"/>
    <cellStyle name="Vírgula 20 3 2 12" xfId="39676" xr:uid="{0EE31764-C292-4FE7-BA31-8527F8E26786}"/>
    <cellStyle name="Vírgula 20 3 2 13" xfId="40895" xr:uid="{FE3ACB17-F7AA-4B0A-A25E-A584B0CBE8E4}"/>
    <cellStyle name="Vírgula 20 3 2 14" xfId="42725" xr:uid="{41DDAAAA-AF9D-4BD3-AFB9-125774E05309}"/>
    <cellStyle name="Vírgula 20 3 2 15" xfId="44128" xr:uid="{E584DEF1-9E2B-4183-9239-CEBB81DAFCB3}"/>
    <cellStyle name="Vírgula 20 3 2 2" xfId="5858" xr:uid="{62053FB7-168D-426A-80B5-9CFCD01B405A}"/>
    <cellStyle name="Vírgula 20 3 2 2 2" xfId="11107" xr:uid="{9B566171-B2B2-4505-80C7-A964B0C78DB7}"/>
    <cellStyle name="Vírgula 20 3 2 2 2 2" xfId="27369" xr:uid="{EEBFF98E-44C4-4C96-947D-21FEF014BEF0}"/>
    <cellStyle name="Vírgula 20 3 2 2 3" xfId="16630" xr:uid="{5EBF7045-BD37-495E-9109-27402EDE75C0}"/>
    <cellStyle name="Vírgula 20 3 2 2 4" xfId="22528" xr:uid="{F7482C09-17C7-4884-86FB-34C95374155E}"/>
    <cellStyle name="Vírgula 20 3 2 2 5" xfId="29852" xr:uid="{40583D1E-0E9E-4C4B-BA7A-78F9AA8DE08A}"/>
    <cellStyle name="Vírgula 20 3 2 3" xfId="7864" xr:uid="{C56979FC-8448-4323-8550-EA8CDA14E19E}"/>
    <cellStyle name="Vírgula 20 3 2 3 2" xfId="12719" xr:uid="{AB0102BC-510D-484B-85FE-345948B3A1F1}"/>
    <cellStyle name="Vírgula 20 3 2 3 2 2" xfId="28981" xr:uid="{47342558-8DEF-4203-B3D0-9D3898AA5244}"/>
    <cellStyle name="Vírgula 20 3 2 3 3" xfId="18314" xr:uid="{9E3285C3-ECDC-4E12-8EA5-6E3B85929CF0}"/>
    <cellStyle name="Vírgula 20 3 2 3 4" xfId="24140" xr:uid="{5C84FD0D-E336-4662-B4DC-81F60D4D895B}"/>
    <cellStyle name="Vírgula 20 3 2 3 5" xfId="32201" xr:uid="{C466F5E0-4DE5-4251-B2FE-E85A27483C10}"/>
    <cellStyle name="Vírgula 20 3 2 4" xfId="9491" xr:uid="{851589F1-285E-4C6C-8F25-D4025E162133}"/>
    <cellStyle name="Vírgula 20 3 2 4 2" xfId="25760" xr:uid="{71267754-B374-4DE8-BA25-750B60E12699}"/>
    <cellStyle name="Vírgula 20 3 2 5" xfId="15021" xr:uid="{63F4A111-C209-4F5A-A031-A326CD8E3984}"/>
    <cellStyle name="Vírgula 20 3 2 6" xfId="20919" xr:uid="{AD8895DB-45EC-41AC-AE3E-9E5E0674B5D0}"/>
    <cellStyle name="Vírgula 20 3 2 7" xfId="32175" xr:uid="{FF249C69-FAE9-455D-99BB-9569B2740C3B}"/>
    <cellStyle name="Vírgula 20 3 2 8" xfId="33964" xr:uid="{F59AEE02-C7F3-4D2B-9269-6BBB70155C84}"/>
    <cellStyle name="Vírgula 20 3 2 9" xfId="35225" xr:uid="{C66A5EEA-0B16-4FED-9CC4-E42BB5498960}"/>
    <cellStyle name="Vírgula 20 3 3" xfId="5003" xr:uid="{E532416F-D3EF-414C-A510-2A53D783ABAA}"/>
    <cellStyle name="Vírgula 20 3 3 2" xfId="10252" xr:uid="{52483D45-411E-4B4C-96CB-0626BC95F66C}"/>
    <cellStyle name="Vírgula 20 3 3 2 2" xfId="26514" xr:uid="{02765398-F8B2-4BFB-AD46-4C8FB1C93454}"/>
    <cellStyle name="Vírgula 20 3 3 3" xfId="15775" xr:uid="{FA3C6BB9-F622-48FF-A4E7-A019114AE08E}"/>
    <cellStyle name="Vírgula 20 3 3 4" xfId="21673" xr:uid="{FA6A3167-5906-475C-A291-A70DD1546C2E}"/>
    <cellStyle name="Vírgula 20 3 3 5" xfId="30641" xr:uid="{D317FA19-2EA0-4F7C-9195-2226037B8D3F}"/>
    <cellStyle name="Vírgula 20 3 4" xfId="7009" xr:uid="{359AF94F-5782-479C-BEBE-E13232DFF715}"/>
    <cellStyle name="Vírgula 20 3 4 2" xfId="11864" xr:uid="{4B9C82CB-6EFC-4052-9E1C-983A962086E7}"/>
    <cellStyle name="Vírgula 20 3 4 2 2" xfId="28126" xr:uid="{EA9826DF-D025-4E09-AAF2-47FAF2268157}"/>
    <cellStyle name="Vírgula 20 3 4 3" xfId="17459" xr:uid="{25D90A01-A021-4CC7-BB09-22C4D28C49A7}"/>
    <cellStyle name="Vírgula 20 3 4 4" xfId="23285" xr:uid="{E3BAF61E-EC3C-4FE0-8EDE-E01E9DDA0E13}"/>
    <cellStyle name="Vírgula 20 3 4 5" xfId="31044" xr:uid="{A21F888B-51F2-4B17-884A-73B1C315E533}"/>
    <cellStyle name="Vírgula 20 3 5" xfId="8636" xr:uid="{9B728F93-CDD4-414B-9F11-9FF6164F3814}"/>
    <cellStyle name="Vírgula 20 3 5 2" xfId="24905" xr:uid="{5D7EED7C-BCEB-49BB-923C-99FD29E1A680}"/>
    <cellStyle name="Vírgula 20 3 6" xfId="14164" xr:uid="{660CF70F-B7A6-4086-A2EE-9122BD227074}"/>
    <cellStyle name="Vírgula 20 3 7" xfId="20064" xr:uid="{62D26E42-CBA2-47FB-978A-0C25A20B2925}"/>
    <cellStyle name="Vírgula 20 3 8" xfId="32589" xr:uid="{FCAAEA52-6060-4252-AD18-F67FF5788B16}"/>
    <cellStyle name="Vírgula 20 3 9" xfId="33109" xr:uid="{5AF2AF9A-FA31-47E5-9CAA-33896AEBBB1A}"/>
    <cellStyle name="Vírgula 20 4" xfId="3811" xr:uid="{014BA860-EE07-4577-8FB2-CFB7BF2F21E7}"/>
    <cellStyle name="Vírgula 20 4 10" xfId="36492" xr:uid="{0CB38AB0-4AF2-427D-9BC5-A0DEDF8D45F4}"/>
    <cellStyle name="Vírgula 20 4 11" xfId="37904" xr:uid="{97861CA7-2BC5-4E16-865C-1C1931F04923}"/>
    <cellStyle name="Vírgula 20 4 12" xfId="39309" xr:uid="{F0C1A54B-DB04-4E48-9D1D-952EF128BEC3}"/>
    <cellStyle name="Vírgula 20 4 13" xfId="40896" xr:uid="{F14FD42F-F79E-4E00-BB6B-7C830B88809D}"/>
    <cellStyle name="Vírgula 20 4 14" xfId="42358" xr:uid="{F9F70D9C-8FA2-4E7C-9F3E-05842D2B0C5F}"/>
    <cellStyle name="Vírgula 20 4 15" xfId="43761" xr:uid="{FC1C993D-685A-4355-8A87-DE8CECA39370}"/>
    <cellStyle name="Vírgula 20 4 2" xfId="5420" xr:uid="{538D795A-A051-46AC-B775-952E332692D3}"/>
    <cellStyle name="Vírgula 20 4 2 2" xfId="10669" xr:uid="{A0837EEA-424B-4B1A-B284-15FF259FA29E}"/>
    <cellStyle name="Vírgula 20 4 2 2 2" xfId="26931" xr:uid="{6B9B2A94-D02A-497E-B11F-2A0F15216847}"/>
    <cellStyle name="Vírgula 20 4 2 3" xfId="16192" xr:uid="{E4894A44-B0B4-46A9-8DE3-30E25AF41CA4}"/>
    <cellStyle name="Vírgula 20 4 2 4" xfId="22090" xr:uid="{3C941411-0804-46A5-A66E-5536221A3B14}"/>
    <cellStyle name="Vírgula 20 4 2 5" xfId="29307" xr:uid="{D94303C7-5707-4E67-8526-66FDD0650BCA}"/>
    <cellStyle name="Vírgula 20 4 3" xfId="7426" xr:uid="{5A9B6B94-7A79-4BB4-ABC5-A5B13AEEE843}"/>
    <cellStyle name="Vírgula 20 4 3 2" xfId="12281" xr:uid="{ED416830-BDCA-48CE-B9C7-A6199F85BBEC}"/>
    <cellStyle name="Vírgula 20 4 3 2 2" xfId="28543" xr:uid="{975EFBA8-8A4D-4514-85CD-A26A322173B8}"/>
    <cellStyle name="Vírgula 20 4 3 3" xfId="17876" xr:uid="{E8520914-7578-4D4E-BA6F-3C58E6E7EA92}"/>
    <cellStyle name="Vírgula 20 4 3 4" xfId="23702" xr:uid="{E9E00FA8-41C6-4B4C-BD58-D2C3EE5804A9}"/>
    <cellStyle name="Vírgula 20 4 3 5" xfId="18661" xr:uid="{476A537E-660F-433A-981D-E1A264583580}"/>
    <cellStyle name="Vírgula 20 4 4" xfId="9053" xr:uid="{B74C3F8E-3A00-4C46-A59C-55CE442AE200}"/>
    <cellStyle name="Vírgula 20 4 4 2" xfId="25322" xr:uid="{0A9B7B29-531A-42A7-A2EB-D41F6E0D3CB8}"/>
    <cellStyle name="Vírgula 20 4 5" xfId="14583" xr:uid="{8DD79081-033B-459E-9711-0F55C2DBA8FB}"/>
    <cellStyle name="Vírgula 20 4 6" xfId="20481" xr:uid="{4C9F18BC-4414-497A-93C2-913EF7641C19}"/>
    <cellStyle name="Vírgula 20 4 7" xfId="31540" xr:uid="{C967D4F4-058D-430A-959D-F8153BE984FA}"/>
    <cellStyle name="Vírgula 20 4 8" xfId="33526" xr:uid="{64100C64-CAA5-409B-AEBD-B4D9C7C572B2}"/>
    <cellStyle name="Vírgula 20 4 9" xfId="35226" xr:uid="{50C35057-5973-4B88-A371-5597B58B6049}"/>
    <cellStyle name="Vírgula 20 5" xfId="4571" xr:uid="{4535EB5D-A214-4A1B-BFE4-132437F13EC6}"/>
    <cellStyle name="Vírgula 20 5 2" xfId="9820" xr:uid="{34F90C09-2F75-480A-A301-2A16C95CA796}"/>
    <cellStyle name="Vírgula 20 5 2 2" xfId="26082" xr:uid="{86932A0C-7A27-4E4F-90F6-895A7B8CBF4A}"/>
    <cellStyle name="Vírgula 20 5 3" xfId="15343" xr:uid="{283665C0-2130-4529-AF41-4F4013EFCA50}"/>
    <cellStyle name="Vírgula 20 5 4" xfId="21241" xr:uid="{2BA93B0E-DA93-4855-83B2-96D9A421B5F5}"/>
    <cellStyle name="Vírgula 20 5 5" xfId="19494" xr:uid="{D0B8F494-3A8E-4E45-B3E3-BA7EA3D6ADE8}"/>
    <cellStyle name="Vírgula 20 6" xfId="6577" xr:uid="{64469E95-C6EF-43F5-B5C8-A949DFE54797}"/>
    <cellStyle name="Vírgula 20 6 2" xfId="11432" xr:uid="{C0805944-8FE0-41FB-A3F4-F1FCCE5E9224}"/>
    <cellStyle name="Vírgula 20 6 2 2" xfId="27694" xr:uid="{5D438BB4-6AD6-4FD1-B263-D48B6C1CEB57}"/>
    <cellStyle name="Vírgula 20 6 3" xfId="17027" xr:uid="{B4A3D295-4646-4F1D-94FF-224192760EF7}"/>
    <cellStyle name="Vírgula 20 6 4" xfId="22853" xr:uid="{B9C12B00-0A89-42EE-AEF3-C763ECA09100}"/>
    <cellStyle name="Vírgula 20 6 5" xfId="31734" xr:uid="{D0DF3341-4249-44B3-97AE-B0225A75430F}"/>
    <cellStyle name="Vírgula 20 7" xfId="8204" xr:uid="{52447C01-4F60-4FB9-B1B4-26A31D0A2CC1}"/>
    <cellStyle name="Vírgula 20 7 2" xfId="24474" xr:uid="{5A763DED-C442-4980-A38C-1155513ACA95}"/>
    <cellStyle name="Vírgula 20 8" xfId="13720" xr:uid="{A5AA7D0C-7796-4356-BE6E-DFDC5D4BCE99}"/>
    <cellStyle name="Vírgula 20 9" xfId="19632" xr:uid="{BA9AB7D0-2199-4F2F-8CDC-005E69C460A8}"/>
    <cellStyle name="Vírgula 21" xfId="2990" xr:uid="{08E040CD-B8EE-43E2-A1E8-D391405E57BA}"/>
    <cellStyle name="Vírgula 21 10" xfId="32091" xr:uid="{DA6B1CC0-265C-4D08-8552-C557D479A345}"/>
    <cellStyle name="Vírgula 21 11" xfId="32737" xr:uid="{60F96CDF-E827-4D26-8958-072A5665215E}"/>
    <cellStyle name="Vírgula 21 2" xfId="3188" xr:uid="{EC08F44B-469E-4D38-AF5D-1E4ACC5AE7AF}"/>
    <cellStyle name="Vírgula 21 2 10" xfId="32935" xr:uid="{BA523EE6-7257-4AD3-B58A-A7FFCDD31400}"/>
    <cellStyle name="Vírgula 21 2 11" xfId="35227" xr:uid="{EC762DE6-BFFF-43AF-A746-F20F1AF3B158}"/>
    <cellStyle name="Vírgula 21 2 12" xfId="36328" xr:uid="{9ABC2079-ABA2-4044-8C70-A6BA6E531DDD}"/>
    <cellStyle name="Vírgula 21 2 13" xfId="37740" xr:uid="{EA43DEED-694B-4B50-9009-07E4C3C122A0}"/>
    <cellStyle name="Vírgula 21 2 14" xfId="39145" xr:uid="{856482F8-23AF-4CD6-901F-7A17D59E878C}"/>
    <cellStyle name="Vírgula 21 2 15" xfId="40897" xr:uid="{FD08487F-85D9-45C1-A825-60F022231F38}"/>
    <cellStyle name="Vírgula 21 2 16" xfId="42194" xr:uid="{896DC3B9-917D-43F9-B633-19D4D077DD22}"/>
    <cellStyle name="Vírgula 21 2 17" xfId="43597" xr:uid="{7005C256-0C63-4BD3-8A37-6CFD499E63BD}"/>
    <cellStyle name="Vírgula 21 2 2" xfId="3653" xr:uid="{3E42C727-BF49-489F-BE5B-1D1E2CAF8B70}"/>
    <cellStyle name="Vírgula 21 2 2 10" xfId="35228" xr:uid="{E8F33D67-3DF9-4ADB-92CF-E0971A3421F4}"/>
    <cellStyle name="Vírgula 21 2 2 11" xfId="37080" xr:uid="{125B25D2-47D0-495C-9592-7E74775C6613}"/>
    <cellStyle name="Vírgula 21 2 2 12" xfId="38492" xr:uid="{93BC9F2A-173E-4046-B7D1-A91B3C73DFFE}"/>
    <cellStyle name="Vírgula 21 2 2 13" xfId="39897" xr:uid="{D6F98C04-8C68-4B0D-B435-1983FFAFEC14}"/>
    <cellStyle name="Vírgula 21 2 2 14" xfId="40898" xr:uid="{749D6222-D48F-4FFA-9E87-C8DB6495E7EC}"/>
    <cellStyle name="Vírgula 21 2 2 15" xfId="42946" xr:uid="{A5EA8621-7D35-425D-87F6-74DB9543D3EB}"/>
    <cellStyle name="Vírgula 21 2 2 16" xfId="44349" xr:uid="{58CCFCAF-1EBC-4DBF-8DD9-B80D7C46BF52}"/>
    <cellStyle name="Vírgula 21 2 2 2" xfId="4514" xr:uid="{7C6BD0C6-57DA-41B2-A738-8D60BA35B029}"/>
    <cellStyle name="Vírgula 21 2 2 2 2" xfId="6123" xr:uid="{C692BA39-190A-4291-B0D7-3C1A58D9F009}"/>
    <cellStyle name="Vírgula 21 2 2 2 2 2" xfId="11372" xr:uid="{3C9EE7B1-50CD-4475-A01D-064CAC97B5B4}"/>
    <cellStyle name="Vírgula 21 2 2 2 2 2 2" xfId="27634" xr:uid="{0E40524B-0CCF-449E-9BD6-03BE90AAD153}"/>
    <cellStyle name="Vírgula 21 2 2 2 2 3" xfId="16895" xr:uid="{678C29E0-9F62-40AB-9E59-C8C58E462DDC}"/>
    <cellStyle name="Vírgula 21 2 2 2 2 4" xfId="22793" xr:uid="{35DBCED0-8F69-4345-8C20-11CF949CCF34}"/>
    <cellStyle name="Vírgula 21 2 2 2 2 5" xfId="31787" xr:uid="{DEACA840-34B9-4C5E-9557-D41F9FAE9A55}"/>
    <cellStyle name="Vírgula 21 2 2 2 3" xfId="8129" xr:uid="{53326077-79B1-4189-87E8-BA47BA51B90B}"/>
    <cellStyle name="Vírgula 21 2 2 2 3 2" xfId="12984" xr:uid="{205B5CB8-6BF3-4537-BFC7-F978BDAE7311}"/>
    <cellStyle name="Vírgula 21 2 2 2 3 2 2" xfId="29246" xr:uid="{031605FA-7CCD-4571-B84F-F4B84969FAAA}"/>
    <cellStyle name="Vírgula 21 2 2 2 3 3" xfId="18579" xr:uid="{76E8F3F2-5252-4183-B9A6-C5C0037FDD59}"/>
    <cellStyle name="Vírgula 21 2 2 2 3 4" xfId="24405" xr:uid="{BFA0C718-3035-46BF-9ABC-43D9D1782299}"/>
    <cellStyle name="Vírgula 21 2 2 2 3 5" xfId="19229" xr:uid="{4E548C7D-1193-4AA2-A262-ADD8EDD6BE8B}"/>
    <cellStyle name="Vírgula 21 2 2 2 4" xfId="9756" xr:uid="{BD793429-C8C4-4F9A-AEC6-DCDD7265687B}"/>
    <cellStyle name="Vírgula 21 2 2 2 4 2" xfId="26025" xr:uid="{7FF70DB5-1956-464A-9CED-FAA5F7EEF198}"/>
    <cellStyle name="Vírgula 21 2 2 2 5" xfId="15286" xr:uid="{1A6B6415-038B-4CB2-9E53-1147B8DD2E3C}"/>
    <cellStyle name="Vírgula 21 2 2 2 6" xfId="21184" xr:uid="{0C637147-2305-4B71-8911-2642AE4B0672}"/>
    <cellStyle name="Vírgula 21 2 2 2 7" xfId="31564" xr:uid="{35E19B15-2822-4234-BCDB-424DE2AC02E6}"/>
    <cellStyle name="Vírgula 21 2 2 2 8" xfId="34229" xr:uid="{CF95368D-82BA-4888-A353-05E4686460D6}"/>
    <cellStyle name="Vírgula 21 2 2 3" xfId="5268" xr:uid="{A7561F82-1E18-4982-96F4-163879A25453}"/>
    <cellStyle name="Vírgula 21 2 2 3 2" xfId="10517" xr:uid="{0CE94333-FC3C-4BA1-BCB4-C6383575BFBC}"/>
    <cellStyle name="Vírgula 21 2 2 3 2 2" xfId="26779" xr:uid="{C1DA0A39-A887-4AF6-86AF-D7BD6AA70ECA}"/>
    <cellStyle name="Vírgula 21 2 2 3 3" xfId="16040" xr:uid="{6644B18C-AB1F-4A37-9402-D428DFF055E8}"/>
    <cellStyle name="Vírgula 21 2 2 3 4" xfId="21938" xr:uid="{62D89ECB-8C17-48D3-94F1-1B38043AF93B}"/>
    <cellStyle name="Vírgula 21 2 2 3 5" xfId="19103" xr:uid="{63D319C6-54BE-48A8-B9E9-C6AFCE11F7B1}"/>
    <cellStyle name="Vírgula 21 2 2 4" xfId="7274" xr:uid="{2EF5B5F2-AC8D-40E8-A0FC-E4667407F88C}"/>
    <cellStyle name="Vírgula 21 2 2 4 2" xfId="12129" xr:uid="{759C121E-94C6-4C81-8372-0ADD28A201F5}"/>
    <cellStyle name="Vírgula 21 2 2 4 2 2" xfId="28391" xr:uid="{8466073E-0BAB-4ADB-B875-3344D84F90F3}"/>
    <cellStyle name="Vírgula 21 2 2 4 3" xfId="17724" xr:uid="{25ADCCFE-FE9A-434B-A09D-4FB4D3FD4644}"/>
    <cellStyle name="Vírgula 21 2 2 4 4" xfId="23550" xr:uid="{E0003273-1833-48D5-90F0-A9C66163FA09}"/>
    <cellStyle name="Vírgula 21 2 2 4 5" xfId="29858" xr:uid="{0F677D3F-33CF-496E-B65A-61218728BCA7}"/>
    <cellStyle name="Vírgula 21 2 2 5" xfId="8901" xr:uid="{B25654B0-B4E3-45E7-9BD9-DD96C1B5114D}"/>
    <cellStyle name="Vírgula 21 2 2 5 2" xfId="25170" xr:uid="{22D31D5F-6CFD-470D-9ACA-16DA241DB9F9}"/>
    <cellStyle name="Vírgula 21 2 2 6" xfId="14429" xr:uid="{C9D04B8A-2AEA-4DF9-9C5A-75306EB38237}"/>
    <cellStyle name="Vírgula 21 2 2 7" xfId="20329" xr:uid="{0E2FF4E7-A064-4E26-9AC0-968C413BD8CC}"/>
    <cellStyle name="Vírgula 21 2 2 8" xfId="19154" xr:uid="{F7AEC0F3-9DA1-4139-BD3E-3C296FB3101D}"/>
    <cellStyle name="Vírgula 21 2 2 9" xfId="33374" xr:uid="{4CE18AD1-3391-4DA3-AB96-11A963042108}"/>
    <cellStyle name="Vírgula 21 2 3" xfId="4079" xr:uid="{A9256F67-E449-421B-B30B-2A31268D8E31}"/>
    <cellStyle name="Vírgula 21 2 3 2" xfId="5688" xr:uid="{BD3C7DF5-7AE4-4B08-AC58-3091D88EB8A3}"/>
    <cellStyle name="Vírgula 21 2 3 2 2" xfId="10937" xr:uid="{23CD57F4-F2D7-48D0-B14F-723453939E0F}"/>
    <cellStyle name="Vírgula 21 2 3 2 2 2" xfId="27199" xr:uid="{B2532A8C-6D9F-42F4-84EF-0D0EF9E481F5}"/>
    <cellStyle name="Vírgula 21 2 3 2 3" xfId="16460" xr:uid="{0039CB9D-3AC8-4E74-ABF9-78EBEFF951D0}"/>
    <cellStyle name="Vírgula 21 2 3 2 4" xfId="22358" xr:uid="{7637933F-F142-4005-9C17-7C89DEDB38B5}"/>
    <cellStyle name="Vírgula 21 2 3 2 5" xfId="30657" xr:uid="{181A7C7C-5695-4B75-A268-9651ECF837AF}"/>
    <cellStyle name="Vírgula 21 2 3 3" xfId="7694" xr:uid="{8D1A012F-EA7B-4E84-B11B-1CB5E57E0D18}"/>
    <cellStyle name="Vírgula 21 2 3 3 2" xfId="12549" xr:uid="{D0487B45-E69C-469D-8AD2-A9B0797365DB}"/>
    <cellStyle name="Vírgula 21 2 3 3 2 2" xfId="28811" xr:uid="{37F8007C-CE54-4EC0-9CE9-DFFA1CA616E8}"/>
    <cellStyle name="Vírgula 21 2 3 3 3" xfId="18144" xr:uid="{10EBBA8C-53DB-4D91-97C7-79E5E840B33F}"/>
    <cellStyle name="Vírgula 21 2 3 3 4" xfId="23970" xr:uid="{038C044A-13D3-45A1-ABA6-5E5A35600A01}"/>
    <cellStyle name="Vírgula 21 2 3 3 5" xfId="30239" xr:uid="{7BA35075-DD30-4D35-BB47-C33B597881D8}"/>
    <cellStyle name="Vírgula 21 2 3 4" xfId="9321" xr:uid="{521C8765-39EE-47CD-8D98-0C97565E3C56}"/>
    <cellStyle name="Vírgula 21 2 3 4 2" xfId="25590" xr:uid="{BD3413B9-791F-4934-A144-018B81AB9B44}"/>
    <cellStyle name="Vírgula 21 2 3 5" xfId="14851" xr:uid="{2A230EF0-F755-483F-B11D-9A733E99971C}"/>
    <cellStyle name="Vírgula 21 2 3 6" xfId="20749" xr:uid="{B5469767-5840-41D8-A5CA-3709E669CD62}"/>
    <cellStyle name="Vírgula 21 2 3 7" xfId="31366" xr:uid="{A8B4E804-13B6-47D9-9448-A0B84D7430F1}"/>
    <cellStyle name="Vírgula 21 2 3 8" xfId="33794" xr:uid="{93E53707-4F1A-410C-AE50-5F2C2F4BE2BD}"/>
    <cellStyle name="Vírgula 21 2 4" xfId="4829" xr:uid="{C2C07926-D89D-42F6-A2F2-C129479BD2A8}"/>
    <cellStyle name="Vírgula 21 2 4 2" xfId="10078" xr:uid="{84B1BD03-3684-4B30-A4AE-C799A536F3F7}"/>
    <cellStyle name="Vírgula 21 2 4 2 2" xfId="26340" xr:uid="{7E4A1ACF-1441-46AE-BB99-84A2896534FA}"/>
    <cellStyle name="Vírgula 21 2 4 3" xfId="15601" xr:uid="{493184A5-E275-474F-9339-E1BF9A5BF47A}"/>
    <cellStyle name="Vírgula 21 2 4 4" xfId="21499" xr:uid="{74D03349-DBFF-4D59-A1D5-FAC8B271BAD1}"/>
    <cellStyle name="Vírgula 21 2 4 5" xfId="29662" xr:uid="{20E0B3A5-96FC-4428-B9E0-7C9021B9A34A}"/>
    <cellStyle name="Vírgula 21 2 5" xfId="6835" xr:uid="{77FF6CE5-6102-4705-9611-A15B42B57138}"/>
    <cellStyle name="Vírgula 21 2 5 2" xfId="11690" xr:uid="{90BCD9B2-488D-484A-B2F9-67531DB44945}"/>
    <cellStyle name="Vírgula 21 2 5 2 2" xfId="27952" xr:uid="{7C9B6FE6-031B-4044-A954-FE1D1AC2905D}"/>
    <cellStyle name="Vírgula 21 2 5 3" xfId="17285" xr:uid="{F1049B6A-844D-4771-B2B9-EDEEAD4F8117}"/>
    <cellStyle name="Vírgula 21 2 5 4" xfId="23111" xr:uid="{ADB8CFE7-30B1-456D-A21A-AA44BD0E6E92}"/>
    <cellStyle name="Vírgula 21 2 5 5" xfId="18706" xr:uid="{548B65CA-0D61-4C07-8EF1-04E945A65AC4}"/>
    <cellStyle name="Vírgula 21 2 6" xfId="8462" xr:uid="{B34C6E83-D256-416B-A20C-DA88EE627D00}"/>
    <cellStyle name="Vírgula 21 2 6 2" xfId="24731" xr:uid="{8B406C74-87A3-4898-A93F-A77408E99EED}"/>
    <cellStyle name="Vírgula 21 2 7" xfId="13987" xr:uid="{3AD59AF0-3571-46EA-A92D-6E02B860D27F}"/>
    <cellStyle name="Vírgula 21 2 8" xfId="19890" xr:uid="{AE09DB12-FA44-46AD-B288-C8DE84DB5C92}"/>
    <cellStyle name="Vírgula 21 2 9" xfId="31338" xr:uid="{EF31078A-2BE3-4DCD-8E70-CFEC56457E4A}"/>
    <cellStyle name="Vírgula 21 3" xfId="3455" xr:uid="{0A102E16-97C3-4A57-A829-B213B2619B3E}"/>
    <cellStyle name="Vírgula 21 3 10" xfId="35229" xr:uid="{B44C61EE-DDF8-412B-816F-27AB92A6D3AE}"/>
    <cellStyle name="Vírgula 21 3 11" xfId="36713" xr:uid="{02750665-B4F2-4D3B-BA0F-99395CC16432}"/>
    <cellStyle name="Vírgula 21 3 12" xfId="38125" xr:uid="{6AFFC866-FADD-47BB-A053-2F1AB1A5BEE0}"/>
    <cellStyle name="Vírgula 21 3 13" xfId="39530" xr:uid="{01A20AF8-A4B8-4EA9-88A5-05E97AF00240}"/>
    <cellStyle name="Vírgula 21 3 14" xfId="40899" xr:uid="{DB5959C3-BEF2-4912-A82B-C24362BCB2B6}"/>
    <cellStyle name="Vírgula 21 3 15" xfId="42579" xr:uid="{7123DEEF-9DA4-4ED9-B84B-8E944AB6632D}"/>
    <cellStyle name="Vírgula 21 3 16" xfId="43982" xr:uid="{E41859B3-E7D3-4D6F-99F4-AD909546FCEC}"/>
    <cellStyle name="Vírgula 21 3 2" xfId="4316" xr:uid="{E9DBECF8-B952-4606-88B8-82D057FF1994}"/>
    <cellStyle name="Vírgula 21 3 2 2" xfId="5925" xr:uid="{DE27C645-6DC6-49B6-8822-8BF0FDFCBBF1}"/>
    <cellStyle name="Vírgula 21 3 2 2 2" xfId="11174" xr:uid="{AF9DAB23-758C-47B2-A870-357E1E1D02C6}"/>
    <cellStyle name="Vírgula 21 3 2 2 2 2" xfId="27436" xr:uid="{F1CDDD06-36AB-438A-BB6A-E1CDB10290C5}"/>
    <cellStyle name="Vírgula 21 3 2 2 3" xfId="16697" xr:uid="{E3435BE1-8A89-44BE-9A8B-2ECA356E8165}"/>
    <cellStyle name="Vírgula 21 3 2 2 4" xfId="22595" xr:uid="{BC071A13-DB92-472C-A945-175A7BCB3A5B}"/>
    <cellStyle name="Vírgula 21 3 2 2 5" xfId="29865" xr:uid="{436CBEA9-57E7-4CFB-B934-2515BDDB32EE}"/>
    <cellStyle name="Vírgula 21 3 2 3" xfId="7931" xr:uid="{6F88B54B-85CD-4784-8FF3-460851C95908}"/>
    <cellStyle name="Vírgula 21 3 2 3 2" xfId="12786" xr:uid="{83D7CBC9-D161-45A8-AEEA-087A253FA2B3}"/>
    <cellStyle name="Vírgula 21 3 2 3 2 2" xfId="29048" xr:uid="{13E02FFB-BDF8-4075-9B38-41F2D03F3F25}"/>
    <cellStyle name="Vírgula 21 3 2 3 3" xfId="18381" xr:uid="{261AEC63-2F74-4A46-8F28-B2F5CF515DAD}"/>
    <cellStyle name="Vírgula 21 3 2 3 4" xfId="24207" xr:uid="{42746608-98B3-4B69-8939-7768A33772FA}"/>
    <cellStyle name="Vírgula 21 3 2 3 5" xfId="32061" xr:uid="{912DA4BB-3DDF-451D-9B9F-6C4FC1AF5C56}"/>
    <cellStyle name="Vírgula 21 3 2 4" xfId="9558" xr:uid="{538849E9-D11C-4D62-AAD3-B51F9E461A35}"/>
    <cellStyle name="Vírgula 21 3 2 4 2" xfId="25827" xr:uid="{4D46FE1C-D6BA-4B26-B47C-000C6ED65812}"/>
    <cellStyle name="Vírgula 21 3 2 5" xfId="15088" xr:uid="{D8AEFDCF-373C-47B8-9527-83CCB86E6298}"/>
    <cellStyle name="Vírgula 21 3 2 6" xfId="20986" xr:uid="{7C8D881C-6C49-47C8-9E63-6593E362E503}"/>
    <cellStyle name="Vírgula 21 3 2 7" xfId="29653" xr:uid="{9048C38F-43A4-4C23-8FE5-FB1A85EB8299}"/>
    <cellStyle name="Vírgula 21 3 2 8" xfId="34031" xr:uid="{FCC5C0F7-321D-4693-AF6A-FCD63F251970}"/>
    <cellStyle name="Vírgula 21 3 3" xfId="5070" xr:uid="{4DE577C5-BE56-4B59-8F6F-A712B5A8A136}"/>
    <cellStyle name="Vírgula 21 3 3 2" xfId="10319" xr:uid="{2834D68E-0F9D-4D6C-9D7C-BB7D28DB37AE}"/>
    <cellStyle name="Vírgula 21 3 3 2 2" xfId="26581" xr:uid="{AEBB8099-C2CC-4896-8F53-78F70DDE4386}"/>
    <cellStyle name="Vírgula 21 3 3 3" xfId="15842" xr:uid="{DFB9AC4D-428C-45D3-8B55-82CD76E10CCB}"/>
    <cellStyle name="Vírgula 21 3 3 4" xfId="21740" xr:uid="{73933145-C850-411C-9C31-FCB3D039234B}"/>
    <cellStyle name="Vírgula 21 3 3 5" xfId="18926" xr:uid="{F0B96A7B-4406-4173-9A44-E889677D3BD7}"/>
    <cellStyle name="Vírgula 21 3 4" xfId="7076" xr:uid="{4D15EE61-29EE-4CE3-A6A9-615A8F7F28C5}"/>
    <cellStyle name="Vírgula 21 3 4 2" xfId="11931" xr:uid="{CCE56F30-8461-46EE-9AD7-196128219448}"/>
    <cellStyle name="Vírgula 21 3 4 2 2" xfId="28193" xr:uid="{DAFE4F8D-9377-4AFB-83F2-DF1D4F2C3635}"/>
    <cellStyle name="Vírgula 21 3 4 3" xfId="17526" xr:uid="{BFF8943C-94A0-4A66-9CD6-F3AF9C7A5EF2}"/>
    <cellStyle name="Vírgula 21 3 4 4" xfId="23352" xr:uid="{5543E700-F7FF-4264-8D3A-0EB2119BEDC5}"/>
    <cellStyle name="Vírgula 21 3 4 5" xfId="29473" xr:uid="{3BC48C2E-3AE1-48E8-BE62-29A00483165D}"/>
    <cellStyle name="Vírgula 21 3 5" xfId="8703" xr:uid="{C15E15E3-A783-40B8-B3A6-2A89F12E3A1E}"/>
    <cellStyle name="Vírgula 21 3 5 2" xfId="24972" xr:uid="{7D08DF0A-1C3C-4E29-931B-AC72C306F02E}"/>
    <cellStyle name="Vírgula 21 3 6" xfId="14231" xr:uid="{357E4639-476A-49AA-8291-4E9C3D21602D}"/>
    <cellStyle name="Vírgula 21 3 7" xfId="20131" xr:uid="{2A6EC8C8-8242-4A40-A6B4-AD5201CD0527}"/>
    <cellStyle name="Vírgula 21 3 8" xfId="31898" xr:uid="{3A386CA7-49E7-4A3A-8F5C-4A783BF22F7B}"/>
    <cellStyle name="Vírgula 21 3 9" xfId="33176" xr:uid="{95AC6FDE-710C-4700-9E55-0B3F07F8F725}"/>
    <cellStyle name="Vírgula 21 4" xfId="3881" xr:uid="{F21870AF-6685-4858-8530-1D5AF1D17F56}"/>
    <cellStyle name="Vírgula 21 4 2" xfId="5490" xr:uid="{665A3D45-8620-40D2-8F4B-D9C20805B556}"/>
    <cellStyle name="Vírgula 21 4 2 2" xfId="10739" xr:uid="{3A9B2C97-BB70-4BAE-8420-6A50AFD98EB0}"/>
    <cellStyle name="Vírgula 21 4 2 2 2" xfId="27001" xr:uid="{4E54FD73-7563-45E5-8F5D-179D0EBE0D8B}"/>
    <cellStyle name="Vírgula 21 4 2 3" xfId="16262" xr:uid="{6F64DB61-0EEC-4662-A15A-8DB5F94F0738}"/>
    <cellStyle name="Vírgula 21 4 2 4" xfId="22160" xr:uid="{66335150-C151-48F1-B692-A70EA32126FD}"/>
    <cellStyle name="Vírgula 21 4 2 5" xfId="30690" xr:uid="{52DDA37C-AC93-4697-8118-14B29A528F53}"/>
    <cellStyle name="Vírgula 21 4 3" xfId="7496" xr:uid="{5DECC436-66A6-43BD-9A5D-DF11F6F288F1}"/>
    <cellStyle name="Vírgula 21 4 3 2" xfId="12351" xr:uid="{C9E7BA73-875C-4590-965F-A4C602B8E0D6}"/>
    <cellStyle name="Vírgula 21 4 3 2 2" xfId="28613" xr:uid="{C966549D-C936-42A7-BC40-7829F1C13B91}"/>
    <cellStyle name="Vírgula 21 4 3 3" xfId="17946" xr:uid="{DA2DE8B1-0B36-4BCF-997E-3BCCD6FD3E71}"/>
    <cellStyle name="Vírgula 21 4 3 4" xfId="23772" xr:uid="{26673C2B-404D-4C39-8401-61294B751829}"/>
    <cellStyle name="Vírgula 21 4 3 5" xfId="30787" xr:uid="{86919C29-0A3F-43D6-905B-CE4D45A8D49E}"/>
    <cellStyle name="Vírgula 21 4 4" xfId="9123" xr:uid="{6296424C-9A9F-44F9-B1F3-C8F8617EB442}"/>
    <cellStyle name="Vírgula 21 4 4 2" xfId="25392" xr:uid="{4C16E7CD-EE44-4AE5-83A9-3D81803E3E77}"/>
    <cellStyle name="Vírgula 21 4 5" xfId="14653" xr:uid="{445C8616-E493-4C38-8F3B-70118A2E80D9}"/>
    <cellStyle name="Vírgula 21 4 6" xfId="20551" xr:uid="{A0900186-FCBC-4EAB-A957-5EF571B464C9}"/>
    <cellStyle name="Vírgula 21 4 7" xfId="29697" xr:uid="{82D59DC2-F246-4DCC-B77A-F69A480D3E79}"/>
    <cellStyle name="Vírgula 21 4 8" xfId="33596" xr:uid="{C8BF277C-F9DD-4F2B-9602-36B197083AB6}"/>
    <cellStyle name="Vírgula 21 5" xfId="4631" xr:uid="{3031831B-3E0D-4C1D-9396-7E94411EB5CB}"/>
    <cellStyle name="Vírgula 21 5 2" xfId="9880" xr:uid="{5D429D09-F075-4FE0-B486-7793130E3FA1}"/>
    <cellStyle name="Vírgula 21 5 2 2" xfId="26142" xr:uid="{F8C8DC47-EA2F-407D-A734-838F61DE438B}"/>
    <cellStyle name="Vírgula 21 5 3" xfId="15403" xr:uid="{5F99D207-13D6-4A56-A2A9-8FC8D2C92D07}"/>
    <cellStyle name="Vírgula 21 5 4" xfId="21301" xr:uid="{34E26A6F-54DE-4B8E-A98B-D66F934A100A}"/>
    <cellStyle name="Vírgula 21 5 5" xfId="19285" xr:uid="{91B3036C-D8BD-46D3-8F52-8AFFA8707B49}"/>
    <cellStyle name="Vírgula 21 6" xfId="6637" xr:uid="{74D8B89A-DA3A-4DF6-9DAE-19CCD5D2F3A6}"/>
    <cellStyle name="Vírgula 21 6 2" xfId="11492" xr:uid="{5EC1787F-4F15-43B4-B706-07F2CF317D14}"/>
    <cellStyle name="Vírgula 21 6 2 2" xfId="27754" xr:uid="{26FA4D4F-5D4F-4EA4-9B61-279682C89FCE}"/>
    <cellStyle name="Vírgula 21 6 3" xfId="17087" xr:uid="{7D84F0E7-F20A-4A4D-9092-10CEF9CE19CF}"/>
    <cellStyle name="Vírgula 21 6 4" xfId="22913" xr:uid="{04DED783-9747-4612-AE1B-329E498AF1A1}"/>
    <cellStyle name="Vírgula 21 6 5" xfId="29574" xr:uid="{F3F66FF9-8264-4B4B-A2B4-C1BAC58E2549}"/>
    <cellStyle name="Vírgula 21 7" xfId="8264" xr:uid="{694F94B6-9941-4410-912C-52B7CA305137}"/>
    <cellStyle name="Vírgula 21 7 2" xfId="24533" xr:uid="{54B1E168-C462-45F5-A5B5-8FBE57897E7B}"/>
    <cellStyle name="Vírgula 21 8" xfId="13789" xr:uid="{F1D15FD1-12F6-43D0-86B7-91527A347257}"/>
    <cellStyle name="Vírgula 21 9" xfId="19692" xr:uid="{C53517E6-0A21-4C8A-8391-89B21A7DA361}"/>
    <cellStyle name="Vírgula 22" xfId="2992" xr:uid="{075DAD00-8C31-4A9A-AA9F-B73806F5653A}"/>
    <cellStyle name="Vírgula 22 10" xfId="32739" xr:uid="{95A7C176-01BC-482F-9402-E2D3C9026E8C}"/>
    <cellStyle name="Vírgula 22 2" xfId="3457" xr:uid="{2FC77D5F-57F9-49D3-852B-C32BF6B644CC}"/>
    <cellStyle name="Vírgula 22 2 10" xfId="35230" xr:uid="{6B193497-4D05-4DC0-A61D-2C65681830CD}"/>
    <cellStyle name="Vírgula 22 2 11" xfId="36329" xr:uid="{975F629A-190A-461C-A08B-958C7F803A6E}"/>
    <cellStyle name="Vírgula 22 2 12" xfId="37741" xr:uid="{B34F65D9-F4A7-46EA-A2CC-4639254183A0}"/>
    <cellStyle name="Vírgula 22 2 13" xfId="39146" xr:uid="{867A51DD-A836-4B7F-8FA7-3CC5900A24B5}"/>
    <cellStyle name="Vírgula 22 2 14" xfId="40900" xr:uid="{40F7A5C4-9BD8-4BF2-A64D-E6B23896BC05}"/>
    <cellStyle name="Vírgula 22 2 15" xfId="42195" xr:uid="{899F9C42-26FC-4621-889C-04A5C1D7ADA9}"/>
    <cellStyle name="Vírgula 22 2 16" xfId="43598" xr:uid="{8C360DD2-8C52-4C0E-893C-3E1605D49786}"/>
    <cellStyle name="Vírgula 22 2 2" xfId="4318" xr:uid="{EEF86606-031A-47A5-90F1-0D0F7EC66431}"/>
    <cellStyle name="Vírgula 22 2 2 10" xfId="37081" xr:uid="{C23ADD14-329A-4AFF-AE81-DF6AB67489D6}"/>
    <cellStyle name="Vírgula 22 2 2 11" xfId="38493" xr:uid="{836E3A63-420D-4AEE-BF52-DCF49C50D006}"/>
    <cellStyle name="Vírgula 22 2 2 12" xfId="39898" xr:uid="{23496713-EC43-44DB-88B7-685BE4D0F406}"/>
    <cellStyle name="Vírgula 22 2 2 13" xfId="40901" xr:uid="{3C9C1952-9F74-4341-B3C5-198971448015}"/>
    <cellStyle name="Vírgula 22 2 2 14" xfId="42947" xr:uid="{76CA11AD-BEBB-4963-8C93-2A0EBD13FFA0}"/>
    <cellStyle name="Vírgula 22 2 2 15" xfId="44350" xr:uid="{4A811E25-A5A8-40F0-ABE2-8297DF0395B1}"/>
    <cellStyle name="Vírgula 22 2 2 2" xfId="5927" xr:uid="{98E44BEA-0C72-4906-B274-9581610B5FF9}"/>
    <cellStyle name="Vírgula 22 2 2 2 2" xfId="11176" xr:uid="{D8A15E27-7FDB-4447-B88C-7FD34FCD8192}"/>
    <cellStyle name="Vírgula 22 2 2 2 2 2" xfId="27438" xr:uid="{723E8F03-19BE-46E8-877B-9FD19D7B5D6B}"/>
    <cellStyle name="Vírgula 22 2 2 2 3" xfId="16699" xr:uid="{5FB27EAE-7ED2-4F17-8101-746143A350DD}"/>
    <cellStyle name="Vírgula 22 2 2 2 4" xfId="22597" xr:uid="{1B186B13-9713-4DAE-A3A4-60D91B561EFB}"/>
    <cellStyle name="Vírgula 22 2 2 2 5" xfId="31077" xr:uid="{16B1E00C-481F-4F9C-A77C-022A6D5E9E28}"/>
    <cellStyle name="Vírgula 22 2 2 3" xfId="7933" xr:uid="{B86FCA41-83C6-4AF9-81F4-F4C20A3E211A}"/>
    <cellStyle name="Vírgula 22 2 2 3 2" xfId="12788" xr:uid="{C0B6FEDF-3C3C-45F8-A519-BC9F486F7EE0}"/>
    <cellStyle name="Vírgula 22 2 2 3 2 2" xfId="29050" xr:uid="{1C0C6092-B5E5-467A-B819-A0AA95D6BFC3}"/>
    <cellStyle name="Vírgula 22 2 2 3 3" xfId="18383" xr:uid="{9854A1E7-7874-4082-89C2-21CB0CFF5513}"/>
    <cellStyle name="Vírgula 22 2 2 3 4" xfId="24209" xr:uid="{022CBEA7-CD2C-43CB-98B7-D422AFFB0B0E}"/>
    <cellStyle name="Vírgula 22 2 2 3 5" xfId="30067" xr:uid="{D15009FE-B3C2-47F0-B527-C5CD8FC32278}"/>
    <cellStyle name="Vírgula 22 2 2 4" xfId="9560" xr:uid="{1290C1EA-C312-476C-AA8F-82D15B29AECE}"/>
    <cellStyle name="Vírgula 22 2 2 4 2" xfId="25829" xr:uid="{15B9CF32-04D1-4DEC-9C93-5963754B817E}"/>
    <cellStyle name="Vírgula 22 2 2 5" xfId="15090" xr:uid="{D39A63C8-8D9C-43B5-9C5A-97C13E3236C0}"/>
    <cellStyle name="Vírgula 22 2 2 6" xfId="20988" xr:uid="{5FF16AE0-AC03-418E-8276-26270B52CF97}"/>
    <cellStyle name="Vírgula 22 2 2 7" xfId="19375" xr:uid="{948E2F88-E80B-453E-BAE8-C04A3EF5A6CF}"/>
    <cellStyle name="Vírgula 22 2 2 8" xfId="34033" xr:uid="{25B54A41-9E07-4A9D-826A-EEB1C75D7093}"/>
    <cellStyle name="Vírgula 22 2 2 9" xfId="35231" xr:uid="{88FB7EF1-2525-4F5F-8F60-C6AE9812BAAA}"/>
    <cellStyle name="Vírgula 22 2 3" xfId="5072" xr:uid="{BD36E59A-00A0-4669-AB43-F0AEE025A305}"/>
    <cellStyle name="Vírgula 22 2 3 2" xfId="10321" xr:uid="{019D9CDA-15A6-4C9C-9D04-07147BBA1E0F}"/>
    <cellStyle name="Vírgula 22 2 3 2 2" xfId="26583" xr:uid="{4F39BA9F-9156-47F5-A89F-01B8E8C829A8}"/>
    <cellStyle name="Vírgula 22 2 3 3" xfId="15844" xr:uid="{227C2994-E743-4996-9839-411F94682B5B}"/>
    <cellStyle name="Vírgula 22 2 3 4" xfId="21742" xr:uid="{69D991EA-D852-4753-B528-F9A23703E783}"/>
    <cellStyle name="Vírgula 22 2 3 5" xfId="31123" xr:uid="{9ECAE29A-AB50-4477-ABDC-6CDE4B091112}"/>
    <cellStyle name="Vírgula 22 2 4" xfId="7078" xr:uid="{0399C97A-FB95-4C62-AAE0-93F2AA737C14}"/>
    <cellStyle name="Vírgula 22 2 4 2" xfId="11933" xr:uid="{6A25D109-91E8-49D6-B837-592EBDA90DB4}"/>
    <cellStyle name="Vírgula 22 2 4 2 2" xfId="28195" xr:uid="{00F77F40-1FE2-4C39-911F-13A9E385B80D}"/>
    <cellStyle name="Vírgula 22 2 4 3" xfId="17528" xr:uid="{375F6559-F8B5-437B-A04B-AABE7EC1FEDA}"/>
    <cellStyle name="Vírgula 22 2 4 4" xfId="23354" xr:uid="{7096AF4C-1E3C-4CEE-B24D-DDCBDCCA51E7}"/>
    <cellStyle name="Vírgula 22 2 4 5" xfId="19113" xr:uid="{124D71B6-3B63-4783-B7CF-74F3A7F92223}"/>
    <cellStyle name="Vírgula 22 2 5" xfId="8705" xr:uid="{87A5D0B1-0AA2-4DA0-B7CE-6D45B27755ED}"/>
    <cellStyle name="Vírgula 22 2 5 2" xfId="24974" xr:uid="{1DE189F7-1A26-442D-9C4D-F4116717614C}"/>
    <cellStyle name="Vírgula 22 2 6" xfId="14233" xr:uid="{D30039BA-36B0-4678-AFD0-6F63BE44E6BF}"/>
    <cellStyle name="Vírgula 22 2 7" xfId="20133" xr:uid="{E2DB6329-BF97-4C8E-A81A-C1D58C094070}"/>
    <cellStyle name="Vírgula 22 2 8" xfId="31974" xr:uid="{7C8509FE-DB5F-4755-B9F1-013CFE046E13}"/>
    <cellStyle name="Vírgula 22 2 9" xfId="33178" xr:uid="{2383F607-1319-462C-8C98-3ED9BC913E17}"/>
    <cellStyle name="Vírgula 22 3" xfId="3883" xr:uid="{6E8185C5-A7CD-48C1-AFC8-49C432F9251C}"/>
    <cellStyle name="Vírgula 22 3 10" xfId="36714" xr:uid="{0A21DAEE-97DB-4539-8CB7-F67C84A7B1A9}"/>
    <cellStyle name="Vírgula 22 3 11" xfId="38126" xr:uid="{D8AE6A85-3323-41CA-ADFF-A952C218FD27}"/>
    <cellStyle name="Vírgula 22 3 12" xfId="39531" xr:uid="{B9F523D0-9306-4C59-9F99-621B3F9A9C5E}"/>
    <cellStyle name="Vírgula 22 3 13" xfId="40902" xr:uid="{9223215C-386F-406E-BAB2-A8742C0350F1}"/>
    <cellStyle name="Vírgula 22 3 14" xfId="42580" xr:uid="{F3A93C63-1F1C-46A8-85D6-5C1D4E3A2E65}"/>
    <cellStyle name="Vírgula 22 3 15" xfId="43983" xr:uid="{35EF7B8C-CBE6-4BA0-84C3-9FDE5457467F}"/>
    <cellStyle name="Vírgula 22 3 2" xfId="5492" xr:uid="{7BEEA966-8D4E-4D83-8F23-A38C9C44B271}"/>
    <cellStyle name="Vírgula 22 3 2 2" xfId="10741" xr:uid="{76727383-5331-41B4-8B7C-9B76B6813467}"/>
    <cellStyle name="Vírgula 22 3 2 2 2" xfId="27003" xr:uid="{88EA52AC-D121-444B-88C8-CBEB7C686C31}"/>
    <cellStyle name="Vírgula 22 3 2 3" xfId="16264" xr:uid="{D05F5CBA-C72C-43A4-9E59-10A78747896E}"/>
    <cellStyle name="Vírgula 22 3 2 4" xfId="22162" xr:uid="{D748FCF7-B5D4-4EF9-AF29-1BAACB5B7EEE}"/>
    <cellStyle name="Vírgula 22 3 2 5" xfId="13176" xr:uid="{AD1C7D0D-4BF3-4ED6-A1F3-96D57B5475E1}"/>
    <cellStyle name="Vírgula 22 3 3" xfId="7498" xr:uid="{AB4ACDBF-E2C6-4CD1-BE66-797065A256C3}"/>
    <cellStyle name="Vírgula 22 3 3 2" xfId="12353" xr:uid="{82730BBD-AB20-454B-8980-AC86423E56DA}"/>
    <cellStyle name="Vírgula 22 3 3 2 2" xfId="28615" xr:uid="{70448954-0EB8-417C-BDF9-2C4FA0F9E4E1}"/>
    <cellStyle name="Vírgula 22 3 3 3" xfId="17948" xr:uid="{29CFB334-FF98-41DF-A6E3-3D1B874C4BEA}"/>
    <cellStyle name="Vírgula 22 3 3 4" xfId="23774" xr:uid="{74A41383-539F-4506-8CAD-A4C1608929E5}"/>
    <cellStyle name="Vírgula 22 3 3 5" xfId="29568" xr:uid="{4496DF78-F7E2-453A-AB7E-E322BE21C62D}"/>
    <cellStyle name="Vírgula 22 3 4" xfId="9125" xr:uid="{3F54BA4C-47C4-4CB2-96F5-A0E08481119C}"/>
    <cellStyle name="Vírgula 22 3 4 2" xfId="25394" xr:uid="{017DFBEC-47A1-42FC-A19F-C10C7D03BA43}"/>
    <cellStyle name="Vírgula 22 3 5" xfId="14655" xr:uid="{005685EB-B8CF-48E3-AA70-2E074D015BCB}"/>
    <cellStyle name="Vírgula 22 3 6" xfId="20553" xr:uid="{397C7290-5811-4126-8548-E5E580E5AF4D}"/>
    <cellStyle name="Vírgula 22 3 7" xfId="13131" xr:uid="{71C04B61-9EDD-437A-8218-4F5779596034}"/>
    <cellStyle name="Vírgula 22 3 8" xfId="33598" xr:uid="{4DAE8482-18D3-4C91-B892-94D950A09D7D}"/>
    <cellStyle name="Vírgula 22 3 9" xfId="35232" xr:uid="{B2951A68-B09C-4142-ABB8-228B434A8405}"/>
    <cellStyle name="Vírgula 22 4" xfId="4633" xr:uid="{7CDB1A79-3972-4207-87C1-74E5A146CB49}"/>
    <cellStyle name="Vírgula 22 4 2" xfId="9882" xr:uid="{9C669F80-AC6A-4D04-97BB-C9F4B1CC0207}"/>
    <cellStyle name="Vírgula 22 4 2 2" xfId="26144" xr:uid="{194B64C8-4650-4327-BCC6-D7110E0995A8}"/>
    <cellStyle name="Vírgula 22 4 3" xfId="15405" xr:uid="{1765A549-ADF2-44AA-8B47-1C460A52EF41}"/>
    <cellStyle name="Vírgula 22 4 4" xfId="21303" xr:uid="{9EDF7A79-F62D-4BD4-8A5C-3DCA034B2507}"/>
    <cellStyle name="Vírgula 22 4 5" xfId="30775" xr:uid="{62B3FDBD-6C80-49EB-8C1E-1E033CF3C018}"/>
    <cellStyle name="Vírgula 22 5" xfId="6639" xr:uid="{79109459-524F-48BF-85E8-703119B62262}"/>
    <cellStyle name="Vírgula 22 5 2" xfId="11494" xr:uid="{48E13697-38F8-4E4A-A672-22849742CE3E}"/>
    <cellStyle name="Vírgula 22 5 2 2" xfId="27756" xr:uid="{97B97A59-243B-43DE-A2B5-BCF54C89E974}"/>
    <cellStyle name="Vírgula 22 5 3" xfId="17089" xr:uid="{0B8E0E07-4330-48B5-9C8B-9AC259A02BAC}"/>
    <cellStyle name="Vírgula 22 5 4" xfId="22915" xr:uid="{C9BA42E9-BA14-4344-A29E-DF7592E40B82}"/>
    <cellStyle name="Vírgula 22 5 5" xfId="18879" xr:uid="{CAC5EC3A-6351-458A-8A20-06714BA69E25}"/>
    <cellStyle name="Vírgula 22 6" xfId="8266" xr:uid="{9E4A64C6-09B4-43BE-8BE6-E1C960425DF2}"/>
    <cellStyle name="Vírgula 22 6 2" xfId="24535" xr:uid="{2553C4F9-91CF-4E35-AF66-E429043E5C02}"/>
    <cellStyle name="Vírgula 22 7" xfId="13791" xr:uid="{5EB79B27-2332-4E74-BB60-403011233F9C}"/>
    <cellStyle name="Vírgula 22 8" xfId="19694" xr:uid="{153C9718-B6B9-4888-AD8A-657509420FF5}"/>
    <cellStyle name="Vírgula 22 9" xfId="31399" xr:uid="{FE9654B0-C724-413D-99A9-AFDA8C877B15}"/>
    <cellStyle name="Vírgula 23" xfId="2991" xr:uid="{17780435-D201-4D37-AD26-5EBE9937E7B4}"/>
    <cellStyle name="Vírgula 23 10" xfId="32738" xr:uid="{D6590AB0-4334-4223-B1FE-5A8806DA668D}"/>
    <cellStyle name="Vírgula 23 11" xfId="35233" xr:uid="{7D87AECE-B94F-4103-B0F0-5F9E54C78697}"/>
    <cellStyle name="Vírgula 23 12" xfId="35967" xr:uid="{6ABE0440-282E-49AF-AE6D-90DE01779482}"/>
    <cellStyle name="Vírgula 23 13" xfId="37379" xr:uid="{C2F8E908-36E1-4BC0-ADAE-A492D57671E2}"/>
    <cellStyle name="Vírgula 23 14" xfId="38784" xr:uid="{B3AC7DB2-9592-43EB-A4BE-01C7F7A62A68}"/>
    <cellStyle name="Vírgula 23 15" xfId="40903" xr:uid="{7D9BDB31-55A4-4A11-8D1A-9CC7F884FA8D}"/>
    <cellStyle name="Vírgula 23 16" xfId="41833" xr:uid="{2FEB5F02-C3D7-4A75-80F8-BF7F7FA2D765}"/>
    <cellStyle name="Vírgula 23 17" xfId="43236" xr:uid="{C846B09A-A42E-475E-A47A-4CF38C990C21}"/>
    <cellStyle name="Vírgula 23 2" xfId="3456" xr:uid="{E86B9E63-6339-4496-8F4A-3FFD2BAAC244}"/>
    <cellStyle name="Vírgula 23 2 10" xfId="35234" xr:uid="{EA6A7CE7-2C83-4CCD-8341-85A01F65D8EC}"/>
    <cellStyle name="Vírgula 23 2 11" xfId="36334" xr:uid="{7655382E-C28A-425E-A405-DFBEDA76EB7A}"/>
    <cellStyle name="Vírgula 23 2 12" xfId="37746" xr:uid="{39942F60-5CA1-477D-B38C-859AA475E6B8}"/>
    <cellStyle name="Vírgula 23 2 13" xfId="39151" xr:uid="{0B2CE570-F2B8-4D9D-B39F-968D637394ED}"/>
    <cellStyle name="Vírgula 23 2 14" xfId="40904" xr:uid="{B55C5253-706E-4E6B-8FE6-D8DEA7145305}"/>
    <cellStyle name="Vírgula 23 2 15" xfId="42200" xr:uid="{0231F6AB-0A62-4862-AAD5-11E5C2227ADF}"/>
    <cellStyle name="Vírgula 23 2 16" xfId="43603" xr:uid="{0ADD45EE-002D-4A4D-A05A-358EF6FCDB20}"/>
    <cellStyle name="Vírgula 23 2 2" xfId="4317" xr:uid="{EBE7C688-E73A-49F9-8B28-1894089A6E8D}"/>
    <cellStyle name="Vírgula 23 2 2 10" xfId="37086" xr:uid="{4509FB3D-F86C-43AA-B5B4-973BD25F9CEA}"/>
    <cellStyle name="Vírgula 23 2 2 11" xfId="38498" xr:uid="{05351B37-F4BF-4D72-880F-D2761F3A8E27}"/>
    <cellStyle name="Vírgula 23 2 2 12" xfId="39903" xr:uid="{EE41FD2B-A879-4DEE-9FB0-25B329D67F8E}"/>
    <cellStyle name="Vírgula 23 2 2 13" xfId="40905" xr:uid="{E6E485BA-1FA4-4193-8B61-95F2E2433C8E}"/>
    <cellStyle name="Vírgula 23 2 2 14" xfId="42952" xr:uid="{1CA6C842-AA1C-44E6-8C1C-3229F81B5593}"/>
    <cellStyle name="Vírgula 23 2 2 15" xfId="44355" xr:uid="{A3C91E93-5EBC-4382-8F46-8F568DA5549E}"/>
    <cellStyle name="Vírgula 23 2 2 2" xfId="5926" xr:uid="{33E4D900-1DC0-4EAA-951C-614F69F33949}"/>
    <cellStyle name="Vírgula 23 2 2 2 2" xfId="11175" xr:uid="{995E6614-4D25-45AE-81B0-0CE4612E8D41}"/>
    <cellStyle name="Vírgula 23 2 2 2 2 2" xfId="27437" xr:uid="{9C6BDECC-1CFA-4AEB-B7BB-BF2B31CF5C14}"/>
    <cellStyle name="Vírgula 23 2 2 2 3" xfId="16698" xr:uid="{D4751C7D-E72F-4537-B543-048012DF67E2}"/>
    <cellStyle name="Vírgula 23 2 2 2 4" xfId="22596" xr:uid="{6BF84F38-DA20-4225-B0CE-A79FD625D81D}"/>
    <cellStyle name="Vírgula 23 2 2 2 5" xfId="31238" xr:uid="{D7668473-4304-472E-9224-7398D5A5A006}"/>
    <cellStyle name="Vírgula 23 2 2 3" xfId="7932" xr:uid="{6F790BB2-90A4-4217-80C5-160118842B31}"/>
    <cellStyle name="Vírgula 23 2 2 3 2" xfId="12787" xr:uid="{EC3BB2A2-3B6D-425B-8A81-1BAA3F2133F6}"/>
    <cellStyle name="Vírgula 23 2 2 3 2 2" xfId="29049" xr:uid="{D8D98EF0-E839-4BD1-98AE-C131211ED043}"/>
    <cellStyle name="Vírgula 23 2 2 3 3" xfId="18382" xr:uid="{519B6E91-5996-477D-893D-4D29D1B220B4}"/>
    <cellStyle name="Vírgula 23 2 2 3 4" xfId="24208" xr:uid="{330C9131-4348-44F3-9CF1-4046B985F338}"/>
    <cellStyle name="Vírgula 23 2 2 3 5" xfId="18888" xr:uid="{C6439553-8E7C-46D8-96F2-D3E939F61B66}"/>
    <cellStyle name="Vírgula 23 2 2 4" xfId="9559" xr:uid="{0A1E9F06-047C-467D-B7A3-AB806990C9E8}"/>
    <cellStyle name="Vírgula 23 2 2 4 2" xfId="25828" xr:uid="{6B18AAF9-F47A-416E-A2EB-C26184A2AA06}"/>
    <cellStyle name="Vírgula 23 2 2 5" xfId="15089" xr:uid="{42274178-6440-4B3B-89E6-A7A34FA6CA11}"/>
    <cellStyle name="Vírgula 23 2 2 6" xfId="20987" xr:uid="{25319164-25E6-425F-8833-A421CE65F595}"/>
    <cellStyle name="Vírgula 23 2 2 7" xfId="29994" xr:uid="{582FE3A5-64CA-4622-AB78-F29ED962A5D2}"/>
    <cellStyle name="Vírgula 23 2 2 8" xfId="34032" xr:uid="{7B2F4EBE-0E99-4C54-889C-E6F6CF702B6A}"/>
    <cellStyle name="Vírgula 23 2 2 9" xfId="35235" xr:uid="{FEC8C064-D5E6-4ED5-87C9-874D8D28538C}"/>
    <cellStyle name="Vírgula 23 2 3" xfId="5071" xr:uid="{D1B5A515-D0FA-40CB-B2E6-AD2BA4132732}"/>
    <cellStyle name="Vírgula 23 2 3 2" xfId="10320" xr:uid="{0174B1AF-202B-40DE-8620-7CCB18D29212}"/>
    <cellStyle name="Vírgula 23 2 3 2 2" xfId="26582" xr:uid="{594758B2-4B9D-4A36-A889-A51E816D6DB9}"/>
    <cellStyle name="Vírgula 23 2 3 3" xfId="15843" xr:uid="{374F700F-863F-4ADA-88C3-853879911A38}"/>
    <cellStyle name="Vírgula 23 2 3 4" xfId="21741" xr:uid="{476168FD-9F2E-4CB8-AC1F-56976DDAC689}"/>
    <cellStyle name="Vírgula 23 2 3 5" xfId="29684" xr:uid="{2672D2E5-19A8-4A23-9515-278B3EBE220A}"/>
    <cellStyle name="Vírgula 23 2 4" xfId="7077" xr:uid="{70DA1CA8-ACC3-463E-9B9E-D466126302AD}"/>
    <cellStyle name="Vírgula 23 2 4 2" xfId="11932" xr:uid="{73944638-AB66-4303-9F7C-6A034D83EDC8}"/>
    <cellStyle name="Vírgula 23 2 4 2 2" xfId="28194" xr:uid="{B76F54A3-026F-4DB9-9AB7-50210AEB8F3F}"/>
    <cellStyle name="Vírgula 23 2 4 3" xfId="17527" xr:uid="{2E1653D5-28AC-452E-8BEB-BB26039B3EA9}"/>
    <cellStyle name="Vírgula 23 2 4 4" xfId="23353" xr:uid="{AAB58F3F-3F06-4B4C-AD49-4B1E2A88A362}"/>
    <cellStyle name="Vírgula 23 2 4 5" xfId="32270" xr:uid="{142CCCC3-86BF-4408-8744-03321E9DD9CD}"/>
    <cellStyle name="Vírgula 23 2 5" xfId="8704" xr:uid="{FA875692-F629-4A7D-8887-C9349602EDC3}"/>
    <cellStyle name="Vírgula 23 2 5 2" xfId="24973" xr:uid="{F7421141-B63B-4AFD-BB1F-A0E26745BD48}"/>
    <cellStyle name="Vírgula 23 2 6" xfId="14232" xr:uid="{3C7EEE09-5739-4656-8DAA-4F102222F581}"/>
    <cellStyle name="Vírgula 23 2 7" xfId="20132" xr:uid="{FB7F2AC9-EDD0-4F41-952C-2FF54ED98FC9}"/>
    <cellStyle name="Vírgula 23 2 8" xfId="29472" xr:uid="{375FCF57-6EC3-4BC2-9B23-64AC9A3E3FBB}"/>
    <cellStyle name="Vírgula 23 2 9" xfId="33177" xr:uid="{F9E992E7-FE07-42EB-A575-D2AAC2727A82}"/>
    <cellStyle name="Vírgula 23 3" xfId="3882" xr:uid="{1B2295C7-C5F8-4C06-9B75-45995379808C}"/>
    <cellStyle name="Vírgula 23 3 10" xfId="36719" xr:uid="{474EF847-307B-4CBB-B6E6-9649B778C8B5}"/>
    <cellStyle name="Vírgula 23 3 11" xfId="38131" xr:uid="{A1F51EBA-0FFD-43E4-88D1-21319AF754DB}"/>
    <cellStyle name="Vírgula 23 3 12" xfId="39536" xr:uid="{51C5601E-7AF7-4485-87FB-BF687E7BDBBA}"/>
    <cellStyle name="Vírgula 23 3 13" xfId="40906" xr:uid="{431FC4B3-16BB-43F2-A1EB-F8A62E5F8567}"/>
    <cellStyle name="Vírgula 23 3 14" xfId="42585" xr:uid="{72A18433-600F-485E-940A-0887B8A195FB}"/>
    <cellStyle name="Vírgula 23 3 15" xfId="43988" xr:uid="{052E2EBA-1C74-42EB-BD40-15865F9BF625}"/>
    <cellStyle name="Vírgula 23 3 2" xfId="5491" xr:uid="{40CFD2BE-1573-4F64-836F-C7582DB0E791}"/>
    <cellStyle name="Vírgula 23 3 2 2" xfId="10740" xr:uid="{6C3B3296-A246-4059-AB8B-242C66556EDC}"/>
    <cellStyle name="Vírgula 23 3 2 2 2" xfId="27002" xr:uid="{2879C425-CF3D-448A-8DE8-FBDF8C67DE2F}"/>
    <cellStyle name="Vírgula 23 3 2 3" xfId="16263" xr:uid="{138D2E60-FFDD-484D-8918-2BEF05699142}"/>
    <cellStyle name="Vírgula 23 3 2 4" xfId="22161" xr:uid="{42D116C8-33B4-4A4A-83B1-BBC2E90C6514}"/>
    <cellStyle name="Vírgula 23 3 2 5" xfId="31358" xr:uid="{1701919E-4D76-47F2-8F21-F3630A866EB0}"/>
    <cellStyle name="Vírgula 23 3 3" xfId="7497" xr:uid="{F8B4E2B2-5EC3-4573-A2BB-7C68FF47658F}"/>
    <cellStyle name="Vírgula 23 3 3 2" xfId="12352" xr:uid="{CD2B4020-E11E-4CDD-863F-41D925669723}"/>
    <cellStyle name="Vírgula 23 3 3 2 2" xfId="28614" xr:uid="{74FE6DD1-B579-43CE-896E-C884979524CA}"/>
    <cellStyle name="Vírgula 23 3 3 3" xfId="17947" xr:uid="{171ADA9A-5523-4F23-BFB5-6464ECA4411F}"/>
    <cellStyle name="Vírgula 23 3 3 4" xfId="23773" xr:uid="{90971AA7-3717-4CCA-B242-12C724BCB7C5}"/>
    <cellStyle name="Vírgula 23 3 3 5" xfId="31356" xr:uid="{74D30E8C-6A1E-4C17-87B8-0069FB749D3E}"/>
    <cellStyle name="Vírgula 23 3 4" xfId="9124" xr:uid="{829EFC82-CAE9-4C38-B1C4-806FE5CD21E0}"/>
    <cellStyle name="Vírgula 23 3 4 2" xfId="25393" xr:uid="{28958464-9115-45E3-8D46-1639036BE6D2}"/>
    <cellStyle name="Vírgula 23 3 5" xfId="14654" xr:uid="{DE735406-1983-4C40-95F9-B06EA71EBEBA}"/>
    <cellStyle name="Vírgula 23 3 6" xfId="20552" xr:uid="{6C0B0B6F-F301-4808-8BAA-3A406FC462F9}"/>
    <cellStyle name="Vírgula 23 3 7" xfId="31033" xr:uid="{4BA9EB1A-B31F-41DE-8498-A66C29D6AC11}"/>
    <cellStyle name="Vírgula 23 3 8" xfId="33597" xr:uid="{AC9B8B90-4846-41DF-BA5A-87906AE0A067}"/>
    <cellStyle name="Vírgula 23 3 9" xfId="35236" xr:uid="{A353415E-BD18-43F1-A425-74EA538455C8}"/>
    <cellStyle name="Vírgula 23 4" xfId="4632" xr:uid="{CCA1CF58-EC4C-4983-8BF1-1CDBD748CEB1}"/>
    <cellStyle name="Vírgula 23 4 2" xfId="9881" xr:uid="{4A6E38AF-6BEF-491E-ABEE-9BA116541258}"/>
    <cellStyle name="Vírgula 23 4 2 2" xfId="26143" xr:uid="{2E76F308-C564-45CE-9E0B-2A0E714789C4}"/>
    <cellStyle name="Vírgula 23 4 3" xfId="15404" xr:uid="{F3187F0E-9787-40CC-8F1B-E9964BCA79E4}"/>
    <cellStyle name="Vírgula 23 4 4" xfId="21302" xr:uid="{E5882A88-4E28-4682-8529-A990275D2536}"/>
    <cellStyle name="Vírgula 23 4 5" xfId="32520" xr:uid="{5DC63ABE-2E83-4D90-B608-653AE1A966F8}"/>
    <cellStyle name="Vírgula 23 5" xfId="6638" xr:uid="{5045135B-02EE-45BC-B8D1-76449EADA164}"/>
    <cellStyle name="Vírgula 23 5 2" xfId="11493" xr:uid="{C8E5D627-349C-4400-A9B3-EDE53913DA38}"/>
    <cellStyle name="Vírgula 23 5 2 2" xfId="27755" xr:uid="{8BAC73FD-EE22-4EC6-B37F-7E9C7171FD31}"/>
    <cellStyle name="Vírgula 23 5 3" xfId="17088" xr:uid="{BCB290C0-0837-43DB-BA1C-A87A596A3E24}"/>
    <cellStyle name="Vírgula 23 5 4" xfId="22914" xr:uid="{772CB27E-4225-4822-BC63-0CBFA6546DFE}"/>
    <cellStyle name="Vírgula 23 5 5" xfId="31118" xr:uid="{97ED0309-D6AF-4EC9-BF8C-3450A9727D53}"/>
    <cellStyle name="Vírgula 23 6" xfId="8265" xr:uid="{210B5BA0-70B7-4ED0-A058-0E9EF343B243}"/>
    <cellStyle name="Vírgula 23 6 2" xfId="24534" xr:uid="{2AD6BC30-0984-4762-8A7F-DA96C2ADC079}"/>
    <cellStyle name="Vírgula 23 7" xfId="13790" xr:uid="{2A40784F-4C61-4423-B12E-2198F14A66BD}"/>
    <cellStyle name="Vírgula 23 8" xfId="19693" xr:uid="{6496DA14-362B-441F-B36E-C14CD731DE58}"/>
    <cellStyle name="Vírgula 23 9" xfId="13480" xr:uid="{395F2500-1506-4749-BBF9-28FCBDBC344D}"/>
    <cellStyle name="Vírgula 24" xfId="2986" xr:uid="{64CDE588-C495-4CA9-B383-EB88513764B2}"/>
    <cellStyle name="Vírgula 24 10" xfId="30415" xr:uid="{F9D2771E-8A14-4919-837A-0AB7FEBAF089}"/>
    <cellStyle name="Vírgula 24 11" xfId="32735" xr:uid="{A59D62A6-4010-4562-AFA6-C664430C1F62}"/>
    <cellStyle name="Vírgula 24 12" xfId="35237" xr:uid="{D2757313-5DBC-4CFD-B626-472A51D2A43B}"/>
    <cellStyle name="Vírgula 24 13" xfId="35968" xr:uid="{F093A63C-C6EA-4CF9-95A5-7BCF38998F0A}"/>
    <cellStyle name="Vírgula 24 14" xfId="37380" xr:uid="{5AC9304D-9CB3-4E69-91C1-FA2F241ADB8B}"/>
    <cellStyle name="Vírgula 24 15" xfId="38785" xr:uid="{86CA8FBB-D257-48C9-8884-C618E56A6B99}"/>
    <cellStyle name="Vírgula 24 16" xfId="40907" xr:uid="{DAA1CB54-6590-43FB-908E-5212DDD98F67}"/>
    <cellStyle name="Vírgula 24 17" xfId="41834" xr:uid="{D7E19D05-14DD-436F-9EB1-94493D9CB8BC}"/>
    <cellStyle name="Vírgula 24 18" xfId="43237" xr:uid="{7D6B7C46-E1B0-4451-83DD-0031CF923027}"/>
    <cellStyle name="Vírgula 24 2" xfId="3186" xr:uid="{880AF319-AE33-4798-8564-44BA324D0A55}"/>
    <cellStyle name="Vírgula 24 2 10" xfId="32933" xr:uid="{FBBB615C-7A9F-488B-A581-74DDD54374E6}"/>
    <cellStyle name="Vírgula 24 2 11" xfId="35238" xr:uid="{32A6BC1E-E824-473F-87CC-9DDFC8B4A46D}"/>
    <cellStyle name="Vírgula 24 2 12" xfId="36720" xr:uid="{87FA4F7C-2666-4871-BC58-DCD29F068BA0}"/>
    <cellStyle name="Vírgula 24 2 13" xfId="38132" xr:uid="{F98F7E07-4E9A-4C27-979F-375D393901A7}"/>
    <cellStyle name="Vírgula 24 2 14" xfId="39537" xr:uid="{376EEBA0-0493-4394-B084-BB5AC4181BFF}"/>
    <cellStyle name="Vírgula 24 2 15" xfId="40908" xr:uid="{1A13931E-5F49-4565-A5B8-6866375841ED}"/>
    <cellStyle name="Vírgula 24 2 16" xfId="42586" xr:uid="{1624DD69-831A-4AF9-A650-36E242AB2C1E}"/>
    <cellStyle name="Vírgula 24 2 17" xfId="43989" xr:uid="{C6F111E0-635E-47C1-A13D-E2F80783E7E3}"/>
    <cellStyle name="Vírgula 24 2 2" xfId="3651" xr:uid="{52324FE9-DEF6-4863-A465-49CF50915ADA}"/>
    <cellStyle name="Vírgula 24 2 2 2" xfId="4512" xr:uid="{11FD8330-43A2-43FD-8E1E-39163D0EFFA1}"/>
    <cellStyle name="Vírgula 24 2 2 2 2" xfId="6121" xr:uid="{69216172-FD8B-4748-8C31-FFC1A4C89E4A}"/>
    <cellStyle name="Vírgula 24 2 2 2 2 2" xfId="11370" xr:uid="{063EC5F0-EA7A-4466-A8B0-489ED15E2823}"/>
    <cellStyle name="Vírgula 24 2 2 2 2 2 2" xfId="27632" xr:uid="{6BAD8DF1-72A3-4682-AD88-70BDD0AE7C0F}"/>
    <cellStyle name="Vírgula 24 2 2 2 2 3" xfId="16893" xr:uid="{5FDFE6C1-F72E-4F08-8647-6F790823E036}"/>
    <cellStyle name="Vírgula 24 2 2 2 2 4" xfId="22791" xr:uid="{D4F1359A-422F-4F42-8CD7-716E17BEE3E6}"/>
    <cellStyle name="Vírgula 24 2 2 2 2 5" xfId="30743" xr:uid="{162F4399-521D-4C3B-859C-990F3B7C3A9E}"/>
    <cellStyle name="Vírgula 24 2 2 2 3" xfId="8127" xr:uid="{3765CB42-5C36-4EEE-A757-93455613A253}"/>
    <cellStyle name="Vírgula 24 2 2 2 3 2" xfId="12982" xr:uid="{16DC0BF8-9557-417B-A50F-64A16C30441B}"/>
    <cellStyle name="Vírgula 24 2 2 2 3 2 2" xfId="29244" xr:uid="{D55E9DE2-5736-4016-8704-67C6D1220352}"/>
    <cellStyle name="Vírgula 24 2 2 2 3 3" xfId="18577" xr:uid="{DFF75716-13D1-40D2-B5CD-A5502300D6C5}"/>
    <cellStyle name="Vírgula 24 2 2 2 3 4" xfId="24403" xr:uid="{F134077B-6270-456E-BD0B-A7D2F492472D}"/>
    <cellStyle name="Vírgula 24 2 2 2 3 5" xfId="31913" xr:uid="{CF93F3CB-812E-4724-BB92-CB0B94622EFB}"/>
    <cellStyle name="Vírgula 24 2 2 2 4" xfId="9754" xr:uid="{1959BE8C-11EE-487F-9638-D6A4DD335A26}"/>
    <cellStyle name="Vírgula 24 2 2 2 4 2" xfId="26023" xr:uid="{AB9426BC-C816-45C2-A6D9-04B9FD331000}"/>
    <cellStyle name="Vírgula 24 2 2 2 5" xfId="15284" xr:uid="{5296336F-70B1-4584-8C2A-76FC6CDFAF2C}"/>
    <cellStyle name="Vírgula 24 2 2 2 6" xfId="21182" xr:uid="{46597D0F-A4B2-457D-AF32-C081DF40121F}"/>
    <cellStyle name="Vírgula 24 2 2 2 7" xfId="31342" xr:uid="{45BCDEFC-078D-452A-9042-9D237D7FC992}"/>
    <cellStyle name="Vírgula 24 2 2 2 8" xfId="34227" xr:uid="{C0F621D4-339C-470D-9E53-10EC29FF6E7A}"/>
    <cellStyle name="Vírgula 24 2 2 3" xfId="5266" xr:uid="{098BF4B2-AAB7-49E0-9EE5-39E1C66B6D2B}"/>
    <cellStyle name="Vírgula 24 2 2 3 2" xfId="10515" xr:uid="{08A887C5-4D49-460C-906C-AF5088315C29}"/>
    <cellStyle name="Vírgula 24 2 2 3 2 2" xfId="26777" xr:uid="{9EECC932-767E-4760-96DD-EED3847B2807}"/>
    <cellStyle name="Vírgula 24 2 2 3 3" xfId="16038" xr:uid="{AD14E92C-CEB9-4E10-9B41-52A57C5AC67A}"/>
    <cellStyle name="Vírgula 24 2 2 3 4" xfId="21936" xr:uid="{BF51949A-D385-45BE-A1F3-1BA7F1954E80}"/>
    <cellStyle name="Vírgula 24 2 2 3 5" xfId="32123" xr:uid="{8204A0E9-CEE2-4ABA-B9AD-899A27D78834}"/>
    <cellStyle name="Vírgula 24 2 2 4" xfId="7272" xr:uid="{17DD0EF9-C3EF-48DA-BCE2-3BC3911967EF}"/>
    <cellStyle name="Vírgula 24 2 2 4 2" xfId="12127" xr:uid="{074BC47D-9B0F-4141-8990-9FF32E31E140}"/>
    <cellStyle name="Vírgula 24 2 2 4 2 2" xfId="28389" xr:uid="{E7B86F86-8228-4FF0-8577-34DD0BA3C77C}"/>
    <cellStyle name="Vírgula 24 2 2 4 3" xfId="17722" xr:uid="{6B83CF18-EE2E-4824-8C05-736991B295F7}"/>
    <cellStyle name="Vírgula 24 2 2 4 4" xfId="23548" xr:uid="{F8473E3F-8069-43DF-8B58-429B63E45259}"/>
    <cellStyle name="Vírgula 24 2 2 4 5" xfId="31207" xr:uid="{648C914B-DDDB-4ACF-9B87-F9232B040381}"/>
    <cellStyle name="Vírgula 24 2 2 5" xfId="8899" xr:uid="{1B141DCC-612E-49E5-AD6F-66DDE57CDBD9}"/>
    <cellStyle name="Vírgula 24 2 2 5 2" xfId="25168" xr:uid="{4639ABF1-7C61-4380-9D8C-A2421E773512}"/>
    <cellStyle name="Vírgula 24 2 2 6" xfId="14427" xr:uid="{7FCA99CD-1FDA-4A5B-A260-6BABF06D9C83}"/>
    <cellStyle name="Vírgula 24 2 2 7" xfId="20327" xr:uid="{9E89FFC0-202C-48F5-AFC7-00198AE665F4}"/>
    <cellStyle name="Vírgula 24 2 2 8" xfId="13629" xr:uid="{07C76460-4E13-4E94-A931-C956194FA554}"/>
    <cellStyle name="Vírgula 24 2 2 9" xfId="33372" xr:uid="{24813F30-F8BB-4BE1-A957-B7A6E2E9BFCA}"/>
    <cellStyle name="Vírgula 24 2 3" xfId="4077" xr:uid="{BDE478FC-1D4B-4437-99B8-B665BD27AD7B}"/>
    <cellStyle name="Vírgula 24 2 3 2" xfId="5686" xr:uid="{FB910A84-B1F0-4599-90B4-D3B33D72C5B3}"/>
    <cellStyle name="Vírgula 24 2 3 2 2" xfId="10935" xr:uid="{98F9A680-3E30-4A94-982A-5DDEC1B26080}"/>
    <cellStyle name="Vírgula 24 2 3 2 2 2" xfId="27197" xr:uid="{5A138079-21AE-4FA3-959C-AA417A918AFC}"/>
    <cellStyle name="Vírgula 24 2 3 2 3" xfId="16458" xr:uid="{01FA550C-8D22-4D67-AF87-1F11FE3CB841}"/>
    <cellStyle name="Vírgula 24 2 3 2 4" xfId="22356" xr:uid="{32238A1E-567B-47CA-8706-F7CAA2D11F15}"/>
    <cellStyle name="Vírgula 24 2 3 2 5" xfId="30981" xr:uid="{814FE121-4147-43D5-ADBC-AE7091D8C07B}"/>
    <cellStyle name="Vírgula 24 2 3 3" xfId="7692" xr:uid="{2350984E-DE17-45AF-B18E-FAE3DA4EC0BD}"/>
    <cellStyle name="Vírgula 24 2 3 3 2" xfId="12547" xr:uid="{32824B9B-ABAA-4051-94FD-BE80220359B9}"/>
    <cellStyle name="Vírgula 24 2 3 3 2 2" xfId="28809" xr:uid="{9311854D-3CD2-4A12-9296-AC4D6C4866BA}"/>
    <cellStyle name="Vírgula 24 2 3 3 3" xfId="18142" xr:uid="{92E7809D-9705-499F-8D08-BFEFA937B901}"/>
    <cellStyle name="Vírgula 24 2 3 3 4" xfId="23968" xr:uid="{86361583-E742-470F-95EA-52FD82D90C2C}"/>
    <cellStyle name="Vírgula 24 2 3 3 5" xfId="18781" xr:uid="{1EEA072A-3B96-4BD7-976F-32452E30011A}"/>
    <cellStyle name="Vírgula 24 2 3 4" xfId="9319" xr:uid="{EFB81F3C-58BF-4CAD-A6AC-275A55153E5E}"/>
    <cellStyle name="Vírgula 24 2 3 4 2" xfId="25588" xr:uid="{40EA7782-5DEA-4553-A6B8-D2BEB4E6896A}"/>
    <cellStyle name="Vírgula 24 2 3 5" xfId="14849" xr:uid="{E502B219-B0A3-4B69-8C28-5AA96B816262}"/>
    <cellStyle name="Vírgula 24 2 3 6" xfId="20747" xr:uid="{7CBE0062-FCB4-4D0E-8032-D8733CF7C61F}"/>
    <cellStyle name="Vírgula 24 2 3 7" xfId="29677" xr:uid="{4266C198-0C76-44A0-BFA4-6DA19A79BFE4}"/>
    <cellStyle name="Vírgula 24 2 3 8" xfId="33792" xr:uid="{C8EAFDDE-80DD-4750-B339-D0709679B090}"/>
    <cellStyle name="Vírgula 24 2 4" xfId="4827" xr:uid="{08FE5942-12A8-4FFF-BF0A-DA553D202596}"/>
    <cellStyle name="Vírgula 24 2 4 2" xfId="10076" xr:uid="{DF1E02FB-E825-4358-9849-BB0642DB6D3E}"/>
    <cellStyle name="Vírgula 24 2 4 2 2" xfId="26338" xr:uid="{63E8D7E7-4E17-4692-8746-FB0725A85646}"/>
    <cellStyle name="Vírgula 24 2 4 3" xfId="15599" xr:uid="{A26C71AA-459C-4A2B-BC99-315E5EEFCC80}"/>
    <cellStyle name="Vírgula 24 2 4 4" xfId="21497" xr:uid="{53E62D49-EFF1-4206-AD10-BB90789E16EF}"/>
    <cellStyle name="Vírgula 24 2 4 5" xfId="19235" xr:uid="{43C48649-9E89-45EE-8B76-5B0A672D0B67}"/>
    <cellStyle name="Vírgula 24 2 5" xfId="6833" xr:uid="{CF9A126A-4B97-465B-AB9B-CF7E1964A160}"/>
    <cellStyle name="Vírgula 24 2 5 2" xfId="11688" xr:uid="{5F0272DA-C9A9-4F84-8539-D328D0BD543E}"/>
    <cellStyle name="Vírgula 24 2 5 2 2" xfId="27950" xr:uid="{10C4ED87-B071-4430-86B1-54F57C7E1D25}"/>
    <cellStyle name="Vírgula 24 2 5 3" xfId="17283" xr:uid="{2EBAD272-E350-4882-BBB4-EAC7F4678C35}"/>
    <cellStyle name="Vírgula 24 2 5 4" xfId="23109" xr:uid="{90243C42-0F4F-410B-AE9D-ADC5EAE3CF34}"/>
    <cellStyle name="Vírgula 24 2 5 5" xfId="29806" xr:uid="{80D28880-3B1A-4605-B0E3-1E85E99539D8}"/>
    <cellStyle name="Vírgula 24 2 6" xfId="8460" xr:uid="{CD1E6526-C654-4426-9D36-F538808A99CC}"/>
    <cellStyle name="Vírgula 24 2 6 2" xfId="24729" xr:uid="{F571D506-33A4-4640-A48B-637F631997D3}"/>
    <cellStyle name="Vírgula 24 2 7" xfId="13985" xr:uid="{6A68FE5C-6E80-4E0C-96A2-C9C8C64AC747}"/>
    <cellStyle name="Vírgula 24 2 8" xfId="19888" xr:uid="{5D434A66-EA78-4C6A-9091-6E2478DF9E4F}"/>
    <cellStyle name="Vírgula 24 2 9" xfId="29374" xr:uid="{7653319C-DCC2-424F-91DB-69A7B0DE7902}"/>
    <cellStyle name="Vírgula 24 3" xfId="3453" xr:uid="{C46DE9C0-E314-417D-98FA-1632081E819A}"/>
    <cellStyle name="Vírgula 24 3 2" xfId="4314" xr:uid="{077C5AB5-B640-448C-B1A6-81C721C2B888}"/>
    <cellStyle name="Vírgula 24 3 2 2" xfId="5923" xr:uid="{9970254C-DB94-45FC-A50F-2E578175E87D}"/>
    <cellStyle name="Vírgula 24 3 2 2 2" xfId="11172" xr:uid="{BC40B6EC-9323-43AF-84C7-9921DD87950D}"/>
    <cellStyle name="Vírgula 24 3 2 2 2 2" xfId="27434" xr:uid="{EDC5FE2C-0D96-4C7D-901F-327C1E054036}"/>
    <cellStyle name="Vírgula 24 3 2 2 3" xfId="16695" xr:uid="{A46687C0-60BB-4D70-81D5-14693C605842}"/>
    <cellStyle name="Vírgula 24 3 2 2 4" xfId="22593" xr:uid="{A73D247E-CE0D-4569-AE7C-800EDDC099C2}"/>
    <cellStyle name="Vírgula 24 3 2 2 5" xfId="29831" xr:uid="{BB9EB39E-F0D7-4F3A-ABC5-4BBC8D504929}"/>
    <cellStyle name="Vírgula 24 3 2 3" xfId="7929" xr:uid="{8E592E5A-643D-4269-9A9E-A40206B1DEB0}"/>
    <cellStyle name="Vírgula 24 3 2 3 2" xfId="12784" xr:uid="{A30CD501-6145-4BA6-8C92-AC37EF1EB041}"/>
    <cellStyle name="Vírgula 24 3 2 3 2 2" xfId="29046" xr:uid="{3540377B-B326-4BCF-B6D4-ED08BAF7CEEA}"/>
    <cellStyle name="Vírgula 24 3 2 3 3" xfId="18379" xr:uid="{3327F0EF-2F56-4BA1-B525-24C33EC26A63}"/>
    <cellStyle name="Vírgula 24 3 2 3 4" xfId="24205" xr:uid="{CA6C11FA-AFBF-44CA-8743-D476BA906E62}"/>
    <cellStyle name="Vírgula 24 3 2 3 5" xfId="13310" xr:uid="{227A633A-3A59-41D5-961A-C3A971631107}"/>
    <cellStyle name="Vírgula 24 3 2 4" xfId="9556" xr:uid="{4B65DFB0-2E6F-4EB2-9D26-2326AFA92CC9}"/>
    <cellStyle name="Vírgula 24 3 2 4 2" xfId="25825" xr:uid="{A900FC2F-3265-4289-99B1-EBE6DC39B22B}"/>
    <cellStyle name="Vírgula 24 3 2 5" xfId="15086" xr:uid="{B1C21E56-2432-4D4B-84A0-CA1CFFB92231}"/>
    <cellStyle name="Vírgula 24 3 2 6" xfId="20984" xr:uid="{6B248E14-A713-46C5-A3C6-A1CC553E857A}"/>
    <cellStyle name="Vírgula 24 3 2 7" xfId="29605" xr:uid="{14C02421-BB24-4B48-A71D-1FF3591E86D8}"/>
    <cellStyle name="Vírgula 24 3 2 8" xfId="34029" xr:uid="{5452E27A-2A6B-42AF-95D1-4CFABE20A948}"/>
    <cellStyle name="Vírgula 24 3 3" xfId="5068" xr:uid="{F446528B-4FE8-403C-86CB-D7EC2887D298}"/>
    <cellStyle name="Vírgula 24 3 3 2" xfId="10317" xr:uid="{A92550D0-850A-441F-A746-16A64DFF0511}"/>
    <cellStyle name="Vírgula 24 3 3 2 2" xfId="26579" xr:uid="{5CE86BA8-525D-4D73-8E68-003AE6C97DCF}"/>
    <cellStyle name="Vírgula 24 3 3 3" xfId="15840" xr:uid="{FA6282C4-8441-4167-A4CA-D040CBCBED83}"/>
    <cellStyle name="Vírgula 24 3 3 4" xfId="21738" xr:uid="{9F931061-2C94-40CE-A8DE-98296006CC10}"/>
    <cellStyle name="Vírgula 24 3 3 5" xfId="31298" xr:uid="{2C40573B-DDA1-42D5-A663-8EB65D647058}"/>
    <cellStyle name="Vírgula 24 3 4" xfId="7074" xr:uid="{50BB7E39-7EB1-48F7-8B99-49B5B7509774}"/>
    <cellStyle name="Vírgula 24 3 4 2" xfId="11929" xr:uid="{3A6834C0-F8A1-4DE5-B438-1ED278E2F67E}"/>
    <cellStyle name="Vírgula 24 3 4 2 2" xfId="28191" xr:uid="{54A331C4-5E17-40AE-B7A2-1A5E59BDF74A}"/>
    <cellStyle name="Vírgula 24 3 4 3" xfId="17524" xr:uid="{B7FE114B-736A-4A2E-95FD-6F0686AD284B}"/>
    <cellStyle name="Vírgula 24 3 4 4" xfId="23350" xr:uid="{06FC4548-CBAE-4715-BE1C-14F52D6162C0}"/>
    <cellStyle name="Vírgula 24 3 4 5" xfId="13276" xr:uid="{3A502B08-2662-4499-BA04-B660B3C1B51D}"/>
    <cellStyle name="Vírgula 24 3 5" xfId="8701" xr:uid="{45B57DBF-C4C6-4480-8001-106EE9AEE855}"/>
    <cellStyle name="Vírgula 24 3 5 2" xfId="24970" xr:uid="{E0589F16-EE1F-49C6-ACDF-E2BCEC4DA0D0}"/>
    <cellStyle name="Vírgula 24 3 6" xfId="14229" xr:uid="{D2912819-AB59-438A-B01B-3322B88AAD17}"/>
    <cellStyle name="Vírgula 24 3 7" xfId="20129" xr:uid="{6B4389AB-CD01-458F-9B48-E60ECAC5C747}"/>
    <cellStyle name="Vírgula 24 3 8" xfId="31019" xr:uid="{C38CA3E2-8D6E-4501-8D06-3254B887BE9F}"/>
    <cellStyle name="Vírgula 24 3 9" xfId="33174" xr:uid="{B0DD2E26-FBD2-45D1-ACA8-E52009311589}"/>
    <cellStyle name="Vírgula 24 4" xfId="3879" xr:uid="{5399A179-E59E-4C93-8C91-B9E15E167194}"/>
    <cellStyle name="Vírgula 24 4 2" xfId="5488" xr:uid="{9204964B-B7F2-4F66-8A7B-B876DA634B52}"/>
    <cellStyle name="Vírgula 24 4 2 2" xfId="10737" xr:uid="{AB6F8532-EAEC-4139-B6E1-523F55E81980}"/>
    <cellStyle name="Vírgula 24 4 2 2 2" xfId="26999" xr:uid="{F8F30C00-C944-4EB6-B05F-774C5C5EA934}"/>
    <cellStyle name="Vírgula 24 4 2 3" xfId="16260" xr:uid="{D8E15482-6258-4644-BDFA-3E816D21C896}"/>
    <cellStyle name="Vírgula 24 4 2 4" xfId="22158" xr:uid="{BAEEFF7C-1CAA-4B9C-A2BD-1FCC3BE0351E}"/>
    <cellStyle name="Vírgula 24 4 2 5" xfId="30937" xr:uid="{5B94549A-6445-4524-8E2D-3FDB2D1F7C2F}"/>
    <cellStyle name="Vírgula 24 4 3" xfId="7494" xr:uid="{BC6E5487-CFA5-4FE1-9BB4-FFD99177CC16}"/>
    <cellStyle name="Vírgula 24 4 3 2" xfId="12349" xr:uid="{BD504F61-FE84-41F8-9E80-150AA62D9F75}"/>
    <cellStyle name="Vírgula 24 4 3 2 2" xfId="28611" xr:uid="{093B937C-7AA0-4FB3-A8BB-8CE8FBB36193}"/>
    <cellStyle name="Vírgula 24 4 3 3" xfId="17944" xr:uid="{008C92D6-B48B-460E-B42F-96862E92E10F}"/>
    <cellStyle name="Vírgula 24 4 3 4" xfId="23770" xr:uid="{E765C3AB-E598-4717-BDAA-655695F650FE}"/>
    <cellStyle name="Vírgula 24 4 3 5" xfId="18947" xr:uid="{C3964A28-4188-45A1-BAD6-7A8959D91196}"/>
    <cellStyle name="Vírgula 24 4 4" xfId="9121" xr:uid="{8409FA5F-E355-4514-8FBD-37FCF0417607}"/>
    <cellStyle name="Vírgula 24 4 4 2" xfId="25390" xr:uid="{668CF5EB-3E1C-4864-A4E2-E8E8ABB7493C}"/>
    <cellStyle name="Vírgula 24 4 5" xfId="14651" xr:uid="{4AB84863-62ED-43C7-9034-29A212E17B40}"/>
    <cellStyle name="Vírgula 24 4 6" xfId="20549" xr:uid="{D5D49C4C-6F4E-40F8-A456-F999C8A07E02}"/>
    <cellStyle name="Vírgula 24 4 7" xfId="32074" xr:uid="{FB3B04F1-B1AC-4C88-984C-0C41177D25E9}"/>
    <cellStyle name="Vírgula 24 4 8" xfId="33594" xr:uid="{AE4DFC47-8FDB-44A8-8238-47B9670BC091}"/>
    <cellStyle name="Vírgula 24 5" xfId="4629" xr:uid="{0F11AA37-7FCA-459A-8612-AE790FBE6A8B}"/>
    <cellStyle name="Vírgula 24 5 2" xfId="9878" xr:uid="{3D226108-73E3-493D-8373-AF106E76D363}"/>
    <cellStyle name="Vírgula 24 5 2 2" xfId="26140" xr:uid="{9D346BB5-80E7-4B49-9E2B-697E44A663C3}"/>
    <cellStyle name="Vírgula 24 5 3" xfId="15401" xr:uid="{A866699C-FB9D-43E4-8AD7-CB1A066D1EAC}"/>
    <cellStyle name="Vírgula 24 5 4" xfId="21299" xr:uid="{34C370FD-3C90-4F68-B956-2074C2CAB2C1}"/>
    <cellStyle name="Vírgula 24 5 5" xfId="31311" xr:uid="{11FC28D2-D11B-475D-93BC-B2A9DA6CFEB5}"/>
    <cellStyle name="Vírgula 24 6" xfId="6635" xr:uid="{AE51D3B6-632B-4568-B84D-F4782191AB79}"/>
    <cellStyle name="Vírgula 24 6 2" xfId="11490" xr:uid="{7C919679-16EB-4CF2-B1F0-7B406F9B2248}"/>
    <cellStyle name="Vírgula 24 6 2 2" xfId="27752" xr:uid="{D86ED7A1-37A3-44F1-89D4-32510994B651}"/>
    <cellStyle name="Vírgula 24 6 3" xfId="17085" xr:uid="{BCCC9903-A390-4484-A4F6-974263B07639}"/>
    <cellStyle name="Vírgula 24 6 4" xfId="22911" xr:uid="{A5B90CC8-57ED-44E6-BDBB-E7B7DC1B310F}"/>
    <cellStyle name="Vírgula 24 6 5" xfId="32133" xr:uid="{D3708F56-0CED-489B-8AA8-D5CEE6887BD1}"/>
    <cellStyle name="Vírgula 24 7" xfId="8262" xr:uid="{9E9669EA-DC2B-4CF1-9A40-E62495D20B36}"/>
    <cellStyle name="Vírgula 24 7 2" xfId="24531" xr:uid="{AF8A9AFB-1410-49E8-95F0-868F2605921A}"/>
    <cellStyle name="Vírgula 24 8" xfId="13787" xr:uid="{8290A311-A713-466A-B7D7-44E28FBF0878}"/>
    <cellStyle name="Vírgula 24 9" xfId="19690" xr:uid="{25C9FEF9-DD2D-4EC7-AE71-10D37212B6F6}"/>
    <cellStyle name="Vírgula 25" xfId="3190" xr:uid="{837EE462-4BFA-4C16-A27E-28D78565BAA9}"/>
    <cellStyle name="Vírgula 25 10" xfId="35239" xr:uid="{EDFF641E-5CFE-4F6F-954C-01127070BD9B}"/>
    <cellStyle name="Vírgula 25 11" xfId="36349" xr:uid="{38B8DE8D-263F-4EA6-87DE-4A7249E43097}"/>
    <cellStyle name="Vírgula 25 12" xfId="37761" xr:uid="{BFD0C7E1-BC1D-400D-B005-070610694028}"/>
    <cellStyle name="Vírgula 25 13" xfId="39166" xr:uid="{058040C8-1B13-4A22-9E09-D299F20A8DBB}"/>
    <cellStyle name="Vírgula 25 14" xfId="40909" xr:uid="{07131999-13B6-4585-AF37-D4CCB4366983}"/>
    <cellStyle name="Vírgula 25 15" xfId="42215" xr:uid="{793FD56F-B2AC-4BAD-BC8C-49B2A3A37133}"/>
    <cellStyle name="Vírgula 25 16" xfId="43618" xr:uid="{FA9F9564-1557-457C-B9DD-6CE6848B5B43}"/>
    <cellStyle name="Vírgula 25 2" xfId="3682" xr:uid="{C550D065-0C34-4852-B0DB-4E352FFD2D5A}"/>
    <cellStyle name="Vírgula 25 2 10" xfId="37101" xr:uid="{241FC525-B1A2-4F32-804E-86413E9442F1}"/>
    <cellStyle name="Vírgula 25 2 11" xfId="38513" xr:uid="{ED12ECD7-EF14-4B1B-A770-84B4C72BD66F}"/>
    <cellStyle name="Vírgula 25 2 12" xfId="39918" xr:uid="{88A44C57-0846-4BA5-9182-70FA95C9B3FF}"/>
    <cellStyle name="Vírgula 25 2 13" xfId="40910" xr:uid="{4CEBA93A-972C-4914-A23E-86D8E47EB6D8}"/>
    <cellStyle name="Vírgula 25 2 14" xfId="42967" xr:uid="{4E3E7AA1-80A1-4B9B-8E51-40686A670506}"/>
    <cellStyle name="Vírgula 25 2 15" xfId="44370" xr:uid="{9ED2D17A-C6CE-4201-8F1A-D3CC29B1025D}"/>
    <cellStyle name="Vírgula 25 2 2" xfId="5291" xr:uid="{50265EFF-7479-4306-930E-5647E7627230}"/>
    <cellStyle name="Vírgula 25 2 2 2" xfId="10540" xr:uid="{41ECD0EF-D61E-4D34-9606-6026C8F3F337}"/>
    <cellStyle name="Vírgula 25 2 2 2 2" xfId="26802" xr:uid="{786AEA1C-0746-45F1-85F6-FEEF1AD08CC1}"/>
    <cellStyle name="Vírgula 25 2 2 3" xfId="16063" xr:uid="{D8D8A8A4-5C0E-48E4-BC0D-64D64E3030E6}"/>
    <cellStyle name="Vírgula 25 2 2 4" xfId="21961" xr:uid="{186B64CB-4901-45A0-838E-1583131E6A1E}"/>
    <cellStyle name="Vírgula 25 2 2 5" xfId="19135" xr:uid="{2E50C1BF-ECF2-41B9-82CC-49043C840282}"/>
    <cellStyle name="Vírgula 25 2 3" xfId="7297" xr:uid="{ED727B94-314A-4A89-9E95-008E1DBC74E1}"/>
    <cellStyle name="Vírgula 25 2 3 2" xfId="12152" xr:uid="{2132D8A2-EE67-4452-96C5-B4A68BC2EEDE}"/>
    <cellStyle name="Vírgula 25 2 3 2 2" xfId="28414" xr:uid="{3C469019-CAD8-45EE-AFCA-1DE6C8505D18}"/>
    <cellStyle name="Vírgula 25 2 3 3" xfId="17747" xr:uid="{A3C4CB50-5E04-45BE-99F8-823C88135BCB}"/>
    <cellStyle name="Vírgula 25 2 3 4" xfId="23573" xr:uid="{98C76233-2B4D-4CCC-93ED-FF851EB3C9A6}"/>
    <cellStyle name="Vírgula 25 2 3 5" xfId="19322" xr:uid="{E4876763-F36C-42FD-B3DC-D13327037C37}"/>
    <cellStyle name="Vírgula 25 2 4" xfId="8924" xr:uid="{703B1E58-517F-4E0F-9AB2-86C1E8B23E16}"/>
    <cellStyle name="Vírgula 25 2 4 2" xfId="25193" xr:uid="{17A1064D-4F32-49A7-9684-2BCA4148FD39}"/>
    <cellStyle name="Vírgula 25 2 5" xfId="14454" xr:uid="{019F867D-4E45-46F2-A519-58B8924264CF}"/>
    <cellStyle name="Vírgula 25 2 6" xfId="20352" xr:uid="{2B42E322-A991-4AFA-9D66-529D6CCB7E4F}"/>
    <cellStyle name="Vírgula 25 2 7" xfId="32148" xr:uid="{B41728D8-E3E5-4F48-B644-419BD1DFEB65}"/>
    <cellStyle name="Vírgula 25 2 8" xfId="33397" xr:uid="{E1C9D678-FC03-41F6-A332-2468A056AC9E}"/>
    <cellStyle name="Vírgula 25 2 9" xfId="35240" xr:uid="{A82143C8-A3AE-446C-B5C2-8EA177F762EE}"/>
    <cellStyle name="Vírgula 25 3" xfId="4831" xr:uid="{EED1F941-5AEE-4635-A876-EE093601B257}"/>
    <cellStyle name="Vírgula 25 3 2" xfId="10080" xr:uid="{5B1517A1-AC03-48FE-BBFD-C9536B96394D}"/>
    <cellStyle name="Vírgula 25 3 2 2" xfId="26342" xr:uid="{8DE01B19-5BEC-42F3-B68A-C40210E32C8D}"/>
    <cellStyle name="Vírgula 25 3 3" xfId="15603" xr:uid="{2E4140B1-389A-4E86-A06C-9CC1F6A918DC}"/>
    <cellStyle name="Vírgula 25 3 4" xfId="21501" xr:uid="{A00C18F4-3BA2-4C4A-8A32-C1C6E532F690}"/>
    <cellStyle name="Vírgula 25 3 5" xfId="30768" xr:uid="{ACF3D5AA-868A-4962-9DBB-A5A1C1DD3124}"/>
    <cellStyle name="Vírgula 25 4" xfId="6837" xr:uid="{9DD77F3A-60D8-4209-BCAB-B16CFECDE090}"/>
    <cellStyle name="Vírgula 25 4 2" xfId="11692" xr:uid="{F49E64E2-65DD-4678-ADE3-8AD24FC2392C}"/>
    <cellStyle name="Vírgula 25 4 2 2" xfId="27954" xr:uid="{8CDFE499-C353-4A32-BEE3-C21D49245567}"/>
    <cellStyle name="Vírgula 25 4 3" xfId="17287" xr:uid="{7470B614-CE5B-4421-86A9-51F942929F83}"/>
    <cellStyle name="Vírgula 25 4 4" xfId="23113" xr:uid="{7D774E56-9812-447B-92B0-42B3E387E653}"/>
    <cellStyle name="Vírgula 25 4 5" xfId="13576" xr:uid="{7276E860-4F55-4E87-9490-96D407DEC2E6}"/>
    <cellStyle name="Vírgula 25 5" xfId="8464" xr:uid="{3998C932-BFEE-40F4-A61D-78D102940859}"/>
    <cellStyle name="Vírgula 25 5 2" xfId="24733" xr:uid="{2AF9276A-DE7E-465B-8078-B5EBF9897F2B}"/>
    <cellStyle name="Vírgula 25 6" xfId="13989" xr:uid="{393B42F0-1B1D-4137-B0BB-24C5FF7F34FC}"/>
    <cellStyle name="Vírgula 25 7" xfId="19892" xr:uid="{E819BF6A-64BE-404D-BD55-4E874DEE9866}"/>
    <cellStyle name="Vírgula 25 8" xfId="31351" xr:uid="{71AE54AE-ACE0-4AAF-B7D0-1B539F8937EB}"/>
    <cellStyle name="Vírgula 25 9" xfId="32937" xr:uid="{306AB7FC-3378-4AA3-81A8-9167E7FD74CB}"/>
    <cellStyle name="Vírgula 26" xfId="2902" xr:uid="{F9F7B7C0-0191-4503-97FD-6825815ED949}"/>
    <cellStyle name="Vírgula 26 10" xfId="29342" xr:uid="{3D0DCA20-00F8-4E5C-BE32-9145826A2674}"/>
    <cellStyle name="Vírgula 26 11" xfId="32676" xr:uid="{7838C5E2-B70F-48D8-8985-E357691F5D7E}"/>
    <cellStyle name="Vírgula 26 12" xfId="35241" xr:uid="{E6F49C77-1D36-4865-941C-64E45BDC586F}"/>
    <cellStyle name="Vírgula 26 13" xfId="35745" xr:uid="{0DC41DC9-0678-4E6A-9877-4BD6A292EDF1}"/>
    <cellStyle name="Vírgula 26 14" xfId="37157" xr:uid="{B9036906-6628-4D7C-B093-BE294168E1AE}"/>
    <cellStyle name="Vírgula 26 15" xfId="38562" xr:uid="{3C25ED7B-03CC-45F9-9A0B-CFCA8ACA0DB7}"/>
    <cellStyle name="Vírgula 26 16" xfId="40911" xr:uid="{A3FB113C-899C-48F0-88AA-AFCE39FE0274}"/>
    <cellStyle name="Vírgula 26 17" xfId="41611" xr:uid="{4FF2C27D-425A-4B7D-B61A-F498B78E3168}"/>
    <cellStyle name="Vírgula 26 18" xfId="43014" xr:uid="{E3AF1B82-CB95-4F1C-A8D4-60485B4AE0BC}"/>
    <cellStyle name="Vírgula 26 2" xfId="3122" xr:uid="{E70A356C-12A8-4B44-A4B4-154FB73C74A6}"/>
    <cellStyle name="Vírgula 26 2 10" xfId="32869" xr:uid="{4D4DA1F7-98DA-4B89-A412-27E5486C7206}"/>
    <cellStyle name="Vírgula 26 2 11" xfId="35242" xr:uid="{3CD57AB3-F0F6-4346-98E4-D2A47A5B41A5}"/>
    <cellStyle name="Vírgula 26 2 12" xfId="35919" xr:uid="{E12BF4E5-6A26-45AA-B5DC-753884F782D5}"/>
    <cellStyle name="Vírgula 26 2 13" xfId="37331" xr:uid="{C9552ED6-A6F1-4944-97E3-9613B03F1BDF}"/>
    <cellStyle name="Vírgula 26 2 14" xfId="38736" xr:uid="{516EB34A-206A-4F53-8BB5-31AA817A6778}"/>
    <cellStyle name="Vírgula 26 2 15" xfId="40912" xr:uid="{98DD06BB-F225-49D2-82DE-29C3C1308775}"/>
    <cellStyle name="Vírgula 26 2 16" xfId="41785" xr:uid="{2E566D4B-D50E-4D96-BAE4-A9291374C62B}"/>
    <cellStyle name="Vírgula 26 2 17" xfId="43188" xr:uid="{6085B67F-C4CF-4453-B02A-7A35465D6CE4}"/>
    <cellStyle name="Vírgula 26 2 2" xfId="3587" xr:uid="{7BA23B85-2705-4C56-AA18-B2AE2492EB4D}"/>
    <cellStyle name="Vírgula 26 2 2 10" xfId="35243" xr:uid="{239782E0-5843-4A2C-8F5F-DB38F500E517}"/>
    <cellStyle name="Vírgula 26 2 2 11" xfId="36284" xr:uid="{3902C037-2CE9-44D8-B093-D9B60F5C6159}"/>
    <cellStyle name="Vírgula 26 2 2 12" xfId="37696" xr:uid="{3A196190-36F9-49D3-A44A-D3ABE4D7DFB7}"/>
    <cellStyle name="Vírgula 26 2 2 13" xfId="39101" xr:uid="{0497193A-FE73-4980-8FE2-E4AAAFCCA7F2}"/>
    <cellStyle name="Vírgula 26 2 2 14" xfId="40913" xr:uid="{378EC05F-A525-45C1-8759-BAB0A1CE31F1}"/>
    <cellStyle name="Vírgula 26 2 2 15" xfId="42150" xr:uid="{5DCBED5D-2584-406F-9D4B-02795EA4EFB3}"/>
    <cellStyle name="Vírgula 26 2 2 16" xfId="43553" xr:uid="{33143A14-1A60-4B39-A93C-2BA58362EAA4}"/>
    <cellStyle name="Vírgula 26 2 2 2" xfId="4448" xr:uid="{66B8E848-19BE-4178-96BE-607149614470}"/>
    <cellStyle name="Vírgula 26 2 2 2 10" xfId="37036" xr:uid="{EEE049B9-4250-489E-90AC-F9E695FA5EDD}"/>
    <cellStyle name="Vírgula 26 2 2 2 11" xfId="38448" xr:uid="{702B5FD9-FABE-460C-9408-BF7A9E7A64A9}"/>
    <cellStyle name="Vírgula 26 2 2 2 12" xfId="39853" xr:uid="{A1397B1B-2B41-42EF-B3C6-0C72B93B3A9F}"/>
    <cellStyle name="Vírgula 26 2 2 2 13" xfId="40914" xr:uid="{D3EF9C50-277C-40A6-8DC1-5F381516BCDC}"/>
    <cellStyle name="Vírgula 26 2 2 2 14" xfId="42902" xr:uid="{1030F553-1013-438F-A2D5-0D599FE31E66}"/>
    <cellStyle name="Vírgula 26 2 2 2 15" xfId="44305" xr:uid="{0C49D31E-C0FF-4081-8FC7-AEA53F07C70B}"/>
    <cellStyle name="Vírgula 26 2 2 2 2" xfId="6057" xr:uid="{F90D556D-63AF-4E76-BF7E-F5F135F92D9D}"/>
    <cellStyle name="Vírgula 26 2 2 2 2 2" xfId="11306" xr:uid="{BDA93944-66EF-4027-B215-DABEA52408E3}"/>
    <cellStyle name="Vírgula 26 2 2 2 2 2 2" xfId="27568" xr:uid="{38EDA143-89D6-479C-8782-AE148D9F77EA}"/>
    <cellStyle name="Vírgula 26 2 2 2 2 3" xfId="16829" xr:uid="{83D1DE94-265B-46DF-BB3B-967D27954FF4}"/>
    <cellStyle name="Vírgula 26 2 2 2 2 4" xfId="22727" xr:uid="{6F550EAD-5152-454E-9C7B-A99ED06C7289}"/>
    <cellStyle name="Vírgula 26 2 2 2 2 5" xfId="30306" xr:uid="{8594463A-30D3-4729-A42E-D77CA263B6F7}"/>
    <cellStyle name="Vírgula 26 2 2 2 3" xfId="8063" xr:uid="{289AF786-9DF4-4220-AB15-2D3E5ED8D7A9}"/>
    <cellStyle name="Vírgula 26 2 2 2 3 2" xfId="12918" xr:uid="{0AE044FE-F7A8-484A-84A5-9F69C9FECB7C}"/>
    <cellStyle name="Vírgula 26 2 2 2 3 2 2" xfId="29180" xr:uid="{E9260EDD-F706-4275-9D8D-66DDDA418F23}"/>
    <cellStyle name="Vírgula 26 2 2 2 3 3" xfId="18513" xr:uid="{93824A5E-199E-4E52-B1A9-EA29A156A08E}"/>
    <cellStyle name="Vírgula 26 2 2 2 3 4" xfId="24339" xr:uid="{2B5B1B58-311D-4DF9-A477-144902AB80B9}"/>
    <cellStyle name="Vírgula 26 2 2 2 3 5" xfId="29526" xr:uid="{557FC6CC-4B2C-46EF-A4A0-85165668F5B3}"/>
    <cellStyle name="Vírgula 26 2 2 2 4" xfId="9690" xr:uid="{E44343DE-B6D6-4F01-BAD4-298613A1245B}"/>
    <cellStyle name="Vírgula 26 2 2 2 4 2" xfId="25959" xr:uid="{CE413A8C-FF72-488A-9E3D-23BE971BE25D}"/>
    <cellStyle name="Vírgula 26 2 2 2 5" xfId="15220" xr:uid="{BB44463C-7883-47F2-BFE4-9D0B6AC8738E}"/>
    <cellStyle name="Vírgula 26 2 2 2 6" xfId="21118" xr:uid="{DB4AC6C8-8054-41F7-A3FC-8E4D271F8885}"/>
    <cellStyle name="Vírgula 26 2 2 2 7" xfId="30391" xr:uid="{9F84DA66-20B2-4FF4-9AA2-E7E3A5FD2611}"/>
    <cellStyle name="Vírgula 26 2 2 2 8" xfId="34163" xr:uid="{EA23F76C-4AB4-4D09-A402-F25FD1F313B8}"/>
    <cellStyle name="Vírgula 26 2 2 2 9" xfId="35244" xr:uid="{5B91D932-5375-4698-8E13-EA41115B0B99}"/>
    <cellStyle name="Vírgula 26 2 2 3" xfId="5202" xr:uid="{A1634598-A946-45EB-850A-0370ABEDA01F}"/>
    <cellStyle name="Vírgula 26 2 2 3 2" xfId="10451" xr:uid="{6C42C92D-4E94-4805-8CA9-307B0CA26EB7}"/>
    <cellStyle name="Vírgula 26 2 2 3 2 2" xfId="26713" xr:uid="{54306A5D-15CF-4179-AE94-764A7722D2F9}"/>
    <cellStyle name="Vírgula 26 2 2 3 3" xfId="15974" xr:uid="{95226097-EF22-4F04-84EE-D6EA2BD58F8C}"/>
    <cellStyle name="Vírgula 26 2 2 3 4" xfId="21872" xr:uid="{BDCB1D3F-74F9-4B28-9E46-E8940C319E0A}"/>
    <cellStyle name="Vírgula 26 2 2 3 5" xfId="19067" xr:uid="{E56C6531-476E-46B9-B46A-9780C474EB9D}"/>
    <cellStyle name="Vírgula 26 2 2 4" xfId="7208" xr:uid="{8BD8F85B-9784-4D50-8345-CF6FACECD49B}"/>
    <cellStyle name="Vírgula 26 2 2 4 2" xfId="12063" xr:uid="{603C59AC-25E4-47D5-9175-32EFD2A76CB6}"/>
    <cellStyle name="Vírgula 26 2 2 4 2 2" xfId="28325" xr:uid="{E6955B7A-71C3-430E-BE2B-823A1D91F42D}"/>
    <cellStyle name="Vírgula 26 2 2 4 3" xfId="17658" xr:uid="{65E61B4B-D304-4A6A-BC98-637E8C30A31D}"/>
    <cellStyle name="Vírgula 26 2 2 4 4" xfId="23484" xr:uid="{88E5C1C7-74C6-4AF4-B58E-9796E6EF2348}"/>
    <cellStyle name="Vírgula 26 2 2 4 5" xfId="29409" xr:uid="{46EDB8A1-454B-459B-B2D5-1A32823A6526}"/>
    <cellStyle name="Vírgula 26 2 2 5" xfId="8835" xr:uid="{D318A9BE-E5BC-4AB5-9A22-ABC6FCE0FCD4}"/>
    <cellStyle name="Vírgula 26 2 2 5 2" xfId="25104" xr:uid="{4655C311-CFDD-4D8A-AC1D-F1B6F4F02955}"/>
    <cellStyle name="Vírgula 26 2 2 6" xfId="14363" xr:uid="{0A4AC3D2-326F-477A-A1A7-4EC73BD347E7}"/>
    <cellStyle name="Vírgula 26 2 2 7" xfId="20263" xr:uid="{4B9DC965-C12D-4F97-B92C-E98D46D0F7B8}"/>
    <cellStyle name="Vírgula 26 2 2 8" xfId="18794" xr:uid="{2BEC13B2-C1AD-4AC9-B0DD-20D8E9B4D158}"/>
    <cellStyle name="Vírgula 26 2 2 9" xfId="33308" xr:uid="{6661D644-8A4D-439A-847B-896E89B17464}"/>
    <cellStyle name="Vírgula 26 2 3" xfId="4013" xr:uid="{6BFB532C-C39D-4128-A8E7-33C6FF91A191}"/>
    <cellStyle name="Vírgula 26 2 3 10" xfId="36669" xr:uid="{986C8684-8BD4-4556-BA6E-F8F29079EBE3}"/>
    <cellStyle name="Vírgula 26 2 3 11" xfId="38081" xr:uid="{F70D3134-BACB-4526-930D-FE6055444F90}"/>
    <cellStyle name="Vírgula 26 2 3 12" xfId="39486" xr:uid="{39327309-A6D2-4770-BB9A-B229C878A1AE}"/>
    <cellStyle name="Vírgula 26 2 3 13" xfId="40915" xr:uid="{27C3A639-4F51-47D1-B228-CC235B46BCF6}"/>
    <cellStyle name="Vírgula 26 2 3 14" xfId="42535" xr:uid="{289EB8BD-72FD-45E4-94A3-15D1851914B5}"/>
    <cellStyle name="Vírgula 26 2 3 15" xfId="43938" xr:uid="{39BD1865-321F-4BF9-A95F-0F1E23DD0292}"/>
    <cellStyle name="Vírgula 26 2 3 2" xfId="5622" xr:uid="{DD42E891-AA4C-4845-95EE-EA6BED2D36CF}"/>
    <cellStyle name="Vírgula 26 2 3 2 2" xfId="10871" xr:uid="{FDAC4FD8-7E27-44B0-B4EE-00398C6B5294}"/>
    <cellStyle name="Vírgula 26 2 3 2 2 2" xfId="27133" xr:uid="{C72EEB7D-698C-4811-B9B3-2F3082E0FFD1}"/>
    <cellStyle name="Vírgula 26 2 3 2 3" xfId="16394" xr:uid="{8E0CB4E0-C7A4-4BE7-8E10-1E0DE729552A}"/>
    <cellStyle name="Vírgula 26 2 3 2 4" xfId="22292" xr:uid="{A3B46762-5839-4473-90C5-66EF74094F1B}"/>
    <cellStyle name="Vírgula 26 2 3 2 5" xfId="30744" xr:uid="{2C31FB9E-5D75-4886-BC46-8BD5258A6E1A}"/>
    <cellStyle name="Vírgula 26 2 3 3" xfId="7628" xr:uid="{89B14DC9-F09A-4C39-910D-5CBCDFA3B9D7}"/>
    <cellStyle name="Vírgula 26 2 3 3 2" xfId="12483" xr:uid="{235C858B-C90D-4B87-BF52-87CF11003B7C}"/>
    <cellStyle name="Vírgula 26 2 3 3 2 2" xfId="28745" xr:uid="{46B680BB-00B1-4953-BDDE-62DDE09F0FB3}"/>
    <cellStyle name="Vírgula 26 2 3 3 3" xfId="18078" xr:uid="{6C7FD29C-6840-4BEF-AA52-C8605D8C0F57}"/>
    <cellStyle name="Vírgula 26 2 3 3 4" xfId="23904" xr:uid="{2A452120-E286-4BEC-8D4E-B6C1A4DD0D44}"/>
    <cellStyle name="Vírgula 26 2 3 3 5" xfId="19585" xr:uid="{53C65B70-F4D8-4799-BA46-B5FD64CE8073}"/>
    <cellStyle name="Vírgula 26 2 3 4" xfId="9255" xr:uid="{AF4D19D1-4258-498A-85E1-119951BC0A0A}"/>
    <cellStyle name="Vírgula 26 2 3 4 2" xfId="25524" xr:uid="{3637ABAE-6AE8-4847-9D54-144A1CE515E6}"/>
    <cellStyle name="Vírgula 26 2 3 5" xfId="14785" xr:uid="{88CA2304-2573-41C5-8DD6-4322A1436908}"/>
    <cellStyle name="Vírgula 26 2 3 6" xfId="20683" xr:uid="{E0C89F45-356D-4537-B4C3-D8D2DDD04EA0}"/>
    <cellStyle name="Vírgula 26 2 3 7" xfId="30439" xr:uid="{55C950FB-C827-482F-993E-1523078842F9}"/>
    <cellStyle name="Vírgula 26 2 3 8" xfId="33728" xr:uid="{B55418F3-F4F4-4EFE-9FDC-8623561257F8}"/>
    <cellStyle name="Vírgula 26 2 3 9" xfId="35245" xr:uid="{FC7A6E41-C72C-4F50-AAD4-46624507149A}"/>
    <cellStyle name="Vírgula 26 2 4" xfId="4763" xr:uid="{B90E875B-1479-4157-BB79-261DA96ACBD4}"/>
    <cellStyle name="Vírgula 26 2 4 2" xfId="10012" xr:uid="{038A30A1-D6DF-4C43-A381-F607A6F651E0}"/>
    <cellStyle name="Vírgula 26 2 4 2 2" xfId="26274" xr:uid="{E055C305-EE27-4DCA-9C23-50F3614C9B4C}"/>
    <cellStyle name="Vírgula 26 2 4 3" xfId="15535" xr:uid="{DC5222EC-560B-4B77-96DA-349B628E6636}"/>
    <cellStyle name="Vírgula 26 2 4 4" xfId="21433" xr:uid="{13392181-341F-4EC7-8409-5C6C63E9C8E5}"/>
    <cellStyle name="Vírgula 26 2 4 5" xfId="30279" xr:uid="{F1E6853B-1411-46D0-8ED0-A9FE663126AB}"/>
    <cellStyle name="Vírgula 26 2 5" xfId="6769" xr:uid="{8A05F5C5-EF76-427E-A34F-73FE1EEEF414}"/>
    <cellStyle name="Vírgula 26 2 5 2" xfId="11624" xr:uid="{0B0AEC44-28DF-45F1-80CF-C4C63B49B6D7}"/>
    <cellStyle name="Vírgula 26 2 5 2 2" xfId="27886" xr:uid="{28A3FD50-FFFF-433A-B233-1DDBD2876087}"/>
    <cellStyle name="Vírgula 26 2 5 3" xfId="17219" xr:uid="{8AD17E8C-AD3C-42C9-B3D6-46F4ABA99E2C}"/>
    <cellStyle name="Vírgula 26 2 5 4" xfId="23045" xr:uid="{425459E1-B7EB-4DE2-B1DC-1ED8BB2B1893}"/>
    <cellStyle name="Vírgula 26 2 5 5" xfId="13559" xr:uid="{02E71DDA-E869-47F6-BE6E-CBE82311E2F1}"/>
    <cellStyle name="Vírgula 26 2 6" xfId="8396" xr:uid="{747E517B-6EFB-47D1-B8F6-C2C8918D785F}"/>
    <cellStyle name="Vírgula 26 2 6 2" xfId="24665" xr:uid="{1C324883-B5F2-4C5F-9DE1-73CF95124685}"/>
    <cellStyle name="Vírgula 26 2 7" xfId="13921" xr:uid="{E1825F9C-080E-43FC-B28E-5CADB9A4F2DD}"/>
    <cellStyle name="Vírgula 26 2 8" xfId="19824" xr:uid="{F4C7DE6D-ED89-4781-9EAB-6D8CF951793C}"/>
    <cellStyle name="Vírgula 26 2 9" xfId="32070" xr:uid="{7ACF9899-CB4A-4805-AD08-9EF018BE97DF}"/>
    <cellStyle name="Vírgula 26 3" xfId="3389" xr:uid="{DB188F72-536F-4BA7-BB15-2EA237838918}"/>
    <cellStyle name="Vírgula 26 3 10" xfId="35246" xr:uid="{13B4CBA4-E2DD-48D0-8F9F-6D136BB18487}"/>
    <cellStyle name="Vírgula 26 3 11" xfId="36108" xr:uid="{C644DFD7-DE29-4D84-BC6B-54B23CFF007C}"/>
    <cellStyle name="Vírgula 26 3 12" xfId="37520" xr:uid="{091337D3-E714-46A3-A256-6A171B09418E}"/>
    <cellStyle name="Vírgula 26 3 13" xfId="38925" xr:uid="{9D42E268-3636-4E0B-B2EF-59A3678EC679}"/>
    <cellStyle name="Vírgula 26 3 14" xfId="40916" xr:uid="{F9AE765A-87B7-4313-8EFC-E12D49CEDF15}"/>
    <cellStyle name="Vírgula 26 3 15" xfId="41974" xr:uid="{1ABA9825-2564-497C-9A63-01ADC1BDA92E}"/>
    <cellStyle name="Vírgula 26 3 16" xfId="43377" xr:uid="{141DBF5D-0BC7-466E-8D4D-2EB316E8727A}"/>
    <cellStyle name="Vírgula 26 3 2" xfId="4250" xr:uid="{96D817F9-1004-4735-B934-64719CA7DFCC}"/>
    <cellStyle name="Vírgula 26 3 2 10" xfId="36860" xr:uid="{7AA36358-F908-418D-9FA5-910183147867}"/>
    <cellStyle name="Vírgula 26 3 2 11" xfId="38272" xr:uid="{A0A07018-09BF-4C50-9C1D-88F1C3B9BFFD}"/>
    <cellStyle name="Vírgula 26 3 2 12" xfId="39677" xr:uid="{DEA447B6-4CDC-4DAD-8763-88D65E234ADE}"/>
    <cellStyle name="Vírgula 26 3 2 13" xfId="40917" xr:uid="{0998D007-E0BE-4E85-89BF-988D013EC536}"/>
    <cellStyle name="Vírgula 26 3 2 14" xfId="42726" xr:uid="{835B28D2-DC57-4C4D-9C4C-87F8E3F6DE25}"/>
    <cellStyle name="Vírgula 26 3 2 15" xfId="44129" xr:uid="{14BBEF5C-3DF0-48BE-AD8D-D5280C0F0645}"/>
    <cellStyle name="Vírgula 26 3 2 2" xfId="5859" xr:uid="{F693E849-9F66-442B-BAE9-E947FA8FEA0C}"/>
    <cellStyle name="Vírgula 26 3 2 2 2" xfId="11108" xr:uid="{87DDAEE7-B048-4643-AEED-0D15D9776574}"/>
    <cellStyle name="Vírgula 26 3 2 2 2 2" xfId="27370" xr:uid="{6BF45755-78AA-491F-BB3E-737F18756F2F}"/>
    <cellStyle name="Vírgula 26 3 2 2 3" xfId="16631" xr:uid="{ECC1CA61-1CA0-46E2-AEDE-5AF6AF9D9EEF}"/>
    <cellStyle name="Vírgula 26 3 2 2 4" xfId="22529" xr:uid="{8B5489C3-8EF5-41B8-9630-0FA088E30B6A}"/>
    <cellStyle name="Vírgula 26 3 2 2 5" xfId="29658" xr:uid="{2C8FEE1E-6B3D-44DA-847D-D2CEB3CF54FD}"/>
    <cellStyle name="Vírgula 26 3 2 3" xfId="7865" xr:uid="{CD7A3E67-5187-47B9-99D7-618DE85B6B12}"/>
    <cellStyle name="Vírgula 26 3 2 3 2" xfId="12720" xr:uid="{94C44D95-3752-4CB6-9A75-1A275EE4EE5C}"/>
    <cellStyle name="Vírgula 26 3 2 3 2 2" xfId="28982" xr:uid="{C8E0885D-4CED-44CF-8E42-5308EF3F42B3}"/>
    <cellStyle name="Vírgula 26 3 2 3 3" xfId="18315" xr:uid="{DCC84196-1102-43E5-AE5F-3B4BCC46090B}"/>
    <cellStyle name="Vírgula 26 3 2 3 4" xfId="24141" xr:uid="{DC4B1BE8-2EBB-4A26-B6BA-74F10A46FC21}"/>
    <cellStyle name="Vírgula 26 3 2 3 5" xfId="13340" xr:uid="{4CDD2B13-28C0-46A9-9BEE-A70BE601BF1B}"/>
    <cellStyle name="Vírgula 26 3 2 4" xfId="9492" xr:uid="{69A95571-014A-46E1-850F-E272CE605564}"/>
    <cellStyle name="Vírgula 26 3 2 4 2" xfId="25761" xr:uid="{C41AA6FF-3F2B-4EF5-A500-56BABDCD3127}"/>
    <cellStyle name="Vírgula 26 3 2 5" xfId="15022" xr:uid="{1F09686C-4AEB-4AF6-AA97-E16A44292CDF}"/>
    <cellStyle name="Vírgula 26 3 2 6" xfId="20920" xr:uid="{9A0E26B0-C802-415B-B896-5691C3E68068}"/>
    <cellStyle name="Vírgula 26 3 2 7" xfId="18914" xr:uid="{5CB2AEB8-DBEA-4EB1-8304-7491BA0DEEBC}"/>
    <cellStyle name="Vírgula 26 3 2 8" xfId="33965" xr:uid="{07E9402E-7BBB-4FC5-82DB-DCD2120D5DA8}"/>
    <cellStyle name="Vírgula 26 3 2 9" xfId="35247" xr:uid="{413BB1AC-2D83-48B4-8C6D-F6150A851C42}"/>
    <cellStyle name="Vírgula 26 3 3" xfId="5004" xr:uid="{590F74DB-5B48-4E3A-BE15-9535F36CE911}"/>
    <cellStyle name="Vírgula 26 3 3 2" xfId="10253" xr:uid="{F600DA2E-2528-4903-B6AD-64B199E6EF53}"/>
    <cellStyle name="Vírgula 26 3 3 2 2" xfId="26515" xr:uid="{5DCF5D7F-5E7C-4C2E-BAB6-8E2FA36C236E}"/>
    <cellStyle name="Vírgula 26 3 3 3" xfId="15776" xr:uid="{233B32CD-7DA4-4D7F-A355-A3F2A9C95D64}"/>
    <cellStyle name="Vírgula 26 3 3 4" xfId="21674" xr:uid="{E14BD56E-89C5-438F-8CB5-69C4BB587DA6}"/>
    <cellStyle name="Vírgula 26 3 3 5" xfId="30538" xr:uid="{B5EDE01C-30CB-4F5A-9417-205941AC4FAF}"/>
    <cellStyle name="Vírgula 26 3 4" xfId="7010" xr:uid="{66F042FB-F8D0-4B4C-BA28-840154DC951B}"/>
    <cellStyle name="Vírgula 26 3 4 2" xfId="11865" xr:uid="{C6092AE8-F053-4E5E-9930-11CB1DA012F7}"/>
    <cellStyle name="Vírgula 26 3 4 2 2" xfId="28127" xr:uid="{74132F1D-F242-4992-9821-8EBD172E946F}"/>
    <cellStyle name="Vírgula 26 3 4 3" xfId="17460" xr:uid="{B7BE90BE-5523-4811-B688-0A3982AE8670}"/>
    <cellStyle name="Vírgula 26 3 4 4" xfId="23286" xr:uid="{A0482079-26BF-4519-AB96-D9A28D0E5BAB}"/>
    <cellStyle name="Vírgula 26 3 4 5" xfId="19455" xr:uid="{D92ADAFE-8DD3-430C-9251-C1DFE3730BD9}"/>
    <cellStyle name="Vírgula 26 3 5" xfId="8637" xr:uid="{BD4DD1F9-6833-4D25-8B11-CE651E88D7B3}"/>
    <cellStyle name="Vírgula 26 3 5 2" xfId="24906" xr:uid="{FEB65957-A65D-47E5-A13B-F68556AAF551}"/>
    <cellStyle name="Vírgula 26 3 6" xfId="14165" xr:uid="{BA4D21E9-21AC-42EC-A43D-CD3129ED6CB7}"/>
    <cellStyle name="Vírgula 26 3 7" xfId="20065" xr:uid="{AB8977AC-A9F9-42DB-8DF4-9BE402FE8553}"/>
    <cellStyle name="Vírgula 26 3 8" xfId="30661" xr:uid="{11627CA0-1D6B-48BC-B43D-91FDB8044D3B}"/>
    <cellStyle name="Vírgula 26 3 9" xfId="33110" xr:uid="{D37BBA7F-AD52-401A-9094-54AC69C6F34A}"/>
    <cellStyle name="Vírgula 26 4" xfId="3812" xr:uid="{65CA735F-58A7-405A-9A6E-87035AA16BD0}"/>
    <cellStyle name="Vírgula 26 4 10" xfId="36493" xr:uid="{96DA680E-98B0-4746-B162-F0E331FEB35A}"/>
    <cellStyle name="Vírgula 26 4 11" xfId="37905" xr:uid="{70C0E60F-CE38-43E3-8FD7-8688779B38FE}"/>
    <cellStyle name="Vírgula 26 4 12" xfId="39310" xr:uid="{1BC9F4AA-62C1-4083-9E3B-5EDE50BBBE22}"/>
    <cellStyle name="Vírgula 26 4 13" xfId="40918" xr:uid="{3D4F54A7-9C3E-4BB9-9571-AAD72AF945E8}"/>
    <cellStyle name="Vírgula 26 4 14" xfId="42359" xr:uid="{B1B5D1C1-3B67-4E42-8A44-E35A7C29D9EC}"/>
    <cellStyle name="Vírgula 26 4 15" xfId="43762" xr:uid="{024EE8A0-629E-41AA-B28F-FE5F588E60FA}"/>
    <cellStyle name="Vírgula 26 4 2" xfId="5421" xr:uid="{36204B47-8DF1-423F-98D4-D4772DC69664}"/>
    <cellStyle name="Vírgula 26 4 2 2" xfId="10670" xr:uid="{A8A035A2-96D9-4F30-817A-62EDCEFF788F}"/>
    <cellStyle name="Vírgula 26 4 2 2 2" xfId="26932" xr:uid="{20AB34AC-EB20-4B5E-B85C-08A36C91A6B3}"/>
    <cellStyle name="Vírgula 26 4 2 3" xfId="16193" xr:uid="{B4A5E3A6-6381-4083-A2BB-26200888FD34}"/>
    <cellStyle name="Vírgula 26 4 2 4" xfId="22091" xr:uid="{C337F124-9558-4A8D-BA2D-E22173FC7102}"/>
    <cellStyle name="Vírgula 26 4 2 5" xfId="19504" xr:uid="{6FC028FC-06C2-44A0-9235-0A56416CEF75}"/>
    <cellStyle name="Vírgula 26 4 3" xfId="7427" xr:uid="{D0FB601F-4239-4605-9053-77919DD00973}"/>
    <cellStyle name="Vírgula 26 4 3 2" xfId="12282" xr:uid="{7C87A172-ED29-4F66-9F4F-AB232DBAA7EE}"/>
    <cellStyle name="Vírgula 26 4 3 2 2" xfId="28544" xr:uid="{CB819FD1-EB0C-4303-AAA6-DE195B2B2208}"/>
    <cellStyle name="Vírgula 26 4 3 3" xfId="17877" xr:uid="{0D0906A7-30D6-4A82-9F20-8101EFF09463}"/>
    <cellStyle name="Vírgula 26 4 3 4" xfId="23703" xr:uid="{58B5D3DD-8983-408F-8C7E-212F58E3BE0D}"/>
    <cellStyle name="Vírgula 26 4 3 5" xfId="30291" xr:uid="{4662A437-C694-4D55-81A3-E4607D6976B6}"/>
    <cellStyle name="Vírgula 26 4 4" xfId="9054" xr:uid="{F3AC8B92-530B-4018-A59B-D2A03390A524}"/>
    <cellStyle name="Vírgula 26 4 4 2" xfId="25323" xr:uid="{04D3A948-B553-4E62-8BD6-967656602C65}"/>
    <cellStyle name="Vírgula 26 4 5" xfId="14584" xr:uid="{E04DE5ED-0350-4096-A9B9-A5D76C396F55}"/>
    <cellStyle name="Vírgula 26 4 6" xfId="20482" xr:uid="{58B3F078-64D5-4128-B666-2CF780C95408}"/>
    <cellStyle name="Vírgula 26 4 7" xfId="19275" xr:uid="{3D63634A-DDB0-4A81-9278-955DE4E07D08}"/>
    <cellStyle name="Vírgula 26 4 8" xfId="33527" xr:uid="{9EA22C20-A950-4D79-ABD3-88924803FF20}"/>
    <cellStyle name="Vírgula 26 4 9" xfId="35248" xr:uid="{362C73F3-2D0F-4A17-8874-B733402B7217}"/>
    <cellStyle name="Vírgula 26 5" xfId="4572" xr:uid="{4B9EEBCE-D8BB-4202-A6C7-90F2A2DEB081}"/>
    <cellStyle name="Vírgula 26 5 2" xfId="9821" xr:uid="{0EBD85C9-0DE1-404B-91BA-6BED0D854371}"/>
    <cellStyle name="Vírgula 26 5 2 2" xfId="26083" xr:uid="{D9FDF7D2-BE94-4D08-839C-D3B39457686A}"/>
    <cellStyle name="Vírgula 26 5 3" xfId="15344" xr:uid="{5AA55608-25F5-4DD8-97E2-05DA206E436D}"/>
    <cellStyle name="Vírgula 26 5 4" xfId="21242" xr:uid="{636A5BCF-E5F9-4602-9C68-C166E9A76292}"/>
    <cellStyle name="Vírgula 26 5 5" xfId="30251" xr:uid="{F3367B16-A34F-41A3-AB4C-A3E860BEE2E3}"/>
    <cellStyle name="Vírgula 26 6" xfId="6578" xr:uid="{FA907A13-5835-4B89-AD3A-7C3362055380}"/>
    <cellStyle name="Vírgula 26 6 2" xfId="11433" xr:uid="{04A4DA46-E60A-40D9-8DE8-167E276D4D3F}"/>
    <cellStyle name="Vírgula 26 6 2 2" xfId="27695" xr:uid="{26E81C39-2C3A-49B0-A38D-965628382C5F}"/>
    <cellStyle name="Vírgula 26 6 3" xfId="17028" xr:uid="{C99E4FCB-7654-4111-A461-A506D8F2FABC}"/>
    <cellStyle name="Vírgula 26 6 4" xfId="22854" xr:uid="{8A9443FF-382B-42D1-A341-1401533C6E84}"/>
    <cellStyle name="Vírgula 26 6 5" xfId="32565" xr:uid="{BA012B17-4B2B-4DF6-A612-B271D39C4862}"/>
    <cellStyle name="Vírgula 26 7" xfId="8205" xr:uid="{AE10129E-D4B3-451C-8A53-BE93BCAEF7DF}"/>
    <cellStyle name="Vírgula 26 7 2" xfId="24475" xr:uid="{704E1ABB-A7DC-4A74-8233-234314330134}"/>
    <cellStyle name="Vírgula 26 8" xfId="13721" xr:uid="{FDF487E2-50FB-441B-BC35-EC40112237E3}"/>
    <cellStyle name="Vírgula 26 9" xfId="19633" xr:uid="{8EFCA448-1CE2-48FC-B9E0-ACC6F349AFCB}"/>
    <cellStyle name="Vírgula 27" xfId="2903" xr:uid="{2CA8E466-F01B-4450-81E9-13B981B674EC}"/>
    <cellStyle name="Vírgula 27 10" xfId="30958" xr:uid="{AA394767-3803-4E49-AAF4-24C9EDAC40BE}"/>
    <cellStyle name="Vírgula 27 11" xfId="32677" xr:uid="{B4D960B3-83D7-4838-95D5-813C8F82243B}"/>
    <cellStyle name="Vírgula 27 12" xfId="35249" xr:uid="{D76B0047-FDD0-4AC9-8BD1-0C4A576A91F0}"/>
    <cellStyle name="Vírgula 27 13" xfId="35746" xr:uid="{5B557B43-E271-41B6-8457-68020C2B095C}"/>
    <cellStyle name="Vírgula 27 14" xfId="37158" xr:uid="{17590B2B-FAE5-487D-AB0C-114E4631E444}"/>
    <cellStyle name="Vírgula 27 15" xfId="38563" xr:uid="{5D6FE5A9-74CC-479D-AA09-012582203A5B}"/>
    <cellStyle name="Vírgula 27 16" xfId="40919" xr:uid="{084A8B2D-9416-4D0A-AF38-BEA6907006A5}"/>
    <cellStyle name="Vírgula 27 17" xfId="41612" xr:uid="{38ED1C46-2726-431B-B55E-787259257642}"/>
    <cellStyle name="Vírgula 27 18" xfId="43015" xr:uid="{9777278E-5D3E-41AA-8D29-3115667D3693}"/>
    <cellStyle name="Vírgula 27 2" xfId="3123" xr:uid="{FBAC3696-CB25-4238-8837-7A3B08050907}"/>
    <cellStyle name="Vírgula 27 2 10" xfId="32870" xr:uid="{DB2E8E3A-CDB0-4781-9898-A38A3C0F7914}"/>
    <cellStyle name="Vírgula 27 2 11" xfId="35250" xr:uid="{047ACCC4-6D22-4970-B537-051F33663A86}"/>
    <cellStyle name="Vírgula 27 2 12" xfId="35920" xr:uid="{62E2E164-A172-4DBF-AD46-AB1B45D271FF}"/>
    <cellStyle name="Vírgula 27 2 13" xfId="37332" xr:uid="{CDAAF59B-A557-4BC5-A40F-06DF0003DC1A}"/>
    <cellStyle name="Vírgula 27 2 14" xfId="38737" xr:uid="{B49DF93A-C3F7-4F91-BC4B-AD970CB434F1}"/>
    <cellStyle name="Vírgula 27 2 15" xfId="40920" xr:uid="{E5FC84A8-17CD-4D5B-BC05-859C66E0CDD8}"/>
    <cellStyle name="Vírgula 27 2 16" xfId="41786" xr:uid="{C2CF4E2C-7A50-4D7B-8266-1B9C05A6A02B}"/>
    <cellStyle name="Vírgula 27 2 17" xfId="43189" xr:uid="{16D10DE3-36D1-4306-905D-84B809E368CA}"/>
    <cellStyle name="Vírgula 27 2 2" xfId="3588" xr:uid="{320D6B2D-A88A-4A38-A6D4-296D69F474C6}"/>
    <cellStyle name="Vírgula 27 2 2 10" xfId="35251" xr:uid="{C42C0338-D433-4071-89B7-55226C556B83}"/>
    <cellStyle name="Vírgula 27 2 2 11" xfId="36285" xr:uid="{FC9D8C26-45C0-4113-9DDD-185346A88D55}"/>
    <cellStyle name="Vírgula 27 2 2 12" xfId="37697" xr:uid="{5420329D-9241-407D-B6D9-3CC4D50B714A}"/>
    <cellStyle name="Vírgula 27 2 2 13" xfId="39102" xr:uid="{1878051E-76FA-44F3-A0C7-F2794F8399CC}"/>
    <cellStyle name="Vírgula 27 2 2 14" xfId="40921" xr:uid="{6C0240EA-D50F-487E-A721-4F89DBB5D1C5}"/>
    <cellStyle name="Vírgula 27 2 2 15" xfId="42151" xr:uid="{CB1E5A89-142C-4593-A5F7-496052A8EB89}"/>
    <cellStyle name="Vírgula 27 2 2 16" xfId="43554" xr:uid="{D6743504-2A87-47E0-9B7B-18051320C1E4}"/>
    <cellStyle name="Vírgula 27 2 2 2" xfId="4449" xr:uid="{D8F9B7EE-25F0-43B8-94FA-8A2F61991E75}"/>
    <cellStyle name="Vírgula 27 2 2 2 10" xfId="37037" xr:uid="{278878E8-2352-4C2E-8289-B3D749F715F1}"/>
    <cellStyle name="Vírgula 27 2 2 2 11" xfId="38449" xr:uid="{A3317DC9-AE2E-48AB-8D0B-742F4DC2B679}"/>
    <cellStyle name="Vírgula 27 2 2 2 12" xfId="39854" xr:uid="{545FB367-4D6B-484F-84DC-6B88C1ADDD97}"/>
    <cellStyle name="Vírgula 27 2 2 2 13" xfId="40922" xr:uid="{28BB156B-7DC5-4B03-8A93-AB7C26D172F9}"/>
    <cellStyle name="Vírgula 27 2 2 2 14" xfId="42903" xr:uid="{5C444BBC-7D99-4352-BE93-55AD8F7FA63A}"/>
    <cellStyle name="Vírgula 27 2 2 2 15" xfId="44306" xr:uid="{9B1E2C03-2EBB-4435-AF93-BD1FFE761020}"/>
    <cellStyle name="Vírgula 27 2 2 2 2" xfId="6058" xr:uid="{CAE8CF5D-7822-4811-B1C3-6463254B417B}"/>
    <cellStyle name="Vírgula 27 2 2 2 2 2" xfId="11307" xr:uid="{6AFC6DD0-5AAA-427E-9376-6D0BE53C8279}"/>
    <cellStyle name="Vírgula 27 2 2 2 2 2 2" xfId="27569" xr:uid="{260C4D46-73DA-44BA-ADC2-8CE7CEE7D873}"/>
    <cellStyle name="Vírgula 27 2 2 2 2 3" xfId="16830" xr:uid="{5948C0BA-93CB-417C-85C5-B1CB5CDDCB66}"/>
    <cellStyle name="Vírgula 27 2 2 2 2 4" xfId="22728" xr:uid="{E97C5053-526C-4F31-9D63-BA7369CD3687}"/>
    <cellStyle name="Vírgula 27 2 2 2 2 5" xfId="30267" xr:uid="{2A51EA84-1234-43B2-81C3-28B2742D933F}"/>
    <cellStyle name="Vírgula 27 2 2 2 3" xfId="8064" xr:uid="{B8775A04-84C8-4A7D-B321-90CDD50A2ABE}"/>
    <cellStyle name="Vírgula 27 2 2 2 3 2" xfId="12919" xr:uid="{F36E309D-9788-48CB-A93B-4D027C17ECA1}"/>
    <cellStyle name="Vírgula 27 2 2 2 3 2 2" xfId="29181" xr:uid="{CA0AE0FE-3835-49CE-BA89-210DA9E88D4A}"/>
    <cellStyle name="Vírgula 27 2 2 2 3 3" xfId="18514" xr:uid="{47B1FFD7-17C2-4D82-8853-62AE3698E696}"/>
    <cellStyle name="Vírgula 27 2 2 2 3 4" xfId="24340" xr:uid="{F8FB8F99-2B88-4DC7-A847-1CC510B2D18D}"/>
    <cellStyle name="Vírgula 27 2 2 2 3 5" xfId="29900" xr:uid="{15869F6F-8765-4546-B2CE-056816364528}"/>
    <cellStyle name="Vírgula 27 2 2 2 4" xfId="9691" xr:uid="{049586E5-683B-4A01-B539-5253F54DDF22}"/>
    <cellStyle name="Vírgula 27 2 2 2 4 2" xfId="25960" xr:uid="{3EEE4EB4-CA82-4AC6-A79F-D4E25DBF49A3}"/>
    <cellStyle name="Vírgula 27 2 2 2 5" xfId="15221" xr:uid="{F3BDBDCB-9C67-4CCA-A6AF-A2D313DBCCCE}"/>
    <cellStyle name="Vírgula 27 2 2 2 6" xfId="21119" xr:uid="{1F03B310-2688-4542-B8AA-8D3A86FA1CA7}"/>
    <cellStyle name="Vírgula 27 2 2 2 7" xfId="19272" xr:uid="{69D43432-FDB3-40C0-9816-F8E38758C389}"/>
    <cellStyle name="Vírgula 27 2 2 2 8" xfId="34164" xr:uid="{7AA58A6A-C5B9-4B7E-955D-68675CD09927}"/>
    <cellStyle name="Vírgula 27 2 2 2 9" xfId="35252" xr:uid="{63CC4317-2C67-4A29-8161-0DF6CBC0FD5B}"/>
    <cellStyle name="Vírgula 27 2 2 3" xfId="5203" xr:uid="{6F00406B-45D1-4A8B-9A17-E9B32F8A0AE3}"/>
    <cellStyle name="Vírgula 27 2 2 3 2" xfId="10452" xr:uid="{4349E66F-0A1A-481F-A9CE-AED9A50B74C8}"/>
    <cellStyle name="Vírgula 27 2 2 3 2 2" xfId="26714" xr:uid="{D5BA44D0-CB69-4C64-AC4D-EF757BC85E56}"/>
    <cellStyle name="Vírgula 27 2 2 3 3" xfId="15975" xr:uid="{647A123F-8A09-48AE-902E-44BC2476F455}"/>
    <cellStyle name="Vírgula 27 2 2 3 4" xfId="21873" xr:uid="{D49B861C-6DD1-4042-A116-8797E3F5239A}"/>
    <cellStyle name="Vírgula 27 2 2 3 5" xfId="29659" xr:uid="{02198F62-A353-4635-804A-349BFC7A4213}"/>
    <cellStyle name="Vírgula 27 2 2 4" xfId="7209" xr:uid="{B4400D1D-61E7-4135-A679-A1FBDB035F55}"/>
    <cellStyle name="Vírgula 27 2 2 4 2" xfId="12064" xr:uid="{FEA4D336-CEE2-4627-BD9D-721F23362EA1}"/>
    <cellStyle name="Vírgula 27 2 2 4 2 2" xfId="28326" xr:uid="{4DDA8922-A2BF-46A0-B7B5-ADF78D363BB3}"/>
    <cellStyle name="Vírgula 27 2 2 4 3" xfId="17659" xr:uid="{64E9484A-46BA-487E-AAF7-C8AD4EABD23C}"/>
    <cellStyle name="Vírgula 27 2 2 4 4" xfId="23485" xr:uid="{4D17C15B-95FA-4DC1-A703-349E7182CE55}"/>
    <cellStyle name="Vírgula 27 2 2 4 5" xfId="31435" xr:uid="{5E27B826-7A1D-43DB-9272-8F1582D80811}"/>
    <cellStyle name="Vírgula 27 2 2 5" xfId="8836" xr:uid="{2087F01F-153E-4E30-9B80-9E019909DD50}"/>
    <cellStyle name="Vírgula 27 2 2 5 2" xfId="25105" xr:uid="{DA7E711B-9F85-48F0-B96E-D1697DE9AC35}"/>
    <cellStyle name="Vírgula 27 2 2 6" xfId="14364" xr:uid="{535517DF-8CC3-40A8-BEF3-746099751E3B}"/>
    <cellStyle name="Vírgula 27 2 2 7" xfId="20264" xr:uid="{5FBC2FA9-1243-4411-8BDD-89C0452BD9D3}"/>
    <cellStyle name="Vírgula 27 2 2 8" xfId="31497" xr:uid="{443EDEDC-E48C-47C6-A770-747911AFD818}"/>
    <cellStyle name="Vírgula 27 2 2 9" xfId="33309" xr:uid="{43C295F5-0071-4685-B8AF-3ECF952818C5}"/>
    <cellStyle name="Vírgula 27 2 3" xfId="4014" xr:uid="{6343BB03-DBFA-43EC-92E2-918C2237D1F0}"/>
    <cellStyle name="Vírgula 27 2 3 10" xfId="36670" xr:uid="{50183B58-6A17-426B-9A8C-EE20C28D8769}"/>
    <cellStyle name="Vírgula 27 2 3 11" xfId="38082" xr:uid="{C391B56A-C6F3-4BC4-BCE7-273D11E16E43}"/>
    <cellStyle name="Vírgula 27 2 3 12" xfId="39487" xr:uid="{CCDBD13D-A085-40B0-8E67-D57BEBE04235}"/>
    <cellStyle name="Vírgula 27 2 3 13" xfId="40923" xr:uid="{3D4667F7-1239-42F2-8650-4E0F2E693D4D}"/>
    <cellStyle name="Vírgula 27 2 3 14" xfId="42536" xr:uid="{9E54EB8C-DF4B-4C6D-AD15-4883DDABFEED}"/>
    <cellStyle name="Vírgula 27 2 3 15" xfId="43939" xr:uid="{7A299F16-647B-450B-AB74-61756FB55984}"/>
    <cellStyle name="Vírgula 27 2 3 2" xfId="5623" xr:uid="{E1F80736-C103-4292-8509-DE892B74BA15}"/>
    <cellStyle name="Vírgula 27 2 3 2 2" xfId="10872" xr:uid="{0620371D-4B5C-44D7-9B7A-C8B80DB8CC03}"/>
    <cellStyle name="Vírgula 27 2 3 2 2 2" xfId="27134" xr:uid="{9BBA6190-FDDE-472F-9A2D-2DFBB29C8ED3}"/>
    <cellStyle name="Vírgula 27 2 3 2 3" xfId="16395" xr:uid="{333A4DAB-3CDC-4E5C-BD4E-1F43E0854048}"/>
    <cellStyle name="Vírgula 27 2 3 2 4" xfId="22293" xr:uid="{020384CE-C425-45AA-85DC-72B4A6DE135A}"/>
    <cellStyle name="Vírgula 27 2 3 2 5" xfId="31433" xr:uid="{CCDA969D-2BEF-4265-A4C4-5A0C80CECFBB}"/>
    <cellStyle name="Vírgula 27 2 3 3" xfId="7629" xr:uid="{7950D9B0-BAB6-4F50-B797-8DB867F92F1E}"/>
    <cellStyle name="Vírgula 27 2 3 3 2" xfId="12484" xr:uid="{59D62C8C-40DE-4801-9A4A-EF5C0FE4B4D0}"/>
    <cellStyle name="Vírgula 27 2 3 3 2 2" xfId="28746" xr:uid="{B657C2C9-CCE8-4FD0-8E75-22F9E9E09EA7}"/>
    <cellStyle name="Vírgula 27 2 3 3 3" xfId="18079" xr:uid="{B2134BF8-2463-4A58-9338-8427B9941F6A}"/>
    <cellStyle name="Vírgula 27 2 3 3 4" xfId="23905" xr:uid="{CBA4F6EE-AC6B-4DE1-A9CD-0920991B3674}"/>
    <cellStyle name="Vírgula 27 2 3 3 5" xfId="13536" xr:uid="{653B4A38-FEA6-4480-ACEA-8E1E6E03C2BC}"/>
    <cellStyle name="Vírgula 27 2 3 4" xfId="9256" xr:uid="{C1BA6B88-B013-4F12-994F-32BD6BD8219B}"/>
    <cellStyle name="Vírgula 27 2 3 4 2" xfId="25525" xr:uid="{7A9542A2-B239-49BB-BC58-BEF8230621F4}"/>
    <cellStyle name="Vírgula 27 2 3 5" xfId="14786" xr:uid="{8CFE367D-D05D-4494-A989-E1B3DD5E9FDE}"/>
    <cellStyle name="Vírgula 27 2 3 6" xfId="20684" xr:uid="{9873255D-A2DE-467D-B10B-CD86DA0F60AC}"/>
    <cellStyle name="Vírgula 27 2 3 7" xfId="18752" xr:uid="{90CF9CDE-B28D-487E-BB5C-644140AA2204}"/>
    <cellStyle name="Vírgula 27 2 3 8" xfId="33729" xr:uid="{90D358C4-672D-437B-A8C2-9BF810DF752E}"/>
    <cellStyle name="Vírgula 27 2 3 9" xfId="35253" xr:uid="{5A33187C-9336-4FEF-B036-5FD89A2D0DA5}"/>
    <cellStyle name="Vírgula 27 2 4" xfId="4764" xr:uid="{35729CB6-A5B7-4049-B3E8-11058B4804A4}"/>
    <cellStyle name="Vírgula 27 2 4 2" xfId="10013" xr:uid="{F9B0B6D1-25FB-49BF-84F9-545B42AB4C7A}"/>
    <cellStyle name="Vírgula 27 2 4 2 2" xfId="26275" xr:uid="{1167608B-B2E9-4571-88CA-1DA89A17A2D2}"/>
    <cellStyle name="Vírgula 27 2 4 3" xfId="15536" xr:uid="{92613130-2D73-4B69-8FD6-F5359F2ADF87}"/>
    <cellStyle name="Vírgula 27 2 4 4" xfId="21434" xr:uid="{7CA20263-E29A-4CFA-8A0B-0A32461260D1}"/>
    <cellStyle name="Vírgula 27 2 4 5" xfId="30401" xr:uid="{5C83ACB6-9CC0-40F7-8367-4BC5D1A53383}"/>
    <cellStyle name="Vírgula 27 2 5" xfId="6770" xr:uid="{E4E13417-CCD7-44BE-85EE-81B5E53BF957}"/>
    <cellStyle name="Vírgula 27 2 5 2" xfId="11625" xr:uid="{8E22FFEC-81A0-45C7-80B6-3DE38E49806C}"/>
    <cellStyle name="Vírgula 27 2 5 2 2" xfId="27887" xr:uid="{4D39F3E5-8A4D-459F-8319-763396B4041B}"/>
    <cellStyle name="Vírgula 27 2 5 3" xfId="17220" xr:uid="{5AF4E1B2-831D-4059-8D2E-46B86B2419E3}"/>
    <cellStyle name="Vírgula 27 2 5 4" xfId="23046" xr:uid="{6777AFA3-7E02-4D21-B28F-A9262A8B8A9A}"/>
    <cellStyle name="Vírgula 27 2 5 5" xfId="32114" xr:uid="{D0A76855-B2D3-4E3A-BD1D-8E6742635004}"/>
    <cellStyle name="Vírgula 27 2 6" xfId="8397" xr:uid="{DC507AEA-8006-4DD9-B140-143573F6749C}"/>
    <cellStyle name="Vírgula 27 2 6 2" xfId="24666" xr:uid="{877CA0CE-13AA-495A-B1AA-9CD0821464B6}"/>
    <cellStyle name="Vírgula 27 2 7" xfId="13922" xr:uid="{002379E8-8030-465B-B74B-C6F9ADDBAE6F}"/>
    <cellStyle name="Vírgula 27 2 8" xfId="19825" xr:uid="{F1BBD3F1-33F3-4260-B750-3E9248129C80}"/>
    <cellStyle name="Vírgula 27 2 9" xfId="30687" xr:uid="{84B6D90C-0193-44BF-B0A1-BE12F406DE80}"/>
    <cellStyle name="Vírgula 27 3" xfId="3390" xr:uid="{82B671B4-5956-44CD-BA26-C276706935CD}"/>
    <cellStyle name="Vírgula 27 3 10" xfId="35254" xr:uid="{9D43B4C8-C126-4D70-8688-96EBD7232F9D}"/>
    <cellStyle name="Vírgula 27 3 11" xfId="36109" xr:uid="{963BA473-A021-4B83-88A1-930BED59C27C}"/>
    <cellStyle name="Vírgula 27 3 12" xfId="37521" xr:uid="{373EC7C1-46BA-4D08-BD8B-D187E3DA4BBE}"/>
    <cellStyle name="Vírgula 27 3 13" xfId="38926" xr:uid="{1BEE4EFC-0210-466E-8978-5BB5B392CFF7}"/>
    <cellStyle name="Vírgula 27 3 14" xfId="40924" xr:uid="{060C5FA0-768A-4636-AFB7-04CCA4FFA262}"/>
    <cellStyle name="Vírgula 27 3 15" xfId="41975" xr:uid="{5517DB24-7C2F-4F9C-8D16-8BBB76EC32B4}"/>
    <cellStyle name="Vírgula 27 3 16" xfId="43378" xr:uid="{2A95FEA9-4EF7-4420-98F6-68D842AC496A}"/>
    <cellStyle name="Vírgula 27 3 2" xfId="4251" xr:uid="{4ABAC5CD-42CD-4F40-B8E2-C6975D73A759}"/>
    <cellStyle name="Vírgula 27 3 2 10" xfId="36861" xr:uid="{DBAA5E62-4956-4038-802D-BCD26CF0F10B}"/>
    <cellStyle name="Vírgula 27 3 2 11" xfId="38273" xr:uid="{1C7AB823-A3C7-4470-9BE5-F74155330DFD}"/>
    <cellStyle name="Vírgula 27 3 2 12" xfId="39678" xr:uid="{81D5A0FC-17E2-46CC-976C-540895B5D317}"/>
    <cellStyle name="Vírgula 27 3 2 13" xfId="40925" xr:uid="{5661893D-AFB4-49B6-8FBD-2E667E7EA373}"/>
    <cellStyle name="Vírgula 27 3 2 14" xfId="42727" xr:uid="{AAEDC599-B133-4735-AD26-0725CEB98A9F}"/>
    <cellStyle name="Vírgula 27 3 2 15" xfId="44130" xr:uid="{5284CA7A-0A49-4AD3-9F56-167B8B424F07}"/>
    <cellStyle name="Vírgula 27 3 2 2" xfId="5860" xr:uid="{140BF127-D0C0-4FFA-84E8-7EF260D27B01}"/>
    <cellStyle name="Vírgula 27 3 2 2 2" xfId="11109" xr:uid="{FED6EC67-7B1D-458B-A84B-CDA06E85CD9B}"/>
    <cellStyle name="Vírgula 27 3 2 2 2 2" xfId="27371" xr:uid="{A184D115-50D2-422D-8ED1-87CCE9A92F8A}"/>
    <cellStyle name="Vírgula 27 3 2 2 3" xfId="16632" xr:uid="{BF02FF5D-5E3D-445F-BDAF-26F9C9EBA40F}"/>
    <cellStyle name="Vírgula 27 3 2 2 4" xfId="22530" xr:uid="{16AF302C-BF52-4390-BC00-215803308C5E}"/>
    <cellStyle name="Vírgula 27 3 2 2 5" xfId="29311" xr:uid="{A8CA553D-166A-4E61-94A6-9A8D5F23A549}"/>
    <cellStyle name="Vírgula 27 3 2 3" xfId="7866" xr:uid="{AFD71870-9C4F-4F5F-B06D-08EE677D5ADD}"/>
    <cellStyle name="Vírgula 27 3 2 3 2" xfId="12721" xr:uid="{0B16A3B2-B0F6-4968-9413-45BB6A9CEAD4}"/>
    <cellStyle name="Vírgula 27 3 2 3 2 2" xfId="28983" xr:uid="{64B7E459-1BC5-4AFC-ADD8-F93E3CA806AE}"/>
    <cellStyle name="Vírgula 27 3 2 3 3" xfId="18316" xr:uid="{1A4B0513-BD30-4E59-8F0A-B4795F5A8225}"/>
    <cellStyle name="Vírgula 27 3 2 3 4" xfId="24142" xr:uid="{698CEBD6-E336-4ED9-9821-1D9F33BF7E73}"/>
    <cellStyle name="Vírgula 27 3 2 3 5" xfId="29841" xr:uid="{0A3B2133-6893-4C8B-A5D1-9040CA2ECC22}"/>
    <cellStyle name="Vírgula 27 3 2 4" xfId="9493" xr:uid="{4195FFC6-5A7D-486E-B6F3-71E6AB66E7BB}"/>
    <cellStyle name="Vírgula 27 3 2 4 2" xfId="25762" xr:uid="{7CB7DF87-E45A-4B59-B12B-79290329A2A1}"/>
    <cellStyle name="Vírgula 27 3 2 5" xfId="15023" xr:uid="{6D33630C-705B-4F08-9629-FA80D288D4E0}"/>
    <cellStyle name="Vírgula 27 3 2 6" xfId="20921" xr:uid="{509CEFB9-9D53-422F-9571-D546F47ADDC7}"/>
    <cellStyle name="Vírgula 27 3 2 7" xfId="32278" xr:uid="{559E9389-AB38-4598-A6FC-595A54A77A94}"/>
    <cellStyle name="Vírgula 27 3 2 8" xfId="33966" xr:uid="{3A852FA8-DECF-4A1B-873B-3A42B962D4AD}"/>
    <cellStyle name="Vírgula 27 3 2 9" xfId="35255" xr:uid="{6CE517DE-81C2-4D00-8F99-8E540C94EAA2}"/>
    <cellStyle name="Vírgula 27 3 3" xfId="5005" xr:uid="{2125349A-940D-49D6-8C6F-72321047ECF3}"/>
    <cellStyle name="Vírgula 27 3 3 2" xfId="10254" xr:uid="{4372ECA6-A4B5-45B0-B4EC-9C775A85ECC3}"/>
    <cellStyle name="Vírgula 27 3 3 2 2" xfId="26516" xr:uid="{B9DEF821-6C22-4741-92E1-E60C7A0D84C4}"/>
    <cellStyle name="Vírgula 27 3 3 3" xfId="15777" xr:uid="{C3F9E543-BDA9-4297-9005-DA321141DA91}"/>
    <cellStyle name="Vírgula 27 3 3 4" xfId="21675" xr:uid="{499ED552-1F22-4A53-A4FC-484561D15A9D}"/>
    <cellStyle name="Vírgula 27 3 3 5" xfId="19438" xr:uid="{8B960FFF-8C09-49DA-B895-E7BAE5B9FC29}"/>
    <cellStyle name="Vírgula 27 3 4" xfId="7011" xr:uid="{AA899713-02C2-4E1A-AB0E-A61646513B00}"/>
    <cellStyle name="Vírgula 27 3 4 2" xfId="11866" xr:uid="{0D1057C9-4579-45C6-A23D-A431570867D1}"/>
    <cellStyle name="Vírgula 27 3 4 2 2" xfId="28128" xr:uid="{E7E4F6B5-E2AD-4821-8715-A911F628FA5B}"/>
    <cellStyle name="Vírgula 27 3 4 3" xfId="17461" xr:uid="{24184287-50E3-437C-BF7E-1BD3C3FF9C78}"/>
    <cellStyle name="Vírgula 27 3 4 4" xfId="23287" xr:uid="{1B92D035-337E-46FC-8589-BD55CC5987F3}"/>
    <cellStyle name="Vírgula 27 3 4 5" xfId="19063" xr:uid="{277236DD-4E71-46F3-BF53-4C153D7F95C5}"/>
    <cellStyle name="Vírgula 27 3 5" xfId="8638" xr:uid="{29775FD6-5A28-43D4-96E6-85945CC7F5B9}"/>
    <cellStyle name="Vírgula 27 3 5 2" xfId="24907" xr:uid="{C1DE0DDB-164F-473F-94AF-E2BBB7A2E7EE}"/>
    <cellStyle name="Vírgula 27 3 6" xfId="14166" xr:uid="{47559E15-463B-461D-80E3-6FB0B3714B2D}"/>
    <cellStyle name="Vírgula 27 3 7" xfId="20066" xr:uid="{C4FD3BF2-C2B9-4A2C-9ADB-97F5FE129F76}"/>
    <cellStyle name="Vírgula 27 3 8" xfId="13161" xr:uid="{899284A6-3279-4ED0-B0AD-1BD22CD5C9A1}"/>
    <cellStyle name="Vírgula 27 3 9" xfId="33111" xr:uid="{198562F3-80F7-45A2-9ECB-334304F38DEB}"/>
    <cellStyle name="Vírgula 27 4" xfId="3813" xr:uid="{89D80596-54E5-4C4D-BA93-B4637FB7EE82}"/>
    <cellStyle name="Vírgula 27 4 10" xfId="36494" xr:uid="{7BD49D39-2EFE-444A-9B13-3E123496B61F}"/>
    <cellStyle name="Vírgula 27 4 11" xfId="37906" xr:uid="{52300830-3672-4F79-B67B-B2FF80C78C5D}"/>
    <cellStyle name="Vírgula 27 4 12" xfId="39311" xr:uid="{FAFC0C7D-BE9B-4EEF-A20C-425F5375002D}"/>
    <cellStyle name="Vírgula 27 4 13" xfId="40926" xr:uid="{911B6C3A-1400-4C28-8169-C3B4422D0A70}"/>
    <cellStyle name="Vírgula 27 4 14" xfId="42360" xr:uid="{C1D2CE1F-6612-4262-8464-87DE28CB1A72}"/>
    <cellStyle name="Vírgula 27 4 15" xfId="43763" xr:uid="{79631E78-2B4E-4A24-96A0-38572792B653}"/>
    <cellStyle name="Vírgula 27 4 2" xfId="5422" xr:uid="{447CBA51-FE52-4958-9905-AD40CB8BD5EC}"/>
    <cellStyle name="Vírgula 27 4 2 2" xfId="10671" xr:uid="{9D8223C6-0468-4D12-9821-C6B73215694A}"/>
    <cellStyle name="Vírgula 27 4 2 2 2" xfId="26933" xr:uid="{39B8B714-7E2A-4047-AAD5-52B2FECDA6FF}"/>
    <cellStyle name="Vírgula 27 4 2 3" xfId="16194" xr:uid="{A0F85F78-2830-4531-AD51-88FD6BFBE21C}"/>
    <cellStyle name="Vírgula 27 4 2 4" xfId="22092" xr:uid="{AAC5FAB5-60BE-4115-B778-F33944E5E65A}"/>
    <cellStyle name="Vírgula 27 4 2 5" xfId="13507" xr:uid="{A09CB196-EB42-46A1-B982-DA0EE82F863C}"/>
    <cellStyle name="Vírgula 27 4 3" xfId="7428" xr:uid="{E4F1424A-A9D0-4CC0-8B7B-0A6FBB4A509D}"/>
    <cellStyle name="Vírgula 27 4 3 2" xfId="12283" xr:uid="{35473013-4764-4AD1-9886-E55F3306CF69}"/>
    <cellStyle name="Vírgula 27 4 3 2 2" xfId="28545" xr:uid="{230D6A1D-0AA9-41CC-B288-FB2BAAF5FD23}"/>
    <cellStyle name="Vírgula 27 4 3 3" xfId="17878" xr:uid="{1785AF96-4B76-48BF-B409-02A197467D7D}"/>
    <cellStyle name="Vírgula 27 4 3 4" xfId="23704" xr:uid="{018DB1E5-FE89-4142-9717-F229367DC921}"/>
    <cellStyle name="Vírgula 27 4 3 5" xfId="31225" xr:uid="{9CF52045-E828-4DE7-9B34-246E431D54FE}"/>
    <cellStyle name="Vírgula 27 4 4" xfId="9055" xr:uid="{81B40E85-C39F-46D9-BA45-D949162C8129}"/>
    <cellStyle name="Vírgula 27 4 4 2" xfId="25324" xr:uid="{40E0CA9A-A009-4DAB-97DA-963AB9F06BF8}"/>
    <cellStyle name="Vírgula 27 4 5" xfId="14585" xr:uid="{8966349C-DA95-427B-8A5D-15A9DF7D811B}"/>
    <cellStyle name="Vírgula 27 4 6" xfId="20483" xr:uid="{CE64D396-6F60-440D-8B60-EDB9EDF5D8A8}"/>
    <cellStyle name="Vírgula 27 4 7" xfId="31682" xr:uid="{78F42E76-A1DE-40F8-A7E0-39C396F16150}"/>
    <cellStyle name="Vírgula 27 4 8" xfId="33528" xr:uid="{9A9EF77F-A6C4-4CC5-A953-26F0638580B3}"/>
    <cellStyle name="Vírgula 27 4 9" xfId="35256" xr:uid="{E725C6EF-CD2F-4F8F-8554-C76C10E30674}"/>
    <cellStyle name="Vírgula 27 5" xfId="4573" xr:uid="{B10D1275-EDFE-4C04-AD37-EC8F6626DFC8}"/>
    <cellStyle name="Vírgula 27 5 2" xfId="9822" xr:uid="{E8256F3D-67FA-41AC-BB1F-69BD130D41C7}"/>
    <cellStyle name="Vírgula 27 5 2 2" xfId="26084" xr:uid="{9F385634-0682-4360-9ACB-48C01BF76E50}"/>
    <cellStyle name="Vírgula 27 5 3" xfId="15345" xr:uid="{64D19DEC-E6D0-4E1C-8958-5A7481D92B3A}"/>
    <cellStyle name="Vírgula 27 5 4" xfId="21243" xr:uid="{2B418EC6-366D-4C5B-81B4-10B45CA2E613}"/>
    <cellStyle name="Vírgula 27 5 5" xfId="13402" xr:uid="{D4326864-C23A-4066-A2AE-B0EC2F91BDE9}"/>
    <cellStyle name="Vírgula 27 6" xfId="6579" xr:uid="{9B44B5D9-EF4D-4F51-8035-FBA58BA13574}"/>
    <cellStyle name="Vírgula 27 6 2" xfId="11434" xr:uid="{282522AD-17B7-4864-ACF1-7BFF0BB46BAE}"/>
    <cellStyle name="Vírgula 27 6 2 2" xfId="27696" xr:uid="{760250E6-E7D8-41E5-9138-DFAB769BF164}"/>
    <cellStyle name="Vírgula 27 6 3" xfId="17029" xr:uid="{03944DD9-7573-48AB-9D2C-397EA2A583B7}"/>
    <cellStyle name="Vírgula 27 6 4" xfId="22855" xr:uid="{AA983D61-63B2-41DD-892F-BAC5A5D1CCFE}"/>
    <cellStyle name="Vírgula 27 6 5" xfId="31161" xr:uid="{90136C4E-AC47-4035-B90D-43311E7FD705}"/>
    <cellStyle name="Vírgula 27 7" xfId="8206" xr:uid="{B3D80303-578D-42E1-97EC-C77B5FFCBD0F}"/>
    <cellStyle name="Vírgula 27 7 2" xfId="24476" xr:uid="{286F2441-6D7A-4576-84F0-533C5524EED9}"/>
    <cellStyle name="Vírgula 27 8" xfId="13722" xr:uid="{BDF9FA36-1302-4371-BC25-A672DE99F69E}"/>
    <cellStyle name="Vírgula 27 9" xfId="19634" xr:uid="{C2305BC5-981A-49B0-86C6-C53278AC073A}"/>
    <cellStyle name="Vírgula 28" xfId="2904" xr:uid="{23223D11-7DF7-4709-A7CD-6EBDBAF500EE}"/>
    <cellStyle name="Vírgula 28 10" xfId="29380" xr:uid="{64D6855E-56B5-4776-8C4D-999414764E46}"/>
    <cellStyle name="Vírgula 28 11" xfId="32678" xr:uid="{021CB691-6FD5-4724-AB5B-5774086F1ECE}"/>
    <cellStyle name="Vírgula 28 12" xfId="35257" xr:uid="{797380E8-FE50-4D68-97E1-1DFE82AA51F0}"/>
    <cellStyle name="Vírgula 28 13" xfId="35747" xr:uid="{DFEBFC38-5134-45C4-9602-07E1E4655D3C}"/>
    <cellStyle name="Vírgula 28 14" xfId="37159" xr:uid="{D06ECFC8-B16A-4B59-8A91-434CC86BA3F1}"/>
    <cellStyle name="Vírgula 28 15" xfId="38564" xr:uid="{1B8ACB91-C599-40D6-84FD-43386ADDA835}"/>
    <cellStyle name="Vírgula 28 16" xfId="40927" xr:uid="{18F9904A-9344-42D2-ADCC-A03FB0793771}"/>
    <cellStyle name="Vírgula 28 17" xfId="41613" xr:uid="{CFD66F19-1B4F-4B70-B897-84331A43F67B}"/>
    <cellStyle name="Vírgula 28 18" xfId="43016" xr:uid="{03D9474D-2D91-4239-AFBC-EF0CB0F968EA}"/>
    <cellStyle name="Vírgula 28 2" xfId="3124" xr:uid="{106DAD7E-9387-4D82-B1B4-A332449E3730}"/>
    <cellStyle name="Vírgula 28 2 10" xfId="32871" xr:uid="{F1B92271-DC0B-4446-901C-C1C8BF14943E}"/>
    <cellStyle name="Vírgula 28 2 11" xfId="35258" xr:uid="{645466A3-675B-4FFF-B8C2-11C5C29E1509}"/>
    <cellStyle name="Vírgula 28 2 12" xfId="35921" xr:uid="{CCC6CF20-7E8D-4DF8-B48B-CC1CAA3CFE65}"/>
    <cellStyle name="Vírgula 28 2 13" xfId="37333" xr:uid="{8FA5534B-70D2-4D31-A69B-21808B149B51}"/>
    <cellStyle name="Vírgula 28 2 14" xfId="38738" xr:uid="{4A4F3213-E9C5-44C2-B9ED-F34BF9649686}"/>
    <cellStyle name="Vírgula 28 2 15" xfId="40928" xr:uid="{DEFDA117-F76E-48DA-969F-3345F890366A}"/>
    <cellStyle name="Vírgula 28 2 16" xfId="41787" xr:uid="{1D9F34EA-B272-4F7E-B12A-D07F48E958FE}"/>
    <cellStyle name="Vírgula 28 2 17" xfId="43190" xr:uid="{8F4930B5-0A18-4B53-A010-B4221B40A013}"/>
    <cellStyle name="Vírgula 28 2 2" xfId="3589" xr:uid="{422ECCB5-1467-45CE-9B52-74DE67BC1346}"/>
    <cellStyle name="Vírgula 28 2 2 10" xfId="35259" xr:uid="{5F3A522A-ADD8-4494-9FB1-F7F3D3B85471}"/>
    <cellStyle name="Vírgula 28 2 2 11" xfId="36286" xr:uid="{25A48486-076A-4815-815D-FF8299B567FA}"/>
    <cellStyle name="Vírgula 28 2 2 12" xfId="37698" xr:uid="{F5982A00-4F96-4AB8-AAA3-ED897FEE0137}"/>
    <cellStyle name="Vírgula 28 2 2 13" xfId="39103" xr:uid="{634ED913-34C2-4058-AE31-BE87C6D07C55}"/>
    <cellStyle name="Vírgula 28 2 2 14" xfId="40929" xr:uid="{B5F1EE3F-528A-48C6-B74A-48F6E3034095}"/>
    <cellStyle name="Vírgula 28 2 2 15" xfId="42152" xr:uid="{0FC72109-8867-4B70-B8A9-7319036AEC55}"/>
    <cellStyle name="Vírgula 28 2 2 16" xfId="43555" xr:uid="{C8524D1F-5DE1-4B75-A953-3287531419C5}"/>
    <cellStyle name="Vírgula 28 2 2 2" xfId="4450" xr:uid="{6A6829C3-28F6-4FE7-8D89-9DDF2C8D0ECC}"/>
    <cellStyle name="Vírgula 28 2 2 2 10" xfId="37038" xr:uid="{33D1BA30-F5C2-4688-9183-E83DD794E563}"/>
    <cellStyle name="Vírgula 28 2 2 2 11" xfId="38450" xr:uid="{750DE28D-5750-4FCD-8A35-700C48B5611B}"/>
    <cellStyle name="Vírgula 28 2 2 2 12" xfId="39855" xr:uid="{538387D9-107F-4ACA-AF38-F43E9F709F7F}"/>
    <cellStyle name="Vírgula 28 2 2 2 13" xfId="40930" xr:uid="{9A49A8D0-6009-43C6-A7BC-EE27CE59422C}"/>
    <cellStyle name="Vírgula 28 2 2 2 14" xfId="42904" xr:uid="{6B86A0DD-0792-4DA3-B885-62603A9E5476}"/>
    <cellStyle name="Vírgula 28 2 2 2 15" xfId="44307" xr:uid="{26867B5F-1EAE-41F7-B170-85E0D884DEFB}"/>
    <cellStyle name="Vírgula 28 2 2 2 2" xfId="6059" xr:uid="{72A5959A-4DF2-4C06-9274-85E4CFFDE106}"/>
    <cellStyle name="Vírgula 28 2 2 2 2 2" xfId="11308" xr:uid="{9E998B46-C83E-4FC2-8B78-4E206C57064D}"/>
    <cellStyle name="Vírgula 28 2 2 2 2 2 2" xfId="27570" xr:uid="{9736626F-780A-41BB-B6C5-75CBC51E1C34}"/>
    <cellStyle name="Vírgula 28 2 2 2 2 3" xfId="16831" xr:uid="{6A1B2F82-D52F-4D5D-A5CF-868A7B232A05}"/>
    <cellStyle name="Vírgula 28 2 2 2 2 4" xfId="22729" xr:uid="{AB319567-C818-4969-964E-740BF64594B8}"/>
    <cellStyle name="Vírgula 28 2 2 2 2 5" xfId="31354" xr:uid="{06F439C3-B1C7-489B-8CCA-8A297949F401}"/>
    <cellStyle name="Vírgula 28 2 2 2 3" xfId="8065" xr:uid="{1FFBF2E3-E442-4704-A679-DBCB77357321}"/>
    <cellStyle name="Vírgula 28 2 2 2 3 2" xfId="12920" xr:uid="{492FA742-8C6C-4081-9964-9CF699C35ACB}"/>
    <cellStyle name="Vírgula 28 2 2 2 3 2 2" xfId="29182" xr:uid="{76A45D5B-A379-47ED-905A-CF81697CEC17}"/>
    <cellStyle name="Vírgula 28 2 2 2 3 3" xfId="18515" xr:uid="{E929D4BD-D753-43C4-8384-A4B2449E6FA3}"/>
    <cellStyle name="Vírgula 28 2 2 2 3 4" xfId="24341" xr:uid="{43998075-CA5F-422A-B89E-CF1700C2D8AA}"/>
    <cellStyle name="Vírgula 28 2 2 2 3 5" xfId="29328" xr:uid="{E42A388B-62DA-4617-81F1-19C7D146757F}"/>
    <cellStyle name="Vírgula 28 2 2 2 4" xfId="9692" xr:uid="{92D0A22C-E67F-4932-83F0-381754AC6F18}"/>
    <cellStyle name="Vírgula 28 2 2 2 4 2" xfId="25961" xr:uid="{9360827D-A33C-4E37-BA7A-0221F3A816BD}"/>
    <cellStyle name="Vírgula 28 2 2 2 5" xfId="15222" xr:uid="{A113C967-C40F-4EF6-9AAD-4D7412C58EB8}"/>
    <cellStyle name="Vírgula 28 2 2 2 6" xfId="21120" xr:uid="{171F570F-07C8-41FB-B6E2-C5A52646F886}"/>
    <cellStyle name="Vírgula 28 2 2 2 7" xfId="29511" xr:uid="{E7A223F8-ACAD-441F-B619-170E52409A0B}"/>
    <cellStyle name="Vírgula 28 2 2 2 8" xfId="34165" xr:uid="{DBCE6721-9F46-4F09-B2AE-4E520C43433D}"/>
    <cellStyle name="Vírgula 28 2 2 2 9" xfId="35260" xr:uid="{D9F16B60-D1E3-4E5E-9956-A186BBEA679D}"/>
    <cellStyle name="Vírgula 28 2 2 3" xfId="5204" xr:uid="{1E720568-AA94-484E-85C3-9A541989DF53}"/>
    <cellStyle name="Vírgula 28 2 2 3 2" xfId="10453" xr:uid="{B51E8015-0847-47F4-9446-AF41AE1DE722}"/>
    <cellStyle name="Vírgula 28 2 2 3 2 2" xfId="26715" xr:uid="{4A31F20E-E578-433D-90F3-43D18636D0DE}"/>
    <cellStyle name="Vírgula 28 2 2 3 3" xfId="15976" xr:uid="{11B65386-8353-4B25-94EA-0FA8010D2458}"/>
    <cellStyle name="Vírgula 28 2 2 3 4" xfId="21874" xr:uid="{CD40587C-F2D3-45BE-A301-084B7C2B7F33}"/>
    <cellStyle name="Vírgula 28 2 2 3 5" xfId="19508" xr:uid="{3AA8285E-B809-47B9-8932-5F53DA61E36C}"/>
    <cellStyle name="Vírgula 28 2 2 4" xfId="7210" xr:uid="{7C1382AF-8C4F-44A8-800C-C5EF820A57DC}"/>
    <cellStyle name="Vírgula 28 2 2 4 2" xfId="12065" xr:uid="{B56F33F4-9189-4FF4-8A5C-52344A9D95F4}"/>
    <cellStyle name="Vírgula 28 2 2 4 2 2" xfId="28327" xr:uid="{59CE1957-0A18-4DAA-AE41-D6EA5249685B}"/>
    <cellStyle name="Vírgula 28 2 2 4 3" xfId="17660" xr:uid="{9BA80136-D93D-4DFB-960D-E3D41A3A0DB9}"/>
    <cellStyle name="Vírgula 28 2 2 4 4" xfId="23486" xr:uid="{4E9EF675-7158-4C71-B1F6-C3373FE982FC}"/>
    <cellStyle name="Vírgula 28 2 2 4 5" xfId="31250" xr:uid="{84276525-663C-45A5-B035-C5C937581C4B}"/>
    <cellStyle name="Vírgula 28 2 2 5" xfId="8837" xr:uid="{FFB0361D-0CEA-4FE2-B38B-65B0E38314C8}"/>
    <cellStyle name="Vírgula 28 2 2 5 2" xfId="25106" xr:uid="{88CBE2AA-1628-4948-837E-62CBC09DC985}"/>
    <cellStyle name="Vírgula 28 2 2 6" xfId="14365" xr:uid="{C8F6BF15-CC6F-4A07-BCC6-5946B0891ED0}"/>
    <cellStyle name="Vírgula 28 2 2 7" xfId="20265" xr:uid="{3E72500E-6498-4806-BCDF-EE395464F810}"/>
    <cellStyle name="Vírgula 28 2 2 8" xfId="31426" xr:uid="{5EF588B8-C79E-4A54-8226-85FDECCAA684}"/>
    <cellStyle name="Vírgula 28 2 2 9" xfId="33310" xr:uid="{84E3ED44-19BB-4384-A856-37FB3677211C}"/>
    <cellStyle name="Vírgula 28 2 3" xfId="4015" xr:uid="{2B0DD860-3F8E-4D2B-A053-B1853FD3120F}"/>
    <cellStyle name="Vírgula 28 2 3 10" xfId="36671" xr:uid="{DD5D96E0-28F6-4F9D-B330-F4B025C3BDFE}"/>
    <cellStyle name="Vírgula 28 2 3 11" xfId="38083" xr:uid="{7C15DB95-0E88-4CB9-8695-C627E949641C}"/>
    <cellStyle name="Vírgula 28 2 3 12" xfId="39488" xr:uid="{B0DBF625-6B3F-45BA-A77A-3E68D0810AE2}"/>
    <cellStyle name="Vírgula 28 2 3 13" xfId="40931" xr:uid="{E492515C-CD1D-4088-BF95-53BB9935D577}"/>
    <cellStyle name="Vírgula 28 2 3 14" xfId="42537" xr:uid="{09531B55-6F91-4C36-BB6E-B5D8ACD64FA7}"/>
    <cellStyle name="Vírgula 28 2 3 15" xfId="43940" xr:uid="{9FB11183-95A5-44D3-8EB3-BC6643E20F24}"/>
    <cellStyle name="Vírgula 28 2 3 2" xfId="5624" xr:uid="{F440CBAB-E746-4E63-A791-84B40B8F4F40}"/>
    <cellStyle name="Vírgula 28 2 3 2 2" xfId="10873" xr:uid="{A187B88A-1F0B-41E9-993D-2B0357EC5DCE}"/>
    <cellStyle name="Vírgula 28 2 3 2 2 2" xfId="27135" xr:uid="{479275E7-86BE-47A4-B640-AEF169BD3117}"/>
    <cellStyle name="Vírgula 28 2 3 2 3" xfId="16396" xr:uid="{364B0416-35DF-4437-B09A-AF80CFDC0527}"/>
    <cellStyle name="Vírgula 28 2 3 2 4" xfId="22294" xr:uid="{E4CC0763-2AB6-4807-9CD1-61B412848821}"/>
    <cellStyle name="Vírgula 28 2 3 2 5" xfId="32456" xr:uid="{0C971845-20DB-49F0-8113-47FF1B2B915D}"/>
    <cellStyle name="Vírgula 28 2 3 3" xfId="7630" xr:uid="{A2118674-97DB-44AF-805E-2B074765CD6F}"/>
    <cellStyle name="Vírgula 28 2 3 3 2" xfId="12485" xr:uid="{9558CFB8-A070-4AE1-8481-6F7050A629E4}"/>
    <cellStyle name="Vírgula 28 2 3 3 2 2" xfId="28747" xr:uid="{042ABF79-1162-4DB1-A078-C28C587FEABF}"/>
    <cellStyle name="Vírgula 28 2 3 3 3" xfId="18080" xr:uid="{A6CEA804-5C18-4191-9100-559584C36941}"/>
    <cellStyle name="Vírgula 28 2 3 3 4" xfId="23906" xr:uid="{52ADC74C-92E9-4830-A6F9-43A9717E8F3F}"/>
    <cellStyle name="Vírgula 28 2 3 3 5" xfId="30073" xr:uid="{21E1752E-71C6-4B30-AB97-99C6A037D9EC}"/>
    <cellStyle name="Vírgula 28 2 3 4" xfId="9257" xr:uid="{3F3BCEBF-44A2-4C6B-98CB-63C2E94C893D}"/>
    <cellStyle name="Vírgula 28 2 3 4 2" xfId="25526" xr:uid="{29F1FAFA-D1B2-4474-A64B-93A2AEEB6936}"/>
    <cellStyle name="Vírgula 28 2 3 5" xfId="14787" xr:uid="{E4230471-6D24-4EA2-9DDC-F956031895D4}"/>
    <cellStyle name="Vírgula 28 2 3 6" xfId="20685" xr:uid="{45038B5B-793B-412E-80AD-E288191823F3}"/>
    <cellStyle name="Vírgula 28 2 3 7" xfId="13045" xr:uid="{B9109225-1E06-4349-BCE0-47FE2CD2162C}"/>
    <cellStyle name="Vírgula 28 2 3 8" xfId="33730" xr:uid="{953096CD-AAA0-4D5B-9D63-F20E7BC392F0}"/>
    <cellStyle name="Vírgula 28 2 3 9" xfId="35261" xr:uid="{18B29EB5-93FD-4EC7-A068-CC12B0F7CBDA}"/>
    <cellStyle name="Vírgula 28 2 4" xfId="4765" xr:uid="{7DB30AD7-EC77-4D10-B9E7-20A72F1FB012}"/>
    <cellStyle name="Vírgula 28 2 4 2" xfId="10014" xr:uid="{19C8B839-0FEF-4648-9C1B-D50A703D9EB7}"/>
    <cellStyle name="Vírgula 28 2 4 2 2" xfId="26276" xr:uid="{C0E6889D-4A73-4B87-8348-0ABE1C43D48E}"/>
    <cellStyle name="Vírgula 28 2 4 3" xfId="15537" xr:uid="{C74D6C14-8FB6-4F65-A359-CF1FC7D88454}"/>
    <cellStyle name="Vírgula 28 2 4 4" xfId="21435" xr:uid="{9B1D9E14-6863-43AB-8D79-23C25581435D}"/>
    <cellStyle name="Vírgula 28 2 4 5" xfId="18796" xr:uid="{DE7B2DD7-C896-4B90-817D-9CD47C820436}"/>
    <cellStyle name="Vírgula 28 2 5" xfId="6771" xr:uid="{FB913838-5DAD-44C1-874C-BF46ED2872EE}"/>
    <cellStyle name="Vírgula 28 2 5 2" xfId="11626" xr:uid="{35A22329-94DD-45CE-8AE4-BC5A4019F2C0}"/>
    <cellStyle name="Vírgula 28 2 5 2 2" xfId="27888" xr:uid="{C1D0C966-85D7-40EC-818A-E4AA5BA86E00}"/>
    <cellStyle name="Vírgula 28 2 5 3" xfId="17221" xr:uid="{3D950F5D-46DC-4DFA-BD0E-A2C402C05DC1}"/>
    <cellStyle name="Vírgula 28 2 5 4" xfId="23047" xr:uid="{4BCB01E4-EB77-48BB-BFB2-6D38D363B365}"/>
    <cellStyle name="Vírgula 28 2 5 5" xfId="31643" xr:uid="{8C49F323-39B1-4C35-866B-8F9CCF13493C}"/>
    <cellStyle name="Vírgula 28 2 6" xfId="8398" xr:uid="{99587D2B-DB62-44D6-8169-E2672F71E6DE}"/>
    <cellStyle name="Vírgula 28 2 6 2" xfId="24667" xr:uid="{67F4475B-1D2B-4D96-890E-8CABDFF2762D}"/>
    <cellStyle name="Vírgula 28 2 7" xfId="13923" xr:uid="{1DEDAFED-D3D4-4430-977C-E8D99D5A922A}"/>
    <cellStyle name="Vírgula 28 2 8" xfId="19826" xr:uid="{DF268AD2-0954-4D16-9BAF-5C10CC08AEA7}"/>
    <cellStyle name="Vírgula 28 2 9" xfId="18951" xr:uid="{A548BAD8-0B17-442D-A354-1273EAD43F32}"/>
    <cellStyle name="Vírgula 28 3" xfId="3391" xr:uid="{6451C828-1BF8-4111-B3F3-5A407FEDFE0D}"/>
    <cellStyle name="Vírgula 28 3 10" xfId="35262" xr:uid="{D07A99A8-A039-4E5B-966B-7DFC519DFFEA}"/>
    <cellStyle name="Vírgula 28 3 11" xfId="36110" xr:uid="{6447A593-8DDB-4669-8ACD-B3EE4F96DD31}"/>
    <cellStyle name="Vírgula 28 3 12" xfId="37522" xr:uid="{1B7DC642-6A58-4526-8123-6152A91FABFA}"/>
    <cellStyle name="Vírgula 28 3 13" xfId="38927" xr:uid="{E86AD752-1357-4191-B7DF-598C2001D734}"/>
    <cellStyle name="Vírgula 28 3 14" xfId="40932" xr:uid="{1FF58F27-41D2-46EF-B295-8945A23AAE14}"/>
    <cellStyle name="Vírgula 28 3 15" xfId="41976" xr:uid="{BFF7626F-CE8A-49DF-9BF0-466A3FD77648}"/>
    <cellStyle name="Vírgula 28 3 16" xfId="43379" xr:uid="{1BE77928-CCA4-4985-8627-4A9F734519D1}"/>
    <cellStyle name="Vírgula 28 3 2" xfId="4252" xr:uid="{23005721-929A-4725-9E40-E253B1FDAA09}"/>
    <cellStyle name="Vírgula 28 3 2 10" xfId="36862" xr:uid="{F0A74123-C89D-4B10-9F68-87B6505AA244}"/>
    <cellStyle name="Vírgula 28 3 2 11" xfId="38274" xr:uid="{1052B6FC-E676-402E-8DF2-FBDED156D200}"/>
    <cellStyle name="Vírgula 28 3 2 12" xfId="39679" xr:uid="{BF4F220B-E368-40E0-976B-0E3C3C73AC52}"/>
    <cellStyle name="Vírgula 28 3 2 13" xfId="40933" xr:uid="{6B5C6A21-BC32-42A9-BF01-DFFA1F738C72}"/>
    <cellStyle name="Vírgula 28 3 2 14" xfId="42728" xr:uid="{4A580E35-1513-404C-B3E9-54CAFC4D5621}"/>
    <cellStyle name="Vírgula 28 3 2 15" xfId="44131" xr:uid="{351080CB-5DE4-4C8E-A94B-F7C1097ED1BE}"/>
    <cellStyle name="Vírgula 28 3 2 2" xfId="5861" xr:uid="{80C4E08A-E2B1-4349-A217-6CD40F8DC24A}"/>
    <cellStyle name="Vírgula 28 3 2 2 2" xfId="11110" xr:uid="{4765BE4A-5988-42D7-9191-603C2634B05F}"/>
    <cellStyle name="Vírgula 28 3 2 2 2 2" xfId="27372" xr:uid="{15C91DD3-40C4-49A8-BCC7-D70D59978EC8}"/>
    <cellStyle name="Vírgula 28 3 2 2 3" xfId="16633" xr:uid="{449282FC-B428-41AC-83D1-A0599E188069}"/>
    <cellStyle name="Vírgula 28 3 2 2 4" xfId="22531" xr:uid="{B1993ECA-1923-4AEF-B1B7-8C3FC387120D}"/>
    <cellStyle name="Vírgula 28 3 2 2 5" xfId="30901" xr:uid="{358734BD-2DB1-407F-A9F6-05CF5B4D43A6}"/>
    <cellStyle name="Vírgula 28 3 2 3" xfId="7867" xr:uid="{A31ADBB3-4BA7-4149-A5A2-C2E8DA7F567E}"/>
    <cellStyle name="Vírgula 28 3 2 3 2" xfId="12722" xr:uid="{F3829070-2321-4F15-A732-A28C46B077FF}"/>
    <cellStyle name="Vírgula 28 3 2 3 2 2" xfId="28984" xr:uid="{DA762453-6649-4DE4-B037-E72FC8D8BF2B}"/>
    <cellStyle name="Vírgula 28 3 2 3 3" xfId="18317" xr:uid="{3611D90B-B48E-470C-B04B-F9BB0EFE1E58}"/>
    <cellStyle name="Vírgula 28 3 2 3 4" xfId="24143" xr:uid="{A390373F-CEE0-42C0-9DD8-7C79B2EA013E}"/>
    <cellStyle name="Vírgula 28 3 2 3 5" xfId="30993" xr:uid="{1FF60C3D-FBF5-420F-86CE-F2DE776B3D60}"/>
    <cellStyle name="Vírgula 28 3 2 4" xfId="9494" xr:uid="{A2B92F97-ED40-4536-986B-0E5EA750D075}"/>
    <cellStyle name="Vírgula 28 3 2 4 2" xfId="25763" xr:uid="{933098BE-CE82-42D2-B7BF-6BED687656BB}"/>
    <cellStyle name="Vírgula 28 3 2 5" xfId="15024" xr:uid="{EB126CDA-032D-487D-A653-7E2819270CD4}"/>
    <cellStyle name="Vírgula 28 3 2 6" xfId="20922" xr:uid="{7095AD1C-600C-4D1F-ACBD-E24B1E6E9E03}"/>
    <cellStyle name="Vírgula 28 3 2 7" xfId="29777" xr:uid="{1DE4C194-456A-46F0-81BB-10B6290C1CF4}"/>
    <cellStyle name="Vírgula 28 3 2 8" xfId="33967" xr:uid="{C2CEBFDB-87C0-44F0-A0F7-E2084B13503F}"/>
    <cellStyle name="Vírgula 28 3 2 9" xfId="35263" xr:uid="{E024D778-B415-4CA5-BC6E-F049BF2DBA4C}"/>
    <cellStyle name="Vírgula 28 3 3" xfId="5006" xr:uid="{0193AA14-05EF-40B3-A0C6-F25A43DAD8C5}"/>
    <cellStyle name="Vírgula 28 3 3 2" xfId="10255" xr:uid="{4F09F970-37C7-48C9-81A5-CA67CBCDA8F1}"/>
    <cellStyle name="Vírgula 28 3 3 2 2" xfId="26517" xr:uid="{66CDBCCD-AC73-471B-B15F-9A626721A4D6}"/>
    <cellStyle name="Vírgula 28 3 3 3" xfId="15778" xr:uid="{2E555473-6DFE-457B-8E33-B6237DA5376C}"/>
    <cellStyle name="Vírgula 28 3 3 4" xfId="21676" xr:uid="{4FFF9B7C-6619-43A0-868B-04D61074C1AF}"/>
    <cellStyle name="Vírgula 28 3 3 5" xfId="30533" xr:uid="{DA316EA3-538E-4458-8244-7F2E2A75DE2B}"/>
    <cellStyle name="Vírgula 28 3 4" xfId="7012" xr:uid="{94C1EFE4-6CE5-42C5-94AA-180D23CF7AD1}"/>
    <cellStyle name="Vírgula 28 3 4 2" xfId="11867" xr:uid="{B69B6EAE-DCD5-49D8-B2BE-7DC708383A6D}"/>
    <cellStyle name="Vírgula 28 3 4 2 2" xfId="28129" xr:uid="{C1E55A2A-59DC-4C30-ACA2-8486674A767E}"/>
    <cellStyle name="Vírgula 28 3 4 3" xfId="17462" xr:uid="{A400FAD9-FD37-4CB1-B1DB-63040BC2F8DC}"/>
    <cellStyle name="Vírgula 28 3 4 4" xfId="23288" xr:uid="{0ED1B534-49E1-4A78-AA9D-791BA99FF5B5}"/>
    <cellStyle name="Vírgula 28 3 4 5" xfId="32319" xr:uid="{5812AFD3-7562-473C-973E-A0D1530A3810}"/>
    <cellStyle name="Vírgula 28 3 5" xfId="8639" xr:uid="{A2C9774D-EE6A-4101-8980-47E5928D024B}"/>
    <cellStyle name="Vírgula 28 3 5 2" xfId="24908" xr:uid="{7369229D-A4A1-433A-9075-8809CB6D41D6}"/>
    <cellStyle name="Vírgula 28 3 6" xfId="14167" xr:uid="{6BC93439-B617-45C9-8643-B1BCCD159439}"/>
    <cellStyle name="Vírgula 28 3 7" xfId="20067" xr:uid="{74F8C418-B447-4A27-96A2-82F3C1A1AD18}"/>
    <cellStyle name="Vírgula 28 3 8" xfId="30769" xr:uid="{60478739-F6B6-47DA-81F6-0E026E212821}"/>
    <cellStyle name="Vírgula 28 3 9" xfId="33112" xr:uid="{108FB892-1126-4D03-8CBD-759E5EB60EDF}"/>
    <cellStyle name="Vírgula 28 4" xfId="3814" xr:uid="{20B51008-40DA-4C1A-9B45-E9AC22B7AF00}"/>
    <cellStyle name="Vírgula 28 4 10" xfId="36495" xr:uid="{25B350E5-403A-4E38-BE57-9EC1513E4E04}"/>
    <cellStyle name="Vírgula 28 4 11" xfId="37907" xr:uid="{D2DB358D-E018-41DC-863B-6DA0CCE784A9}"/>
    <cellStyle name="Vírgula 28 4 12" xfId="39312" xr:uid="{E5CA28F3-B0F1-48F7-A079-B7D95BCF12F5}"/>
    <cellStyle name="Vírgula 28 4 13" xfId="40934" xr:uid="{3132898A-FBE7-45C5-9EB6-11A1CCAD0C3B}"/>
    <cellStyle name="Vírgula 28 4 14" xfId="42361" xr:uid="{7857F729-2D65-440D-97E7-E4898E0DAD5C}"/>
    <cellStyle name="Vírgula 28 4 15" xfId="43764" xr:uid="{54E65534-8360-4D37-B531-EF928DED0C25}"/>
    <cellStyle name="Vírgula 28 4 2" xfId="5423" xr:uid="{F7AD3B3D-D34F-4062-AA5D-6B4EE3687745}"/>
    <cellStyle name="Vírgula 28 4 2 2" xfId="10672" xr:uid="{AD526161-E1A4-4630-952B-B981536E6B33}"/>
    <cellStyle name="Vírgula 28 4 2 2 2" xfId="26934" xr:uid="{69754AA3-538F-44FB-B5EB-869286CA4750}"/>
    <cellStyle name="Vírgula 28 4 2 3" xfId="16195" xr:uid="{B37D9CFC-6C9F-492A-A529-C4FF83C0646A}"/>
    <cellStyle name="Vírgula 28 4 2 4" xfId="22093" xr:uid="{8BFBC416-1E5F-41CA-9AD8-C2A72126373E}"/>
    <cellStyle name="Vírgula 28 4 2 5" xfId="32138" xr:uid="{6F8578CD-1399-4486-8D88-7B8B514F289A}"/>
    <cellStyle name="Vírgula 28 4 3" xfId="7429" xr:uid="{A5A0A25D-50DE-49AA-BC6E-78AF50048290}"/>
    <cellStyle name="Vírgula 28 4 3 2" xfId="12284" xr:uid="{C162A90F-544B-4CD2-BD3C-3583E53D6326}"/>
    <cellStyle name="Vírgula 28 4 3 2 2" xfId="28546" xr:uid="{392AAD56-7660-4D1A-BF5C-03FB5F1AA8CE}"/>
    <cellStyle name="Vírgula 28 4 3 3" xfId="17879" xr:uid="{CCA849E3-4735-4CCE-9EBB-9F76E817F93D}"/>
    <cellStyle name="Vírgula 28 4 3 4" xfId="23705" xr:uid="{87D42756-9C6F-4F93-9827-7AC2D678C504}"/>
    <cellStyle name="Vírgula 28 4 3 5" xfId="13396" xr:uid="{B934A6B6-DDB8-4E21-926D-D4A3DC727CA5}"/>
    <cellStyle name="Vírgula 28 4 4" xfId="9056" xr:uid="{BF470E55-39D1-46BC-9A20-A7D4BE854589}"/>
    <cellStyle name="Vírgula 28 4 4 2" xfId="25325" xr:uid="{BA01A4F8-9711-4F5A-AF8E-98BB86BAA1AA}"/>
    <cellStyle name="Vírgula 28 4 5" xfId="14586" xr:uid="{774AC773-4153-453F-B417-2E1B22B5E201}"/>
    <cellStyle name="Vírgula 28 4 6" xfId="20484" xr:uid="{8FEEA10C-AA03-4C01-ACB7-BCB594441AC3}"/>
    <cellStyle name="Vírgula 28 4 7" xfId="30033" xr:uid="{39DC5792-CB0F-421F-A91C-95CE28B018C8}"/>
    <cellStyle name="Vírgula 28 4 8" xfId="33529" xr:uid="{58FC4F44-9FF4-4227-8AA1-1297B36B7699}"/>
    <cellStyle name="Vírgula 28 4 9" xfId="35264" xr:uid="{F78F20E6-B4B5-4CCB-82E1-59B35E5BD0E5}"/>
    <cellStyle name="Vírgula 28 5" xfId="4574" xr:uid="{85C16E5C-9FDF-409E-9ADC-8375AC4EA6C8}"/>
    <cellStyle name="Vírgula 28 5 2" xfId="9823" xr:uid="{6D59936B-20F3-47F0-AD24-6F7A92B41166}"/>
    <cellStyle name="Vírgula 28 5 2 2" xfId="26085" xr:uid="{B95607E0-3322-409A-901C-40315AA90CFC}"/>
    <cellStyle name="Vírgula 28 5 3" xfId="15346" xr:uid="{3CF71E0E-36B0-48D0-8034-2D03F9EADE33}"/>
    <cellStyle name="Vírgula 28 5 4" xfId="21244" xr:uid="{D8993E34-FA8E-4435-B7AA-4EAA0366E039}"/>
    <cellStyle name="Vírgula 28 5 5" xfId="30809" xr:uid="{EC8CAFB4-4200-4855-AF2A-C9182E841F02}"/>
    <cellStyle name="Vírgula 28 6" xfId="6580" xr:uid="{417F7F63-F592-4CF1-9E5C-C508F15DB693}"/>
    <cellStyle name="Vírgula 28 6 2" xfId="11435" xr:uid="{DE1E5B8D-9E1D-4C42-BCB2-3AF1A165169C}"/>
    <cellStyle name="Vírgula 28 6 2 2" xfId="27697" xr:uid="{79851DEB-C635-443A-AEDE-C6C4C1F265C4}"/>
    <cellStyle name="Vírgula 28 6 3" xfId="17030" xr:uid="{8B576724-82E9-4C1C-9D6C-B1C9D3016B6F}"/>
    <cellStyle name="Vírgula 28 6 4" xfId="22856" xr:uid="{639BE5AC-9DD8-445A-9198-62A705CD5229}"/>
    <cellStyle name="Vírgula 28 6 5" xfId="30817" xr:uid="{A69ADBB9-2428-4C82-9E8F-16B05A1C6EB3}"/>
    <cellStyle name="Vírgula 28 7" xfId="8207" xr:uid="{52052F2C-716D-4053-974A-98AD08324EB4}"/>
    <cellStyle name="Vírgula 28 7 2" xfId="24477" xr:uid="{1B436659-4A3F-454D-AF78-72C8D43348D3}"/>
    <cellStyle name="Vírgula 28 8" xfId="13723" xr:uid="{C365CFE9-8EC9-42AF-B41E-5C0324EAE7A0}"/>
    <cellStyle name="Vírgula 28 9" xfId="19635" xr:uid="{CF9BA937-5722-4B0F-8941-425F282ABC25}"/>
    <cellStyle name="Vírgula 29" xfId="2905" xr:uid="{0EE8EBD4-D983-4C4E-B75D-88C11CABE598}"/>
    <cellStyle name="Vírgula 29 10" xfId="32279" xr:uid="{1652B3FB-DBF4-421D-A49A-32E96811CACD}"/>
    <cellStyle name="Vírgula 29 11" xfId="32679" xr:uid="{CF728EED-EDED-4ED7-8E8C-747BEA6D1197}"/>
    <cellStyle name="Vírgula 29 12" xfId="35265" xr:uid="{C0D00FCE-4815-48A9-864A-DCF1B1CA5E04}"/>
    <cellStyle name="Vírgula 29 13" xfId="35748" xr:uid="{A10F5557-2149-499D-B808-65136CC0200D}"/>
    <cellStyle name="Vírgula 29 14" xfId="37160" xr:uid="{A1F5E4E4-3588-4E08-9940-EFAC372A3FBD}"/>
    <cellStyle name="Vírgula 29 15" xfId="38565" xr:uid="{B5393941-F516-4292-A96A-962F903A0E68}"/>
    <cellStyle name="Vírgula 29 16" xfId="40935" xr:uid="{1F55EF91-D2E7-466D-9AE6-01ACD590F9E0}"/>
    <cellStyle name="Vírgula 29 17" xfId="41614" xr:uid="{8DA23C49-C42C-44FB-AD44-5290120073E7}"/>
    <cellStyle name="Vírgula 29 18" xfId="43017" xr:uid="{EF948153-7B63-4898-9832-96FBA0C52B7A}"/>
    <cellStyle name="Vírgula 29 2" xfId="3125" xr:uid="{E53B4849-86C5-4C54-B851-C76AA8C891C6}"/>
    <cellStyle name="Vírgula 29 2 10" xfId="32872" xr:uid="{00D4DF21-9004-49A4-9A38-F59DD797AAC4}"/>
    <cellStyle name="Vírgula 29 2 11" xfId="35266" xr:uid="{06D08114-65B7-4C77-82CF-686F64309234}"/>
    <cellStyle name="Vírgula 29 2 12" xfId="35922" xr:uid="{617C87F7-205A-4040-83F7-7D6B40D1A0A9}"/>
    <cellStyle name="Vírgula 29 2 13" xfId="37334" xr:uid="{8A0007AF-88E1-4933-95C6-33A1C5A83A46}"/>
    <cellStyle name="Vírgula 29 2 14" xfId="38739" xr:uid="{366E5E77-CDD5-4DB3-B738-920BD9C6CFC0}"/>
    <cellStyle name="Vírgula 29 2 15" xfId="40936" xr:uid="{615D464A-7586-4CF0-86BF-0D67B622BDA8}"/>
    <cellStyle name="Vírgula 29 2 16" xfId="41788" xr:uid="{2723961E-5F99-4DE1-80D0-29170788FF48}"/>
    <cellStyle name="Vírgula 29 2 17" xfId="43191" xr:uid="{DFC2BF8D-7A26-4AF1-9068-1965F848EAEC}"/>
    <cellStyle name="Vírgula 29 2 2" xfId="3590" xr:uid="{D6240E0B-742D-4857-B12F-F8419B1C6600}"/>
    <cellStyle name="Vírgula 29 2 2 10" xfId="35267" xr:uid="{C5D574AE-9EA7-4825-B7FB-839B6F7B8744}"/>
    <cellStyle name="Vírgula 29 2 2 11" xfId="36287" xr:uid="{3EDFDC60-A49E-4554-8A16-5D34BF0BB3F2}"/>
    <cellStyle name="Vírgula 29 2 2 12" xfId="37699" xr:uid="{736B6E32-5407-42CF-9100-165083421705}"/>
    <cellStyle name="Vírgula 29 2 2 13" xfId="39104" xr:uid="{06CD8FA6-4850-4A80-AC24-DF346C46F4E2}"/>
    <cellStyle name="Vírgula 29 2 2 14" xfId="40937" xr:uid="{7545FFB5-A9F4-45D4-AFC3-6A5EC30DFAD1}"/>
    <cellStyle name="Vírgula 29 2 2 15" xfId="42153" xr:uid="{81C679F1-6519-4B4B-9DF1-9C3313EDCCCD}"/>
    <cellStyle name="Vírgula 29 2 2 16" xfId="43556" xr:uid="{2C0F184A-C0B4-45AC-8941-69F43C6F77DC}"/>
    <cellStyle name="Vírgula 29 2 2 2" xfId="4451" xr:uid="{5A9B9DD1-44AA-49DD-A391-FF66EF151D70}"/>
    <cellStyle name="Vírgula 29 2 2 2 10" xfId="37039" xr:uid="{23743EDA-CEEA-4875-B7FE-A9A98FE8DC23}"/>
    <cellStyle name="Vírgula 29 2 2 2 11" xfId="38451" xr:uid="{4D97FAAD-F122-4153-ABC2-117C58F334FB}"/>
    <cellStyle name="Vírgula 29 2 2 2 12" xfId="39856" xr:uid="{B01616B5-216A-4355-AF0B-CE6FE66F1472}"/>
    <cellStyle name="Vírgula 29 2 2 2 13" xfId="40938" xr:uid="{49F9B525-7603-4248-A43E-D6061F49EF79}"/>
    <cellStyle name="Vírgula 29 2 2 2 14" xfId="42905" xr:uid="{AFF16E3B-B6F7-410C-9623-6152AFE49125}"/>
    <cellStyle name="Vírgula 29 2 2 2 15" xfId="44308" xr:uid="{F37D9552-A42C-4816-9E21-D084ECEB4D97}"/>
    <cellStyle name="Vírgula 29 2 2 2 2" xfId="6060" xr:uid="{CCDD6635-59AA-4839-8CD0-3D22EA984BDF}"/>
    <cellStyle name="Vírgula 29 2 2 2 2 2" xfId="11309" xr:uid="{43D7F787-38C9-46BD-BC37-B54FFA24DDAA}"/>
    <cellStyle name="Vírgula 29 2 2 2 2 2 2" xfId="27571" xr:uid="{7F3958F8-A331-4008-B26B-ABED0C100F22}"/>
    <cellStyle name="Vírgula 29 2 2 2 2 3" xfId="16832" xr:uid="{3588A7DA-09F8-48A4-BF77-559182E806F8}"/>
    <cellStyle name="Vírgula 29 2 2 2 2 4" xfId="22730" xr:uid="{4AF6A29D-A727-4454-847D-86F27D49B913}"/>
    <cellStyle name="Vírgula 29 2 2 2 2 5" xfId="29704" xr:uid="{15787387-6DAA-4966-A129-4E45F1F45BAC}"/>
    <cellStyle name="Vírgula 29 2 2 2 3" xfId="8066" xr:uid="{FCD9B98A-4129-4586-8550-8BDDBC323326}"/>
    <cellStyle name="Vírgula 29 2 2 2 3 2" xfId="12921" xr:uid="{6EEDA975-8721-4A91-94E0-27DB86BB54DA}"/>
    <cellStyle name="Vírgula 29 2 2 2 3 2 2" xfId="29183" xr:uid="{96E7AB04-DC0D-4518-B91C-8A2315DAC94A}"/>
    <cellStyle name="Vírgula 29 2 2 2 3 3" xfId="18516" xr:uid="{0A5C592B-0372-43DB-9A72-4F47058E8691}"/>
    <cellStyle name="Vírgula 29 2 2 2 3 4" xfId="24342" xr:uid="{938C7C2D-F68D-4385-B482-831942DB27F8}"/>
    <cellStyle name="Vírgula 29 2 2 2 3 5" xfId="13463" xr:uid="{F051F898-71FC-467B-8A72-9BBF91815DD4}"/>
    <cellStyle name="Vírgula 29 2 2 2 4" xfId="9693" xr:uid="{6F596135-31BA-4B69-8ADC-E8A966F872B7}"/>
    <cellStyle name="Vírgula 29 2 2 2 4 2" xfId="25962" xr:uid="{B22D6F89-6969-4ABB-A3A2-999D61B4B038}"/>
    <cellStyle name="Vírgula 29 2 2 2 5" xfId="15223" xr:uid="{825EFF98-400A-46CC-B443-29F9A3DBD36B}"/>
    <cellStyle name="Vírgula 29 2 2 2 6" xfId="21121" xr:uid="{40780E2D-7819-486F-9BC5-E86A021D02DD}"/>
    <cellStyle name="Vírgula 29 2 2 2 7" xfId="30988" xr:uid="{53D635DA-88F9-4406-9C50-C01E5D990267}"/>
    <cellStyle name="Vírgula 29 2 2 2 8" xfId="34166" xr:uid="{7AABA346-AACE-4234-9660-6F91ED0FC45A}"/>
    <cellStyle name="Vírgula 29 2 2 2 9" xfId="35268" xr:uid="{3E7CBFAA-8B32-47F3-90CD-3C015BDD15BA}"/>
    <cellStyle name="Vírgula 29 2 2 3" xfId="5205" xr:uid="{A2B9B1F1-7C36-4844-956F-641EC30A975D}"/>
    <cellStyle name="Vírgula 29 2 2 3 2" xfId="10454" xr:uid="{50A032E1-782A-4019-9C5D-CB27A5C6ED62}"/>
    <cellStyle name="Vírgula 29 2 2 3 2 2" xfId="26716" xr:uid="{E894FA0F-3327-47D4-86B6-85621918D598}"/>
    <cellStyle name="Vírgula 29 2 2 3 3" xfId="15977" xr:uid="{1A150625-0DA9-42B8-BA9B-6BCDB850DF79}"/>
    <cellStyle name="Vírgula 29 2 2 3 4" xfId="21875" xr:uid="{912859CB-A25D-490B-BB91-E8ABB7D686BF}"/>
    <cellStyle name="Vírgula 29 2 2 3 5" xfId="19323" xr:uid="{1A5A6BDC-C3CD-4763-988F-2F8E2BFE93F4}"/>
    <cellStyle name="Vírgula 29 2 2 4" xfId="7211" xr:uid="{C26EF23D-2812-4936-AD32-C078A963FA66}"/>
    <cellStyle name="Vírgula 29 2 2 4 2" xfId="12066" xr:uid="{1EF865D4-003F-40DC-BDE3-7DA8EFAA72D8}"/>
    <cellStyle name="Vírgula 29 2 2 4 2 2" xfId="28328" xr:uid="{20136C85-AEA0-4E2B-AD08-ADDAB989805A}"/>
    <cellStyle name="Vírgula 29 2 2 4 3" xfId="17661" xr:uid="{997E01C8-13D1-45A8-AD3F-CB08DDD3793C}"/>
    <cellStyle name="Vírgula 29 2 2 4 4" xfId="23487" xr:uid="{9E6FBD63-0777-4C11-AD05-A54FB5D5D69A}"/>
    <cellStyle name="Vírgula 29 2 2 4 5" xfId="31282" xr:uid="{E49A7FB9-6514-42DB-AA24-29AA40989746}"/>
    <cellStyle name="Vírgula 29 2 2 5" xfId="8838" xr:uid="{9C7BDCB8-1E92-4A04-A791-A9B5E618CFC4}"/>
    <cellStyle name="Vírgula 29 2 2 5 2" xfId="25107" xr:uid="{6C626DAF-04F9-46F3-BEE3-83126CEDC638}"/>
    <cellStyle name="Vírgula 29 2 2 6" xfId="14366" xr:uid="{9CFED521-1B28-4ACA-92D5-896BE135D134}"/>
    <cellStyle name="Vírgula 29 2 2 7" xfId="20266" xr:uid="{16142BB7-5269-4C6A-B959-01ADF37E4E5D}"/>
    <cellStyle name="Vírgula 29 2 2 8" xfId="19026" xr:uid="{BDA35879-5E50-4A80-85D0-99624C3E17FD}"/>
    <cellStyle name="Vírgula 29 2 2 9" xfId="33311" xr:uid="{4DD824C3-83DE-46CD-8057-B8473DEA4294}"/>
    <cellStyle name="Vírgula 29 2 3" xfId="4016" xr:uid="{6F03AE69-2F37-4A74-8CFE-68D00DCF8B79}"/>
    <cellStyle name="Vírgula 29 2 3 10" xfId="36672" xr:uid="{EDA4BD4A-3AAE-49AE-A578-ADBD90250E2B}"/>
    <cellStyle name="Vírgula 29 2 3 11" xfId="38084" xr:uid="{04DADABD-D586-432F-8507-D5EDC5DF863C}"/>
    <cellStyle name="Vírgula 29 2 3 12" xfId="39489" xr:uid="{2AF6A4B4-11AF-4240-890F-4C470CF2E821}"/>
    <cellStyle name="Vírgula 29 2 3 13" xfId="40939" xr:uid="{26255ED6-B804-46CD-A991-EE76D8DF5DB9}"/>
    <cellStyle name="Vírgula 29 2 3 14" xfId="42538" xr:uid="{87E9F428-EC8D-41E5-8B41-AE5BB8F4C5AD}"/>
    <cellStyle name="Vírgula 29 2 3 15" xfId="43941" xr:uid="{E90B456D-093A-4D64-A36D-FA78EC242BF1}"/>
    <cellStyle name="Vírgula 29 2 3 2" xfId="5625" xr:uid="{50488B0E-FBBC-403D-B9E9-03AFDF1BF351}"/>
    <cellStyle name="Vírgula 29 2 3 2 2" xfId="10874" xr:uid="{036D31E6-FB30-4329-A1B8-5EEB0B8B132F}"/>
    <cellStyle name="Vírgula 29 2 3 2 2 2" xfId="27136" xr:uid="{B524A04A-35A5-4F6F-B3B4-99835DCF56D6}"/>
    <cellStyle name="Vírgula 29 2 3 2 3" xfId="16397" xr:uid="{E3656D03-16ED-4741-AB0D-264EEDDC1207}"/>
    <cellStyle name="Vírgula 29 2 3 2 4" xfId="22295" xr:uid="{52D64C14-682E-428B-9337-F0D1FDA0FEF3}"/>
    <cellStyle name="Vírgula 29 2 3 2 5" xfId="31204" xr:uid="{FC70F38B-7D74-45A1-BE0F-9EAFC8278D11}"/>
    <cellStyle name="Vírgula 29 2 3 3" xfId="7631" xr:uid="{DB064F9E-C605-4CAA-898D-EE545956A09B}"/>
    <cellStyle name="Vírgula 29 2 3 3 2" xfId="12486" xr:uid="{6DC17396-B22B-46EC-AB8C-EE6CB069605C}"/>
    <cellStyle name="Vírgula 29 2 3 3 2 2" xfId="28748" xr:uid="{9B4D4ABD-A472-4BD2-A25A-696BDEABF017}"/>
    <cellStyle name="Vírgula 29 2 3 3 3" xfId="18081" xr:uid="{40BE519E-26AE-4EF7-8FDC-E4D4C56F1581}"/>
    <cellStyle name="Vírgula 29 2 3 3 4" xfId="23907" xr:uid="{FB6340BD-3B1E-4B31-B172-AAA439E03E9A}"/>
    <cellStyle name="Vírgula 29 2 3 3 5" xfId="18779" xr:uid="{7BEB04F6-DF7E-4EFA-8BC6-E174DE7713C5}"/>
    <cellStyle name="Vírgula 29 2 3 4" xfId="9258" xr:uid="{D172E460-348C-418F-930E-3DB3813CF641}"/>
    <cellStyle name="Vírgula 29 2 3 4 2" xfId="25527" xr:uid="{D0129621-E191-40B7-92CC-76133AFDCA4C}"/>
    <cellStyle name="Vírgula 29 2 3 5" xfId="14788" xr:uid="{115E5373-4B61-4C61-ACFB-D5E6B98688FE}"/>
    <cellStyle name="Vírgula 29 2 3 6" xfId="20686" xr:uid="{D937CF71-5941-4598-B980-7557F661CD41}"/>
    <cellStyle name="Vírgula 29 2 3 7" xfId="32098" xr:uid="{C901A3B9-BCD1-48B9-A4BF-1CC28BBCF1DB}"/>
    <cellStyle name="Vírgula 29 2 3 8" xfId="33731" xr:uid="{3CBCE702-3B5E-4BCF-85D2-F4AE3A3BA810}"/>
    <cellStyle name="Vírgula 29 2 3 9" xfId="35269" xr:uid="{5E0BB566-38E4-4488-9DD4-24C368B89FA9}"/>
    <cellStyle name="Vírgula 29 2 4" xfId="4766" xr:uid="{DE3AD019-6273-4DF9-81F7-7C5EB12E29FA}"/>
    <cellStyle name="Vírgula 29 2 4 2" xfId="10015" xr:uid="{98C63A98-A79E-428E-8FE8-8E4C23A4A3D2}"/>
    <cellStyle name="Vírgula 29 2 4 2 2" xfId="26277" xr:uid="{01A98815-A5E6-463A-8E8C-1616CAE3476B}"/>
    <cellStyle name="Vírgula 29 2 4 3" xfId="15538" xr:uid="{EF9A02EE-AC0E-4F02-8CA3-BFE60B99DF61}"/>
    <cellStyle name="Vírgula 29 2 4 4" xfId="21436" xr:uid="{13F10F0D-F8FB-4C26-854D-ABB92952376A}"/>
    <cellStyle name="Vírgula 29 2 4 5" xfId="13472" xr:uid="{2F4F3296-7525-4140-AEC1-343DB084A378}"/>
    <cellStyle name="Vírgula 29 2 5" xfId="6772" xr:uid="{507DA7A8-B23C-456B-B088-614978F62564}"/>
    <cellStyle name="Vírgula 29 2 5 2" xfId="11627" xr:uid="{EDFFDA1C-7C21-49D0-B81B-747D1D0E9B57}"/>
    <cellStyle name="Vírgula 29 2 5 2 2" xfId="27889" xr:uid="{DA1599CC-0D18-44E1-913E-B3B78EE5D9B2}"/>
    <cellStyle name="Vírgula 29 2 5 3" xfId="17222" xr:uid="{0568887F-B641-4E9F-8171-2F5E99492CCE}"/>
    <cellStyle name="Vírgula 29 2 5 4" xfId="23048" xr:uid="{77B4018A-C447-432C-84DD-3507AC88321F}"/>
    <cellStyle name="Vírgula 29 2 5 5" xfId="29989" xr:uid="{91941996-239B-439F-BD3B-391F55882A44}"/>
    <cellStyle name="Vírgula 29 2 6" xfId="8399" xr:uid="{18B1C7A6-AF74-4443-9B9E-588F86DCC440}"/>
    <cellStyle name="Vírgula 29 2 6 2" xfId="24668" xr:uid="{4A365115-0786-4F8A-BABB-46E99AF6D29F}"/>
    <cellStyle name="Vírgula 29 2 7" xfId="13924" xr:uid="{9033503E-9B3C-463D-8594-4FB69666E5D1}"/>
    <cellStyle name="Vírgula 29 2 8" xfId="19827" xr:uid="{41B66A84-DDE1-4889-955E-E7E911F632C0}"/>
    <cellStyle name="Vírgula 29 2 9" xfId="31030" xr:uid="{DBF5001D-0ACD-4AC1-8DA8-7D6D1D22560B}"/>
    <cellStyle name="Vírgula 29 3" xfId="3392" xr:uid="{E660E09A-5443-42E6-81E3-FFC384C55CE7}"/>
    <cellStyle name="Vírgula 29 3 10" xfId="35270" xr:uid="{67E23569-DBD0-4B4E-ABD1-E6C746EBB410}"/>
    <cellStyle name="Vírgula 29 3 11" xfId="36111" xr:uid="{221205DC-FA74-4C6F-8EE8-705590C8314F}"/>
    <cellStyle name="Vírgula 29 3 12" xfId="37523" xr:uid="{F555A925-1C89-498A-B056-F2EA5E28A028}"/>
    <cellStyle name="Vírgula 29 3 13" xfId="38928" xr:uid="{7285D5D7-279E-4922-8EC5-B9185FC4180E}"/>
    <cellStyle name="Vírgula 29 3 14" xfId="40940" xr:uid="{CE363EE8-5E1B-4F94-8FFD-77CC1C45BCC2}"/>
    <cellStyle name="Vírgula 29 3 15" xfId="41977" xr:uid="{431FEBD5-C1A4-465C-9046-B278AC371EA1}"/>
    <cellStyle name="Vírgula 29 3 16" xfId="43380" xr:uid="{71C3FF77-EF7F-45D6-89F6-C85CBFA7B4D3}"/>
    <cellStyle name="Vírgula 29 3 2" xfId="4253" xr:uid="{69E0CC54-9722-4A3A-AEF6-59BCF8D86197}"/>
    <cellStyle name="Vírgula 29 3 2 10" xfId="36863" xr:uid="{3B6418AB-69B1-4065-A693-1BC7D22CABF7}"/>
    <cellStyle name="Vírgula 29 3 2 11" xfId="38275" xr:uid="{69E08D84-AD26-4588-9857-3D28C81B267E}"/>
    <cellStyle name="Vírgula 29 3 2 12" xfId="39680" xr:uid="{9526F7AD-8A26-4E1B-92D0-1F760A4F465C}"/>
    <cellStyle name="Vírgula 29 3 2 13" xfId="40941" xr:uid="{7E051AD6-53BA-4B35-8B0D-6B47690DF014}"/>
    <cellStyle name="Vírgula 29 3 2 14" xfId="42729" xr:uid="{FC081E7D-28A7-44C5-8FA4-2E854813FB13}"/>
    <cellStyle name="Vírgula 29 3 2 15" xfId="44132" xr:uid="{E4D86457-742A-4A29-8059-C77A69CE92B1}"/>
    <cellStyle name="Vírgula 29 3 2 2" xfId="5862" xr:uid="{B4602E92-1819-463D-AC70-7F3F82BA4609}"/>
    <cellStyle name="Vírgula 29 3 2 2 2" xfId="11111" xr:uid="{C5FD0E75-3186-471E-9998-B6F427656F93}"/>
    <cellStyle name="Vírgula 29 3 2 2 2 2" xfId="27373" xr:uid="{D82DDEDF-034C-4A2E-9826-E78C607463E9}"/>
    <cellStyle name="Vírgula 29 3 2 2 3" xfId="16634" xr:uid="{A21A789E-C9B9-49DC-BF2C-B435612B37FA}"/>
    <cellStyle name="Vírgula 29 3 2 2 4" xfId="22532" xr:uid="{37EAA596-85FF-4602-9E1C-5705E12617B0}"/>
    <cellStyle name="Vírgula 29 3 2 2 5" xfId="19008" xr:uid="{E6AAA4EF-0608-4D1D-9117-4EAD86ACA9D9}"/>
    <cellStyle name="Vírgula 29 3 2 3" xfId="7868" xr:uid="{5B0BF363-2769-4994-803B-1521D7DE1AD6}"/>
    <cellStyle name="Vírgula 29 3 2 3 2" xfId="12723" xr:uid="{800086F0-D4D1-4853-ABDB-A22B1F99EA58}"/>
    <cellStyle name="Vírgula 29 3 2 3 2 2" xfId="28985" xr:uid="{A8485135-0D29-4568-9E75-E31D2016CD26}"/>
    <cellStyle name="Vírgula 29 3 2 3 3" xfId="18318" xr:uid="{BCA00CF3-EA32-48C3-93FB-56976532FC8D}"/>
    <cellStyle name="Vírgula 29 3 2 3 4" xfId="24144" xr:uid="{ACB81035-E94D-4E70-9CDD-316405A38E2A}"/>
    <cellStyle name="Vírgula 29 3 2 3 5" xfId="29629" xr:uid="{601BDCD5-D954-4242-BA86-916BF13CAB00}"/>
    <cellStyle name="Vírgula 29 3 2 4" xfId="9495" xr:uid="{BA09BA8C-39A1-490B-9A5A-E9507A4DE2BA}"/>
    <cellStyle name="Vírgula 29 3 2 4 2" xfId="25764" xr:uid="{93718331-0ADE-4B8B-8AB9-07D2F6263367}"/>
    <cellStyle name="Vírgula 29 3 2 5" xfId="15025" xr:uid="{F9EC18EE-7BD9-46D0-8074-63AFE43F831E}"/>
    <cellStyle name="Vírgula 29 3 2 6" xfId="20923" xr:uid="{2914428A-9697-4E8F-A1AB-9A2215BC26EA}"/>
    <cellStyle name="Vírgula 29 3 2 7" xfId="31796" xr:uid="{79C32F01-E91A-4AB7-A633-40777349CBFE}"/>
    <cellStyle name="Vírgula 29 3 2 8" xfId="33968" xr:uid="{0DBC895E-D2CE-4772-92EC-D6BFAA482CE3}"/>
    <cellStyle name="Vírgula 29 3 2 9" xfId="35271" xr:uid="{0CCC596D-847E-4323-BA79-4E342478266E}"/>
    <cellStyle name="Vírgula 29 3 3" xfId="5007" xr:uid="{FB9537E9-5A39-456D-994F-63B18937F423}"/>
    <cellStyle name="Vírgula 29 3 3 2" xfId="10256" xr:uid="{FFBABE65-33C4-431D-BC7B-EC4C134E4BAD}"/>
    <cellStyle name="Vírgula 29 3 3 2 2" xfId="26518" xr:uid="{FFA652DF-87B7-494E-832C-BF18E9FB22E0}"/>
    <cellStyle name="Vírgula 29 3 3 3" xfId="15779" xr:uid="{A50F7FEE-49FD-4D84-ADE8-556FB1C198E0}"/>
    <cellStyle name="Vírgula 29 3 3 4" xfId="21677" xr:uid="{BCFAFCF4-0A00-4D24-AE95-A4ED1EF4515B}"/>
    <cellStyle name="Vírgula 29 3 3 5" xfId="13611" xr:uid="{1AE19396-A0E2-41F3-96DD-14C5481D13E5}"/>
    <cellStyle name="Vírgula 29 3 4" xfId="7013" xr:uid="{B73066B4-53B1-4827-88A7-8ECC52744975}"/>
    <cellStyle name="Vírgula 29 3 4 2" xfId="11868" xr:uid="{2CB44827-C7E4-4EE7-9AB0-ACBE1C431651}"/>
    <cellStyle name="Vírgula 29 3 4 2 2" xfId="28130" xr:uid="{C60C197D-4930-4C13-8558-E087FAFECD70}"/>
    <cellStyle name="Vírgula 29 3 4 3" xfId="17463" xr:uid="{F1646C14-326F-428E-836C-022B0F556FA9}"/>
    <cellStyle name="Vírgula 29 3 4 4" xfId="23289" xr:uid="{FA1D1AE7-7B18-40A4-A34E-C093EAAF562C}"/>
    <cellStyle name="Vírgula 29 3 4 5" xfId="30943" xr:uid="{8FFFFCA9-B24A-4B8A-94BF-C47CFD3D10FB}"/>
    <cellStyle name="Vírgula 29 3 5" xfId="8640" xr:uid="{4B5C8B7F-A430-4862-A4C5-BB11AE5EAA7A}"/>
    <cellStyle name="Vírgula 29 3 5 2" xfId="24909" xr:uid="{37A942BD-8D7D-4208-B166-15EE45BBF75C}"/>
    <cellStyle name="Vírgula 29 3 6" xfId="14168" xr:uid="{8911CC1B-1D58-4596-8EE9-756552285277}"/>
    <cellStyle name="Vírgula 29 3 7" xfId="20068" xr:uid="{62CB309E-B7E8-4D1E-8523-106699FA262A}"/>
    <cellStyle name="Vírgula 29 3 8" xfId="13103" xr:uid="{13199C54-208B-4DBD-BC3B-E5721E917947}"/>
    <cellStyle name="Vírgula 29 3 9" xfId="33113" xr:uid="{7BF91066-0586-4E46-B8CD-65E9349808A2}"/>
    <cellStyle name="Vírgula 29 4" xfId="3815" xr:uid="{6A81E552-4F60-4D11-8C82-AE83559DC8F6}"/>
    <cellStyle name="Vírgula 29 4 10" xfId="36496" xr:uid="{C2DC4CCB-7DD4-48B2-80B4-F9E30C3621C4}"/>
    <cellStyle name="Vírgula 29 4 11" xfId="37908" xr:uid="{BFACFA38-BB3A-4A92-93E0-045C4967EE20}"/>
    <cellStyle name="Vírgula 29 4 12" xfId="39313" xr:uid="{F12E9658-3B63-48F9-93CE-3801E49C76AB}"/>
    <cellStyle name="Vírgula 29 4 13" xfId="40942" xr:uid="{FCB4D6FE-F85C-4913-8C47-445FC22D01B3}"/>
    <cellStyle name="Vírgula 29 4 14" xfId="42362" xr:uid="{6D578D78-7EAD-4676-A895-68DBCCBF3DC1}"/>
    <cellStyle name="Vírgula 29 4 15" xfId="43765" xr:uid="{EAD3666E-7A6E-4600-983D-4A3BC69C5423}"/>
    <cellStyle name="Vírgula 29 4 2" xfId="5424" xr:uid="{B917A848-EC27-4CB6-B2A4-CF8F194676ED}"/>
    <cellStyle name="Vírgula 29 4 2 2" xfId="10673" xr:uid="{D4E581A0-85AE-4276-AFA2-C2EC96A9BD39}"/>
    <cellStyle name="Vírgula 29 4 2 2 2" xfId="26935" xr:uid="{D803E327-80A0-4423-9DC3-7D1D300801FA}"/>
    <cellStyle name="Vírgula 29 4 2 3" xfId="16196" xr:uid="{131D476A-AAC2-4A2F-B1B7-1CE0C44D7C24}"/>
    <cellStyle name="Vírgula 29 4 2 4" xfId="22094" xr:uid="{6E0240A0-29E5-4E39-86DE-A572451E26A7}"/>
    <cellStyle name="Vírgula 29 4 2 5" xfId="30191" xr:uid="{C8D0FDCB-B10A-4B0F-8FB3-1B2C5B0D77AE}"/>
    <cellStyle name="Vírgula 29 4 3" xfId="7430" xr:uid="{C7B256E7-EE38-4E6A-9896-4D968C930D72}"/>
    <cellStyle name="Vírgula 29 4 3 2" xfId="12285" xr:uid="{A5263E0E-6DC7-485C-941D-00118ADA0704}"/>
    <cellStyle name="Vírgula 29 4 3 2 2" xfId="28547" xr:uid="{3A2CD0F4-46C5-41DD-91BD-B11ABB644CD7}"/>
    <cellStyle name="Vírgula 29 4 3 3" xfId="17880" xr:uid="{350DAB54-3E08-4570-B3E0-4ECB421E522E}"/>
    <cellStyle name="Vírgula 29 4 3 4" xfId="23706" xr:uid="{555817F1-5CB3-4D4C-97C0-B8F991028657}"/>
    <cellStyle name="Vírgula 29 4 3 5" xfId="30540" xr:uid="{78973CB8-58EF-4159-ACBF-19F59F2CE5AC}"/>
    <cellStyle name="Vírgula 29 4 4" xfId="9057" xr:uid="{C2BD4C03-83E7-48B9-A49E-BAE68C076C15}"/>
    <cellStyle name="Vírgula 29 4 4 2" xfId="25326" xr:uid="{9D87BFC6-BB62-4A68-9877-D21098E4CD81}"/>
    <cellStyle name="Vírgula 29 4 5" xfId="14587" xr:uid="{A5F23467-23F4-43BF-A221-8D84ED0EBC1C}"/>
    <cellStyle name="Vírgula 29 4 6" xfId="20485" xr:uid="{A4AF1980-D40A-40FA-AC2A-0311F681B5A3}"/>
    <cellStyle name="Vírgula 29 4 7" xfId="19163" xr:uid="{5B49B057-2664-4C01-91D1-153FDCBE23CB}"/>
    <cellStyle name="Vírgula 29 4 8" xfId="33530" xr:uid="{84DF17E5-4E27-4AA3-8F4B-5572837F9485}"/>
    <cellStyle name="Vírgula 29 4 9" xfId="35272" xr:uid="{2E70BFF0-EB0F-4F69-A0D8-E8BB6F0F21E3}"/>
    <cellStyle name="Vírgula 29 5" xfId="4575" xr:uid="{5FD1897D-FCCE-411F-9E60-BF073D28C299}"/>
    <cellStyle name="Vírgula 29 5 2" xfId="9824" xr:uid="{FEB82466-56BA-4BB8-A0C2-2389C1E67C73}"/>
    <cellStyle name="Vírgula 29 5 2 2" xfId="26086" xr:uid="{9543B29E-83F1-4E56-BC65-283CBC82C4D1}"/>
    <cellStyle name="Vírgula 29 5 3" xfId="15347" xr:uid="{079EA20B-C22C-421F-A961-69DF3E64D2B0}"/>
    <cellStyle name="Vírgula 29 5 4" xfId="21245" xr:uid="{2ADFB686-F8DC-4167-BE73-43C44CDC7F31}"/>
    <cellStyle name="Vírgula 29 5 5" xfId="30778" xr:uid="{80305612-316D-45E4-9375-D48762FAC59E}"/>
    <cellStyle name="Vírgula 29 6" xfId="6581" xr:uid="{1F3C2DC0-C3BD-48E5-9A9F-2880E31710D0}"/>
    <cellStyle name="Vírgula 29 6 2" xfId="11436" xr:uid="{38B950D5-CBFD-47B7-AC0C-430792DCE394}"/>
    <cellStyle name="Vírgula 29 6 2 2" xfId="27698" xr:uid="{1B10A913-F406-44E1-8701-167D4724970C}"/>
    <cellStyle name="Vírgula 29 6 3" xfId="17031" xr:uid="{0586ABF1-4689-4CE9-9E0C-C10AEE31BCEC}"/>
    <cellStyle name="Vírgula 29 6 4" xfId="22857" xr:uid="{6F046767-1EB1-4F11-9411-E0C9038975F9}"/>
    <cellStyle name="Vírgula 29 6 5" xfId="32557" xr:uid="{165338CE-BDD0-4A99-BBB8-D581E993C6A3}"/>
    <cellStyle name="Vírgula 29 7" xfId="8208" xr:uid="{04B3AF19-0044-4E38-A97A-B5500E6C210E}"/>
    <cellStyle name="Vírgula 29 7 2" xfId="24478" xr:uid="{15107E86-1CAF-4CCB-99AC-94FFA25356DD}"/>
    <cellStyle name="Vírgula 29 8" xfId="13724" xr:uid="{FB950723-58D5-4D68-B16B-BC1C7C5375B5}"/>
    <cellStyle name="Vírgula 29 9" xfId="19636" xr:uid="{2490A506-EC85-498F-B969-4DD0E3A957E4}"/>
    <cellStyle name="Vírgula 3" xfId="12" xr:uid="{00000000-0005-0000-0000-00000E000000}"/>
    <cellStyle name="Vírgula 3 10" xfId="6582" xr:uid="{9824085E-616B-46F5-BBEE-599659CCF422}"/>
    <cellStyle name="Vírgula 3 10 2" xfId="11437" xr:uid="{6F10FF34-3F79-4B43-AACF-891A47F952D6}"/>
    <cellStyle name="Vírgula 3 10 2 2" xfId="27699" xr:uid="{30527BBA-E941-47D2-A766-4387F4E3F4B4}"/>
    <cellStyle name="Vírgula 3 10 3" xfId="17032" xr:uid="{B631ECB4-A745-469E-89B4-D92B411CB1D0}"/>
    <cellStyle name="Vírgula 3 10 4" xfId="22858" xr:uid="{69822170-9519-459E-88F0-6ADCDF93D481}"/>
    <cellStyle name="Vírgula 3 10 5" xfId="18680" xr:uid="{471FF8CF-F744-457F-AE18-3CB8D9F90B0A}"/>
    <cellStyle name="Vírgula 3 11" xfId="8156" xr:uid="{E0BBD3BC-11AB-4CF8-A84C-F15AF65A75E5}"/>
    <cellStyle name="Vírgula 3 11 2" xfId="13011" xr:uid="{4530E4C5-0587-4941-8749-9D2BAA180058}"/>
    <cellStyle name="Vírgula 3 11 2 2" xfId="29273" xr:uid="{1DB25491-07EF-4FE1-AC2E-11283F4D3173}"/>
    <cellStyle name="Vírgula 3 11 3" xfId="18606" xr:uid="{F2840403-7932-49F7-933F-084B74C59D98}"/>
    <cellStyle name="Vírgula 3 11 4" xfId="24432" xr:uid="{D3239BC3-4DA7-44E8-AB67-45529695037A}"/>
    <cellStyle name="Vírgula 3 11 5" xfId="13481" xr:uid="{6945F457-71A6-4D60-957B-00B51B6477DC}"/>
    <cellStyle name="Vírgula 3 12" xfId="8209" xr:uid="{DB2C5B59-4F18-4836-BEE4-594B34A804E7}"/>
    <cellStyle name="Vírgula 3 12 2" xfId="13725" xr:uid="{F8B982D0-F519-4012-9ED1-F3F49022EB33}"/>
    <cellStyle name="Vírgula 3 12 3" xfId="31268" xr:uid="{98D15720-468F-40DF-84C7-23DA52D71AEF}"/>
    <cellStyle name="Vírgula 3 13" xfId="13021" xr:uid="{F0B0344A-05FA-4990-8CDE-A921302D1995}"/>
    <cellStyle name="Vírgula 3 14" xfId="19637" xr:uid="{9AB0AA02-1FD0-403D-969D-22A811092489}"/>
    <cellStyle name="Vírgula 3 15" xfId="32592" xr:uid="{E77CA0B1-845C-43B0-A5AB-D4854E2CEAC3}"/>
    <cellStyle name="Vírgula 3 16" xfId="30891" xr:uid="{09709CA7-2837-44BA-B72E-44C8A6B5EE0B}"/>
    <cellStyle name="Vírgula 3 17" xfId="32599" xr:uid="{D026F486-DECC-4FB1-9007-CDE83352BF68}"/>
    <cellStyle name="Vírgula 3 18" xfId="32680" xr:uid="{9BE74673-BD75-4F16-954C-9C666A0812E8}"/>
    <cellStyle name="Vírgula 3 19" xfId="34257" xr:uid="{E42F047C-A0E8-40D0-A995-C60154E083D3}"/>
    <cellStyle name="Vírgula 3 2" xfId="14" xr:uid="{00000000-0005-0000-0000-00000F000000}"/>
    <cellStyle name="Vírgula 3 2 10" xfId="19638" xr:uid="{F98EB7A5-3168-4F1B-A6B2-1D055D1841AB}"/>
    <cellStyle name="Vírgula 3 2 11" xfId="29464" xr:uid="{2541E341-DF09-4397-9B2D-F2C46A32D177}"/>
    <cellStyle name="Vírgula 3 2 12" xfId="32621" xr:uid="{0141BABB-9C94-4C04-889C-0B32C0638A96}"/>
    <cellStyle name="Vírgula 3 2 13" xfId="32681" xr:uid="{1544BD15-0278-486B-B659-83BB07F48620}"/>
    <cellStyle name="Vírgula 3 2 14" xfId="35273" xr:uid="{180E1C68-8D34-4124-9AEC-E43B379B3A50}"/>
    <cellStyle name="Vírgula 3 2 15" xfId="35733" xr:uid="{F611A36F-C220-4E26-8CF0-1397750726CC}"/>
    <cellStyle name="Vírgula 3 2 16" xfId="37147" xr:uid="{C413E6CD-9BC3-4C6D-A2F5-F8775FB05805}"/>
    <cellStyle name="Vírgula 3 2 17" xfId="38552" xr:uid="{9D64AF77-2857-4C41-8F02-5A91AA6072EA}"/>
    <cellStyle name="Vírgula 3 2 18" xfId="40943" xr:uid="{EEF7077E-5088-4EB6-847F-B33297CBEDFC}"/>
    <cellStyle name="Vírgula 3 2 19" xfId="41601" xr:uid="{32DD6359-CA62-4163-B28E-4769AC350BB0}"/>
    <cellStyle name="Vírgula 3 2 2" xfId="3127" xr:uid="{209BA690-4838-4F7A-83D2-D04BCC7319E3}"/>
    <cellStyle name="Vírgula 3 2 2 10" xfId="32874" xr:uid="{34454B11-4BE7-4186-903D-C35802958D4E}"/>
    <cellStyle name="Vírgula 3 2 2 11" xfId="35274" xr:uid="{C6803FB2-928D-4367-ADB8-79E6D306F8DB}"/>
    <cellStyle name="Vírgula 3 2 2 12" xfId="35903" xr:uid="{CCAE9EB1-C517-4CA7-9F77-31E4F7868E65}"/>
    <cellStyle name="Vírgula 3 2 2 13" xfId="37315" xr:uid="{09B9DD01-D3BB-4E92-ABB9-2F051848371C}"/>
    <cellStyle name="Vírgula 3 2 2 14" xfId="38720" xr:uid="{12444205-CA39-466C-AA06-DB570432F610}"/>
    <cellStyle name="Vírgula 3 2 2 15" xfId="40944" xr:uid="{43BBB3CD-A4D1-4514-BAAD-0D193C7D3B28}"/>
    <cellStyle name="Vírgula 3 2 2 16" xfId="41769" xr:uid="{8490CF90-E61D-49F5-8D9F-7C3D2C1A5C93}"/>
    <cellStyle name="Vírgula 3 2 2 17" xfId="43172" xr:uid="{2D3820A8-B461-425A-8408-4E18D6AD382E}"/>
    <cellStyle name="Vírgula 3 2 2 2" xfId="3592" xr:uid="{32B30E1B-E79C-437D-AE1E-AB83EC5086A1}"/>
    <cellStyle name="Vírgula 3 2 2 2 10" xfId="35275" xr:uid="{6601616C-D80F-429C-9DA6-9EBE93A6BD74}"/>
    <cellStyle name="Vírgula 3 2 2 2 11" xfId="36268" xr:uid="{BC7D92E4-E26B-4032-B110-01AA63501D69}"/>
    <cellStyle name="Vírgula 3 2 2 2 12" xfId="37680" xr:uid="{A69624A8-78EF-4E3A-A916-43C90F9B3961}"/>
    <cellStyle name="Vírgula 3 2 2 2 13" xfId="39085" xr:uid="{4DA44C1A-558D-4E66-B70C-26986BCE6A2A}"/>
    <cellStyle name="Vírgula 3 2 2 2 14" xfId="40945" xr:uid="{28AD9AE2-B4A4-40FE-BC7A-A8BBC727779F}"/>
    <cellStyle name="Vírgula 3 2 2 2 15" xfId="42134" xr:uid="{E94C8C03-E2BC-482B-BF34-655F3CCE27DE}"/>
    <cellStyle name="Vírgula 3 2 2 2 16" xfId="43537" xr:uid="{7B9F0F3F-5FFB-48AF-86C7-E0D62B584DB1}"/>
    <cellStyle name="Vírgula 3 2 2 2 2" xfId="4453" xr:uid="{E9B0E1AB-38C3-4EBB-98D1-9312595BD694}"/>
    <cellStyle name="Vírgula 3 2 2 2 2 10" xfId="37020" xr:uid="{E16AB48C-E9B3-4821-942C-3BA15D5FE8E7}"/>
    <cellStyle name="Vírgula 3 2 2 2 2 11" xfId="38432" xr:uid="{4CDF4C14-0730-4B87-B853-4273480A7285}"/>
    <cellStyle name="Vírgula 3 2 2 2 2 12" xfId="39837" xr:uid="{AA3A9EA5-2D00-48FD-B7F4-14F799CE6CF1}"/>
    <cellStyle name="Vírgula 3 2 2 2 2 13" xfId="40946" xr:uid="{CEF51F5A-EAA7-44CD-8154-AA655A18F41A}"/>
    <cellStyle name="Vírgula 3 2 2 2 2 14" xfId="42886" xr:uid="{77D1DB3B-EE9F-451E-8B6B-FECEAB8E4C00}"/>
    <cellStyle name="Vírgula 3 2 2 2 2 15" xfId="44289" xr:uid="{D48498D2-6DE2-426A-B504-9BC35E205042}"/>
    <cellStyle name="Vírgula 3 2 2 2 2 2" xfId="6062" xr:uid="{85434DF5-81BC-46F8-8ED4-D4555D826397}"/>
    <cellStyle name="Vírgula 3 2 2 2 2 2 2" xfId="11311" xr:uid="{2DD8022E-E920-424D-B18A-2BFD5DB0D940}"/>
    <cellStyle name="Vírgula 3 2 2 2 2 2 2 2" xfId="27573" xr:uid="{A9295871-53FC-4C5B-AE6E-A7B3CEF19009}"/>
    <cellStyle name="Vírgula 3 2 2 2 2 2 3" xfId="16834" xr:uid="{FA2D0CC9-6D9F-482F-997A-BFAD3BEFBADC}"/>
    <cellStyle name="Vírgula 3 2 2 2 2 2 4" xfId="22732" xr:uid="{F9F57425-4D63-4ADF-B53C-1208200F4191}"/>
    <cellStyle name="Vírgula 3 2 2 2 2 2 5" xfId="31670" xr:uid="{DEB36733-5F79-4507-B4D3-0E2DA2BF064A}"/>
    <cellStyle name="Vírgula 3 2 2 2 2 3" xfId="8068" xr:uid="{BE986423-AC5C-4A7B-BD6E-717F286BEFDA}"/>
    <cellStyle name="Vírgula 3 2 2 2 2 3 2" xfId="12923" xr:uid="{0E5E374D-AB82-4C87-AB46-13BEF3BF3D9E}"/>
    <cellStyle name="Vírgula 3 2 2 2 2 3 2 2" xfId="29185" xr:uid="{9DA89E94-7501-4474-A444-2E8442E005E9}"/>
    <cellStyle name="Vírgula 3 2 2 2 2 3 3" xfId="18518" xr:uid="{73D681E0-C118-49F2-B0F0-ED90E86ED752}"/>
    <cellStyle name="Vírgula 3 2 2 2 2 3 4" xfId="24344" xr:uid="{6A7AEA65-9F7A-49A7-9FEF-4D18BA496A72}"/>
    <cellStyle name="Vírgula 3 2 2 2 2 3 5" xfId="30848" xr:uid="{3A2C55CF-AACF-4006-AC37-0532C6E1DAB6}"/>
    <cellStyle name="Vírgula 3 2 2 2 2 4" xfId="9695" xr:uid="{E8320FB6-1E40-4E02-A805-BC60CB8FC464}"/>
    <cellStyle name="Vírgula 3 2 2 2 2 4 2" xfId="25964" xr:uid="{27B3BC9F-6F59-401E-AF92-952D12291BA8}"/>
    <cellStyle name="Vírgula 3 2 2 2 2 5" xfId="15225" xr:uid="{6120A61E-DD2E-4A27-81CB-5FC534BA891E}"/>
    <cellStyle name="Vírgula 3 2 2 2 2 6" xfId="21123" xr:uid="{B965C5E9-9B25-45C2-997B-D06F5A931F0E}"/>
    <cellStyle name="Vírgula 3 2 2 2 2 7" xfId="13586" xr:uid="{7D473349-5E8B-4944-B5FC-244086CBE35B}"/>
    <cellStyle name="Vírgula 3 2 2 2 2 8" xfId="34168" xr:uid="{802BBA0F-0AE7-441D-BCA9-78D10F242681}"/>
    <cellStyle name="Vírgula 3 2 2 2 2 9" xfId="35276" xr:uid="{FF9125DA-5AB4-4DA0-8AE8-00590037F309}"/>
    <cellStyle name="Vírgula 3 2 2 2 3" xfId="5207" xr:uid="{50C6460B-7179-443C-8911-ADDCDA856D2A}"/>
    <cellStyle name="Vírgula 3 2 2 2 3 2" xfId="10456" xr:uid="{0A8D8DFE-D92B-4FC0-BC98-F7765FC1AF57}"/>
    <cellStyle name="Vírgula 3 2 2 2 3 2 2" xfId="26718" xr:uid="{F6B995C0-8516-4F10-8591-D3F3C7DAA36A}"/>
    <cellStyle name="Vírgula 3 2 2 2 3 3" xfId="15979" xr:uid="{21C60858-26EC-4E8A-A784-ACC83A8E6207}"/>
    <cellStyle name="Vírgula 3 2 2 2 3 4" xfId="21877" xr:uid="{42AD8E56-96BF-4CF9-B48D-E2DF476030C7}"/>
    <cellStyle name="Vírgula 3 2 2 2 3 5" xfId="29687" xr:uid="{B7B38AE7-5850-4F4A-A740-35B579065763}"/>
    <cellStyle name="Vírgula 3 2 2 2 4" xfId="7213" xr:uid="{66247C65-BB58-4811-BC43-771FA1006CF1}"/>
    <cellStyle name="Vírgula 3 2 2 2 4 2" xfId="12068" xr:uid="{2C766900-0119-4B35-B013-E4C86A4DAF90}"/>
    <cellStyle name="Vírgula 3 2 2 2 4 2 2" xfId="28330" xr:uid="{09925749-F305-419B-9394-0F09B11FD1B4}"/>
    <cellStyle name="Vírgula 3 2 2 2 4 3" xfId="17663" xr:uid="{8D71C65A-9C87-458F-9132-E2A9AB46041A}"/>
    <cellStyle name="Vírgula 3 2 2 2 4 4" xfId="23489" xr:uid="{01DFF45F-5E73-41E4-909E-E755B0AD1EC9}"/>
    <cellStyle name="Vírgula 3 2 2 2 4 5" xfId="29537" xr:uid="{F11B0BFC-8434-4F17-9B56-367AB4F798DD}"/>
    <cellStyle name="Vírgula 3 2 2 2 5" xfId="8840" xr:uid="{134C7C62-37A7-4297-A6E2-E4DC86DBB764}"/>
    <cellStyle name="Vírgula 3 2 2 2 5 2" xfId="25109" xr:uid="{D5DCC7A7-C707-4E87-BD83-91FF67F5CEEB}"/>
    <cellStyle name="Vírgula 3 2 2 2 6" xfId="14368" xr:uid="{C788CEDE-715E-4587-9343-419EF7437750}"/>
    <cellStyle name="Vírgula 3 2 2 2 7" xfId="20268" xr:uid="{87B5E6FD-25DB-4728-A06B-3AB32F5E7416}"/>
    <cellStyle name="Vírgula 3 2 2 2 8" xfId="29563" xr:uid="{A3401D97-CF86-43FD-A92B-F0E5B4FE2FAA}"/>
    <cellStyle name="Vírgula 3 2 2 2 9" xfId="33313" xr:uid="{31B70E70-0B30-4DF7-B36C-40280C10EC7F}"/>
    <cellStyle name="Vírgula 3 2 2 3" xfId="4018" xr:uid="{49C17DE7-D952-4E73-AA39-5E6BDABC29D1}"/>
    <cellStyle name="Vírgula 3 2 2 3 10" xfId="36653" xr:uid="{1314ED7B-FFA5-4CD2-9EDF-0C54053056B7}"/>
    <cellStyle name="Vírgula 3 2 2 3 11" xfId="38065" xr:uid="{A16174D8-549A-45C9-B8CD-BE67AF33ED58}"/>
    <cellStyle name="Vírgula 3 2 2 3 12" xfId="39470" xr:uid="{2EFA3CE1-3CC8-4963-B565-229DE4070AAA}"/>
    <cellStyle name="Vírgula 3 2 2 3 13" xfId="40947" xr:uid="{018D5E6A-0175-4C54-9501-11DC3A4FF714}"/>
    <cellStyle name="Vírgula 3 2 2 3 14" xfId="42519" xr:uid="{9BA9DB24-89D8-4FE7-8396-B7B2F973D02E}"/>
    <cellStyle name="Vírgula 3 2 2 3 15" xfId="43922" xr:uid="{7B877C6E-78AC-4DC0-AE06-13D593A71135}"/>
    <cellStyle name="Vírgula 3 2 2 3 2" xfId="5627" xr:uid="{4358CE31-009A-4C59-8B69-2E1CC78A4927}"/>
    <cellStyle name="Vírgula 3 2 2 3 2 2" xfId="10876" xr:uid="{8C42412F-FE63-4840-BDB5-777FE0665C7B}"/>
    <cellStyle name="Vírgula 3 2 2 3 2 2 2" xfId="27138" xr:uid="{E329A504-5990-4448-B4D5-7E3D81BDFF37}"/>
    <cellStyle name="Vírgula 3 2 2 3 2 3" xfId="16399" xr:uid="{6152C663-0867-4AD4-8DAF-C32C4ECAA0E2}"/>
    <cellStyle name="Vírgula 3 2 2 3 2 4" xfId="22297" xr:uid="{F59D1CED-833B-4878-9057-8AB47B6E1DB8}"/>
    <cellStyle name="Vírgula 3 2 2 3 2 5" xfId="32553" xr:uid="{7819CF25-DD06-4AD1-9793-129336622408}"/>
    <cellStyle name="Vírgula 3 2 2 3 3" xfId="7633" xr:uid="{AB876326-CC38-412F-9273-54FE2D537768}"/>
    <cellStyle name="Vírgula 3 2 2 3 3 2" xfId="12488" xr:uid="{A82BCFC5-94FA-4BD8-AE6D-118978A36E09}"/>
    <cellStyle name="Vírgula 3 2 2 3 3 2 2" xfId="28750" xr:uid="{DFFD5130-28D0-400F-81E1-2C1B44927D52}"/>
    <cellStyle name="Vírgula 3 2 2 3 3 3" xfId="18083" xr:uid="{ADAB66DB-10AF-466C-A4BF-60CCF8B2ABAB}"/>
    <cellStyle name="Vírgula 3 2 2 3 3 4" xfId="23909" xr:uid="{EA0B5396-81DD-4F20-A7E5-2981B4D69C17}"/>
    <cellStyle name="Vírgula 3 2 2 3 3 5" xfId="29502" xr:uid="{FC17B675-77FE-4DC5-B0D7-76969DD3BD0D}"/>
    <cellStyle name="Vírgula 3 2 2 3 4" xfId="9260" xr:uid="{68E33DF1-3190-45AC-9A39-8CD30A753C22}"/>
    <cellStyle name="Vírgula 3 2 2 3 4 2" xfId="25529" xr:uid="{7AE6B7B6-3147-433D-B7B9-89BF426A0B54}"/>
    <cellStyle name="Vírgula 3 2 2 3 5" xfId="14790" xr:uid="{765B2844-EA6F-4BDA-9704-073EB5CBBD4D}"/>
    <cellStyle name="Vírgula 3 2 2 3 6" xfId="20688" xr:uid="{11E2CB36-914A-431A-AF29-538CC7129196}"/>
    <cellStyle name="Vírgula 3 2 2 3 7" xfId="31131" xr:uid="{1103D696-04C9-4703-B3F3-8B7382EAF627}"/>
    <cellStyle name="Vírgula 3 2 2 3 8" xfId="33733" xr:uid="{2BABAAB3-3727-470E-9527-28DC2152AE85}"/>
    <cellStyle name="Vírgula 3 2 2 3 9" xfId="35277" xr:uid="{579E5E66-212E-42AC-B8A2-EA78BDBF2F93}"/>
    <cellStyle name="Vírgula 3 2 2 4" xfId="4768" xr:uid="{E3CE2BFC-F818-47E5-9B61-5741430DC60A}"/>
    <cellStyle name="Vírgula 3 2 2 4 2" xfId="10017" xr:uid="{A03FDFC6-88CD-422C-8DCD-1F8D594F85D2}"/>
    <cellStyle name="Vírgula 3 2 2 4 2 2" xfId="26279" xr:uid="{33AA074D-7BD6-48C9-8E30-CAF25E432352}"/>
    <cellStyle name="Vírgula 3 2 2 4 3" xfId="15540" xr:uid="{C81AA5C4-E507-4C2E-9526-D1C9D31D59B1}"/>
    <cellStyle name="Vírgula 3 2 2 4 4" xfId="21438" xr:uid="{D4856387-65A2-42CF-97C7-0D790A215E04}"/>
    <cellStyle name="Vírgula 3 2 2 4 5" xfId="31513" xr:uid="{585A5AA7-FCF4-4391-B4EC-1E2A054277B6}"/>
    <cellStyle name="Vírgula 3 2 2 5" xfId="6774" xr:uid="{7A9751E1-0B6C-48C1-BE0E-F26A9F827BC0}"/>
    <cellStyle name="Vírgula 3 2 2 5 2" xfId="11629" xr:uid="{9AB1978F-8EFB-4F29-9DB5-8C039A293586}"/>
    <cellStyle name="Vírgula 3 2 2 5 2 2" xfId="27891" xr:uid="{59FE46DA-06F1-4117-8E16-980DEBB7D16A}"/>
    <cellStyle name="Vírgula 3 2 2 5 3" xfId="17224" xr:uid="{0C1B1EB8-4DFA-4171-9D07-DBA646BFF3BB}"/>
    <cellStyle name="Vírgula 3 2 2 5 4" xfId="23050" xr:uid="{D45D3350-C1D0-43E0-A999-40615FEDAB37}"/>
    <cellStyle name="Vírgula 3 2 2 5 5" xfId="30681" xr:uid="{DD769F05-40C4-414B-AC6D-0B9CDB0A5E30}"/>
    <cellStyle name="Vírgula 3 2 2 6" xfId="8401" xr:uid="{7DC1245D-2E50-46B0-B241-3D290CF2FFD0}"/>
    <cellStyle name="Vírgula 3 2 2 6 2" xfId="24670" xr:uid="{548AC3A7-9BA7-47FF-B621-6D1D6E6B84D9}"/>
    <cellStyle name="Vírgula 3 2 2 7" xfId="13926" xr:uid="{9A155AFC-6EBA-425F-9FD0-3AF76A9E3347}"/>
    <cellStyle name="Vírgula 3 2 2 8" xfId="19829" xr:uid="{BD809F52-FDEA-4295-ACAD-E83DE2353D97}"/>
    <cellStyle name="Vírgula 3 2 2 9" xfId="30000" xr:uid="{BC17B2A3-2D29-431E-A175-AC4761B95707}"/>
    <cellStyle name="Vírgula 3 2 20" xfId="43004" xr:uid="{11083595-3634-4C27-ADF9-9F97B5C7D3AC}"/>
    <cellStyle name="Vírgula 3 2 21" xfId="2907" xr:uid="{91AA8EEA-8F02-4A1B-8648-863491A400DC}"/>
    <cellStyle name="Vírgula 3 2 3" xfId="3394" xr:uid="{B0020A03-101B-416C-A908-18101753AAFF}"/>
    <cellStyle name="Vírgula 3 2 3 10" xfId="35278" xr:uid="{CCA746E3-48D4-4BE3-AFC5-734B863FEE63}"/>
    <cellStyle name="Vírgula 3 2 3 11" xfId="36337" xr:uid="{97B91D13-BC3F-4BE3-9D95-585A2651FFAB}"/>
    <cellStyle name="Vírgula 3 2 3 12" xfId="37749" xr:uid="{8DB57324-184C-4C6A-B29B-D57D71F22502}"/>
    <cellStyle name="Vírgula 3 2 3 13" xfId="39154" xr:uid="{E9A19977-7EEC-4A0F-9341-A23FCF3223BF}"/>
    <cellStyle name="Vírgula 3 2 3 14" xfId="40948" xr:uid="{14A1BB46-6D17-46DA-AAFB-9989C4CBE0CB}"/>
    <cellStyle name="Vírgula 3 2 3 15" xfId="42203" xr:uid="{162D0DCC-AD83-41E5-A6DF-9B77FA3D6D2D}"/>
    <cellStyle name="Vírgula 3 2 3 16" xfId="43606" xr:uid="{6C21F59E-3FD1-49F8-BAAB-13E5E577A228}"/>
    <cellStyle name="Vírgula 3 2 3 2" xfId="4255" xr:uid="{9D5CCB8D-CDAD-418E-9454-76AD6220E908}"/>
    <cellStyle name="Vírgula 3 2 3 2 10" xfId="37089" xr:uid="{6B2DACEC-E94F-4C49-88E9-6A270245C268}"/>
    <cellStyle name="Vírgula 3 2 3 2 11" xfId="38501" xr:uid="{E7DEDBDB-1C37-4EDA-A037-FF9A34E606E8}"/>
    <cellStyle name="Vírgula 3 2 3 2 12" xfId="39906" xr:uid="{7F1438AC-3D3A-4CC9-9B2C-474789E6D104}"/>
    <cellStyle name="Vírgula 3 2 3 2 13" xfId="40949" xr:uid="{1860E856-3E92-40E1-9B8D-D62AA62B56DD}"/>
    <cellStyle name="Vírgula 3 2 3 2 14" xfId="42955" xr:uid="{5634AE12-6E4F-401A-AFD8-22165AD17AEF}"/>
    <cellStyle name="Vírgula 3 2 3 2 15" xfId="44358" xr:uid="{D1F9893A-A889-40E6-91B2-7D7053A9CBF7}"/>
    <cellStyle name="Vírgula 3 2 3 2 2" xfId="5864" xr:uid="{44F2D8ED-629D-4694-B540-FDBD7690B975}"/>
    <cellStyle name="Vírgula 3 2 3 2 2 2" xfId="11113" xr:uid="{151E0AFF-37C2-4348-A2CB-9FF36ABFEE2D}"/>
    <cellStyle name="Vírgula 3 2 3 2 2 2 2" xfId="27375" xr:uid="{61C348F9-A94C-4CCB-A79D-1E29CE7459E1}"/>
    <cellStyle name="Vírgula 3 2 3 2 2 3" xfId="16636" xr:uid="{E00FB464-1D98-4B2F-A294-59D3E94A3C85}"/>
    <cellStyle name="Vírgula 3 2 3 2 2 4" xfId="22534" xr:uid="{10168960-6258-41B5-A631-C4AE2135C2A8}"/>
    <cellStyle name="Vírgula 3 2 3 2 2 5" xfId="18975" xr:uid="{E1B7A207-92B1-4E05-A7BD-98DD35B2F4DF}"/>
    <cellStyle name="Vírgula 3 2 3 2 3" xfId="7870" xr:uid="{B750EF11-DBB2-4954-BD9F-BB2645D03A9A}"/>
    <cellStyle name="Vírgula 3 2 3 2 3 2" xfId="12725" xr:uid="{D474DA70-298C-49D7-9443-3119BF52E392}"/>
    <cellStyle name="Vírgula 3 2 3 2 3 2 2" xfId="28987" xr:uid="{07F2830F-6FBB-4987-8E0B-9855DCC76148}"/>
    <cellStyle name="Vírgula 3 2 3 2 3 3" xfId="18320" xr:uid="{B8CE8DA0-44F9-4422-A9A9-62A3A42FAA85}"/>
    <cellStyle name="Vírgula 3 2 3 2 3 4" xfId="24146" xr:uid="{5EE8396C-301F-4F9E-9E7A-505B8DDF374F}"/>
    <cellStyle name="Vírgula 3 2 3 2 3 5" xfId="30970" xr:uid="{2D544074-EF4B-4311-8A09-5F2C0880665A}"/>
    <cellStyle name="Vírgula 3 2 3 2 4" xfId="9497" xr:uid="{977CC3C3-3151-427A-AC3B-3309645A3A63}"/>
    <cellStyle name="Vírgula 3 2 3 2 4 2" xfId="25766" xr:uid="{EAA07B59-9017-424D-8022-920499556049}"/>
    <cellStyle name="Vírgula 3 2 3 2 5" xfId="15027" xr:uid="{1E8398D2-8A71-4DDA-863C-88CB733F5786}"/>
    <cellStyle name="Vírgula 3 2 3 2 6" xfId="20925" xr:uid="{8E3CA36C-002F-4B49-BA4F-ED2DD9DAC8CB}"/>
    <cellStyle name="Vírgula 3 2 3 2 7" xfId="29798" xr:uid="{F967DB70-2DAA-4395-9D7F-641F5E8E3D49}"/>
    <cellStyle name="Vírgula 3 2 3 2 8" xfId="33970" xr:uid="{B4478DAF-D7AD-42DA-B5DF-964B83B35E7D}"/>
    <cellStyle name="Vírgula 3 2 3 2 9" xfId="35279" xr:uid="{0C4354D8-F2E0-4DDB-8A09-63A77692CAF0}"/>
    <cellStyle name="Vírgula 3 2 3 3" xfId="5009" xr:uid="{929EE7B3-C820-4FFA-95D6-0BC11BC6D2DA}"/>
    <cellStyle name="Vírgula 3 2 3 3 2" xfId="10258" xr:uid="{CFC488CD-6C5E-4D0C-86B8-C7A5B6B2F494}"/>
    <cellStyle name="Vírgula 3 2 3 3 2 2" xfId="26520" xr:uid="{26F7F0C2-54D4-4152-8C5C-D49419600937}"/>
    <cellStyle name="Vírgula 3 2 3 3 3" xfId="15781" xr:uid="{47B28293-1CE0-4ADB-91E0-FB2947A7AA68}"/>
    <cellStyle name="Vírgula 3 2 3 3 4" xfId="21679" xr:uid="{6911EBB2-AF9F-421F-88D2-55379B98366D}"/>
    <cellStyle name="Vírgula 3 2 3 3 5" xfId="30950" xr:uid="{A75EC293-56B7-4742-A531-3809A2358688}"/>
    <cellStyle name="Vírgula 3 2 3 4" xfId="7015" xr:uid="{EF2C91EF-7520-4664-AC43-92E191D8873D}"/>
    <cellStyle name="Vírgula 3 2 3 4 2" xfId="11870" xr:uid="{61226389-69F1-4A9C-8990-EEFD34D97E94}"/>
    <cellStyle name="Vírgula 3 2 3 4 2 2" xfId="28132" xr:uid="{B055094B-CC0E-4CAD-873B-2F0FE7C01C40}"/>
    <cellStyle name="Vírgula 3 2 3 4 3" xfId="17465" xr:uid="{8C0EF2DB-B1DC-49B4-978F-AFB5FD8D1414}"/>
    <cellStyle name="Vírgula 3 2 3 4 4" xfId="23291" xr:uid="{4E1F0603-4D7D-4382-A153-D0C43A4E6E56}"/>
    <cellStyle name="Vírgula 3 2 3 4 5" xfId="29448" xr:uid="{B1FE5690-13F7-470A-BB21-D85643FE8B5C}"/>
    <cellStyle name="Vírgula 3 2 3 5" xfId="8642" xr:uid="{D894A445-7A7D-4930-855F-83DC8F132427}"/>
    <cellStyle name="Vírgula 3 2 3 5 2" xfId="24911" xr:uid="{84700568-C12D-4C93-BCF0-B4E7D45D4059}"/>
    <cellStyle name="Vírgula 3 2 3 6" xfId="14170" xr:uid="{A2F6B318-40A5-4B9F-BE39-E10A4D5B02E7}"/>
    <cellStyle name="Vírgula 3 2 3 7" xfId="20070" xr:uid="{9F3358C0-3628-457A-91CC-9B5005693388}"/>
    <cellStyle name="Vírgula 3 2 3 8" xfId="31930" xr:uid="{8E3F415D-79B4-4E2E-9CDE-A4C5F375E6BA}"/>
    <cellStyle name="Vírgula 3 2 3 9" xfId="33115" xr:uid="{54940F2F-3B0C-42DD-A619-4BEC38E1AD25}"/>
    <cellStyle name="Vírgula 3 2 4" xfId="3306" xr:uid="{63BFB9F7-6AB7-461C-BC8D-EC3DE895C215}"/>
    <cellStyle name="Vírgula 3 2 4 10" xfId="35280" xr:uid="{7C74A5A4-1618-4239-8C4A-C3570C64BC94}"/>
    <cellStyle name="Vírgula 3 2 4 11" xfId="36092" xr:uid="{FB95A670-9F64-4A87-89EB-300BAC2EF73F}"/>
    <cellStyle name="Vírgula 3 2 4 12" xfId="37504" xr:uid="{AF9C091C-2510-437D-AE1A-E663385DABF9}"/>
    <cellStyle name="Vírgula 3 2 4 13" xfId="38909" xr:uid="{722EDC13-70B8-43F2-91D5-9237F36E510E}"/>
    <cellStyle name="Vírgula 3 2 4 14" xfId="40950" xr:uid="{14A54581-7093-4CAE-BDAC-309A2D6926E9}"/>
    <cellStyle name="Vírgula 3 2 4 15" xfId="41958" xr:uid="{06A94B8E-A898-495C-ADDE-B29899826EF2}"/>
    <cellStyle name="Vírgula 3 2 4 16" xfId="43361" xr:uid="{124A9834-C412-485C-A3F1-8D9F468CD668}"/>
    <cellStyle name="Vírgula 3 2 4 2" xfId="4094" xr:uid="{2A1FACA1-EEF5-4FBA-8D0F-F0D7711E4186}"/>
    <cellStyle name="Vírgula 3 2 4 2 10" xfId="36844" xr:uid="{90EB64B0-43D9-464B-8960-89F65B477C34}"/>
    <cellStyle name="Vírgula 3 2 4 2 11" xfId="38256" xr:uid="{071C413C-1386-48A8-8DC5-C1904F71781D}"/>
    <cellStyle name="Vírgula 3 2 4 2 12" xfId="39661" xr:uid="{8E595C1E-794A-44A2-8821-D0C1910A422B}"/>
    <cellStyle name="Vírgula 3 2 4 2 13" xfId="40951" xr:uid="{255197EC-533A-443E-BF3C-95A3878DFF14}"/>
    <cellStyle name="Vírgula 3 2 4 2 14" xfId="42710" xr:uid="{956EEF00-3AD7-46BA-BBC5-BED1CFC09B45}"/>
    <cellStyle name="Vírgula 3 2 4 2 15" xfId="44113" xr:uid="{A9B763C3-5B5C-4F3E-A1FA-99EC468C48AC}"/>
    <cellStyle name="Vírgula 3 2 4 2 2" xfId="5703" xr:uid="{C4D669E4-0582-49D0-9DB3-8975B8C76C1D}"/>
    <cellStyle name="Vírgula 3 2 4 2 2 2" xfId="10952" xr:uid="{B6ECE3F5-C7EE-45AC-9D24-3A872F2EE1B9}"/>
    <cellStyle name="Vírgula 3 2 4 2 2 2 2" xfId="27214" xr:uid="{BD3F301A-CAD8-4FAC-AC81-CCD9E1B5A87D}"/>
    <cellStyle name="Vírgula 3 2 4 2 2 3" xfId="16475" xr:uid="{72A83E8B-BBB4-42E4-8476-42D83562FC43}"/>
    <cellStyle name="Vírgula 3 2 4 2 2 4" xfId="22373" xr:uid="{D68D9849-F7A4-4814-926E-D74B292AEC9D}"/>
    <cellStyle name="Vírgula 3 2 4 2 2 5" xfId="13493" xr:uid="{DBAE5A6D-5206-48F4-ACF7-53976CBCA996}"/>
    <cellStyle name="Vírgula 3 2 4 2 3" xfId="7709" xr:uid="{BF17CD8C-0C9B-49E9-B699-A454B0B0EC26}"/>
    <cellStyle name="Vírgula 3 2 4 2 3 2" xfId="12564" xr:uid="{63B569BC-93D3-468D-AD7E-CF43F52DD802}"/>
    <cellStyle name="Vírgula 3 2 4 2 3 2 2" xfId="28826" xr:uid="{38C6EDE8-0C82-42B3-8948-9661C4F472CE}"/>
    <cellStyle name="Vírgula 3 2 4 2 3 3" xfId="18159" xr:uid="{7DA4AE2F-B6F7-4022-8B3F-04F6E74C36AA}"/>
    <cellStyle name="Vírgula 3 2 4 2 3 4" xfId="23985" xr:uid="{31DD3769-9B6A-405C-8C30-58A67209738F}"/>
    <cellStyle name="Vírgula 3 2 4 2 3 5" xfId="19522" xr:uid="{A478416E-C422-461C-B4F9-5A1F63B38912}"/>
    <cellStyle name="Vírgula 3 2 4 2 4" xfId="9336" xr:uid="{045A4986-4515-4DEA-A6FA-3DBFC07FF373}"/>
    <cellStyle name="Vírgula 3 2 4 2 4 2" xfId="25605" xr:uid="{BE78D64C-409E-4F76-AAA3-C3686353E979}"/>
    <cellStyle name="Vírgula 3 2 4 2 5" xfId="14866" xr:uid="{57C151E3-964A-4DBF-BC8D-3F4CB046AFF6}"/>
    <cellStyle name="Vírgula 3 2 4 2 6" xfId="20764" xr:uid="{03DD1188-A2F9-47CE-A635-D29C74E517F0}"/>
    <cellStyle name="Vírgula 3 2 4 2 7" xfId="19195" xr:uid="{CCA2430E-D4CE-4DBF-AB41-1822CFB17FA5}"/>
    <cellStyle name="Vírgula 3 2 4 2 8" xfId="33809" xr:uid="{D524FFB7-F170-4961-9F8D-26F5D0211DF5}"/>
    <cellStyle name="Vírgula 3 2 4 2 9" xfId="35281" xr:uid="{2CA05919-6E3D-49C6-9F03-F43294CFFAEB}"/>
    <cellStyle name="Vírgula 3 2 4 3" xfId="4922" xr:uid="{228514D7-040D-452F-9610-C43B065786AA}"/>
    <cellStyle name="Vírgula 3 2 4 3 2" xfId="10171" xr:uid="{704DB294-ECA0-4E57-B2EF-7DF2A259B94A}"/>
    <cellStyle name="Vírgula 3 2 4 3 2 2" xfId="26433" xr:uid="{59A2E559-DADD-44E3-AE99-EA3386A61722}"/>
    <cellStyle name="Vírgula 3 2 4 3 3" xfId="15694" xr:uid="{0E9874B2-D0A0-4886-AC1B-76B086FC4E72}"/>
    <cellStyle name="Vírgula 3 2 4 3 4" xfId="21592" xr:uid="{55FE85DF-B269-45AA-A337-9547C7DB44C6}"/>
    <cellStyle name="Vírgula 3 2 4 3 5" xfId="18889" xr:uid="{D64C3E48-5EBA-474C-AE89-FFA60AADE99A}"/>
    <cellStyle name="Vírgula 3 2 4 4" xfId="6928" xr:uid="{565C703F-1BCA-4CFD-88DF-2EA8AF5A0AC0}"/>
    <cellStyle name="Vírgula 3 2 4 4 2" xfId="11783" xr:uid="{42D8E271-8D89-4126-BB4D-3391D9F1CFB8}"/>
    <cellStyle name="Vírgula 3 2 4 4 2 2" xfId="28045" xr:uid="{2D8D8420-2E9A-4C95-A716-5B88F5640AB0}"/>
    <cellStyle name="Vírgula 3 2 4 4 3" xfId="17378" xr:uid="{AAA59850-F79F-41DB-B4A8-95307AA93C43}"/>
    <cellStyle name="Vírgula 3 2 4 4 4" xfId="23204" xr:uid="{796C959E-DA25-4798-A079-F56458BF9727}"/>
    <cellStyle name="Vírgula 3 2 4 4 5" xfId="19045" xr:uid="{68587320-2A65-4182-B50D-3A659E3CDE5D}"/>
    <cellStyle name="Vírgula 3 2 4 5" xfId="8555" xr:uid="{1F045E06-7CCE-45EC-B9C1-27CE078F01AB}"/>
    <cellStyle name="Vírgula 3 2 4 5 2" xfId="24824" xr:uid="{66A17BC1-EB39-4FF6-9DC6-217CF56ECDAE}"/>
    <cellStyle name="Vírgula 3 2 4 6" xfId="14083" xr:uid="{C1403AA7-AAC4-4F6F-A9F3-F782036F564F}"/>
    <cellStyle name="Vírgula 3 2 4 7" xfId="19983" xr:uid="{40085322-8C0D-4A25-90EA-83A64CF61A27}"/>
    <cellStyle name="Vírgula 3 2 4 8" xfId="31951" xr:uid="{0DFF50F0-3034-4FDA-BF0B-EBD6DFFC3F23}"/>
    <cellStyle name="Vírgula 3 2 4 9" xfId="33028" xr:uid="{AD05E8FD-C036-427C-9691-CBE40ABCD376}"/>
    <cellStyle name="Vírgula 3 2 5" xfId="3817" xr:uid="{3153045D-311D-4B96-B9B5-02C96CCC3F97}"/>
    <cellStyle name="Vírgula 3 2 5 10" xfId="36477" xr:uid="{312FD916-5DB9-4A03-8C97-61BEE4C6B3F8}"/>
    <cellStyle name="Vírgula 3 2 5 11" xfId="37889" xr:uid="{2E417565-6A43-419F-BAB7-250E0C8DE4FB}"/>
    <cellStyle name="Vírgula 3 2 5 12" xfId="39294" xr:uid="{20267458-AEE9-4717-BA82-F719363FE9FD}"/>
    <cellStyle name="Vírgula 3 2 5 13" xfId="40952" xr:uid="{1013BBE1-06F2-4C6D-863A-E5BE0EB5B44E}"/>
    <cellStyle name="Vírgula 3 2 5 14" xfId="42343" xr:uid="{CFB4E90A-EC25-4497-97FF-AB5C21A4D002}"/>
    <cellStyle name="Vírgula 3 2 5 15" xfId="43746" xr:uid="{2CAC81EE-27DC-4F5E-A2F9-476BBEB01807}"/>
    <cellStyle name="Vírgula 3 2 5 2" xfId="5426" xr:uid="{50FDD226-F444-4561-A74D-938195D8D4B7}"/>
    <cellStyle name="Vírgula 3 2 5 2 2" xfId="10675" xr:uid="{56E78FC8-FF93-4AD0-A3AB-1B9AE47DE828}"/>
    <cellStyle name="Vírgula 3 2 5 2 2 2" xfId="26937" xr:uid="{9D98200C-DC48-4E2C-9831-880BC15DD0B5}"/>
    <cellStyle name="Vírgula 3 2 5 2 3" xfId="16198" xr:uid="{B551DD8C-E234-4B2A-AE72-8CACE1D060EF}"/>
    <cellStyle name="Vírgula 3 2 5 2 4" xfId="22096" xr:uid="{860FCEEA-FE32-4EAA-971A-1275C1FB6CF4}"/>
    <cellStyle name="Vírgula 3 2 5 2 5" xfId="31918" xr:uid="{DD4693A6-914C-41F9-A356-1AC004412B6D}"/>
    <cellStyle name="Vírgula 3 2 5 3" xfId="7432" xr:uid="{143A098D-2EC0-4268-BF9C-59A9ACC445EE}"/>
    <cellStyle name="Vírgula 3 2 5 3 2" xfId="12287" xr:uid="{4417CF13-18F3-43C2-8295-35C202B1E62F}"/>
    <cellStyle name="Vírgula 3 2 5 3 2 2" xfId="28549" xr:uid="{28A2E7BF-1384-4921-AFCC-F66B22F2D2E4}"/>
    <cellStyle name="Vírgula 3 2 5 3 3" xfId="17882" xr:uid="{ACD02BF3-326C-4B84-8A27-522B495D2A6C}"/>
    <cellStyle name="Vírgula 3 2 5 3 4" xfId="23708" xr:uid="{BB107A1B-C668-4A48-89B8-D0BA8B26813C}"/>
    <cellStyle name="Vírgula 3 2 5 3 5" xfId="19248" xr:uid="{47D950B7-48C7-4247-A83C-6F4AFB5956E9}"/>
    <cellStyle name="Vírgula 3 2 5 4" xfId="9059" xr:uid="{FA11E1D9-960E-4222-B1F8-41573E077970}"/>
    <cellStyle name="Vírgula 3 2 5 4 2" xfId="25328" xr:uid="{56E5EEB0-A853-4D50-93D8-FB7125EBEEE1}"/>
    <cellStyle name="Vírgula 3 2 5 5" xfId="14589" xr:uid="{3CCAF01A-6402-4D2E-B6F1-FA4DECDE4329}"/>
    <cellStyle name="Vírgula 3 2 5 6" xfId="20487" xr:uid="{9ACFDBBF-E24D-4C32-B897-FE0F9C1F55FA}"/>
    <cellStyle name="Vírgula 3 2 5 7" xfId="29341" xr:uid="{761D6D03-0CA5-4919-8441-4E27C487A04C}"/>
    <cellStyle name="Vírgula 3 2 5 8" xfId="33532" xr:uid="{EEC6B279-CE96-43A3-89EF-E564DDE06619}"/>
    <cellStyle name="Vírgula 3 2 5 9" xfId="35282" xr:uid="{E901B656-B8A0-4C98-8139-4C3A20AD6409}"/>
    <cellStyle name="Vírgula 3 2 6" xfId="4577" xr:uid="{D6010364-42E5-48C5-8507-821D6E8123C2}"/>
    <cellStyle name="Vírgula 3 2 6 2" xfId="9826" xr:uid="{C9C642FD-93BA-43B7-AE47-691DC3F8990B}"/>
    <cellStyle name="Vírgula 3 2 6 2 2" xfId="26088" xr:uid="{C58F5DFB-A08A-4417-8BDB-F45DEE7F5081}"/>
    <cellStyle name="Vírgula 3 2 6 3" xfId="15349" xr:uid="{1A9CD173-F2F8-4F7B-9A33-49B4185D85FE}"/>
    <cellStyle name="Vírgula 3 2 6 4" xfId="21247" xr:uid="{997B3DA9-55B9-480E-A73E-D96FC6F5BB50}"/>
    <cellStyle name="Vírgula 3 2 6 5" xfId="30548" xr:uid="{37FE770F-631B-4346-B277-6E5C36FB4F2A}"/>
    <cellStyle name="Vírgula 3 2 6 6" xfId="41404" xr:uid="{B709115F-ADA1-4F90-8C11-12054080FF4C}"/>
    <cellStyle name="Vírgula 3 2 7" xfId="6583" xr:uid="{0591DF2C-C089-4412-8928-AD6E583EA741}"/>
    <cellStyle name="Vírgula 3 2 7 2" xfId="11438" xr:uid="{7075CA87-525C-488A-9AAE-3C592444E8CA}"/>
    <cellStyle name="Vírgula 3 2 7 2 2" xfId="27700" xr:uid="{80DAC03C-E10E-497C-8D9F-168252605A57}"/>
    <cellStyle name="Vírgula 3 2 7 3" xfId="17033" xr:uid="{998C6B4B-0DD0-499A-92EF-7D94FA25525C}"/>
    <cellStyle name="Vírgula 3 2 7 4" xfId="22859" xr:uid="{19DAF226-99FA-449C-8C14-7D2EC672421A}"/>
    <cellStyle name="Vírgula 3 2 7 5" xfId="30301" xr:uid="{7024A90D-AA7A-464E-BA93-7D08DED966D2}"/>
    <cellStyle name="Vírgula 3 2 7 6" xfId="41415" xr:uid="{37C6D077-920B-4229-91C5-FA3CD8516BE8}"/>
    <cellStyle name="Vírgula 3 2 8" xfId="8210" xr:uid="{4B76C017-E6C0-4284-8138-2DC15409752E}"/>
    <cellStyle name="Vírgula 3 2 8 2" xfId="24479" xr:uid="{2CBD1A86-991F-46E4-8355-FCB1CE0B6DB2}"/>
    <cellStyle name="Vírgula 3 2 8 3" xfId="41544" xr:uid="{A3B94970-F13E-4FA3-96B0-C966BC6C97D8}"/>
    <cellStyle name="Vírgula 3 2 9" xfId="13726" xr:uid="{9A9A703D-C7F0-44F5-9C4B-2AC9622C976A}"/>
    <cellStyle name="Vírgula 3 20" xfId="35725" xr:uid="{4C7F9A2B-DD7C-4160-827D-A0EDF14A12FF}"/>
    <cellStyle name="Vírgula 3 21" xfId="37141" xr:uid="{2FE46D17-42EA-4726-BD33-F65B372EA424}"/>
    <cellStyle name="Vírgula 3 22" xfId="38546" xr:uid="{AB8192B4-F243-47BD-A86A-376EE4FB5085}"/>
    <cellStyle name="Vírgula 3 23" xfId="39930" xr:uid="{3298C922-23FB-4200-894F-EB7C01CADCDD}"/>
    <cellStyle name="Vírgula 3 24" xfId="41595" xr:uid="{1A70EFF0-C7AD-4805-A3A4-0A51B65C0F61}"/>
    <cellStyle name="Vírgula 3 25" xfId="42998" xr:uid="{D036B4E4-9F3E-46F4-9478-3AE76D7B8ACA}"/>
    <cellStyle name="Vírgula 3 26" xfId="2906" xr:uid="{64AE296A-64B4-4539-8D75-CF0A7BB26322}"/>
    <cellStyle name="Vírgula 3 27" xfId="44403" xr:uid="{793B062B-AA90-40AC-BDBA-5EDA1FDE068C}"/>
    <cellStyle name="Vírgula 3 3" xfId="2908" xr:uid="{B2CA8384-D2E8-454D-BD5B-237E62F240DA}"/>
    <cellStyle name="Vírgula 3 3 2" xfId="3128" xr:uid="{30984DB1-6002-41FE-A481-13CAB9DAB7B4}"/>
    <cellStyle name="Vírgula 3 3 2 10" xfId="32875" xr:uid="{5339CAE2-B9DB-459F-A7FD-7E9AFD7FD3E1}"/>
    <cellStyle name="Vírgula 3 3 2 11" xfId="35283" xr:uid="{B0F83764-E7D2-4B95-88D0-646F10D535BD}"/>
    <cellStyle name="Vírgula 3 3 2 12" xfId="35863" xr:uid="{179C8320-2DBE-4D0B-8801-F8A379711C0D}"/>
    <cellStyle name="Vírgula 3 3 2 13" xfId="37275" xr:uid="{DAC90979-D895-4737-B58E-0B126E03E0ED}"/>
    <cellStyle name="Vírgula 3 3 2 14" xfId="38680" xr:uid="{48F0A747-8295-409E-AA52-B442E9C3A31C}"/>
    <cellStyle name="Vírgula 3 3 2 15" xfId="40953" xr:uid="{1BF65D07-069C-4169-9822-CDDDBC5BE8C7}"/>
    <cellStyle name="Vírgula 3 3 2 16" xfId="41729" xr:uid="{8B8F1BFD-EAE3-4B68-BA81-9FCCEE52DB8C}"/>
    <cellStyle name="Vírgula 3 3 2 17" xfId="43132" xr:uid="{A9BBC568-6E44-4202-9E04-892EC96BABF1}"/>
    <cellStyle name="Vírgula 3 3 2 18" xfId="44399" xr:uid="{D48A26F2-5582-40BF-80F6-44950EC3BEC7}"/>
    <cellStyle name="Vírgula 3 3 2 2" xfId="3593" xr:uid="{6E97627A-3241-4747-AB37-329B3DA5E083}"/>
    <cellStyle name="Vírgula 3 3 2 2 10" xfId="35284" xr:uid="{3A368C47-BE87-4941-B2F8-5E7CD0715000}"/>
    <cellStyle name="Vírgula 3 3 2 2 11" xfId="36228" xr:uid="{B85DEAB7-C1C0-4CC2-A8DC-2AB06C5AFF7D}"/>
    <cellStyle name="Vírgula 3 3 2 2 12" xfId="37640" xr:uid="{69FCD436-EBAA-42A7-A690-AEC7D830AEB9}"/>
    <cellStyle name="Vírgula 3 3 2 2 13" xfId="39045" xr:uid="{A5E9481A-605C-40A5-A914-96CCC1353CC7}"/>
    <cellStyle name="Vírgula 3 3 2 2 14" xfId="40954" xr:uid="{CEC9BF35-84D2-47B5-91D9-55362A39C7B9}"/>
    <cellStyle name="Vírgula 3 3 2 2 15" xfId="42094" xr:uid="{DE7180BD-778C-4593-A2A4-1712104DBF99}"/>
    <cellStyle name="Vírgula 3 3 2 2 16" xfId="43497" xr:uid="{4120F44C-9BF7-4347-B085-576689F181D6}"/>
    <cellStyle name="Vírgula 3 3 2 2 2" xfId="4454" xr:uid="{760C5186-3003-4AD5-A00E-078F41B8B50C}"/>
    <cellStyle name="Vírgula 3 3 2 2 2 10" xfId="36980" xr:uid="{92C14B2A-6D3D-40F5-BC4C-FD3E73276359}"/>
    <cellStyle name="Vírgula 3 3 2 2 2 11" xfId="38392" xr:uid="{2266160D-E0F1-42DA-A74D-DFDF703A9061}"/>
    <cellStyle name="Vírgula 3 3 2 2 2 12" xfId="39797" xr:uid="{C8077AB5-E309-4774-B025-128F44ECDA60}"/>
    <cellStyle name="Vírgula 3 3 2 2 2 13" xfId="40955" xr:uid="{11C622E3-6FEF-4EEE-9C6B-49BE9C391ADE}"/>
    <cellStyle name="Vírgula 3 3 2 2 2 14" xfId="42846" xr:uid="{8E2E9480-760F-4B22-9EDD-2FC303CA03BF}"/>
    <cellStyle name="Vírgula 3 3 2 2 2 15" xfId="44249" xr:uid="{EC4B54CD-1CB3-415C-A0C9-7695816FD175}"/>
    <cellStyle name="Vírgula 3 3 2 2 2 2" xfId="6063" xr:uid="{8EDA08D7-E7A6-42A7-B01E-61D4C355E56B}"/>
    <cellStyle name="Vírgula 3 3 2 2 2 2 2" xfId="11312" xr:uid="{6DB5B98C-E4BE-44D0-BF99-0D0E956E0238}"/>
    <cellStyle name="Vírgula 3 3 2 2 2 2 2 2" xfId="27574" xr:uid="{96032A4B-4F3A-4657-8AF5-C8D9EE5B63F7}"/>
    <cellStyle name="Vírgula 3 3 2 2 2 2 3" xfId="16835" xr:uid="{BF57CAA2-DCD5-4796-BC1C-4DBE1BD2C78D}"/>
    <cellStyle name="Vírgula 3 3 2 2 2 2 4" xfId="22733" xr:uid="{53762D91-6D25-46FD-B5AA-2EF80E81D8EB}"/>
    <cellStyle name="Vírgula 3 3 2 2 2 2 5" xfId="31391" xr:uid="{367E6D7B-65F7-478B-B606-A728803A80ED}"/>
    <cellStyle name="Vírgula 3 3 2 2 2 3" xfId="8069" xr:uid="{A31DD2AE-599B-446B-93E3-8EE3BE63320E}"/>
    <cellStyle name="Vírgula 3 3 2 2 2 3 2" xfId="12924" xr:uid="{4BF81B10-DEE4-4BFF-AD42-D2492B7CB399}"/>
    <cellStyle name="Vírgula 3 3 2 2 2 3 2 2" xfId="29186" xr:uid="{9F14DC9D-2937-4290-BF9C-1DBCB9399426}"/>
    <cellStyle name="Vírgula 3 3 2 2 2 3 3" xfId="18519" xr:uid="{95025B0F-72B8-46A3-99F5-43C249974E32}"/>
    <cellStyle name="Vírgula 3 3 2 2 2 3 4" xfId="24345" xr:uid="{7FB5F761-A9A3-41C0-8CB9-E70889AD7548}"/>
    <cellStyle name="Vírgula 3 3 2 2 2 3 5" xfId="31088" xr:uid="{F4A7F3BD-93D6-429D-B63B-1A4500BFDD21}"/>
    <cellStyle name="Vírgula 3 3 2 2 2 4" xfId="9696" xr:uid="{E8694BAE-DCD4-4842-B3F7-0BB1A6243AB8}"/>
    <cellStyle name="Vírgula 3 3 2 2 2 4 2" xfId="25965" xr:uid="{1641C56A-E6AD-4A2A-9ACC-D5A88C895486}"/>
    <cellStyle name="Vírgula 3 3 2 2 2 5" xfId="15226" xr:uid="{037D3989-07F3-4675-B4B8-08C7E15ECC0F}"/>
    <cellStyle name="Vírgula 3 3 2 2 2 6" xfId="21124" xr:uid="{D5AAD1F2-D909-4292-933E-8A415C065F5D}"/>
    <cellStyle name="Vírgula 3 3 2 2 2 7" xfId="32454" xr:uid="{1CF30C6F-5647-42E4-85B9-735847CDB112}"/>
    <cellStyle name="Vírgula 3 3 2 2 2 8" xfId="34169" xr:uid="{EE98DEF9-AA92-4E41-94E7-6FCE30A6369D}"/>
    <cellStyle name="Vírgula 3 3 2 2 2 9" xfId="35285" xr:uid="{EC36FC61-90ED-42FD-9710-92BFF41D3DE8}"/>
    <cellStyle name="Vírgula 3 3 2 2 3" xfId="5208" xr:uid="{220446A4-20CF-4511-96B6-B8A3737040DB}"/>
    <cellStyle name="Vírgula 3 3 2 2 3 2" xfId="10457" xr:uid="{63EDF4D5-3DDB-406A-B18D-B00B01721218}"/>
    <cellStyle name="Vírgula 3 3 2 2 3 2 2" xfId="26719" xr:uid="{FFAD67F1-EA4D-45EC-928B-5B1317AF78E8}"/>
    <cellStyle name="Vírgula 3 3 2 2 3 3" xfId="15980" xr:uid="{0F5DD7E4-4F86-4C88-B395-31A3E47DAC72}"/>
    <cellStyle name="Vírgula 3 3 2 2 3 4" xfId="21878" xr:uid="{D2CAF358-BE73-493D-A344-F2F8068F09E4}"/>
    <cellStyle name="Vírgula 3 3 2 2 3 5" xfId="29946" xr:uid="{EA8E5507-FBE5-461F-9549-DF44F53AC7B0}"/>
    <cellStyle name="Vírgula 3 3 2 2 4" xfId="7214" xr:uid="{4E74E0A3-450E-4676-AD80-B739FB6FADD5}"/>
    <cellStyle name="Vírgula 3 3 2 2 4 2" xfId="12069" xr:uid="{982F6244-CEBC-404C-9743-41AC7E7A610B}"/>
    <cellStyle name="Vírgula 3 3 2 2 4 2 2" xfId="28331" xr:uid="{429CF54B-8707-4AF4-9EBC-738CC10CC014}"/>
    <cellStyle name="Vírgula 3 3 2 2 4 3" xfId="17664" xr:uid="{E7303C6B-C86D-4CA6-ABC5-0E82B72FC46F}"/>
    <cellStyle name="Vírgula 3 3 2 2 4 4" xfId="23490" xr:uid="{B47939F3-9006-4780-88BB-F3CBE854BE3E}"/>
    <cellStyle name="Vírgula 3 3 2 2 4 5" xfId="13540" xr:uid="{0D6B4087-5ECE-4DC1-8FA2-D7BFFB623D11}"/>
    <cellStyle name="Vírgula 3 3 2 2 5" xfId="8841" xr:uid="{53A01049-CBCA-4B1D-808A-33038549959E}"/>
    <cellStyle name="Vírgula 3 3 2 2 5 2" xfId="25110" xr:uid="{05D89B67-4F82-4963-8658-9823796BA4B4}"/>
    <cellStyle name="Vírgula 3 3 2 2 6" xfId="14369" xr:uid="{49A6D388-F7D4-46C5-8D6B-6D3A928DBA88}"/>
    <cellStyle name="Vírgula 3 3 2 2 7" xfId="20269" xr:uid="{3D50D658-A230-440D-A688-D619AA0244CA}"/>
    <cellStyle name="Vírgula 3 3 2 2 8" xfId="30290" xr:uid="{B8A5B0A7-B92C-4853-8E3F-7457C27EAF09}"/>
    <cellStyle name="Vírgula 3 3 2 2 9" xfId="33314" xr:uid="{4938B195-274F-4675-A36E-FDAF53CF1342}"/>
    <cellStyle name="Vírgula 3 3 2 3" xfId="4019" xr:uid="{643BB294-0B0B-47CF-99E6-98CB72963501}"/>
    <cellStyle name="Vírgula 3 3 2 3 10" xfId="36613" xr:uid="{9A106F2E-B0E5-4C18-A8D4-F135253B06EB}"/>
    <cellStyle name="Vírgula 3 3 2 3 11" xfId="38025" xr:uid="{490731B8-B793-45C4-9710-CA788A6A407E}"/>
    <cellStyle name="Vírgula 3 3 2 3 12" xfId="39430" xr:uid="{546A2456-61DD-4818-BE8B-5B9665E83E42}"/>
    <cellStyle name="Vírgula 3 3 2 3 13" xfId="40956" xr:uid="{9460BF4C-5FD6-4E0F-BC8E-F279EC107656}"/>
    <cellStyle name="Vírgula 3 3 2 3 14" xfId="42479" xr:uid="{1338EFCB-D038-459D-B8EA-69C4BBC13B81}"/>
    <cellStyle name="Vírgula 3 3 2 3 15" xfId="43882" xr:uid="{4F986FE9-B66C-4CA7-87AE-6A4594E63170}"/>
    <cellStyle name="Vírgula 3 3 2 3 2" xfId="5628" xr:uid="{74FA63E0-086B-444B-B274-16B6942DC30D}"/>
    <cellStyle name="Vírgula 3 3 2 3 2 2" xfId="10877" xr:uid="{4138E4BB-C31B-4BF5-B2B7-0EDA0F2D5B0A}"/>
    <cellStyle name="Vírgula 3 3 2 3 2 2 2" xfId="27139" xr:uid="{05180394-E94C-4782-9F22-CA2D4AB89888}"/>
    <cellStyle name="Vírgula 3 3 2 3 2 3" xfId="16400" xr:uid="{687F01F5-0044-4A6F-B102-3AE16E418BB9}"/>
    <cellStyle name="Vírgula 3 3 2 3 2 4" xfId="22298" xr:uid="{E5E87A9C-066A-4D3B-8BFD-6182B6C05506}"/>
    <cellStyle name="Vírgula 3 3 2 3 2 5" xfId="19433" xr:uid="{71C17281-9A1D-4E38-8427-7343A17FC20B}"/>
    <cellStyle name="Vírgula 3 3 2 3 3" xfId="7634" xr:uid="{925BA188-4CEC-4301-8978-5A7E16D3AF06}"/>
    <cellStyle name="Vírgula 3 3 2 3 3 2" xfId="12489" xr:uid="{9D57D337-D1E9-4264-B64E-12D998188CE4}"/>
    <cellStyle name="Vírgula 3 3 2 3 3 2 2" xfId="28751" xr:uid="{89B12408-1703-4D2F-A5D5-228885CF403D}"/>
    <cellStyle name="Vírgula 3 3 2 3 3 3" xfId="18084" xr:uid="{4DB3CF28-AA19-44ED-86E0-D8188CB0E7A2}"/>
    <cellStyle name="Vírgula 3 3 2 3 3 4" xfId="23910" xr:uid="{4AAA7DEF-CBF8-49B1-BA67-FEBBA2794E47}"/>
    <cellStyle name="Vírgula 3 3 2 3 3 5" xfId="13171" xr:uid="{B2FF8212-0324-4EDA-819C-C13684F57504}"/>
    <cellStyle name="Vírgula 3 3 2 3 4" xfId="9261" xr:uid="{2D6D719E-3813-403B-9D17-BD1F4CFE0488}"/>
    <cellStyle name="Vírgula 3 3 2 3 4 2" xfId="25530" xr:uid="{7159B5B4-350B-4811-9BC1-62A8FE0E8429}"/>
    <cellStyle name="Vírgula 3 3 2 3 5" xfId="14791" xr:uid="{BC8CF9A3-B51F-48DD-B535-90B69A6ED202}"/>
    <cellStyle name="Vírgula 3 3 2 3 6" xfId="20689" xr:uid="{32A5FF06-A48A-451D-BC35-BA7A611DF94D}"/>
    <cellStyle name="Vírgula 3 3 2 3 7" xfId="32587" xr:uid="{8DEA04D7-A1FB-4357-BCDF-9044DDED3DA7}"/>
    <cellStyle name="Vírgula 3 3 2 3 8" xfId="33734" xr:uid="{246B900A-7B06-46B0-AB3E-51073CCC893F}"/>
    <cellStyle name="Vírgula 3 3 2 3 9" xfId="35286" xr:uid="{CB34A5F9-B8BA-4E9F-AA40-B58AE14A99D7}"/>
    <cellStyle name="Vírgula 3 3 2 4" xfId="4769" xr:uid="{0244360F-2500-4FFE-B31C-692AB1E87C75}"/>
    <cellStyle name="Vírgula 3 3 2 4 2" xfId="10018" xr:uid="{729FF9C9-E0A9-4A69-AC7D-87DA26A3BDE1}"/>
    <cellStyle name="Vírgula 3 3 2 4 2 2" xfId="26280" xr:uid="{4C721138-32B6-4E80-8586-6F750B6EF3B9}"/>
    <cellStyle name="Vírgula 3 3 2 4 3" xfId="15541" xr:uid="{52AF81E8-2C6A-45EE-B37A-2222C2F776A1}"/>
    <cellStyle name="Vírgula 3 3 2 4 4" xfId="21439" xr:uid="{4EF39C10-99C6-4E6C-97EA-A448B903A36D}"/>
    <cellStyle name="Vírgula 3 3 2 4 5" xfId="19006" xr:uid="{9C5258CD-0991-47D0-A22F-CC914E723D35}"/>
    <cellStyle name="Vírgula 3 3 2 5" xfId="6775" xr:uid="{0B9AA4EA-837C-4832-B19F-0BC5BAED2757}"/>
    <cellStyle name="Vírgula 3 3 2 5 2" xfId="11630" xr:uid="{6309110A-B166-4331-A7C4-9C16430F10D6}"/>
    <cellStyle name="Vírgula 3 3 2 5 2 2" xfId="27892" xr:uid="{808076DD-84E8-4317-819F-6292B10D2BD9}"/>
    <cellStyle name="Vírgula 3 3 2 5 3" xfId="17225" xr:uid="{B94DC0EF-3A2F-47A3-8F67-1FD581D6B3FB}"/>
    <cellStyle name="Vírgula 3 3 2 5 4" xfId="23051" xr:uid="{61B39302-1443-4FC9-8E17-3D8F36C8CAB7}"/>
    <cellStyle name="Vírgula 3 3 2 5 5" xfId="31493" xr:uid="{A1305D27-C92C-44CC-AEAE-2EB9E6C6E26E}"/>
    <cellStyle name="Vírgula 3 3 2 6" xfId="8402" xr:uid="{A8597937-3E02-4287-8281-0DFBCD7D4BC7}"/>
    <cellStyle name="Vírgula 3 3 2 6 2" xfId="24671" xr:uid="{2872D14A-10CD-4360-9919-386A273FFD32}"/>
    <cellStyle name="Vírgula 3 3 2 7" xfId="13927" xr:uid="{9459C149-2B7D-4C0F-B3B8-840E60FF0B3B}"/>
    <cellStyle name="Vírgula 3 3 2 8" xfId="19830" xr:uid="{2F32CE14-9C7A-440B-AC2B-C6476178EA23}"/>
    <cellStyle name="Vírgula 3 3 2 9" xfId="30568" xr:uid="{2F321A0F-7840-4802-959E-19488FE66887}"/>
    <cellStyle name="Vírgula 3 3 3" xfId="3395" xr:uid="{82C4CED5-A7DD-49F9-8368-29B952C116CA}"/>
    <cellStyle name="Vírgula 3 3 3 10" xfId="35287" xr:uid="{FBFC3D2B-7568-4F50-9458-94FDA160F198}"/>
    <cellStyle name="Vírgula 3 3 3 11" xfId="36052" xr:uid="{63FFA47C-38CE-49D5-AF3F-6634CEB5E1E4}"/>
    <cellStyle name="Vírgula 3 3 3 12" xfId="37464" xr:uid="{30940F70-7119-4CCE-AF0B-8C97EC7927D5}"/>
    <cellStyle name="Vírgula 3 3 3 13" xfId="38869" xr:uid="{5AE14A63-359C-4BC0-AC10-D23A6440176A}"/>
    <cellStyle name="Vírgula 3 3 3 14" xfId="40957" xr:uid="{9D90C5FC-03D9-47FD-A3C9-8B245B4C733C}"/>
    <cellStyle name="Vírgula 3 3 3 15" xfId="41918" xr:uid="{811B19F7-F011-4556-A9BA-7C28AD0153F6}"/>
    <cellStyle name="Vírgula 3 3 3 16" xfId="43321" xr:uid="{A636EB20-931D-4690-9DF8-FCDC87B48B49}"/>
    <cellStyle name="Vírgula 3 3 3 2" xfId="4256" xr:uid="{048919ED-3341-4694-AAFD-9B0FA9C9981E}"/>
    <cellStyle name="Vírgula 3 3 3 2 10" xfId="36804" xr:uid="{94FF1005-E2BC-46C7-AFFA-0624BFF32241}"/>
    <cellStyle name="Vírgula 3 3 3 2 11" xfId="38216" xr:uid="{23623FB2-BADA-4B2A-8FB2-4467326C4ED3}"/>
    <cellStyle name="Vírgula 3 3 3 2 12" xfId="39621" xr:uid="{1B58043F-2329-4CD1-B9BC-FE629453DF44}"/>
    <cellStyle name="Vírgula 3 3 3 2 13" xfId="40958" xr:uid="{212D1D39-E311-45E8-B27B-DAC2C21AEF45}"/>
    <cellStyle name="Vírgula 3 3 3 2 14" xfId="42670" xr:uid="{CB767A7F-0F0F-4ED4-98BD-9ABB031588F8}"/>
    <cellStyle name="Vírgula 3 3 3 2 15" xfId="44073" xr:uid="{DC66547E-2C95-4BF6-8E9C-23B0C5DA16B5}"/>
    <cellStyle name="Vírgula 3 3 3 2 2" xfId="5865" xr:uid="{3D1C2126-767F-47B5-8BB8-15C801192C30}"/>
    <cellStyle name="Vírgula 3 3 3 2 2 2" xfId="11114" xr:uid="{D1C9B34D-2E0E-4485-A277-97FEB4A095BF}"/>
    <cellStyle name="Vírgula 3 3 3 2 2 2 2" xfId="27376" xr:uid="{19C097BC-D9E4-4DB5-917E-2F198BD74FC9}"/>
    <cellStyle name="Vírgula 3 3 3 2 2 3" xfId="16637" xr:uid="{09634158-8C2D-467B-86A8-7E4DB6800F6D}"/>
    <cellStyle name="Vírgula 3 3 3 2 2 4" xfId="22535" xr:uid="{661979E8-603E-496B-9797-05FA66818F4B}"/>
    <cellStyle name="Vírgula 3 3 3 2 2 5" xfId="13183" xr:uid="{B0522F50-B0FD-4545-94CF-A914E9903243}"/>
    <cellStyle name="Vírgula 3 3 3 2 3" xfId="7871" xr:uid="{B400FFD9-257C-41D8-A69A-143485D8C4CB}"/>
    <cellStyle name="Vírgula 3 3 3 2 3 2" xfId="12726" xr:uid="{2CCD7F15-2A53-40BE-9DC4-7D76B08BD15F}"/>
    <cellStyle name="Vírgula 3 3 3 2 3 2 2" xfId="28988" xr:uid="{AAF70D8A-74F0-4173-86A8-DA3BA94E8F0E}"/>
    <cellStyle name="Vírgula 3 3 3 2 3 3" xfId="18321" xr:uid="{35615A8C-7C4D-4FFE-9FEC-0FC276400F01}"/>
    <cellStyle name="Vírgula 3 3 3 2 3 4" xfId="24147" xr:uid="{8C171618-0C10-46CF-A326-B85A82371DEE}"/>
    <cellStyle name="Vírgula 3 3 3 2 3 5" xfId="13490" xr:uid="{46490030-E50A-4B95-8569-6F6355E62697}"/>
    <cellStyle name="Vírgula 3 3 3 2 4" xfId="9498" xr:uid="{FCCDB497-1E64-438A-B4DE-40A338213EF3}"/>
    <cellStyle name="Vírgula 3 3 3 2 4 2" xfId="25767" xr:uid="{E29E7CC7-1F42-4DAA-9F88-30A11F8AC96D}"/>
    <cellStyle name="Vírgula 3 3 3 2 5" xfId="15028" xr:uid="{6F3790A8-0910-4DDB-99BC-D810DDB5006F}"/>
    <cellStyle name="Vírgula 3 3 3 2 6" xfId="20926" xr:uid="{5E4522F3-7927-403D-BEE3-16562B4940C9}"/>
    <cellStyle name="Vírgula 3 3 3 2 7" xfId="29333" xr:uid="{1625FB1A-265C-4E7D-873B-A0F003AA5C2C}"/>
    <cellStyle name="Vírgula 3 3 3 2 8" xfId="33971" xr:uid="{1038D238-85CC-4A31-AD6B-724BBE963639}"/>
    <cellStyle name="Vírgula 3 3 3 2 9" xfId="35288" xr:uid="{D1374CF2-BB5E-4BA8-BEF1-4A883EACFB25}"/>
    <cellStyle name="Vírgula 3 3 3 3" xfId="5010" xr:uid="{7AB93F99-E2AE-4B8D-86D5-2E596CBE00F8}"/>
    <cellStyle name="Vírgula 3 3 3 3 2" xfId="10259" xr:uid="{75666AA5-A60A-459A-87CB-AB7B1BDF0151}"/>
    <cellStyle name="Vírgula 3 3 3 3 2 2" xfId="26521" xr:uid="{CDB29F88-EFA2-41F9-A2E9-E47F7EB41C07}"/>
    <cellStyle name="Vírgula 3 3 3 3 3" xfId="15782" xr:uid="{14F0C111-46A1-4A40-983B-B46F51335DFE}"/>
    <cellStyle name="Vírgula 3 3 3 3 4" xfId="21680" xr:uid="{5492A35B-FAA9-4845-9700-FCAC1C8DE047}"/>
    <cellStyle name="Vírgula 3 3 3 3 5" xfId="13125" xr:uid="{C2E40D81-3FF1-46CD-91E3-02F905A82866}"/>
    <cellStyle name="Vírgula 3 3 3 4" xfId="7016" xr:uid="{46454478-236A-4DC5-96CC-D86B2D6FD984}"/>
    <cellStyle name="Vírgula 3 3 3 4 2" xfId="11871" xr:uid="{9A25AAE4-9FD9-4D49-8041-FD7077DCBA86}"/>
    <cellStyle name="Vírgula 3 3 3 4 2 2" xfId="28133" xr:uid="{F628698E-98D4-466E-8656-17D902CDE822}"/>
    <cellStyle name="Vírgula 3 3 3 4 3" xfId="17466" xr:uid="{02BED905-679B-4885-9C7D-7F651D155376}"/>
    <cellStyle name="Vírgula 3 3 3 4 4" xfId="23292" xr:uid="{43661BCE-64FF-4739-B612-9BD9413855BB}"/>
    <cellStyle name="Vírgula 3 3 3 4 5" xfId="31481" xr:uid="{0BA80BD0-89E0-4A7C-B870-40FB882DF5DA}"/>
    <cellStyle name="Vírgula 3 3 3 5" xfId="8643" xr:uid="{EEB14BE1-32A1-4CC7-8648-96E19EF14B6E}"/>
    <cellStyle name="Vírgula 3 3 3 5 2" xfId="24912" xr:uid="{EE7CF21D-EDB6-4D9A-BFFE-DEB5B401051B}"/>
    <cellStyle name="Vírgula 3 3 3 6" xfId="14171" xr:uid="{0659D50C-3C5D-4481-8514-148975E7C243}"/>
    <cellStyle name="Vírgula 3 3 3 7" xfId="20071" xr:uid="{FD2EC9BB-8EB3-4271-880D-7B46EAB31ABA}"/>
    <cellStyle name="Vírgula 3 3 3 8" xfId="30491" xr:uid="{BD862F2A-989B-47FE-A8DA-78AE46DE7A75}"/>
    <cellStyle name="Vírgula 3 3 3 9" xfId="33116" xr:uid="{E6BE4753-AC14-4591-8E0A-CD1561CAE35D}"/>
    <cellStyle name="Vírgula 3 3 4" xfId="3818" xr:uid="{C2A81F2C-37C2-4AA8-81F7-768F1651F2DC}"/>
    <cellStyle name="Vírgula 3 3 4 10" xfId="36437" xr:uid="{D236CE8D-4840-45BC-9A4A-85994B59A6E5}"/>
    <cellStyle name="Vírgula 3 3 4 11" xfId="37849" xr:uid="{9C11BC88-E80E-4888-9D68-918163984BB4}"/>
    <cellStyle name="Vírgula 3 3 4 12" xfId="39254" xr:uid="{0A63BEE2-D600-40C8-9611-CE37A0174EDC}"/>
    <cellStyle name="Vírgula 3 3 4 13" xfId="40959" xr:uid="{354319BA-2D27-41D1-8A33-893D532346E9}"/>
    <cellStyle name="Vírgula 3 3 4 14" xfId="42303" xr:uid="{310F429E-387F-46CE-8044-95B0B2123291}"/>
    <cellStyle name="Vírgula 3 3 4 15" xfId="43706" xr:uid="{71B5CF1C-28D1-4FD2-BDD9-E8BB13F92025}"/>
    <cellStyle name="Vírgula 3 3 4 2" xfId="5427" xr:uid="{D7A421B0-3409-47B3-A823-E64C889CA067}"/>
    <cellStyle name="Vírgula 3 3 4 2 2" xfId="10676" xr:uid="{D36296DA-0A0C-4504-A6A8-38F6E447762B}"/>
    <cellStyle name="Vírgula 3 3 4 2 2 2" xfId="26938" xr:uid="{D745B107-A789-427B-9BD5-134E34D093AB}"/>
    <cellStyle name="Vírgula 3 3 4 2 3" xfId="16199" xr:uid="{BAD7B67A-FF63-4C3C-8A71-9710ADBF4639}"/>
    <cellStyle name="Vírgula 3 3 4 2 4" xfId="22097" xr:uid="{8D247997-CCB4-49A1-B627-4F956288CD7A}"/>
    <cellStyle name="Vírgula 3 3 4 2 5" xfId="13537" xr:uid="{A747EEFD-2361-4636-8137-B15767249273}"/>
    <cellStyle name="Vírgula 3 3 4 3" xfId="7433" xr:uid="{C79765A5-1531-43EF-8029-972E26BC8A9C}"/>
    <cellStyle name="Vírgula 3 3 4 3 2" xfId="12288" xr:uid="{CA4F1C98-616A-4623-9274-5FD9AF799B83}"/>
    <cellStyle name="Vírgula 3 3 4 3 2 2" xfId="28550" xr:uid="{2C270493-DA43-40DA-8A51-416BC81B0ACE}"/>
    <cellStyle name="Vírgula 3 3 4 3 3" xfId="17883" xr:uid="{78EAC4A7-4542-4C27-9E45-BC77D65848F9}"/>
    <cellStyle name="Vírgula 3 3 4 3 4" xfId="23709" xr:uid="{BBE0F5EE-7458-4C8C-942D-709096DF4BB9}"/>
    <cellStyle name="Vírgula 3 3 4 3 5" xfId="32289" xr:uid="{18EF9438-5A89-4DFC-8BCF-72CC8AC1C70B}"/>
    <cellStyle name="Vírgula 3 3 4 4" xfId="9060" xr:uid="{9ABB0EAC-57A0-4CC1-9736-A27918C44A1F}"/>
    <cellStyle name="Vírgula 3 3 4 4 2" xfId="25329" xr:uid="{CB8FA613-1F68-413A-8E69-CA7B6C3E010F}"/>
    <cellStyle name="Vírgula 3 3 4 5" xfId="14590" xr:uid="{7B2D8C01-3FC3-4CC7-90D7-B92A8F2CDB07}"/>
    <cellStyle name="Vírgula 3 3 4 6" xfId="20488" xr:uid="{8DE7FE36-700F-40C8-8024-5688505553B6}"/>
    <cellStyle name="Vírgula 3 3 4 7" xfId="31142" xr:uid="{E52FB39A-8CA1-4282-B278-E675E9F1C15E}"/>
    <cellStyle name="Vírgula 3 3 4 8" xfId="33533" xr:uid="{4D2E474E-0F83-40AD-83D7-FE49F74B908F}"/>
    <cellStyle name="Vírgula 3 3 4 9" xfId="35289" xr:uid="{E61B2421-B3BB-405B-867B-0EFA8969D0B3}"/>
    <cellStyle name="Vírgula 3 3 5" xfId="13727" xr:uid="{EEC7B494-1458-4F97-962C-1DC9F5A36751}"/>
    <cellStyle name="Vírgula 3 3 5 2" xfId="41547" xr:uid="{76E3C296-8530-4723-96D9-0211831E0E6D}"/>
    <cellStyle name="Vírgula 3 3 6" xfId="18705" xr:uid="{AFF703E0-4B1A-4817-B4F1-20A47644615B}"/>
    <cellStyle name="Vírgula 3 3 7" xfId="44385" xr:uid="{493180D5-F417-4852-BD7D-80474A005D0A}"/>
    <cellStyle name="Vírgula 3 4" xfId="2909" xr:uid="{F3CF32B7-39CC-4706-BD5A-54F021DA1B81}"/>
    <cellStyle name="Vírgula 3 4 2" xfId="3129" xr:uid="{E638F2EE-7A39-41A0-A2F2-E955B28B9E26}"/>
    <cellStyle name="Vírgula 3 4 2 10" xfId="32876" xr:uid="{7CC22557-147F-4E42-A9B4-D9635BCE459B}"/>
    <cellStyle name="Vírgula 3 4 2 11" xfId="35290" xr:uid="{9AB6F3D3-B113-4880-AF25-F1A06703751D}"/>
    <cellStyle name="Vírgula 3 4 2 12" xfId="35939" xr:uid="{E20B6E3E-9579-410F-8DCC-ABE674A5656E}"/>
    <cellStyle name="Vírgula 3 4 2 13" xfId="37351" xr:uid="{95817A1E-3DA6-4B9F-90F2-A79A9ABF4A68}"/>
    <cellStyle name="Vírgula 3 4 2 14" xfId="38756" xr:uid="{8A005E81-2BF4-486A-B26F-BF5358458CBF}"/>
    <cellStyle name="Vírgula 3 4 2 15" xfId="40960" xr:uid="{E2A3D5BC-AFD9-430E-80EA-446BE3A76462}"/>
    <cellStyle name="Vírgula 3 4 2 16" xfId="41805" xr:uid="{711F9EE7-17C5-4F34-A91D-C5074D05CA2D}"/>
    <cellStyle name="Vírgula 3 4 2 17" xfId="43208" xr:uid="{C1352AE6-A17F-4A07-8C28-73DB5D70A8A6}"/>
    <cellStyle name="Vírgula 3 4 2 2" xfId="3594" xr:uid="{E8D43612-994A-4497-B970-D893CC90FCA2}"/>
    <cellStyle name="Vírgula 3 4 2 2 10" xfId="35291" xr:uid="{16C93E1B-FEC0-4E51-909C-B7C81970D93E}"/>
    <cellStyle name="Vírgula 3 4 2 2 11" xfId="36304" xr:uid="{9AB80CEC-43A1-4802-8062-21A7F1FFA8A1}"/>
    <cellStyle name="Vírgula 3 4 2 2 12" xfId="37716" xr:uid="{7D63E637-8AFB-4365-AE89-6B7D86C81E21}"/>
    <cellStyle name="Vírgula 3 4 2 2 13" xfId="39121" xr:uid="{C9842A3B-0D12-4715-9DF1-40E068D98B74}"/>
    <cellStyle name="Vírgula 3 4 2 2 14" xfId="40961" xr:uid="{AFE37EDE-1671-466D-806B-B26BEEBF37A7}"/>
    <cellStyle name="Vírgula 3 4 2 2 15" xfId="42170" xr:uid="{C87C7489-7B2E-4915-9366-8B85E13FB88C}"/>
    <cellStyle name="Vírgula 3 4 2 2 16" xfId="43573" xr:uid="{82C88E90-6F4D-4932-B817-51BCF056B094}"/>
    <cellStyle name="Vírgula 3 4 2 2 2" xfId="4455" xr:uid="{5501660C-A8AA-4410-981F-AC55B60400CA}"/>
    <cellStyle name="Vírgula 3 4 2 2 2 10" xfId="37056" xr:uid="{206C0D6A-E282-4945-8770-DC66BBD82CA6}"/>
    <cellStyle name="Vírgula 3 4 2 2 2 11" xfId="38468" xr:uid="{CD5A988A-7701-453B-8499-AF9FE3F65795}"/>
    <cellStyle name="Vírgula 3 4 2 2 2 12" xfId="39873" xr:uid="{9059D5B4-66C3-496B-B490-057700370BAD}"/>
    <cellStyle name="Vírgula 3 4 2 2 2 13" xfId="40962" xr:uid="{548DE1FE-7601-4551-98BB-365ABCAF7C8D}"/>
    <cellStyle name="Vírgula 3 4 2 2 2 14" xfId="42922" xr:uid="{602D9ECD-7B4C-4FE8-8862-7731E206F105}"/>
    <cellStyle name="Vírgula 3 4 2 2 2 15" xfId="44325" xr:uid="{750A94A5-6F32-46DB-872F-D4BA0201C817}"/>
    <cellStyle name="Vírgula 3 4 2 2 2 2" xfId="6064" xr:uid="{5BD32D0D-73CE-4304-94FC-C14F4B06BAF3}"/>
    <cellStyle name="Vírgula 3 4 2 2 2 2 2" xfId="11313" xr:uid="{43B1DED4-A0A7-4A2B-A191-47AC8B674D84}"/>
    <cellStyle name="Vírgula 3 4 2 2 2 2 2 2" xfId="27575" xr:uid="{0AC993AB-D4B4-4C7D-BB49-9D6DBE27980F}"/>
    <cellStyle name="Vírgula 3 4 2 2 2 2 3" xfId="16836" xr:uid="{9FFDEAB4-3B81-43E8-B1B3-7AC86A4EEAE6}"/>
    <cellStyle name="Vírgula 3 4 2 2 2 2 4" xfId="22734" xr:uid="{E351C886-1056-448A-8497-0422F54EF270}"/>
    <cellStyle name="Vírgula 3 4 2 2 2 2 5" xfId="13635" xr:uid="{FB2CA391-603C-4CBF-AAFC-54ECFC15CF7D}"/>
    <cellStyle name="Vírgula 3 4 2 2 2 3" xfId="8070" xr:uid="{6A765BFB-30A7-4461-840F-7B789FF877C7}"/>
    <cellStyle name="Vírgula 3 4 2 2 2 3 2" xfId="12925" xr:uid="{38320D6C-EC79-49C8-8E6D-6D9AA7AD0152}"/>
    <cellStyle name="Vírgula 3 4 2 2 2 3 2 2" xfId="29187" xr:uid="{F9ED6E55-90ED-4281-86D2-389DEA937306}"/>
    <cellStyle name="Vírgula 3 4 2 2 2 3 3" xfId="18520" xr:uid="{CC0B815A-D7C6-4C4B-B264-366331E9FD4E}"/>
    <cellStyle name="Vírgula 3 4 2 2 2 3 4" xfId="24346" xr:uid="{40A487EB-CD6E-4CFE-BF2F-7DCC602E5997}"/>
    <cellStyle name="Vírgula 3 4 2 2 2 3 5" xfId="29819" xr:uid="{2D67B782-48AE-4CF2-93A6-60257E52C567}"/>
    <cellStyle name="Vírgula 3 4 2 2 2 4" xfId="9697" xr:uid="{EC3C5FEF-FFDF-4EF8-AE40-AE70741480CE}"/>
    <cellStyle name="Vírgula 3 4 2 2 2 4 2" xfId="25966" xr:uid="{3E0FB2D4-1FAA-48D0-9EC2-4ABBDF6BD12B}"/>
    <cellStyle name="Vírgula 3 4 2 2 2 5" xfId="15227" xr:uid="{D0B0A3CE-096B-43A7-9219-10A72D662B2E}"/>
    <cellStyle name="Vírgula 3 4 2 2 2 6" xfId="21125" xr:uid="{895BD621-A29F-40E1-9BE5-38FA4AD821BF}"/>
    <cellStyle name="Vírgula 3 4 2 2 2 7" xfId="32543" xr:uid="{E3EC9DFA-3459-44C0-904B-B142B868401C}"/>
    <cellStyle name="Vírgula 3 4 2 2 2 8" xfId="34170" xr:uid="{EF620B89-5264-435E-82A8-D014DA14E8CE}"/>
    <cellStyle name="Vírgula 3 4 2 2 2 9" xfId="35292" xr:uid="{CFBEA134-D6D8-448A-BA7E-22A43856F61D}"/>
    <cellStyle name="Vírgula 3 4 2 2 3" xfId="5209" xr:uid="{09D384E6-A67E-4E14-BF55-BC7604644D4A}"/>
    <cellStyle name="Vírgula 3 4 2 2 3 2" xfId="10458" xr:uid="{280AF70E-6C82-4C10-B4BB-02BB8A369C1F}"/>
    <cellStyle name="Vírgula 3 4 2 2 3 2 2" xfId="26720" xr:uid="{F4468426-FD9D-4BF4-BA0B-A362C5661974}"/>
    <cellStyle name="Vírgula 3 4 2 2 3 3" xfId="15981" xr:uid="{9739ADFF-4DC5-41B9-AF86-14725854E7CE}"/>
    <cellStyle name="Vírgula 3 4 2 2 3 4" xfId="21879" xr:uid="{B42C0862-8073-4764-BB3D-211F1F7DFCA2}"/>
    <cellStyle name="Vírgula 3 4 2 2 3 5" xfId="32331" xr:uid="{F1C7B98B-0694-484E-AC41-91EE213388E3}"/>
    <cellStyle name="Vírgula 3 4 2 2 4" xfId="7215" xr:uid="{CC0C522F-BBF9-4191-8771-F548022E5D8E}"/>
    <cellStyle name="Vírgula 3 4 2 2 4 2" xfId="12070" xr:uid="{68C2EB81-3028-4CE6-BB3C-7C44E279795B}"/>
    <cellStyle name="Vírgula 3 4 2 2 4 2 2" xfId="28332" xr:uid="{C39FCE2E-003B-42CB-8A58-0C63DB15541F}"/>
    <cellStyle name="Vírgula 3 4 2 2 4 3" xfId="17665" xr:uid="{C000F848-313C-4EFC-B605-D8946C051382}"/>
    <cellStyle name="Vírgula 3 4 2 2 4 4" xfId="23491" xr:uid="{2002B60A-F613-418D-A70C-CB6B56264879}"/>
    <cellStyle name="Vírgula 3 4 2 2 4 5" xfId="31860" xr:uid="{A85B0287-FA02-4885-A906-A631D6811223}"/>
    <cellStyle name="Vírgula 3 4 2 2 5" xfId="8842" xr:uid="{F4335343-0D30-48F7-BBA6-5A943BD4A1C8}"/>
    <cellStyle name="Vírgula 3 4 2 2 5 2" xfId="25111" xr:uid="{78110840-1143-4858-A9E9-FE844C46E8F4}"/>
    <cellStyle name="Vírgula 3 4 2 2 6" xfId="14370" xr:uid="{2A5E6A0D-FB75-4047-8D14-EB97DEC9545D}"/>
    <cellStyle name="Vírgula 3 4 2 2 7" xfId="20270" xr:uid="{EB4205E1-4F3E-47B9-8949-EA743E0E1BE9}"/>
    <cellStyle name="Vírgula 3 4 2 2 8" xfId="19240" xr:uid="{A7B34972-1CC1-4FB3-B8C1-718C90F4BFDE}"/>
    <cellStyle name="Vírgula 3 4 2 2 9" xfId="33315" xr:uid="{AEBC210A-3EF6-40DD-B2BF-BF979449BAE4}"/>
    <cellStyle name="Vírgula 3 4 2 3" xfId="4020" xr:uid="{39ADED94-C4D2-4A84-A3F3-9D5E6F17E740}"/>
    <cellStyle name="Vírgula 3 4 2 3 10" xfId="36689" xr:uid="{49ED65DA-4039-4A5C-93FD-5477396A7848}"/>
    <cellStyle name="Vírgula 3 4 2 3 11" xfId="38101" xr:uid="{E02E1F04-8A95-48AF-85EF-BD0A098CEC05}"/>
    <cellStyle name="Vírgula 3 4 2 3 12" xfId="39506" xr:uid="{FF2E9802-86DC-4F52-A3E1-C76787A81E2B}"/>
    <cellStyle name="Vírgula 3 4 2 3 13" xfId="40963" xr:uid="{95C2D20A-AA08-4E08-BEE4-C01431B313C9}"/>
    <cellStyle name="Vírgula 3 4 2 3 14" xfId="42555" xr:uid="{10FD775B-5236-4C4C-9BEA-CAF4B9EA3C2D}"/>
    <cellStyle name="Vírgula 3 4 2 3 15" xfId="43958" xr:uid="{D91CE268-98DF-49D1-AEF5-A3A97F4FF120}"/>
    <cellStyle name="Vírgula 3 4 2 3 2" xfId="5629" xr:uid="{AA2D8254-41C4-4F5D-AB9A-FEF670254FFC}"/>
    <cellStyle name="Vírgula 3 4 2 3 2 2" xfId="10878" xr:uid="{44B682EA-29A5-4BF3-870C-2ED851D06CF1}"/>
    <cellStyle name="Vírgula 3 4 2 3 2 2 2" xfId="27140" xr:uid="{907E7009-7DA6-4804-9953-BD198488370C}"/>
    <cellStyle name="Vírgula 3 4 2 3 2 3" xfId="16401" xr:uid="{CA9A60BC-6132-4892-B641-DD65D4697EB3}"/>
    <cellStyle name="Vírgula 3 4 2 3 2 4" xfId="22299" xr:uid="{1D539AA7-F068-413F-8ADB-3B9907B6F2B4}"/>
    <cellStyle name="Vírgula 3 4 2 3 2 5" xfId="18876" xr:uid="{C9E2FCE3-33B4-4EBA-8E05-51592E1A54FF}"/>
    <cellStyle name="Vírgula 3 4 2 3 3" xfId="7635" xr:uid="{5E6F3AF2-A8CA-4656-8AC2-1AD77567B4DE}"/>
    <cellStyle name="Vírgula 3 4 2 3 3 2" xfId="12490" xr:uid="{A3C81014-8C53-4BB4-BA2D-399562A555A9}"/>
    <cellStyle name="Vírgula 3 4 2 3 3 2 2" xfId="28752" xr:uid="{DE21A3EE-C91D-41A6-AA69-5727E71371B9}"/>
    <cellStyle name="Vírgula 3 4 2 3 3 3" xfId="18085" xr:uid="{A117D425-E7BB-4313-8A54-405208EB54DE}"/>
    <cellStyle name="Vírgula 3 4 2 3 3 4" xfId="23911" xr:uid="{BB7A7D50-3A20-45FA-A16D-D841D2AF4D06}"/>
    <cellStyle name="Vírgula 3 4 2 3 3 5" xfId="29452" xr:uid="{C0177BED-A1A5-4F8F-B1BC-A64A0663D14F}"/>
    <cellStyle name="Vírgula 3 4 2 3 4" xfId="9262" xr:uid="{57EAB037-AE82-405D-B02E-BC6F45C69D51}"/>
    <cellStyle name="Vírgula 3 4 2 3 4 2" xfId="25531" xr:uid="{5727DBFF-5FEA-4CA7-A8B7-995304318A2A}"/>
    <cellStyle name="Vírgula 3 4 2 3 5" xfId="14792" xr:uid="{49DB62EB-1C8A-4FB8-8684-B77053C85488}"/>
    <cellStyle name="Vírgula 3 4 2 3 6" xfId="20690" xr:uid="{9163DF80-1B26-4DF9-A23B-F0FA77B9BF18}"/>
    <cellStyle name="Vírgula 3 4 2 3 7" xfId="31885" xr:uid="{569EFB17-5B89-412B-851B-5F2D554AA4A3}"/>
    <cellStyle name="Vírgula 3 4 2 3 8" xfId="33735" xr:uid="{A8EFBFB6-6ECF-4122-B0C3-33DD3F2F3A73}"/>
    <cellStyle name="Vírgula 3 4 2 3 9" xfId="35293" xr:uid="{968D063C-497F-4626-A17D-F0113FB76317}"/>
    <cellStyle name="Vírgula 3 4 2 4" xfId="4770" xr:uid="{78FB5955-A427-41AE-AC10-E5F20668467A}"/>
    <cellStyle name="Vírgula 3 4 2 4 2" xfId="10019" xr:uid="{B1EFADA4-E8A3-4EB3-B698-3E51048E4C17}"/>
    <cellStyle name="Vírgula 3 4 2 4 2 2" xfId="26281" xr:uid="{83544026-C54F-4C50-BC92-3F20B348A463}"/>
    <cellStyle name="Vírgula 3 4 2 4 3" xfId="15542" xr:uid="{CDEB8CD6-2726-4D30-AC89-2A5993E9E88C}"/>
    <cellStyle name="Vírgula 3 4 2 4 4" xfId="21440" xr:uid="{7A561E8A-D426-4B46-8A5D-EE46FB9CC9D8}"/>
    <cellStyle name="Vírgula 3 4 2 4 5" xfId="19474" xr:uid="{583A19DE-21DC-4BA1-85F5-0FB01DC49F8E}"/>
    <cellStyle name="Vírgula 3 4 2 5" xfId="6776" xr:uid="{31F1D17A-DC2F-430F-A58A-638D9215CB45}"/>
    <cellStyle name="Vírgula 3 4 2 5 2" xfId="11631" xr:uid="{CBCC9BAF-C030-4D02-BDA7-F8D21C9327AF}"/>
    <cellStyle name="Vírgula 3 4 2 5 2 2" xfId="27893" xr:uid="{0249EF67-60E5-44A3-A2D0-CC594722E826}"/>
    <cellStyle name="Vírgula 3 4 2 5 3" xfId="17226" xr:uid="{35824044-5E86-4426-BD83-18F3355966C5}"/>
    <cellStyle name="Vírgula 3 4 2 5 4" xfId="23052" xr:uid="{F2344627-2E64-41FF-975E-57228EA8E336}"/>
    <cellStyle name="Vírgula 3 4 2 5 5" xfId="13173" xr:uid="{EE06A675-7ECF-4061-8EA1-28A7497B9845}"/>
    <cellStyle name="Vírgula 3 4 2 6" xfId="8403" xr:uid="{DFBC5581-1BA8-4613-A503-12F23515D1AD}"/>
    <cellStyle name="Vírgula 3 4 2 6 2" xfId="24672" xr:uid="{F980E37F-3369-45A7-9ED6-2617F7FB5898}"/>
    <cellStyle name="Vírgula 3 4 2 7" xfId="13928" xr:uid="{073769E3-9F9E-4F2A-A921-893B0D4EC02C}"/>
    <cellStyle name="Vírgula 3 4 2 8" xfId="19831" xr:uid="{04B72B51-B455-425D-A305-453A5F997595}"/>
    <cellStyle name="Vírgula 3 4 2 9" xfId="29984" xr:uid="{FC62DEC2-5093-4E07-9B9E-A975930FC118}"/>
    <cellStyle name="Vírgula 3 4 3" xfId="3396" xr:uid="{6850AD80-B9FF-4D10-A594-EAA18DD6C86B}"/>
    <cellStyle name="Vírgula 3 4 3 10" xfId="35294" xr:uid="{F5E02DDA-F6CA-4896-9E24-243E229DFC43}"/>
    <cellStyle name="Vírgula 3 4 3 11" xfId="36128" xr:uid="{38C1CF9E-FED3-4FD4-8F0B-E69DB14A258F}"/>
    <cellStyle name="Vírgula 3 4 3 12" xfId="37540" xr:uid="{6FA87F7F-CBE3-4E52-8444-5FD7785B520E}"/>
    <cellStyle name="Vírgula 3 4 3 13" xfId="38945" xr:uid="{6F103469-5E0C-4085-8FB5-334BA56D87A5}"/>
    <cellStyle name="Vírgula 3 4 3 14" xfId="40964" xr:uid="{3D74F36C-1506-4FED-B678-EA73B6066A72}"/>
    <cellStyle name="Vírgula 3 4 3 15" xfId="41994" xr:uid="{74C45EA6-84E0-4A9F-AFC6-C0BA288D0BEF}"/>
    <cellStyle name="Vírgula 3 4 3 16" xfId="43397" xr:uid="{514346C7-542D-4FE2-94B6-5F263839FD94}"/>
    <cellStyle name="Vírgula 3 4 3 2" xfId="4257" xr:uid="{45922320-BA4E-406A-853F-6F0C87E27443}"/>
    <cellStyle name="Vírgula 3 4 3 2 10" xfId="36880" xr:uid="{6477A3AB-E964-41E8-B5AB-94A77C586B94}"/>
    <cellStyle name="Vírgula 3 4 3 2 11" xfId="38292" xr:uid="{AF3F52D6-2818-48B5-9EA0-32E68DCE97CC}"/>
    <cellStyle name="Vírgula 3 4 3 2 12" xfId="39697" xr:uid="{AEF95338-AD40-4F1F-84B7-1310D5533158}"/>
    <cellStyle name="Vírgula 3 4 3 2 13" xfId="40965" xr:uid="{4F2ED283-A4D6-4F53-A930-9259F3FE039E}"/>
    <cellStyle name="Vírgula 3 4 3 2 14" xfId="42746" xr:uid="{699E2870-9CF5-46E5-BA21-CAA116B8FD51}"/>
    <cellStyle name="Vírgula 3 4 3 2 15" xfId="44149" xr:uid="{DF174E7C-617B-482C-BEB2-AB24C7D9E062}"/>
    <cellStyle name="Vírgula 3 4 3 2 2" xfId="5866" xr:uid="{7323A3CA-AC95-4FA2-922B-82F71BFAFD39}"/>
    <cellStyle name="Vírgula 3 4 3 2 2 2" xfId="11115" xr:uid="{0EF55FEB-D3FE-4624-B18A-7AB0B57F03EF}"/>
    <cellStyle name="Vírgula 3 4 3 2 2 2 2" xfId="27377" xr:uid="{2A2FF0FD-20E3-4970-AC0D-E66DE235CA27}"/>
    <cellStyle name="Vírgula 3 4 3 2 2 3" xfId="16638" xr:uid="{0C9F6CB9-1713-45E8-A6F5-A00681E986D8}"/>
    <cellStyle name="Vírgula 3 4 3 2 2 4" xfId="22536" xr:uid="{FF8BF364-26DC-491B-BA6D-636F78EAE26F}"/>
    <cellStyle name="Vírgula 3 4 3 2 2 5" xfId="30226" xr:uid="{D01B8204-CC58-4458-8AD4-89253FF8B3FC}"/>
    <cellStyle name="Vírgula 3 4 3 2 3" xfId="7872" xr:uid="{170CD9BF-33C2-48E7-A37F-BAB31424A5EB}"/>
    <cellStyle name="Vírgula 3 4 3 2 3 2" xfId="12727" xr:uid="{7756CC25-90F2-4342-9B8F-DECB52E7185A}"/>
    <cellStyle name="Vírgula 3 4 3 2 3 2 2" xfId="28989" xr:uid="{8C39D066-597A-4CDF-B2B3-0DC0657FAB64}"/>
    <cellStyle name="Vírgula 3 4 3 2 3 3" xfId="18322" xr:uid="{21DB9D1A-E4B0-4BC0-9385-DEEEC90237FF}"/>
    <cellStyle name="Vírgula 3 4 3 2 3 4" xfId="24148" xr:uid="{AB430D93-1733-4FEB-9A48-CFE455CFC647}"/>
    <cellStyle name="Vírgula 3 4 3 2 3 5" xfId="18804" xr:uid="{8E3A1D93-52AF-4813-A699-9EE62D0792F8}"/>
    <cellStyle name="Vírgula 3 4 3 2 4" xfId="9499" xr:uid="{F62400C0-C2EE-4169-8568-51ECA50056B3}"/>
    <cellStyle name="Vírgula 3 4 3 2 4 2" xfId="25768" xr:uid="{64A8459E-6B7B-4B2D-9E28-4A2CCE0E47CC}"/>
    <cellStyle name="Vírgula 3 4 3 2 5" xfId="15029" xr:uid="{F81C968D-4F21-49E6-B00F-17490DD8697C}"/>
    <cellStyle name="Vírgula 3 4 3 2 6" xfId="20927" xr:uid="{6C35B033-1394-47D4-B496-DBEAF5DFD6FA}"/>
    <cellStyle name="Vírgula 3 4 3 2 7" xfId="13370" xr:uid="{02565B43-090F-4291-BC5C-EA7921F20177}"/>
    <cellStyle name="Vírgula 3 4 3 2 8" xfId="33972" xr:uid="{E34FFEBD-66BE-42EB-B2C4-7D485F216BD4}"/>
    <cellStyle name="Vírgula 3 4 3 2 9" xfId="35295" xr:uid="{42009FAE-A5B1-4D2C-AC0D-CF82991B1927}"/>
    <cellStyle name="Vírgula 3 4 3 3" xfId="5011" xr:uid="{41E87FF6-38E6-492B-84E1-34DA10DDE1C3}"/>
    <cellStyle name="Vírgula 3 4 3 3 2" xfId="10260" xr:uid="{7D108B05-9739-4BFA-9800-109A176A7228}"/>
    <cellStyle name="Vírgula 3 4 3 3 2 2" xfId="26522" xr:uid="{E3A74B71-381B-4560-A17B-70B5F5EB7939}"/>
    <cellStyle name="Vírgula 3 4 3 3 3" xfId="15783" xr:uid="{16BBCCD0-A199-4F7F-AC5D-2219C422F632}"/>
    <cellStyle name="Vírgula 3 4 3 3 4" xfId="21681" xr:uid="{DF8EC7EB-2A5D-49B4-AA3E-3AE844D6258F}"/>
    <cellStyle name="Vírgula 3 4 3 3 5" xfId="18860" xr:uid="{396A915A-57BD-47B0-920D-E485D2F9A8E4}"/>
    <cellStyle name="Vírgula 3 4 3 4" xfId="7017" xr:uid="{F806C2F5-7669-4867-8698-52BFCA3D6BC4}"/>
    <cellStyle name="Vírgula 3 4 3 4 2" xfId="11872" xr:uid="{453F0A69-9822-4FCC-A7BB-AB808E581F97}"/>
    <cellStyle name="Vírgula 3 4 3 4 2 2" xfId="28134" xr:uid="{0CC766D4-EAD1-4828-A688-C761F1D040E2}"/>
    <cellStyle name="Vírgula 3 4 3 4 3" xfId="17467" xr:uid="{55492270-13FA-4A85-A7BA-CDCE83B3869B}"/>
    <cellStyle name="Vírgula 3 4 3 4 4" xfId="23293" xr:uid="{DCC0CCC2-080A-42A5-A1D7-213E6946EE41}"/>
    <cellStyle name="Vírgula 3 4 3 4 5" xfId="19584" xr:uid="{CEA677DA-D3E6-4A5B-9A48-83E3F19F7F74}"/>
    <cellStyle name="Vírgula 3 4 3 5" xfId="8644" xr:uid="{95E57D26-34EA-4EBA-B4F2-3605DA6731C2}"/>
    <cellStyle name="Vírgula 3 4 3 5 2" xfId="24913" xr:uid="{89319A40-8C58-4C22-ADD4-A4CC3D42541A}"/>
    <cellStyle name="Vírgula 3 4 3 6" xfId="14172" xr:uid="{4C50953F-8E7A-4FF6-AD61-7DD107260B8D}"/>
    <cellStyle name="Vírgula 3 4 3 7" xfId="20072" xr:uid="{13DEEE77-5D48-4E6B-90CE-107FC5B385F1}"/>
    <cellStyle name="Vírgula 3 4 3 8" xfId="29818" xr:uid="{3DC34B5F-29AA-4EAD-9A1E-7B0599F4C3D2}"/>
    <cellStyle name="Vírgula 3 4 3 9" xfId="33117" xr:uid="{7FBD20BF-07F9-47E9-B2D8-8C8FAE8B94AA}"/>
    <cellStyle name="Vírgula 3 4 4" xfId="3819" xr:uid="{6F93F3BF-A777-4973-869C-C0A0A0E9944D}"/>
    <cellStyle name="Vírgula 3 4 4 10" xfId="36513" xr:uid="{844E6706-E107-4F03-B6EE-BCEFFA2867E8}"/>
    <cellStyle name="Vírgula 3 4 4 11" xfId="37925" xr:uid="{D6F8D8D8-ABBA-4C0A-BA86-C454D6BA9DA7}"/>
    <cellStyle name="Vírgula 3 4 4 12" xfId="39330" xr:uid="{8F096B80-E3C4-4E2A-9C4F-9F059AC522D6}"/>
    <cellStyle name="Vírgula 3 4 4 13" xfId="40966" xr:uid="{79BE7AF2-5E2F-40B7-B6D2-9ABD753D38C1}"/>
    <cellStyle name="Vírgula 3 4 4 14" xfId="42379" xr:uid="{079C23AD-6E8B-4AFD-A30E-6275EDA3E238}"/>
    <cellStyle name="Vírgula 3 4 4 15" xfId="43782" xr:uid="{97EB67ED-7DE2-4D5E-9F66-9B26E735082F}"/>
    <cellStyle name="Vírgula 3 4 4 2" xfId="5428" xr:uid="{5B86F1B1-4F45-4700-A89D-F2A803D0E611}"/>
    <cellStyle name="Vírgula 3 4 4 2 2" xfId="10677" xr:uid="{5FA5E818-0390-41C2-8237-DD8D867FCCDC}"/>
    <cellStyle name="Vírgula 3 4 4 2 2 2" xfId="26939" xr:uid="{015402D2-4C60-4791-B881-DF5DFFD4BC33}"/>
    <cellStyle name="Vírgula 3 4 4 2 3" xfId="16200" xr:uid="{0A18D5C0-8E9F-4DF4-893D-55CF784C4C56}"/>
    <cellStyle name="Vírgula 3 4 4 2 4" xfId="22098" xr:uid="{03BAEDC5-4B1B-413E-9593-43243CE9A4BC}"/>
    <cellStyle name="Vírgula 3 4 4 2 5" xfId="30505" xr:uid="{223D42C0-2605-496D-878F-D0FC26E1ABE6}"/>
    <cellStyle name="Vírgula 3 4 4 3" xfId="7434" xr:uid="{04C36BC7-6138-488B-BCE1-D55DF35D4A0A}"/>
    <cellStyle name="Vírgula 3 4 4 3 2" xfId="12289" xr:uid="{4E82BB7A-B7F2-49A7-A936-8142650D2DE1}"/>
    <cellStyle name="Vírgula 3 4 4 3 2 2" xfId="28551" xr:uid="{6223B6A4-F11C-4D18-A0DA-91BC679E090A}"/>
    <cellStyle name="Vírgula 3 4 4 3 3" xfId="17884" xr:uid="{889D0C75-E78C-4AF3-BBC5-04EC9998BBB5}"/>
    <cellStyle name="Vírgula 3 4 4 3 4" xfId="23710" xr:uid="{D8CF4376-7D3E-4BD4-82B0-6BBEE32E3086}"/>
    <cellStyle name="Vírgula 3 4 4 3 5" xfId="18741" xr:uid="{E6776D8A-4F48-4381-831A-3FC668935C4A}"/>
    <cellStyle name="Vírgula 3 4 4 4" xfId="9061" xr:uid="{813085C4-6D03-41D7-87DA-08E710DBDF2C}"/>
    <cellStyle name="Vírgula 3 4 4 4 2" xfId="25330" xr:uid="{7F5928FD-B2ED-4314-8210-F50936E96658}"/>
    <cellStyle name="Vírgula 3 4 4 5" xfId="14591" xr:uid="{4A2773ED-D2E1-41CF-A456-2AF5590350DC}"/>
    <cellStyle name="Vírgula 3 4 4 6" xfId="20489" xr:uid="{892C9C74-BDDB-490A-859C-BADB788CA28F}"/>
    <cellStyle name="Vírgula 3 4 4 7" xfId="16954" xr:uid="{634588F1-56A0-416B-B95A-73247D7A2B18}"/>
    <cellStyle name="Vírgula 3 4 4 8" xfId="33534" xr:uid="{517DECB3-401F-4547-937E-55C5E8E1F540}"/>
    <cellStyle name="Vírgula 3 4 4 9" xfId="35296" xr:uid="{98BF6155-45A3-4163-BCF7-9893C635DED7}"/>
    <cellStyle name="Vírgula 3 4 5" xfId="13728" xr:uid="{DCBE26E7-D7C3-40A5-8084-3EBB3F310079}"/>
    <cellStyle name="Vírgula 3 4 6" xfId="29630" xr:uid="{5FF93668-E3E3-4E6E-9B1F-2574E785B132}"/>
    <cellStyle name="Vírgula 3 5" xfId="2960" xr:uid="{76A13B71-4F28-48EB-A7A9-A8058A83863C}"/>
    <cellStyle name="Vírgula 3 5 10" xfId="18901" xr:uid="{59323073-8DE3-4C28-BACE-1B2CAC61CBCC}"/>
    <cellStyle name="Vírgula 3 5 11" xfId="32720" xr:uid="{708E1734-FB69-461D-AB1A-6C53CA395AB8}"/>
    <cellStyle name="Vírgula 3 5 12" xfId="35297" xr:uid="{BA7C98B6-6E68-4D25-BF24-54CE7D4167C7}"/>
    <cellStyle name="Vírgula 3 5 13" xfId="35857" xr:uid="{83EB4AFA-7C58-408F-8FE4-871DC143A5D2}"/>
    <cellStyle name="Vírgula 3 5 14" xfId="37269" xr:uid="{17D6FDCD-A87F-4E41-8EB3-261B2D5669AF}"/>
    <cellStyle name="Vírgula 3 5 15" xfId="38674" xr:uid="{2499914A-D29E-4DCF-922C-3606C67BD62C}"/>
    <cellStyle name="Vírgula 3 5 16" xfId="40967" xr:uid="{6F96D7AE-85EF-4DEF-8B6F-5E3CB083E792}"/>
    <cellStyle name="Vírgula 3 5 17" xfId="41723" xr:uid="{87A514FE-3EEC-4D2E-AD22-0EA7EE0E3E44}"/>
    <cellStyle name="Vírgula 3 5 18" xfId="43126" xr:uid="{CBB81740-84B5-41EB-BEE4-399DD84CE382}"/>
    <cellStyle name="Vírgula 3 5 2" xfId="3171" xr:uid="{1B502EC5-AAB6-4AC9-9A9E-2F188B4AC5D5}"/>
    <cellStyle name="Vírgula 3 5 2 10" xfId="32918" xr:uid="{A9FCA1B9-EF82-4F37-BA91-45A1C42FACC4}"/>
    <cellStyle name="Vírgula 3 5 2 11" xfId="35298" xr:uid="{C85EA73D-2899-41E5-8189-B96A70EFBC14}"/>
    <cellStyle name="Vírgula 3 5 2 12" xfId="36222" xr:uid="{A794A4DA-5BB6-4EDE-9CAE-4816B602F671}"/>
    <cellStyle name="Vírgula 3 5 2 13" xfId="37634" xr:uid="{2BAC5090-E745-4562-B17E-B943B9223544}"/>
    <cellStyle name="Vírgula 3 5 2 14" xfId="39039" xr:uid="{58B14440-D61B-4410-A9DC-0C2F64D658C3}"/>
    <cellStyle name="Vírgula 3 5 2 15" xfId="40968" xr:uid="{CCFC0EF7-2865-4D3C-BDBF-26337500FE7A}"/>
    <cellStyle name="Vírgula 3 5 2 16" xfId="42088" xr:uid="{7D55C147-7686-4F8E-96BA-79BEFFB27CF6}"/>
    <cellStyle name="Vírgula 3 5 2 17" xfId="43491" xr:uid="{528672D7-E255-47E7-919B-2D3894A9E765}"/>
    <cellStyle name="Vírgula 3 5 2 2" xfId="3636" xr:uid="{B6D5505A-445B-4464-8BEC-FD4DAB5A53E2}"/>
    <cellStyle name="Vírgula 3 5 2 2 10" xfId="35299" xr:uid="{7126A17D-D775-4B3D-9436-55CE823CCC5C}"/>
    <cellStyle name="Vírgula 3 5 2 2 11" xfId="36974" xr:uid="{5CD8C4C1-70B5-4616-AB6D-FFABB22CBD74}"/>
    <cellStyle name="Vírgula 3 5 2 2 12" xfId="38386" xr:uid="{164E8DD1-9F40-4051-89C7-6615D9A5F608}"/>
    <cellStyle name="Vírgula 3 5 2 2 13" xfId="39791" xr:uid="{9568A7F6-915C-4E2B-9F2F-6C08ACB74A9D}"/>
    <cellStyle name="Vírgula 3 5 2 2 14" xfId="40969" xr:uid="{4BB8B5E6-3DDA-4509-A1AF-DC8A839AB1A3}"/>
    <cellStyle name="Vírgula 3 5 2 2 15" xfId="42840" xr:uid="{0B6F94C4-C81A-4F47-B0B3-4920F6AD4FE5}"/>
    <cellStyle name="Vírgula 3 5 2 2 16" xfId="44243" xr:uid="{BEE7BEB1-464F-4954-860A-EFB3981FDD51}"/>
    <cellStyle name="Vírgula 3 5 2 2 2" xfId="4497" xr:uid="{9A43B101-13D7-4769-9E14-02BEC55602A2}"/>
    <cellStyle name="Vírgula 3 5 2 2 2 2" xfId="6106" xr:uid="{3C3379D2-7B21-48ED-806A-AB3D322F37B5}"/>
    <cellStyle name="Vírgula 3 5 2 2 2 2 2" xfId="11355" xr:uid="{226BEB55-77F6-46AB-B95D-3452DEF6BA2C}"/>
    <cellStyle name="Vírgula 3 5 2 2 2 2 2 2" xfId="27617" xr:uid="{2D4D0D39-0977-4B42-AC0C-C60CD3EF0B74}"/>
    <cellStyle name="Vírgula 3 5 2 2 2 2 3" xfId="16878" xr:uid="{7F3DE50C-4E2A-48FF-AFD1-0DA13549CE1D}"/>
    <cellStyle name="Vírgula 3 5 2 2 2 2 4" xfId="22776" xr:uid="{0B54710A-F609-46DD-B88D-497B7C5185EB}"/>
    <cellStyle name="Vírgula 3 5 2 2 2 2 5" xfId="29712" xr:uid="{E3F573FF-8CD0-4C8C-9257-99F5C66C8BAC}"/>
    <cellStyle name="Vírgula 3 5 2 2 2 3" xfId="8112" xr:uid="{F891C3F9-2059-4418-A860-B5F2257257CB}"/>
    <cellStyle name="Vírgula 3 5 2 2 2 3 2" xfId="12967" xr:uid="{54323D53-6142-4665-9974-CA2FD3039EBC}"/>
    <cellStyle name="Vírgula 3 5 2 2 2 3 2 2" xfId="29229" xr:uid="{DF9F8E59-BBE9-49FA-AB83-9EDFCBE50833}"/>
    <cellStyle name="Vírgula 3 5 2 2 2 3 3" xfId="18562" xr:uid="{3E2DE514-C236-4968-B6BF-E0593C5AE126}"/>
    <cellStyle name="Vírgula 3 5 2 2 2 3 4" xfId="24388" xr:uid="{BBA98E28-B3DE-4392-B71B-88184ADFB355}"/>
    <cellStyle name="Vírgula 3 5 2 2 2 3 5" xfId="13051" xr:uid="{604465F0-5085-43FA-B8E9-DB19CFAE26F7}"/>
    <cellStyle name="Vírgula 3 5 2 2 2 4" xfId="9739" xr:uid="{03DF6F54-D951-4337-86A0-D28AE1C25DD2}"/>
    <cellStyle name="Vírgula 3 5 2 2 2 4 2" xfId="26008" xr:uid="{9C5F448F-E83B-4DBB-BDEA-7E98155A4397}"/>
    <cellStyle name="Vírgula 3 5 2 2 2 5" xfId="15269" xr:uid="{BE41E5A7-4ABF-4B57-9188-A517DA896151}"/>
    <cellStyle name="Vírgula 3 5 2 2 2 6" xfId="21167" xr:uid="{DA240F9E-E4D5-4F42-9331-D4DF3138932F}"/>
    <cellStyle name="Vírgula 3 5 2 2 2 7" xfId="31859" xr:uid="{7ED1FD1D-1894-444B-84B4-65887D0CCAE1}"/>
    <cellStyle name="Vírgula 3 5 2 2 2 8" xfId="34212" xr:uid="{863F0E5B-A3AC-4FA8-9065-0AEF78B0BC43}"/>
    <cellStyle name="Vírgula 3 5 2 2 3" xfId="5251" xr:uid="{A2528F09-45C0-4B18-ADFC-DB35A0C8B7EF}"/>
    <cellStyle name="Vírgula 3 5 2 2 3 2" xfId="10500" xr:uid="{039D6D3F-9B6D-4E76-8E2E-B7E5A5887A35}"/>
    <cellStyle name="Vírgula 3 5 2 2 3 2 2" xfId="26762" xr:uid="{A8989EBA-879F-40F7-A991-3022630108F5}"/>
    <cellStyle name="Vírgula 3 5 2 2 3 3" xfId="16023" xr:uid="{443AEB43-F104-4B97-A22E-D821917AE982}"/>
    <cellStyle name="Vírgula 3 5 2 2 3 4" xfId="21921" xr:uid="{97791DE1-7D8B-4E2F-A6F6-524CC14B68AC}"/>
    <cellStyle name="Vírgula 3 5 2 2 3 5" xfId="30316" xr:uid="{66B11D1A-578F-4629-8408-307582F77636}"/>
    <cellStyle name="Vírgula 3 5 2 2 4" xfId="7257" xr:uid="{75588410-DA79-4DB1-B469-348EC8E0DD32}"/>
    <cellStyle name="Vírgula 3 5 2 2 4 2" xfId="12112" xr:uid="{32661023-C09B-4F2A-BC39-644645CDA7C7}"/>
    <cellStyle name="Vírgula 3 5 2 2 4 2 2" xfId="28374" xr:uid="{A9FE9265-3D11-496A-B927-8FEA2F916359}"/>
    <cellStyle name="Vírgula 3 5 2 2 4 3" xfId="17707" xr:uid="{1D7B8C6E-228A-4F0C-8046-1EA810F67867}"/>
    <cellStyle name="Vírgula 3 5 2 2 4 4" xfId="23533" xr:uid="{511C19F4-833E-4165-8E90-EA397A78E5D9}"/>
    <cellStyle name="Vírgula 3 5 2 2 4 5" xfId="32030" xr:uid="{5997E2C4-176A-4107-8E4D-0C504D3F7ED3}"/>
    <cellStyle name="Vírgula 3 5 2 2 5" xfId="8884" xr:uid="{AC270C53-C084-42AD-ABEB-F3A2B9D77B0D}"/>
    <cellStyle name="Vírgula 3 5 2 2 5 2" xfId="25153" xr:uid="{A0984787-6DCA-4CB6-98A1-6F60B2C0C99D}"/>
    <cellStyle name="Vírgula 3 5 2 2 6" xfId="14412" xr:uid="{0874E980-35D2-4783-A7C1-3FD80AC05057}"/>
    <cellStyle name="Vírgula 3 5 2 2 7" xfId="20312" xr:uid="{F5039593-CA43-490D-A4DE-9D504A3BBF7F}"/>
    <cellStyle name="Vírgula 3 5 2 2 8" xfId="29651" xr:uid="{CED4A153-968A-4EB9-ACA5-3C1241A4CE27}"/>
    <cellStyle name="Vírgula 3 5 2 2 9" xfId="33357" xr:uid="{89CE39A8-44BE-424E-BD10-E4FE04782AD4}"/>
    <cellStyle name="Vírgula 3 5 2 3" xfId="4062" xr:uid="{11DC6080-F2FA-46F7-A6C6-FB99FF2F9AC3}"/>
    <cellStyle name="Vírgula 3 5 2 3 2" xfId="5671" xr:uid="{4B3BD66E-63E7-4FB6-950D-1D30F6A3D120}"/>
    <cellStyle name="Vírgula 3 5 2 3 2 2" xfId="10920" xr:uid="{3B3D9728-48AD-498D-BF0A-2B1A5DB7BF74}"/>
    <cellStyle name="Vírgula 3 5 2 3 2 2 2" xfId="27182" xr:uid="{1CE51221-745D-499D-878F-4731B80B8586}"/>
    <cellStyle name="Vírgula 3 5 2 3 2 3" xfId="16443" xr:uid="{4AF4C2B6-C724-4DCC-B623-F935989AA543}"/>
    <cellStyle name="Vírgula 3 5 2 3 2 4" xfId="22341" xr:uid="{0190A712-E1CF-4EF7-9782-159B24DDFCA1}"/>
    <cellStyle name="Vírgula 3 5 2 3 2 5" xfId="19121" xr:uid="{17899117-B1A2-4F06-97F9-08AE21717ACC}"/>
    <cellStyle name="Vírgula 3 5 2 3 3" xfId="7677" xr:uid="{D5128CA9-B29E-4F57-BBF2-CDCE915F00F0}"/>
    <cellStyle name="Vírgula 3 5 2 3 3 2" xfId="12532" xr:uid="{3D79F78E-BDDC-4151-8AC5-767D2814525B}"/>
    <cellStyle name="Vírgula 3 5 2 3 3 2 2" xfId="28794" xr:uid="{75891A86-B965-467F-8FF2-58C3755ED855}"/>
    <cellStyle name="Vírgula 3 5 2 3 3 3" xfId="18127" xr:uid="{B5926191-43C6-481B-B17A-A49DBCC69D18}"/>
    <cellStyle name="Vírgula 3 5 2 3 3 4" xfId="23953" xr:uid="{05BA5210-6B12-4754-9289-AE741A1ACDC1}"/>
    <cellStyle name="Vírgula 3 5 2 3 3 5" xfId="31260" xr:uid="{2CD77751-77CF-4866-B9E5-CF45D7591EA5}"/>
    <cellStyle name="Vírgula 3 5 2 3 4" xfId="9304" xr:uid="{5CBF06AD-AD84-4666-8BCB-44A7536023A9}"/>
    <cellStyle name="Vírgula 3 5 2 3 4 2" xfId="25573" xr:uid="{EFEC0402-87FC-4FCB-89A7-BF65AEE37E3B}"/>
    <cellStyle name="Vírgula 3 5 2 3 5" xfId="14834" xr:uid="{2B4D0318-B01F-4117-B298-D829152EAB93}"/>
    <cellStyle name="Vírgula 3 5 2 3 6" xfId="20732" xr:uid="{AD550B97-6B41-4327-83ED-A7B4AE471AB0}"/>
    <cellStyle name="Vírgula 3 5 2 3 7" xfId="19142" xr:uid="{DF8C4019-36A5-40E7-A4F8-960DA2FFD8B0}"/>
    <cellStyle name="Vírgula 3 5 2 3 8" xfId="33777" xr:uid="{734B23DF-B427-4AB3-9A8D-8133E3B9775F}"/>
    <cellStyle name="Vírgula 3 5 2 4" xfId="4812" xr:uid="{D9A35936-B312-46A2-9BF1-E15404B23BBA}"/>
    <cellStyle name="Vírgula 3 5 2 4 2" xfId="10061" xr:uid="{3097BFC2-6A41-4EA5-A5F7-FB1C4443B9F8}"/>
    <cellStyle name="Vírgula 3 5 2 4 2 2" xfId="26323" xr:uid="{43D7371B-0B9C-4B65-9A47-5998B8348B98}"/>
    <cellStyle name="Vírgula 3 5 2 4 3" xfId="15584" xr:uid="{0A8BE227-9601-4FF2-935E-83ABBEE7D3E2}"/>
    <cellStyle name="Vírgula 3 5 2 4 4" xfId="21482" xr:uid="{CAD4B395-37E0-4E33-8776-CBEF58A2CDAA}"/>
    <cellStyle name="Vírgula 3 5 2 4 5" xfId="29780" xr:uid="{1EAD25B5-B763-4EB3-AD7B-00BF360C1976}"/>
    <cellStyle name="Vírgula 3 5 2 5" xfId="6818" xr:uid="{FE7A76B4-E783-49CF-86C5-E18D8FBC2AF9}"/>
    <cellStyle name="Vírgula 3 5 2 5 2" xfId="11673" xr:uid="{7B39168E-C2D4-4A8B-8DBC-37D0A38C1D1D}"/>
    <cellStyle name="Vírgula 3 5 2 5 2 2" xfId="27935" xr:uid="{86464D8C-DDB7-402E-8C2A-E74E485CED5D}"/>
    <cellStyle name="Vírgula 3 5 2 5 3" xfId="17268" xr:uid="{9B2D954D-EB34-42E8-89F3-576C5291A3F8}"/>
    <cellStyle name="Vírgula 3 5 2 5 4" xfId="23094" xr:uid="{35C19C7C-2403-4950-8AE3-A1D2BDD4577B}"/>
    <cellStyle name="Vírgula 3 5 2 5 5" xfId="18966" xr:uid="{D0E2CB4E-C221-415A-9EC3-7652AC198852}"/>
    <cellStyle name="Vírgula 3 5 2 6" xfId="8445" xr:uid="{5847ECAE-FAE9-40C0-9C35-09185D3DAA32}"/>
    <cellStyle name="Vírgula 3 5 2 6 2" xfId="24714" xr:uid="{2954891F-3634-4BFF-B977-FA7D3317FA7E}"/>
    <cellStyle name="Vírgula 3 5 2 7" xfId="13970" xr:uid="{96D13DE9-D2D5-493F-8D9C-8DB9C5D6E1DD}"/>
    <cellStyle name="Vírgula 3 5 2 8" xfId="19873" xr:uid="{3270BDC9-E307-4AC5-AE0C-393484043B66}"/>
    <cellStyle name="Vírgula 3 5 2 9" xfId="29625" xr:uid="{F39AE727-DAAD-47EB-9C6C-FFBD417D2D3D}"/>
    <cellStyle name="Vírgula 3 5 3" xfId="3438" xr:uid="{A176450F-28B2-413C-99AC-F0587C44DD54}"/>
    <cellStyle name="Vírgula 3 5 3 10" xfId="35300" xr:uid="{11ECF5A6-B2F5-476D-83A2-C30382762893}"/>
    <cellStyle name="Vírgula 3 5 3 11" xfId="36607" xr:uid="{02B3F0AA-8207-42AD-AF4A-89F6B193578A}"/>
    <cellStyle name="Vírgula 3 5 3 12" xfId="38019" xr:uid="{1887B33C-7E07-49FD-B846-F807478DF34D}"/>
    <cellStyle name="Vírgula 3 5 3 13" xfId="39424" xr:uid="{C4DE7779-DD2B-4C55-A362-593DC26DB56E}"/>
    <cellStyle name="Vírgula 3 5 3 14" xfId="40970" xr:uid="{C495143D-2FEB-4E6C-8CCC-8F6E8815973F}"/>
    <cellStyle name="Vírgula 3 5 3 15" xfId="42473" xr:uid="{25C50D39-591B-4A5B-BC4E-2D0220CF0F17}"/>
    <cellStyle name="Vírgula 3 5 3 16" xfId="43876" xr:uid="{754AE2CD-2DDF-496E-A0EE-1DF87430B8F7}"/>
    <cellStyle name="Vírgula 3 5 3 2" xfId="4299" xr:uid="{1CBE9E13-5282-40D3-965D-8909B2DF0EBB}"/>
    <cellStyle name="Vírgula 3 5 3 2 2" xfId="5908" xr:uid="{672295F3-43B4-4D44-9288-C73ABF6BA154}"/>
    <cellStyle name="Vírgula 3 5 3 2 2 2" xfId="11157" xr:uid="{F446B02B-C0B4-4C63-9FFB-04D74944DDB3}"/>
    <cellStyle name="Vírgula 3 5 3 2 2 2 2" xfId="27419" xr:uid="{C993AFE1-A7FB-4C92-8EC8-594F06F7CE73}"/>
    <cellStyle name="Vírgula 3 5 3 2 2 3" xfId="16680" xr:uid="{2237FAE3-36EC-4922-9F85-EEFB8881F2E2}"/>
    <cellStyle name="Vírgula 3 5 3 2 2 4" xfId="22578" xr:uid="{C2EB2875-6DBF-4A80-8F7D-95F944981802}"/>
    <cellStyle name="Vírgula 3 5 3 2 2 5" xfId="31330" xr:uid="{216B3B72-CF45-4DDA-A952-31F24C93E047}"/>
    <cellStyle name="Vírgula 3 5 3 2 3" xfId="7914" xr:uid="{D0705972-E7B4-4553-B0CD-900BD52D3828}"/>
    <cellStyle name="Vírgula 3 5 3 2 3 2" xfId="12769" xr:uid="{89A95C8E-C1E5-4A86-9FAD-05AB3D90E74E}"/>
    <cellStyle name="Vírgula 3 5 3 2 3 2 2" xfId="29031" xr:uid="{E66E7529-4A41-4C73-8B32-535AAF065F31}"/>
    <cellStyle name="Vírgula 3 5 3 2 3 3" xfId="18364" xr:uid="{B96EEA2D-46E9-4235-B859-EB52C3C66A0E}"/>
    <cellStyle name="Vírgula 3 5 3 2 3 4" xfId="24190" xr:uid="{B5603510-21E0-4E1A-9A04-B9690EDA9565}"/>
    <cellStyle name="Vírgula 3 5 3 2 3 5" xfId="13394" xr:uid="{B571C980-6F4F-4E0A-8A41-A22DA43F2EC9}"/>
    <cellStyle name="Vírgula 3 5 3 2 4" xfId="9541" xr:uid="{D7328182-38EA-4174-BF2E-90276D7FD225}"/>
    <cellStyle name="Vírgula 3 5 3 2 4 2" xfId="25810" xr:uid="{620F49E7-44F7-4DE0-9D4F-7E64CAFBACA3}"/>
    <cellStyle name="Vírgula 3 5 3 2 5" xfId="15071" xr:uid="{EC900BDE-60EC-4C8A-A35F-1F90784671C0}"/>
    <cellStyle name="Vírgula 3 5 3 2 6" xfId="20969" xr:uid="{E55B8633-B428-4861-B6F2-4ED9B865AD51}"/>
    <cellStyle name="Vírgula 3 5 3 2 7" xfId="30212" xr:uid="{DB69303B-6FEC-49C8-A561-0B1FE000F962}"/>
    <cellStyle name="Vírgula 3 5 3 2 8" xfId="34014" xr:uid="{D568DDD2-3F1A-42C6-9F26-E186F0A0FED2}"/>
    <cellStyle name="Vírgula 3 5 3 3" xfId="5053" xr:uid="{427E9429-972E-4110-B6D9-0D9CAB318E48}"/>
    <cellStyle name="Vírgula 3 5 3 3 2" xfId="10302" xr:uid="{63F77DB8-5FB3-416B-ACBF-F5B64B3550D0}"/>
    <cellStyle name="Vírgula 3 5 3 3 2 2" xfId="26564" xr:uid="{E381D9CE-3890-4BA7-9A9D-D19C4EE27296}"/>
    <cellStyle name="Vírgula 3 5 3 3 3" xfId="15825" xr:uid="{0CA3E812-01D9-4069-B007-F0957BB0C688}"/>
    <cellStyle name="Vírgula 3 5 3 3 4" xfId="21723" xr:uid="{0AFEE87B-D938-4D5A-973D-9EB1AC15BA31}"/>
    <cellStyle name="Vírgula 3 5 3 3 5" xfId="13434" xr:uid="{52EFA4CA-CCE2-42E6-BB70-87ABEEA12AF9}"/>
    <cellStyle name="Vírgula 3 5 3 4" xfId="7059" xr:uid="{317E7FBD-6813-40BD-9ECC-1C577F2E05B7}"/>
    <cellStyle name="Vírgula 3 5 3 4 2" xfId="11914" xr:uid="{114C32EC-B16D-407C-943B-9D9A23F655FD}"/>
    <cellStyle name="Vírgula 3 5 3 4 2 2" xfId="28176" xr:uid="{82E7D540-325D-4747-83EB-56FCAC781DEA}"/>
    <cellStyle name="Vírgula 3 5 3 4 3" xfId="17509" xr:uid="{2F819326-74CB-46D0-91CB-AF4290246E62}"/>
    <cellStyle name="Vírgula 3 5 3 4 4" xfId="23335" xr:uid="{1838F1E6-A841-440F-BF57-8C2D6D11FF84}"/>
    <cellStyle name="Vírgula 3 5 3 4 5" xfId="30355" xr:uid="{E695C726-4A2D-4761-BCFB-6A8D270ADC1E}"/>
    <cellStyle name="Vírgula 3 5 3 5" xfId="8686" xr:uid="{20D3AF4B-C596-4237-B384-147239CC6B51}"/>
    <cellStyle name="Vírgula 3 5 3 5 2" xfId="24955" xr:uid="{87038BD7-7B41-41EC-BCD6-6DDE187B23EC}"/>
    <cellStyle name="Vírgula 3 5 3 6" xfId="14214" xr:uid="{16450881-E9E1-4D23-A320-9AA92079A5DB}"/>
    <cellStyle name="Vírgula 3 5 3 7" xfId="20114" xr:uid="{122F3862-429F-466D-AC7F-E45D53B462FD}"/>
    <cellStyle name="Vírgula 3 5 3 8" xfId="30446" xr:uid="{9395CD44-20B4-4D09-9DF7-DD4CE61E046A}"/>
    <cellStyle name="Vírgula 3 5 3 9" xfId="33159" xr:uid="{9D9905AE-42FD-44BC-B09F-006A5F9247F4}"/>
    <cellStyle name="Vírgula 3 5 4" xfId="3864" xr:uid="{30CF6720-3611-4659-B863-A93BFADB0ECF}"/>
    <cellStyle name="Vírgula 3 5 4 2" xfId="5473" xr:uid="{C63CF96A-8C06-4341-B535-BE313022A4A4}"/>
    <cellStyle name="Vírgula 3 5 4 2 2" xfId="10722" xr:uid="{DA2D5AF4-9CA0-445E-B47D-41480BE8EBCC}"/>
    <cellStyle name="Vírgula 3 5 4 2 2 2" xfId="26984" xr:uid="{0FC6E649-E3D4-4CE2-A0E5-565C3248B947}"/>
    <cellStyle name="Vírgula 3 5 4 2 3" xfId="16245" xr:uid="{CB31F785-9CDC-49AA-B3A8-C186F5E029C7}"/>
    <cellStyle name="Vírgula 3 5 4 2 4" xfId="22143" xr:uid="{ED9DC04C-480A-44A5-A7FF-6DEABF433D22}"/>
    <cellStyle name="Vírgula 3 5 4 2 5" xfId="29750" xr:uid="{888D67DC-84D7-4B8F-B799-EF833DD43968}"/>
    <cellStyle name="Vírgula 3 5 4 3" xfId="7479" xr:uid="{346BF0CE-1554-4B6F-8123-3DA1271340A5}"/>
    <cellStyle name="Vírgula 3 5 4 3 2" xfId="12334" xr:uid="{27E937B7-EC47-4CB6-8AEA-B4C222CB2C7D}"/>
    <cellStyle name="Vírgula 3 5 4 3 2 2" xfId="28596" xr:uid="{BC886ABC-C804-4B7F-9124-37D089F08D9F}"/>
    <cellStyle name="Vírgula 3 5 4 3 3" xfId="17929" xr:uid="{9955604F-B834-4B00-A320-8BB1FCA89B96}"/>
    <cellStyle name="Vírgula 3 5 4 3 4" xfId="23755" xr:uid="{7A5ABB8C-FEF8-464A-BA9E-8071D7137A87}"/>
    <cellStyle name="Vírgula 3 5 4 3 5" xfId="13572" xr:uid="{F11AEB40-FFDD-4677-9907-58B700688028}"/>
    <cellStyle name="Vírgula 3 5 4 4" xfId="9106" xr:uid="{B623EE46-10EA-4406-8424-C366A94EC697}"/>
    <cellStyle name="Vírgula 3 5 4 4 2" xfId="25375" xr:uid="{4EA9177C-8AAB-4909-B350-5DB82E2790DA}"/>
    <cellStyle name="Vírgula 3 5 4 5" xfId="14636" xr:uid="{A2A2499F-BF87-4F02-A496-F74A73104A2D}"/>
    <cellStyle name="Vírgula 3 5 4 6" xfId="20534" xr:uid="{C3BEE18A-EBB4-4C11-9675-98D2D6B64FC4}"/>
    <cellStyle name="Vírgula 3 5 4 7" xfId="18699" xr:uid="{82509A06-ECEB-4715-B705-EE7D47C1541B}"/>
    <cellStyle name="Vírgula 3 5 4 8" xfId="33579" xr:uid="{DDF0EC6E-1003-4035-8C41-DE63599F4FEA}"/>
    <cellStyle name="Vírgula 3 5 5" xfId="4615" xr:uid="{C00FCF51-23CC-47CC-BCEB-33479F8B58B8}"/>
    <cellStyle name="Vírgula 3 5 5 2" xfId="9864" xr:uid="{8819EA71-9CD7-421C-BC92-6F2615413688}"/>
    <cellStyle name="Vírgula 3 5 5 2 2" xfId="26126" xr:uid="{06014DCF-4E0B-4214-9CE7-EBD0616EAFD6}"/>
    <cellStyle name="Vírgula 3 5 5 3" xfId="15387" xr:uid="{BB8ABBD6-8E8B-4F51-8306-B515051400B6}"/>
    <cellStyle name="Vírgula 3 5 5 4" xfId="21285" xr:uid="{9592EF0D-7515-40EB-BB6A-3AE23A6F4D10}"/>
    <cellStyle name="Vírgula 3 5 5 5" xfId="32092" xr:uid="{84EAB214-E45D-4676-8FBB-09B9F3F470B8}"/>
    <cellStyle name="Vírgula 3 5 6" xfId="6621" xr:uid="{495BA8F7-6199-436E-8BAF-7AEB12653911}"/>
    <cellStyle name="Vírgula 3 5 6 2" xfId="11476" xr:uid="{9E9AB90D-C8DE-4258-B8F2-7B7384353BFF}"/>
    <cellStyle name="Vírgula 3 5 6 2 2" xfId="27738" xr:uid="{975562B0-57BB-40A8-A75C-BEDBA004AD85}"/>
    <cellStyle name="Vírgula 3 5 6 3" xfId="17071" xr:uid="{D4034F93-9C8B-4A3E-8098-4124716ACA42}"/>
    <cellStyle name="Vírgula 3 5 6 4" xfId="22897" xr:uid="{2281095D-53DE-43CF-AEFC-523DBF6047CF}"/>
    <cellStyle name="Vírgula 3 5 6 5" xfId="31548" xr:uid="{E04367FF-313A-4D91-AEFA-4B6273C57EF5}"/>
    <cellStyle name="Vírgula 3 5 7" xfId="8248" xr:uid="{CAC00493-3B5D-422C-9D37-187D2B420A2B}"/>
    <cellStyle name="Vírgula 3 5 7 2" xfId="24517" xr:uid="{2697889E-6B8E-4A08-B061-140150EDE58E}"/>
    <cellStyle name="Vírgula 3 5 8" xfId="13771" xr:uid="{8748D0E9-9CAE-4C20-AAB0-BB26F0F7BFC6}"/>
    <cellStyle name="Vírgula 3 5 9" xfId="19676" xr:uid="{56E33E85-029D-4186-8B8E-45CA54B60255}"/>
    <cellStyle name="Vírgula 3 6" xfId="3126" xr:uid="{2FEC8075-2403-444F-8BC3-D6DDB48A3326}"/>
    <cellStyle name="Vírgula 3 6 10" xfId="31620" xr:uid="{560588CB-F1CB-4ED0-8CEF-DBDABC802DFC}"/>
    <cellStyle name="Vírgula 3 6 11" xfId="32873" xr:uid="{BF2BC20E-80FC-4A40-B767-35016E4DE969}"/>
    <cellStyle name="Vírgula 3 6 12" xfId="35301" xr:uid="{95CE695E-A86A-435B-A9B6-748AB84A0094}"/>
    <cellStyle name="Vírgula 3 6 13" xfId="36342" xr:uid="{02799111-8E2F-4317-A1C4-A2AC3A3CA0F8}"/>
    <cellStyle name="Vírgula 3 6 14" xfId="37754" xr:uid="{425C65B0-F70B-49CA-A2E1-50FE8632C8AE}"/>
    <cellStyle name="Vírgula 3 6 15" xfId="39159" xr:uid="{3B59BD67-F3BA-47D9-A14C-E34BCA62FABF}"/>
    <cellStyle name="Vírgula 3 6 16" xfId="40971" xr:uid="{BFADA8FE-5692-469F-B4C4-C183C6AC0F21}"/>
    <cellStyle name="Vírgula 3 6 17" xfId="42208" xr:uid="{A43EB75E-29EC-4A6A-B66B-07F6EDA60970}"/>
    <cellStyle name="Vírgula 3 6 18" xfId="43611" xr:uid="{0A504975-2876-4956-8F51-083AE7E90144}"/>
    <cellStyle name="Vírgula 3 6 2" xfId="3591" xr:uid="{3D6D54B4-CD03-49A9-860D-974C33377C33}"/>
    <cellStyle name="Vírgula 3 6 2 10" xfId="35302" xr:uid="{9879479D-B335-410F-81E5-B2727601B677}"/>
    <cellStyle name="Vírgula 3 6 2 11" xfId="37094" xr:uid="{1C9A4852-760C-41D6-970E-1F970B7EC564}"/>
    <cellStyle name="Vírgula 3 6 2 12" xfId="38506" xr:uid="{A2111F85-6905-4FD2-A55F-A56654F7F56B}"/>
    <cellStyle name="Vírgula 3 6 2 13" xfId="39911" xr:uid="{E8ADC7CD-E5EC-47A8-ACF2-87FFA9953469}"/>
    <cellStyle name="Vírgula 3 6 2 14" xfId="40972" xr:uid="{18F9BEF3-65F5-4DDA-99CD-ED89C1F009BA}"/>
    <cellStyle name="Vírgula 3 6 2 15" xfId="42960" xr:uid="{A10886C2-2743-47E6-A78D-C897FBB9ADFC}"/>
    <cellStyle name="Vírgula 3 6 2 16" xfId="44363" xr:uid="{AA0330C7-B6D8-4D18-8E52-ECC7AE7C3217}"/>
    <cellStyle name="Vírgula 3 6 2 2" xfId="4452" xr:uid="{CA7D192D-E89D-44C6-B86F-96FFE1DA2E9F}"/>
    <cellStyle name="Vírgula 3 6 2 2 2" xfId="6061" xr:uid="{26F287EB-83A7-4940-BE21-013E35CEB0D7}"/>
    <cellStyle name="Vírgula 3 6 2 2 2 2" xfId="11310" xr:uid="{83C93841-9797-4482-9A65-F5CBD174A126}"/>
    <cellStyle name="Vírgula 3 6 2 2 2 2 2" xfId="27572" xr:uid="{83A2E34E-AF93-44BD-BEBF-ABCC90C0FFB0}"/>
    <cellStyle name="Vírgula 3 6 2 2 2 3" xfId="16833" xr:uid="{DEABF5C9-F427-4C20-BDB6-B2D7B067B2F4}"/>
    <cellStyle name="Vírgula 3 6 2 2 2 4" xfId="22731" xr:uid="{A5C42BB3-273E-4A93-A0FA-655048176C70}"/>
    <cellStyle name="Vírgula 3 6 2 2 2 5" xfId="31430" xr:uid="{C11FC96E-BD6E-4C4F-BC3D-B6429B98FE7B}"/>
    <cellStyle name="Vírgula 3 6 2 2 3" xfId="8067" xr:uid="{CC6F747F-DB65-4765-8FA0-ABDDB310BE39}"/>
    <cellStyle name="Vírgula 3 6 2 2 3 2" xfId="12922" xr:uid="{7A8D95AE-0636-4CB7-8463-69A22ABCB006}"/>
    <cellStyle name="Vírgula 3 6 2 2 3 2 2" xfId="29184" xr:uid="{95CECE5D-FAA1-46F3-9A73-ADF5DD95B004}"/>
    <cellStyle name="Vírgula 3 6 2 2 3 3" xfId="18517" xr:uid="{0F610F63-47F5-4BB3-992D-EF2D53146500}"/>
    <cellStyle name="Vírgula 3 6 2 2 3 4" xfId="24343" xr:uid="{F795F772-2BAA-4DCF-8211-C73179E978AE}"/>
    <cellStyle name="Vírgula 3 6 2 2 3 5" xfId="30569" xr:uid="{B6270F93-45D5-4B42-9602-63A62D4F30CA}"/>
    <cellStyle name="Vírgula 3 6 2 2 4" xfId="9694" xr:uid="{F367FCB8-1E09-4E8E-B905-FF67D355B4C5}"/>
    <cellStyle name="Vírgula 3 6 2 2 4 2" xfId="25963" xr:uid="{5B330F4E-77CC-411C-9478-ACA91D26B9F8}"/>
    <cellStyle name="Vírgula 3 6 2 2 5" xfId="15224" xr:uid="{150E9A18-96C7-4AB9-AB6D-D46EB6131119}"/>
    <cellStyle name="Vírgula 3 6 2 2 6" xfId="21122" xr:uid="{4760EB55-00C7-498C-9C05-171ED7CA874A}"/>
    <cellStyle name="Vírgula 3 6 2 2 7" xfId="29562" xr:uid="{CC347366-7630-4851-AFB7-EED88F2DD1A6}"/>
    <cellStyle name="Vírgula 3 6 2 2 8" xfId="34167" xr:uid="{E78F2296-A4DE-4507-B9F5-14E3009864EE}"/>
    <cellStyle name="Vírgula 3 6 2 3" xfId="5206" xr:uid="{31DF9266-AC5E-4CC7-AB75-D38BEBC7D66C}"/>
    <cellStyle name="Vírgula 3 6 2 3 2" xfId="10455" xr:uid="{3460ECF0-668C-4536-8D4E-161F220B2864}"/>
    <cellStyle name="Vírgula 3 6 2 3 2 2" xfId="26717" xr:uid="{396665D0-C57A-4A08-9438-321F5C049EF1}"/>
    <cellStyle name="Vírgula 3 6 2 3 3" xfId="15978" xr:uid="{513440DE-5F1B-4467-B014-DE4142472BF0}"/>
    <cellStyle name="Vírgula 3 6 2 3 4" xfId="21876" xr:uid="{0663BC8D-E3DE-4670-B096-AEE474E2FB58}"/>
    <cellStyle name="Vírgula 3 6 2 3 5" xfId="30748" xr:uid="{0D179277-6A5C-4285-9098-6349A127ABA0}"/>
    <cellStyle name="Vírgula 3 6 2 4" xfId="7212" xr:uid="{E0FDBC64-1AF4-4127-89EC-BEB9C5076D4C}"/>
    <cellStyle name="Vírgula 3 6 2 4 2" xfId="12067" xr:uid="{AE9565A8-38B5-425D-875C-E7038FBD883B}"/>
    <cellStyle name="Vírgula 3 6 2 4 2 2" xfId="28329" xr:uid="{C7483A67-48C2-4BDB-AC8F-041DCF77851A}"/>
    <cellStyle name="Vírgula 3 6 2 4 3" xfId="17662" xr:uid="{EA6EF301-7E82-4984-9733-6FE2B8DA8287}"/>
    <cellStyle name="Vírgula 3 6 2 4 4" xfId="23488" xr:uid="{F4AEC3DA-CBF3-4C2C-9D97-FFF4CD59901F}"/>
    <cellStyle name="Vírgula 3 6 2 4 5" xfId="13149" xr:uid="{60BEFC0F-C368-469A-8F7F-B28C9F8E3E20}"/>
    <cellStyle name="Vírgula 3 6 2 5" xfId="8839" xr:uid="{DE5AAF08-8888-4080-BAE6-E4B83FA8F7A9}"/>
    <cellStyle name="Vírgula 3 6 2 5 2" xfId="25108" xr:uid="{92221295-A912-47E5-BD87-4F58CD0BBEDA}"/>
    <cellStyle name="Vírgula 3 6 2 6" xfId="14367" xr:uid="{5682FF5F-E839-4BC0-B859-B10F35E8B095}"/>
    <cellStyle name="Vírgula 3 6 2 7" xfId="20267" xr:uid="{D1A2155F-8EFA-4D04-B40F-B19080800C11}"/>
    <cellStyle name="Vírgula 3 6 2 8" xfId="19291" xr:uid="{3E3128CE-9482-4DF1-A112-A0B0C74BBA71}"/>
    <cellStyle name="Vírgula 3 6 2 9" xfId="33312" xr:uid="{0347A214-FB51-4A99-9446-E87489B87692}"/>
    <cellStyle name="Vírgula 3 6 3" xfId="3675" xr:uid="{5A731A8F-FF1A-447A-A03D-C5DD1FC98089}"/>
    <cellStyle name="Vírgula 3 6 3 2" xfId="4530" xr:uid="{4986F685-4685-4F9D-8421-38FD638EC8D7}"/>
    <cellStyle name="Vírgula 3 6 3 2 2" xfId="6139" xr:uid="{D7639A02-FD1D-40E4-988A-0B97AB2C5DCD}"/>
    <cellStyle name="Vírgula 3 6 3 2 2 2" xfId="11388" xr:uid="{0552CC9A-FFEE-4619-9864-7508C6C7232E}"/>
    <cellStyle name="Vírgula 3 6 3 2 2 2 2" xfId="27650" xr:uid="{1666A719-9E34-464F-98DD-BAA63FA79B29}"/>
    <cellStyle name="Vírgula 3 6 3 2 2 3" xfId="16911" xr:uid="{310F4F2B-4388-4077-B6CA-F7E7736B0303}"/>
    <cellStyle name="Vírgula 3 6 3 2 2 4" xfId="22809" xr:uid="{BB2D0B3D-2EDA-4CBB-8677-3C6ADF6DA2E3}"/>
    <cellStyle name="Vírgula 3 6 3 2 2 5" xfId="19220" xr:uid="{4EA56D31-EAEA-4782-9FC6-FAAC974F7380}"/>
    <cellStyle name="Vírgula 3 6 3 2 3" xfId="8145" xr:uid="{C745F1C4-0C5F-4EB9-AA96-9EFEA81F18C2}"/>
    <cellStyle name="Vírgula 3 6 3 2 3 2" xfId="13000" xr:uid="{B0D6377B-EE4C-4424-9C4C-C90DAC660CA5}"/>
    <cellStyle name="Vírgula 3 6 3 2 3 2 2" xfId="29262" xr:uid="{F104EBD4-48D0-442F-AF91-927019D43375}"/>
    <cellStyle name="Vírgula 3 6 3 2 3 3" xfId="18595" xr:uid="{451CEAA1-319D-4BDF-A35E-B35DE8448511}"/>
    <cellStyle name="Vírgula 3 6 3 2 3 4" xfId="24421" xr:uid="{34B26AF2-F3E9-4450-9AA7-420CAF82F215}"/>
    <cellStyle name="Vírgula 3 6 3 2 3 5" xfId="13444" xr:uid="{3246E213-AD33-4B45-B7C2-D075BE5B6A0F}"/>
    <cellStyle name="Vírgula 3 6 3 2 4" xfId="9772" xr:uid="{DDD83A02-A657-411D-85F1-7C2DC9D8FDF0}"/>
    <cellStyle name="Vírgula 3 6 3 2 4 2" xfId="26041" xr:uid="{20501F65-CC20-4060-A13C-065380338745}"/>
    <cellStyle name="Vírgula 3 6 3 2 5" xfId="15302" xr:uid="{2652C796-3440-416B-A477-BC797F315E45}"/>
    <cellStyle name="Vírgula 3 6 3 2 6" xfId="21200" xr:uid="{05F58CB5-5D2A-4440-AB0D-55E51F5DF0FF}"/>
    <cellStyle name="Vírgula 3 6 3 2 7" xfId="29458" xr:uid="{B05C8949-F506-4FC1-8E93-B5AB7E751E3E}"/>
    <cellStyle name="Vírgula 3 6 3 2 8" xfId="34245" xr:uid="{8603AD77-4D18-444F-9B5E-BF6BEFA465A2}"/>
    <cellStyle name="Vírgula 3 6 3 3" xfId="5284" xr:uid="{5E6A0DCD-759F-4977-8635-32DEB51956B1}"/>
    <cellStyle name="Vírgula 3 6 3 3 2" xfId="10533" xr:uid="{2E7A3276-A9FD-45AA-ABD9-14B9B14236E3}"/>
    <cellStyle name="Vírgula 3 6 3 3 2 2" xfId="26795" xr:uid="{A50069E6-BAC8-46D5-8F35-43565502E51A}"/>
    <cellStyle name="Vírgula 3 6 3 3 3" xfId="16056" xr:uid="{6E568BC8-8D34-404E-A499-1B6434FBBAEE}"/>
    <cellStyle name="Vírgula 3 6 3 3 4" xfId="21954" xr:uid="{0D982665-CCFF-41A5-A1CA-FDA3F1C014DF}"/>
    <cellStyle name="Vírgula 3 6 3 3 5" xfId="19058" xr:uid="{B5FFB0DD-DF86-4A33-BAB2-6CB48529A5CE}"/>
    <cellStyle name="Vírgula 3 6 3 4" xfId="7290" xr:uid="{6FC06572-EFC2-4087-BCAB-2C19332E4EC3}"/>
    <cellStyle name="Vírgula 3 6 3 4 2" xfId="12145" xr:uid="{F5B20150-7561-4293-8407-ECE6D6819124}"/>
    <cellStyle name="Vírgula 3 6 3 4 2 2" xfId="28407" xr:uid="{AB5F3FA0-A8FC-44BC-980F-6772CC6C4E68}"/>
    <cellStyle name="Vírgula 3 6 3 4 3" xfId="17740" xr:uid="{B6837EDE-E014-4644-B366-711BD879EB29}"/>
    <cellStyle name="Vírgula 3 6 3 4 4" xfId="23566" xr:uid="{50852D42-893F-4C40-8E1B-AEA646164208}"/>
    <cellStyle name="Vírgula 3 6 3 4 5" xfId="30065" xr:uid="{20563FE3-5F11-45A5-A0E8-5313B8B7A585}"/>
    <cellStyle name="Vírgula 3 6 3 5" xfId="8917" xr:uid="{AFF583F5-2801-4A76-8F04-E3B544DA2BAF}"/>
    <cellStyle name="Vírgula 3 6 3 5 2" xfId="25186" xr:uid="{DD43ED5B-7C8E-45BD-A4F6-2BCA71B86EEC}"/>
    <cellStyle name="Vírgula 3 6 3 6" xfId="14447" xr:uid="{1767397B-C592-4FC0-929E-0678B64DF5EB}"/>
    <cellStyle name="Vírgula 3 6 3 7" xfId="20345" xr:uid="{681E23CE-58CD-44C8-A6AB-E6D25CC228C4}"/>
    <cellStyle name="Vírgula 3 6 3 8" xfId="31933" xr:uid="{F195B7F8-6844-432A-8E73-500B654A3495}"/>
    <cellStyle name="Vírgula 3 6 3 9" xfId="33390" xr:uid="{47AFB297-BCE9-4BA7-9CC1-09CC250A4EF4}"/>
    <cellStyle name="Vírgula 3 6 4" xfId="4017" xr:uid="{17FF36C4-E9DE-43DF-8D21-6C14D9F78A30}"/>
    <cellStyle name="Vírgula 3 6 4 2" xfId="5626" xr:uid="{3B17DD22-1071-48C3-A101-412FA7818CBD}"/>
    <cellStyle name="Vírgula 3 6 4 2 2" xfId="10875" xr:uid="{8D7B6D44-302C-4AC9-971C-217D81C0F17D}"/>
    <cellStyle name="Vírgula 3 6 4 2 2 2" xfId="27137" xr:uid="{A799A3CA-BD35-45B8-9227-271286A7F0A7}"/>
    <cellStyle name="Vírgula 3 6 4 2 3" xfId="16398" xr:uid="{AC8020B1-AFC2-4853-B9D8-61ABC23ADD35}"/>
    <cellStyle name="Vírgula 3 6 4 2 4" xfId="22296" xr:uid="{4E21219F-6A2B-4C4C-9D41-4DB995156A0D}"/>
    <cellStyle name="Vírgula 3 6 4 2 5" xfId="13660" xr:uid="{24275EDF-3BFE-4A72-882C-872C18C760E3}"/>
    <cellStyle name="Vírgula 3 6 4 3" xfId="7632" xr:uid="{9D932850-5AF4-404F-B6E7-4A1842E8DD8A}"/>
    <cellStyle name="Vírgula 3 6 4 3 2" xfId="12487" xr:uid="{0EDFFE6A-CF5B-4613-B283-6111907F5821}"/>
    <cellStyle name="Vírgula 3 6 4 3 2 2" xfId="28749" xr:uid="{19DF52C3-8C0C-4B41-9054-FEDD86B179BD}"/>
    <cellStyle name="Vírgula 3 6 4 3 3" xfId="18082" xr:uid="{8334532F-CB2E-4F38-A3E8-DDD023B1826E}"/>
    <cellStyle name="Vírgula 3 6 4 3 4" xfId="23908" xr:uid="{5F6D154B-A3BA-47FD-A3D3-205BA110DE04}"/>
    <cellStyle name="Vírgula 3 6 4 3 5" xfId="18676" xr:uid="{FC355A92-AAA7-488E-8024-0576B30A6300}"/>
    <cellStyle name="Vírgula 3 6 4 4" xfId="9259" xr:uid="{517A5413-3068-4569-B3D3-355B83DBF50B}"/>
    <cellStyle name="Vírgula 3 6 4 4 2" xfId="25528" xr:uid="{2F2EB8FA-3A1D-468E-991B-AE06101CCCAE}"/>
    <cellStyle name="Vírgula 3 6 4 5" xfId="14789" xr:uid="{9FC45566-85DA-4677-9441-EEB599E8ACCC}"/>
    <cellStyle name="Vírgula 3 6 4 6" xfId="20687" xr:uid="{1A830BE3-B7D5-4CF6-B35F-84BE28F7F6A9}"/>
    <cellStyle name="Vírgula 3 6 4 7" xfId="31956" xr:uid="{3E6169C3-AB9B-45BC-821B-A44AA4F653BE}"/>
    <cellStyle name="Vírgula 3 6 4 8" xfId="33732" xr:uid="{B7AE5EBE-F579-4166-98B2-EBE08144BCCB}"/>
    <cellStyle name="Vírgula 3 6 5" xfId="4767" xr:uid="{38552BB3-194B-417D-9043-622CEF4D7A73}"/>
    <cellStyle name="Vírgula 3 6 5 2" xfId="10016" xr:uid="{15D09267-C9A0-451A-B239-BDE0F17FA601}"/>
    <cellStyle name="Vírgula 3 6 5 2 2" xfId="26278" xr:uid="{EE9E96FE-D1FF-4186-BF31-8AB76145027D}"/>
    <cellStyle name="Vírgula 3 6 5 3" xfId="15539" xr:uid="{23D2F2DA-04FC-4804-9D71-BD7521345369}"/>
    <cellStyle name="Vírgula 3 6 5 4" xfId="21437" xr:uid="{BDD4CD72-1C17-4DEE-8971-B8BD5E4FA112}"/>
    <cellStyle name="Vírgula 3 6 5 5" xfId="32253" xr:uid="{67D8A005-DA0C-4021-AC3C-8F67CFB3FE0F}"/>
    <cellStyle name="Vírgula 3 6 6" xfId="6773" xr:uid="{27EC5043-58E6-429C-9735-25A66D2D42F6}"/>
    <cellStyle name="Vírgula 3 6 6 2" xfId="11628" xr:uid="{0DB61788-CB86-45BF-A4CA-3DF19242B6FE}"/>
    <cellStyle name="Vírgula 3 6 6 2 2" xfId="27890" xr:uid="{9039E55E-2282-4F8D-959A-D885B2636112}"/>
    <cellStyle name="Vírgula 3 6 6 3" xfId="17223" xr:uid="{44F67BCA-76BE-40A2-9631-AB0C7F95E702}"/>
    <cellStyle name="Vírgula 3 6 6 4" xfId="23049" xr:uid="{BFA6AA1C-5F22-4772-A392-6BC5F6D4AAD3}"/>
    <cellStyle name="Vírgula 3 6 6 5" xfId="31906" xr:uid="{661772CA-D697-4298-8667-6C52D20357F5}"/>
    <cellStyle name="Vírgula 3 6 7" xfId="8400" xr:uid="{81853680-0C94-4C65-9874-6AF17B9C2ADF}"/>
    <cellStyle name="Vírgula 3 6 7 2" xfId="24669" xr:uid="{294C1740-9EDD-4A10-83EE-580CDD2414AA}"/>
    <cellStyle name="Vírgula 3 6 8" xfId="13925" xr:uid="{164DE7E2-78FF-4B42-A180-C360C0E96C21}"/>
    <cellStyle name="Vírgula 3 6 9" xfId="19828" xr:uid="{F7BAD238-81E2-41E1-BFF3-934DBFD29D87}"/>
    <cellStyle name="Vírgula 3 7" xfId="3393" xr:uid="{325DDB4B-02E8-452A-9D61-540BDC685CC6}"/>
    <cellStyle name="Vírgula 3 7 10" xfId="35303" xr:uid="{7E6A5578-1720-40F1-812F-E41C162E52A1}"/>
    <cellStyle name="Vírgula 3 7 11" xfId="36046" xr:uid="{7FECADC2-C7D4-44C9-9974-B6718B46578E}"/>
    <cellStyle name="Vírgula 3 7 12" xfId="37458" xr:uid="{4C6E0F9D-0727-4C43-82DA-01A7451C57EE}"/>
    <cellStyle name="Vírgula 3 7 13" xfId="38863" xr:uid="{4A01E741-71D9-48C6-BAB1-2C456581F7E3}"/>
    <cellStyle name="Vírgula 3 7 14" xfId="40973" xr:uid="{78D5CF96-5213-45DF-8DA5-EE040D4A5A5C}"/>
    <cellStyle name="Vírgula 3 7 15" xfId="41912" xr:uid="{1E895957-0E4B-4D87-ACD6-592AB0DD8710}"/>
    <cellStyle name="Vírgula 3 7 16" xfId="43315" xr:uid="{1DC84FF1-E381-451B-B347-374BD36AA8B1}"/>
    <cellStyle name="Vírgula 3 7 2" xfId="4254" xr:uid="{8CCBBBF4-C6A7-4656-9448-4B3C44F3E6AC}"/>
    <cellStyle name="Vírgula 3 7 2 10" xfId="36798" xr:uid="{0723C7EC-60E1-421A-B16F-7C8AE116B497}"/>
    <cellStyle name="Vírgula 3 7 2 11" xfId="38210" xr:uid="{724C86F3-CB78-4C8E-BE20-C781708E752A}"/>
    <cellStyle name="Vírgula 3 7 2 12" xfId="39615" xr:uid="{EDE85852-4381-4FCD-B895-1BEBACC41D0C}"/>
    <cellStyle name="Vírgula 3 7 2 13" xfId="40974" xr:uid="{F15322F0-ABF5-4A4C-86AA-460A44C49EA2}"/>
    <cellStyle name="Vírgula 3 7 2 14" xfId="42664" xr:uid="{2AF0EE34-ABAE-401D-B703-133EE7C30FC0}"/>
    <cellStyle name="Vírgula 3 7 2 15" xfId="44067" xr:uid="{6E446BF4-6F14-40D2-91DE-38C9EFB4E358}"/>
    <cellStyle name="Vírgula 3 7 2 2" xfId="5863" xr:uid="{96AA1B47-5349-406B-BA52-57A8D491B19E}"/>
    <cellStyle name="Vírgula 3 7 2 2 2" xfId="11112" xr:uid="{F50B2B2C-034B-4AFA-9707-87B824E3F25C}"/>
    <cellStyle name="Vírgula 3 7 2 2 2 2" xfId="27374" xr:uid="{89307924-06D7-4001-B80B-78FA07407088}"/>
    <cellStyle name="Vírgula 3 7 2 2 3" xfId="16635" xr:uid="{FF7FDC84-6D54-46F5-9395-BB2B3C7587AA}"/>
    <cellStyle name="Vírgula 3 7 2 2 4" xfId="22533" xr:uid="{4C0B0BAA-7CEC-48A7-B62D-A20E6C297F86}"/>
    <cellStyle name="Vírgula 3 7 2 2 5" xfId="29660" xr:uid="{FA6CF85A-2B85-4A02-8AC6-4104A4EA0636}"/>
    <cellStyle name="Vírgula 3 7 2 3" xfId="7869" xr:uid="{7743D43B-8EB3-4A55-8B82-ADB7618F1A16}"/>
    <cellStyle name="Vírgula 3 7 2 3 2" xfId="12724" xr:uid="{DD7941EE-A345-41BC-AB7A-8CDE5BD89AFC}"/>
    <cellStyle name="Vírgula 3 7 2 3 2 2" xfId="28986" xr:uid="{5340D16A-2F9E-4F29-BBE8-1FEFB0816383}"/>
    <cellStyle name="Vírgula 3 7 2 3 3" xfId="18319" xr:uid="{D1CCA5BE-EB33-464C-81D3-52E8CD964D46}"/>
    <cellStyle name="Vírgula 3 7 2 3 4" xfId="24145" xr:uid="{549F1DE0-3316-4614-A301-EE03041739D1}"/>
    <cellStyle name="Vírgula 3 7 2 3 5" xfId="30596" xr:uid="{72A1D8B7-2A6B-46EE-844E-8C9B66E38C76}"/>
    <cellStyle name="Vírgula 3 7 2 4" xfId="9496" xr:uid="{2AE9E768-A967-417F-BC13-F26BA825241A}"/>
    <cellStyle name="Vírgula 3 7 2 4 2" xfId="25765" xr:uid="{9BAFBAB5-6382-4595-AC7A-84AE0490EC02}"/>
    <cellStyle name="Vírgula 3 7 2 5" xfId="15026" xr:uid="{FA82FA70-F678-4BB6-ADE9-13C6825E4B2E}"/>
    <cellStyle name="Vírgula 3 7 2 6" xfId="20924" xr:uid="{677F7B10-F639-472A-A273-09AF08FD9A00}"/>
    <cellStyle name="Vírgula 3 7 2 7" xfId="32402" xr:uid="{4688926D-40A6-4880-AE9D-53013E9B6C21}"/>
    <cellStyle name="Vírgula 3 7 2 8" xfId="33969" xr:uid="{5F6E0EC1-61E5-46FE-9A4B-DF313AEC7D47}"/>
    <cellStyle name="Vírgula 3 7 2 9" xfId="35304" xr:uid="{DFE51740-9957-4657-9110-06A752B91E18}"/>
    <cellStyle name="Vírgula 3 7 3" xfId="5008" xr:uid="{D69340C6-06ED-4C54-9369-770A3D0B5195}"/>
    <cellStyle name="Vírgula 3 7 3 2" xfId="10257" xr:uid="{C22F2B53-8925-4BB6-89F9-E03550FA9C26}"/>
    <cellStyle name="Vírgula 3 7 3 2 2" xfId="26519" xr:uid="{D31BDF45-4CAE-43E6-A6C5-DB12356B24E0}"/>
    <cellStyle name="Vírgula 3 7 3 3" xfId="15780" xr:uid="{9BA32A80-4AA0-40B4-A27A-D47666AC349F}"/>
    <cellStyle name="Vírgula 3 7 3 4" xfId="21678" xr:uid="{8AF7AC67-9B22-4C87-A988-538864071318}"/>
    <cellStyle name="Vírgula 3 7 3 5" xfId="32173" xr:uid="{C07E51DB-E242-4B38-994E-9236883312B7}"/>
    <cellStyle name="Vírgula 3 7 4" xfId="7014" xr:uid="{3B4D30A9-9BAE-45DC-AEEA-80458BCE6E9F}"/>
    <cellStyle name="Vírgula 3 7 4 2" xfId="11869" xr:uid="{83952CA0-0F45-40CB-AC43-08AA67759FF3}"/>
    <cellStyle name="Vírgula 3 7 4 2 2" xfId="28131" xr:uid="{B44EE2CA-D255-4453-90F2-F1EAB93CB71C}"/>
    <cellStyle name="Vírgula 3 7 4 3" xfId="17464" xr:uid="{50376CC5-94E5-402B-BAAB-BAA790D3B678}"/>
    <cellStyle name="Vírgula 3 7 4 4" xfId="23290" xr:uid="{71A36E9B-BD48-457B-A402-0AAED5D8E92B}"/>
    <cellStyle name="Vírgula 3 7 4 5" xfId="29538" xr:uid="{504D25D1-B693-433F-AA2F-7C44CE69F6A2}"/>
    <cellStyle name="Vírgula 3 7 5" xfId="8641" xr:uid="{EB667452-650A-4400-9D89-3762D84E1579}"/>
    <cellStyle name="Vírgula 3 7 5 2" xfId="24910" xr:uid="{898415C0-81F8-47A9-8171-84F194F1734F}"/>
    <cellStyle name="Vírgula 3 7 6" xfId="14169" xr:uid="{AC280762-9A7D-4DE0-8A1F-4623F07A254C}"/>
    <cellStyle name="Vírgula 3 7 7" xfId="20069" xr:uid="{5F138445-F888-4FCA-8106-D03E7063CF1D}"/>
    <cellStyle name="Vírgula 3 7 8" xfId="32479" xr:uid="{A804736D-D2E2-407D-9E7C-E3CE113BFD8A}"/>
    <cellStyle name="Vírgula 3 7 9" xfId="33114" xr:uid="{9F2E8384-B374-48B6-A3D4-597D41278316}"/>
    <cellStyle name="Vírgula 3 8" xfId="3816" xr:uid="{58872F11-A2FD-458D-8213-85F8081B562B}"/>
    <cellStyle name="Vírgula 3 8 10" xfId="36431" xr:uid="{1351CEBB-9620-4CC6-9CA1-8E5A4A9E7971}"/>
    <cellStyle name="Vírgula 3 8 11" xfId="37843" xr:uid="{BD6944F7-F387-4DF2-88A8-557F679C4707}"/>
    <cellStyle name="Vírgula 3 8 12" xfId="39248" xr:uid="{4729A5CD-442A-473F-8D6C-D0AD938995CB}"/>
    <cellStyle name="Vírgula 3 8 13" xfId="40975" xr:uid="{357A4B9E-FE8D-4864-854B-B5A60E50BFBB}"/>
    <cellStyle name="Vírgula 3 8 14" xfId="42297" xr:uid="{DCF11B68-2B88-4D4B-9EAE-22358EFF8944}"/>
    <cellStyle name="Vírgula 3 8 15" xfId="43700" xr:uid="{E3D42A0B-6732-45EF-80C8-CC868E674C06}"/>
    <cellStyle name="Vírgula 3 8 2" xfId="5425" xr:uid="{BFD4794E-3F13-4580-935C-94F9138B5B03}"/>
    <cellStyle name="Vírgula 3 8 2 2" xfId="10674" xr:uid="{C1AB4334-3C44-402F-A302-2BABBBF9D15D}"/>
    <cellStyle name="Vírgula 3 8 2 2 2" xfId="26936" xr:uid="{5538F0F3-C09C-4D16-8510-ACF33331F50C}"/>
    <cellStyle name="Vírgula 3 8 2 3" xfId="16197" xr:uid="{47B1C2B0-C193-442F-A484-2E5799D6BA46}"/>
    <cellStyle name="Vírgula 3 8 2 4" xfId="22095" xr:uid="{07A8A44B-8DC9-4C9C-B9DE-757AA74714D9}"/>
    <cellStyle name="Vírgula 3 8 2 5" xfId="29344" xr:uid="{08DCB4A1-295B-4A39-B6CA-935733529D1C}"/>
    <cellStyle name="Vírgula 3 8 3" xfId="7431" xr:uid="{823A6262-6DD5-457B-8856-2DF3DC25A167}"/>
    <cellStyle name="Vírgula 3 8 3 2" xfId="12286" xr:uid="{76CDAD37-36D8-4AE5-98ED-AE0227521DB4}"/>
    <cellStyle name="Vírgula 3 8 3 2 2" xfId="28548" xr:uid="{B4695BE5-860A-498F-9E08-7454963C52E1}"/>
    <cellStyle name="Vírgula 3 8 3 3" xfId="17881" xr:uid="{5A9B8F04-183E-4FB7-8503-B5E66D2475BB}"/>
    <cellStyle name="Vírgula 3 8 3 4" xfId="23707" xr:uid="{9E3AEEC6-0BF2-48E5-AFB1-6D1FC2E1B33A}"/>
    <cellStyle name="Vírgula 3 8 3 5" xfId="18698" xr:uid="{DA381D56-CA2F-45BB-AF2D-7718D216BD55}"/>
    <cellStyle name="Vírgula 3 8 4" xfId="9058" xr:uid="{F8B6659F-453A-4FFE-A86A-FBD451A6DD1C}"/>
    <cellStyle name="Vírgula 3 8 4 2" xfId="25327" xr:uid="{F79A639D-EB27-415E-9E58-9D307A0217CF}"/>
    <cellStyle name="Vírgula 3 8 5" xfId="14588" xr:uid="{3AA0461D-F731-454F-A929-E0843F66E933}"/>
    <cellStyle name="Vírgula 3 8 6" xfId="20486" xr:uid="{EA178B0D-3A65-40E8-8715-7FF4928F31AC}"/>
    <cellStyle name="Vírgula 3 8 7" xfId="13594" xr:uid="{FBA5E038-4160-43F7-91B7-88F68052DA3E}"/>
    <cellStyle name="Vírgula 3 8 8" xfId="33531" xr:uid="{F245B4C4-9263-46FD-9E52-A94208AFA618}"/>
    <cellStyle name="Vírgula 3 8 9" xfId="35305" xr:uid="{BEA897CB-479E-4667-86DF-D0BCA3A64FA0}"/>
    <cellStyle name="Vírgula 3 9" xfId="4576" xr:uid="{FE8B542B-BBB5-43A9-91DE-EC1C8EA3D273}"/>
    <cellStyle name="Vírgula 3 9 2" xfId="9825" xr:uid="{8F9AF8D2-F915-4312-B516-300804550DA4}"/>
    <cellStyle name="Vírgula 3 9 2 2" xfId="26087" xr:uid="{C2EF55DB-922D-453C-B4A8-48A93B033000}"/>
    <cellStyle name="Vírgula 3 9 3" xfId="15348" xr:uid="{8FDC5309-74B6-475C-AEF7-C4E35315183A}"/>
    <cellStyle name="Vírgula 3 9 4" xfId="21246" xr:uid="{9C35A6C7-95B3-41CB-9652-5EBBDD88A5E0}"/>
    <cellStyle name="Vírgula 3 9 5" xfId="30358" xr:uid="{61C52D20-8664-492A-9F9A-DC67461BAD62}"/>
    <cellStyle name="Vírgula 3 9 6" xfId="41344" xr:uid="{825615D1-8576-40BC-BC53-327088AB10B1}"/>
    <cellStyle name="Vírgula 30" xfId="2910" xr:uid="{7DB38A44-5176-4BF9-BDE2-ADB82B27CC06}"/>
    <cellStyle name="Vírgula 30 10" xfId="19489" xr:uid="{0D370479-B9C6-4323-AE90-4F83204598BA}"/>
    <cellStyle name="Vírgula 30 11" xfId="32683" xr:uid="{8EA78C35-458E-4830-A5CC-3BBA70A8083E}"/>
    <cellStyle name="Vírgula 30 12" xfId="35306" xr:uid="{6C21D267-D147-4179-B906-E6981D386221}"/>
    <cellStyle name="Vírgula 30 13" xfId="35749" xr:uid="{4FE7A7DC-1D28-4352-A8A1-A096CE6F4F3A}"/>
    <cellStyle name="Vírgula 30 14" xfId="37161" xr:uid="{FF26545E-0CC1-485D-A31A-69399A36423F}"/>
    <cellStyle name="Vírgula 30 15" xfId="38566" xr:uid="{96DF5DE3-0942-49A7-8DBF-2C035B770DDE}"/>
    <cellStyle name="Vírgula 30 16" xfId="40976" xr:uid="{E107E7CF-4C7D-4609-9B91-662C9C30FFE8}"/>
    <cellStyle name="Vírgula 30 17" xfId="41615" xr:uid="{7F1EC403-C6CE-4B86-8C5F-44E46D9C28C5}"/>
    <cellStyle name="Vírgula 30 18" xfId="43018" xr:uid="{09C5981A-5F16-442E-9353-C1DFA03DBD99}"/>
    <cellStyle name="Vírgula 30 2" xfId="3130" xr:uid="{1621BC4B-6AD3-47A4-8853-E9A12A142240}"/>
    <cellStyle name="Vírgula 30 2 10" xfId="32877" xr:uid="{96BB2E31-255F-41B7-8070-BF01521F83C1}"/>
    <cellStyle name="Vírgula 30 2 11" xfId="35307" xr:uid="{0B10BD33-A03F-4750-BE51-D7B96C25D632}"/>
    <cellStyle name="Vírgula 30 2 12" xfId="35923" xr:uid="{DB2C4F12-0E81-4DDB-9CCF-464D3ABDD78A}"/>
    <cellStyle name="Vírgula 30 2 13" xfId="37335" xr:uid="{ADECB234-0273-4179-8D98-3ACAB5B7C0D5}"/>
    <cellStyle name="Vírgula 30 2 14" xfId="38740" xr:uid="{D337F897-1014-4E6A-A59B-7AA9B69CCA6E}"/>
    <cellStyle name="Vírgula 30 2 15" xfId="40977" xr:uid="{DECD9211-172D-4F89-A245-5D2F72931F51}"/>
    <cellStyle name="Vírgula 30 2 16" xfId="41789" xr:uid="{114497E5-4E4B-4D07-A606-FDDBF0CC33BE}"/>
    <cellStyle name="Vírgula 30 2 17" xfId="43192" xr:uid="{166661B7-844D-46EA-965D-3AF062CCD3D6}"/>
    <cellStyle name="Vírgula 30 2 2" xfId="3595" xr:uid="{3406E932-01C0-4AF1-86BB-852420A7E4CD}"/>
    <cellStyle name="Vírgula 30 2 2 10" xfId="35308" xr:uid="{04D10272-5DC6-4D15-9DCE-220864164251}"/>
    <cellStyle name="Vírgula 30 2 2 11" xfId="36288" xr:uid="{2C0F5B08-E225-462D-8784-8E154433B809}"/>
    <cellStyle name="Vírgula 30 2 2 12" xfId="37700" xr:uid="{69ECF51A-47E2-43F0-BA35-95F606A6F466}"/>
    <cellStyle name="Vírgula 30 2 2 13" xfId="39105" xr:uid="{1C34E208-8B21-4823-8D0E-3A671182B0E1}"/>
    <cellStyle name="Vírgula 30 2 2 14" xfId="40978" xr:uid="{D0C638EF-E6CB-4FD5-8127-6DBE222EC493}"/>
    <cellStyle name="Vírgula 30 2 2 15" xfId="42154" xr:uid="{753C41B9-CA1D-4F5B-AF7C-E7A8F4619978}"/>
    <cellStyle name="Vírgula 30 2 2 16" xfId="43557" xr:uid="{449AE4B1-9EAC-4A3D-8D70-6CB578D5FD6B}"/>
    <cellStyle name="Vírgula 30 2 2 2" xfId="4456" xr:uid="{AE46CE2F-7B5F-43FE-AC7E-7BA899922BAA}"/>
    <cellStyle name="Vírgula 30 2 2 2 10" xfId="37040" xr:uid="{C5912B49-EBDA-4383-82E0-233C5D0ABF19}"/>
    <cellStyle name="Vírgula 30 2 2 2 11" xfId="38452" xr:uid="{40755F5F-71EB-44E0-9894-C33F1201C4F6}"/>
    <cellStyle name="Vírgula 30 2 2 2 12" xfId="39857" xr:uid="{9A8DF36C-C738-4ED8-8CC0-FCFA02A981B9}"/>
    <cellStyle name="Vírgula 30 2 2 2 13" xfId="40979" xr:uid="{FF94E1E0-222D-4225-B76C-1686A8E6359A}"/>
    <cellStyle name="Vírgula 30 2 2 2 14" xfId="42906" xr:uid="{3CB93B95-7564-4D65-B79F-C92B1E9EDF09}"/>
    <cellStyle name="Vírgula 30 2 2 2 15" xfId="44309" xr:uid="{D5786A35-BFB5-4C87-BD7F-1E0966289BD2}"/>
    <cellStyle name="Vírgula 30 2 2 2 2" xfId="6065" xr:uid="{C3587A67-2E4F-4A37-A2A9-0A129CACD862}"/>
    <cellStyle name="Vírgula 30 2 2 2 2 2" xfId="11314" xr:uid="{A8600239-2294-464C-A4F1-4E7F2EC3289D}"/>
    <cellStyle name="Vírgula 30 2 2 2 2 2 2" xfId="27576" xr:uid="{2169A433-C56F-4686-9B7A-6085D835D9BD}"/>
    <cellStyle name="Vírgula 30 2 2 2 2 3" xfId="16837" xr:uid="{11D70861-B47C-4091-92C7-5D511CEA6D9F}"/>
    <cellStyle name="Vírgula 30 2 2 2 2 4" xfId="22735" xr:uid="{07741CB2-AF2D-48E5-B78F-19DD708C13F6}"/>
    <cellStyle name="Vírgula 30 2 2 2 2 5" xfId="30420" xr:uid="{F8A3C833-01B8-44FD-BA83-0F5766DB2DE3}"/>
    <cellStyle name="Vírgula 30 2 2 2 3" xfId="8071" xr:uid="{AF118CCD-A73B-4ACC-BBC4-17C0CD132A04}"/>
    <cellStyle name="Vírgula 30 2 2 2 3 2" xfId="12926" xr:uid="{A23E16A3-22DE-4ABC-877F-336859137BF6}"/>
    <cellStyle name="Vírgula 30 2 2 2 3 2 2" xfId="29188" xr:uid="{F13F490A-C0A1-4A55-B9E6-8B8CB0F5742B}"/>
    <cellStyle name="Vírgula 30 2 2 2 3 3" xfId="18521" xr:uid="{381281D2-56DD-41B5-B944-B48EC4074D1F}"/>
    <cellStyle name="Vírgula 30 2 2 2 3 4" xfId="24347" xr:uid="{1FEA2ED9-8917-4EA1-BA55-5E35B3AB3572}"/>
    <cellStyle name="Vírgula 30 2 2 2 3 5" xfId="31566" xr:uid="{BC16F919-23F8-4626-9990-1E2A13644CA1}"/>
    <cellStyle name="Vírgula 30 2 2 2 4" xfId="9698" xr:uid="{CAD1B74B-82F5-4F34-A33B-C1473EBB308A}"/>
    <cellStyle name="Vírgula 30 2 2 2 4 2" xfId="25967" xr:uid="{4634F097-86F2-480F-AFE3-122C1553BD16}"/>
    <cellStyle name="Vírgula 30 2 2 2 5" xfId="15228" xr:uid="{E34E6619-AD71-415A-BD91-871C0C34911A}"/>
    <cellStyle name="Vírgula 30 2 2 2 6" xfId="21126" xr:uid="{E4FB2631-5638-467A-B451-CB8C0F005237}"/>
    <cellStyle name="Vírgula 30 2 2 2 7" xfId="32415" xr:uid="{CCB7AE1B-60E6-4EC4-A886-4ABF7B453696}"/>
    <cellStyle name="Vírgula 30 2 2 2 8" xfId="34171" xr:uid="{2E0E1588-0A42-4E79-9798-BA83C661DB51}"/>
    <cellStyle name="Vírgula 30 2 2 2 9" xfId="35309" xr:uid="{19464539-6E29-4BE3-974F-E885AFEA942B}"/>
    <cellStyle name="Vírgula 30 2 2 3" xfId="5210" xr:uid="{A5651D22-6822-47C0-AB89-291579E9265A}"/>
    <cellStyle name="Vírgula 30 2 2 3 2" xfId="10459" xr:uid="{7E96822C-ACA7-4085-B093-92ECE6B6B509}"/>
    <cellStyle name="Vírgula 30 2 2 3 2 2" xfId="26721" xr:uid="{240CA5D5-ADE6-4F57-A788-7832E24E613D}"/>
    <cellStyle name="Vírgula 30 2 2 3 3" xfId="15982" xr:uid="{66DD6C0E-9D25-47F7-97FF-D1B552B6B603}"/>
    <cellStyle name="Vírgula 30 2 2 3 4" xfId="21880" xr:uid="{77B76087-C44E-478F-84E2-508673F39346}"/>
    <cellStyle name="Vírgula 30 2 2 3 5" xfId="31719" xr:uid="{4EDBC4F4-A384-4E20-BB73-4180E11F1C73}"/>
    <cellStyle name="Vírgula 30 2 2 4" xfId="7216" xr:uid="{9C562C2F-34BC-4444-9A77-C9BC02CDF6EB}"/>
    <cellStyle name="Vírgula 30 2 2 4 2" xfId="12071" xr:uid="{CB268549-185F-4749-8A96-F69F39D56F31}"/>
    <cellStyle name="Vírgula 30 2 2 4 2 2" xfId="28333" xr:uid="{146D4D6F-086D-430C-8F31-D4FD416754E6}"/>
    <cellStyle name="Vírgula 30 2 2 4 3" xfId="17666" xr:uid="{F258199F-43B7-40A3-9CCB-52F3106B85E5}"/>
    <cellStyle name="Vírgula 30 2 2 4 4" xfId="23492" xr:uid="{82411417-87F7-4526-BFC5-FA297FF15E81}"/>
    <cellStyle name="Vírgula 30 2 2 4 5" xfId="30009" xr:uid="{3942A149-919A-4B99-A50F-5A490B28DF6D}"/>
    <cellStyle name="Vírgula 30 2 2 5" xfId="8843" xr:uid="{326057E6-1FAB-4783-8E34-8281BB086D79}"/>
    <cellStyle name="Vírgula 30 2 2 5 2" xfId="25112" xr:uid="{2C1F1531-F54C-4150-95A0-3175FCF91726}"/>
    <cellStyle name="Vírgula 30 2 2 6" xfId="14371" xr:uid="{6065EF9A-8485-4EB8-8D08-B55079A9FD39}"/>
    <cellStyle name="Vírgula 30 2 2 7" xfId="20271" xr:uid="{11518376-0826-48DD-B20C-506D2D18E009}"/>
    <cellStyle name="Vírgula 30 2 2 8" xfId="19324" xr:uid="{6034625B-1259-40C4-B594-98B648CD2A7C}"/>
    <cellStyle name="Vírgula 30 2 2 9" xfId="33316" xr:uid="{FF9479B6-A31D-4D8A-B8CC-9A1E129F3F27}"/>
    <cellStyle name="Vírgula 30 2 3" xfId="4021" xr:uid="{FB15BA57-C9AC-4624-82F0-C4ABD32C5B8F}"/>
    <cellStyle name="Vírgula 30 2 3 10" xfId="36673" xr:uid="{5F605E65-BEA6-4F21-8385-CA3135CE40DF}"/>
    <cellStyle name="Vírgula 30 2 3 11" xfId="38085" xr:uid="{B7F9A614-84BB-4869-AF79-AFC794B510D0}"/>
    <cellStyle name="Vírgula 30 2 3 12" xfId="39490" xr:uid="{85D4D975-D01C-4316-BD80-5D80A7FBD2E8}"/>
    <cellStyle name="Vírgula 30 2 3 13" xfId="40980" xr:uid="{E6733649-B392-4325-8073-1C9741B3C9C0}"/>
    <cellStyle name="Vírgula 30 2 3 14" xfId="42539" xr:uid="{0E674BEB-33C1-489F-A00F-EB38B77CB4B9}"/>
    <cellStyle name="Vírgula 30 2 3 15" xfId="43942" xr:uid="{C65309DB-62BF-4184-813E-48DF665A39FB}"/>
    <cellStyle name="Vírgula 30 2 3 2" xfId="5630" xr:uid="{56CDAF8E-EF35-4B4F-B807-7C2EB051A0C8}"/>
    <cellStyle name="Vírgula 30 2 3 2 2" xfId="10879" xr:uid="{91B3D6CE-B79B-45D4-A89C-ADF701C10EE5}"/>
    <cellStyle name="Vírgula 30 2 3 2 2 2" xfId="27141" xr:uid="{62A8381B-92AD-434E-8C4E-B33D4EC0DFEA}"/>
    <cellStyle name="Vírgula 30 2 3 2 3" xfId="16402" xr:uid="{91E23D74-835A-4EFC-ABC2-05C356B85B0B}"/>
    <cellStyle name="Vírgula 30 2 3 2 4" xfId="22300" xr:uid="{67A3EE95-D523-4B84-B086-5AB3ADF30C7D}"/>
    <cellStyle name="Vírgula 30 2 3 2 5" xfId="30447" xr:uid="{BB328654-AC2B-4CE1-9332-35AD24E271B0}"/>
    <cellStyle name="Vírgula 30 2 3 3" xfId="7636" xr:uid="{10F03B5A-20F1-480A-A82A-8CE4AF458829}"/>
    <cellStyle name="Vírgula 30 2 3 3 2" xfId="12491" xr:uid="{F0476B28-C64F-4EAF-950D-97F4A0F0A7F4}"/>
    <cellStyle name="Vírgula 30 2 3 3 2 2" xfId="28753" xr:uid="{4A7A9A7C-EB8C-470B-AA47-42D698CF89B9}"/>
    <cellStyle name="Vírgula 30 2 3 3 3" xfId="18086" xr:uid="{41EF4B81-20A3-40FC-BEA1-D68D41DE0624}"/>
    <cellStyle name="Vírgula 30 2 3 3 4" xfId="23912" xr:uid="{23159075-E6D3-42F2-AE44-AFA45BA6C139}"/>
    <cellStyle name="Vírgula 30 2 3 3 5" xfId="31784" xr:uid="{AEC4EA66-B9DC-4179-8BB8-CB2E2F4897E9}"/>
    <cellStyle name="Vírgula 30 2 3 4" xfId="9263" xr:uid="{4F71E254-4AB7-445D-BCE1-8E8EED70633D}"/>
    <cellStyle name="Vírgula 30 2 3 4 2" xfId="25532" xr:uid="{8635454F-EA70-48FD-96AD-FD8E62AF65F0}"/>
    <cellStyle name="Vírgula 30 2 3 5" xfId="14793" xr:uid="{5910A264-EF9E-4ABE-A772-3655E9A12F2E}"/>
    <cellStyle name="Vírgula 30 2 3 6" xfId="20691" xr:uid="{83D8A8C4-C1B7-4551-9410-84778BAC9F86}"/>
    <cellStyle name="Vírgula 30 2 3 7" xfId="31423" xr:uid="{81621011-EBDB-448C-B8E3-25DE51E78C0F}"/>
    <cellStyle name="Vírgula 30 2 3 8" xfId="33736" xr:uid="{02F816FD-AB79-4437-B9CF-90B57AB8CE7B}"/>
    <cellStyle name="Vírgula 30 2 3 9" xfId="35310" xr:uid="{33A22C0A-0201-4953-A1FC-EE4EEDD82BB0}"/>
    <cellStyle name="Vírgula 30 2 4" xfId="4771" xr:uid="{F6F93BFB-B491-4C9C-B39F-31EB32B80466}"/>
    <cellStyle name="Vírgula 30 2 4 2" xfId="10020" xr:uid="{6A10B394-0C25-48BB-98F4-7EA9FB228358}"/>
    <cellStyle name="Vírgula 30 2 4 2 2" xfId="26282" xr:uid="{043FF127-7C9E-4E32-8F5D-4FD411DB79B2}"/>
    <cellStyle name="Vírgula 30 2 4 3" xfId="15543" xr:uid="{E2FF95EB-2F0C-4AC7-BD24-F1F7CF8D9489}"/>
    <cellStyle name="Vírgula 30 2 4 4" xfId="21441" xr:uid="{571F6BC4-C866-4FB0-BB73-63CFAFE07582}"/>
    <cellStyle name="Vírgula 30 2 4 5" xfId="13077" xr:uid="{8897D8D6-9B63-4C40-85DE-20F31379A7AE}"/>
    <cellStyle name="Vírgula 30 2 5" xfId="6777" xr:uid="{BE1E6FA4-6DC2-4561-8236-E9D7924C0CC8}"/>
    <cellStyle name="Vírgula 30 2 5 2" xfId="11632" xr:uid="{323AB6E9-8C6E-4493-9BA4-F6A75509B946}"/>
    <cellStyle name="Vírgula 30 2 5 2 2" xfId="27894" xr:uid="{86A536A1-3D55-47D3-85B8-71A158DE2CEA}"/>
    <cellStyle name="Vírgula 30 2 5 3" xfId="17227" xr:uid="{FDCCE90D-2314-483A-B667-642D44E1A75B}"/>
    <cellStyle name="Vírgula 30 2 5 4" xfId="23053" xr:uid="{35C76957-B243-44CC-8817-E62989BFAF68}"/>
    <cellStyle name="Vírgula 30 2 5 5" xfId="30599" xr:uid="{5839EEC6-1CC5-48C5-AE74-BABC1C4D69A9}"/>
    <cellStyle name="Vírgula 30 2 6" xfId="8404" xr:uid="{8C6083EC-FB86-4CB0-BC6A-464DE3F1CFB7}"/>
    <cellStyle name="Vírgula 30 2 6 2" xfId="24673" xr:uid="{2FFA895D-6F2C-4229-8019-1BBA440D0C6A}"/>
    <cellStyle name="Vírgula 30 2 7" xfId="13929" xr:uid="{2876409E-10C9-4240-8980-69510108C8B8}"/>
    <cellStyle name="Vírgula 30 2 8" xfId="19832" xr:uid="{8552C9C6-524C-43F9-8A20-4564731606B1}"/>
    <cellStyle name="Vírgula 30 2 9" xfId="29413" xr:uid="{331B73EF-1260-49DB-9ECD-C1313ABC730B}"/>
    <cellStyle name="Vírgula 30 3" xfId="3397" xr:uid="{3461BAA5-A76C-4752-B3C8-F0FE78B9C64E}"/>
    <cellStyle name="Vírgula 30 3 10" xfId="35311" xr:uid="{AC7B0625-FF49-4E68-AD29-67E9F64690F7}"/>
    <cellStyle name="Vírgula 30 3 11" xfId="36112" xr:uid="{90CDCF99-E95A-480B-86DE-8F3318DFE57B}"/>
    <cellStyle name="Vírgula 30 3 12" xfId="37524" xr:uid="{B1BFEEA8-816F-4664-8B66-2A0CEF62F74F}"/>
    <cellStyle name="Vírgula 30 3 13" xfId="38929" xr:uid="{E2D28FC0-C94C-4143-A7CE-D7785A1D2E28}"/>
    <cellStyle name="Vírgula 30 3 14" xfId="40981" xr:uid="{8D56C024-D5D5-4DAE-AF45-EE325073BB03}"/>
    <cellStyle name="Vírgula 30 3 15" xfId="41978" xr:uid="{9C033430-A1BF-447F-8743-9BE63286977A}"/>
    <cellStyle name="Vírgula 30 3 16" xfId="43381" xr:uid="{FD0B359E-CDFF-4453-BC8D-7AAF93557008}"/>
    <cellStyle name="Vírgula 30 3 2" xfId="4258" xr:uid="{940F8366-DECB-457D-BB8E-AB0DEA83EBE2}"/>
    <cellStyle name="Vírgula 30 3 2 10" xfId="36864" xr:uid="{5D519E54-2BBF-4782-BE30-007A7BB414BD}"/>
    <cellStyle name="Vírgula 30 3 2 11" xfId="38276" xr:uid="{50F7DB18-CD9A-4DC2-B0BF-E7BA76AF3DC3}"/>
    <cellStyle name="Vírgula 30 3 2 12" xfId="39681" xr:uid="{5A154691-0270-4060-886A-6F53DF238B9F}"/>
    <cellStyle name="Vírgula 30 3 2 13" xfId="40982" xr:uid="{4CD0EB28-4420-4B21-8FEE-5BAF3751B4F8}"/>
    <cellStyle name="Vírgula 30 3 2 14" xfId="42730" xr:uid="{E356F451-89DB-4040-96EF-1414D05A6026}"/>
    <cellStyle name="Vírgula 30 3 2 15" xfId="44133" xr:uid="{DF9D9C72-30C0-4996-9D65-C0BF17FB1D24}"/>
    <cellStyle name="Vírgula 30 3 2 2" xfId="5867" xr:uid="{203CB722-D8F2-4130-B919-16C1BE326B29}"/>
    <cellStyle name="Vírgula 30 3 2 2 2" xfId="11116" xr:uid="{762DE28B-371F-4D54-84D5-CFF99150B458}"/>
    <cellStyle name="Vírgula 30 3 2 2 2 2" xfId="27378" xr:uid="{1077BC64-5CE9-4B8C-9F38-929B4A4B3E8A}"/>
    <cellStyle name="Vírgula 30 3 2 2 3" xfId="16639" xr:uid="{86353869-262B-4074-AC31-2A03A7B0B94D}"/>
    <cellStyle name="Vírgula 30 3 2 2 4" xfId="22537" xr:uid="{FCBF3BF3-1104-44F9-BDA6-EF68AD370DE7}"/>
    <cellStyle name="Vírgula 30 3 2 2 5" xfId="30054" xr:uid="{6052A269-4200-43F1-B300-422138DCBF5A}"/>
    <cellStyle name="Vírgula 30 3 2 3" xfId="7873" xr:uid="{3DD4A702-1A02-4CFE-B8F1-68063804C6B2}"/>
    <cellStyle name="Vírgula 30 3 2 3 2" xfId="12728" xr:uid="{EF84EB40-3E51-4A90-93E2-CAFFFC4C7168}"/>
    <cellStyle name="Vírgula 30 3 2 3 2 2" xfId="28990" xr:uid="{57CD6B1C-AD73-4E63-8FD3-31CAF4D5A183}"/>
    <cellStyle name="Vírgula 30 3 2 3 3" xfId="18323" xr:uid="{2F1AF62A-B83C-474B-8EEF-AB581AEA8E58}"/>
    <cellStyle name="Vírgula 30 3 2 3 4" xfId="24149" xr:uid="{23E58A54-BE56-4DBB-ACA5-CB430B9ED59E}"/>
    <cellStyle name="Vírgula 30 3 2 3 5" xfId="32374" xr:uid="{EFBDD527-BD30-46C8-89E2-C1F577E4FFB7}"/>
    <cellStyle name="Vírgula 30 3 2 4" xfId="9500" xr:uid="{45AEBE0A-0DCA-4496-BAD1-CF5CD05C5134}"/>
    <cellStyle name="Vírgula 30 3 2 4 2" xfId="25769" xr:uid="{5EC713F5-F8C3-46DE-A1F5-FF016DFDE4CB}"/>
    <cellStyle name="Vírgula 30 3 2 5" xfId="15030" xr:uid="{BE009497-EC25-48D3-8452-5DE829435543}"/>
    <cellStyle name="Vírgula 30 3 2 6" xfId="20928" xr:uid="{89F211FB-1B16-49C7-AC06-2062679E8F01}"/>
    <cellStyle name="Vírgula 30 3 2 7" xfId="30288" xr:uid="{9497A4D4-4520-42FD-8E47-B279B5CF95EB}"/>
    <cellStyle name="Vírgula 30 3 2 8" xfId="33973" xr:uid="{02F2D606-6C17-4093-9A51-C96343BA22B9}"/>
    <cellStyle name="Vírgula 30 3 2 9" xfId="35312" xr:uid="{1FBC4B3F-D4CD-4C21-9FD0-A268C46CEB92}"/>
    <cellStyle name="Vírgula 30 3 3" xfId="5012" xr:uid="{0A99CF0A-A833-4AAA-989B-1C129C6364C3}"/>
    <cellStyle name="Vírgula 30 3 3 2" xfId="10261" xr:uid="{CC754639-5565-47A5-9288-27677125B1C8}"/>
    <cellStyle name="Vírgula 30 3 3 2 2" xfId="26523" xr:uid="{BA8BB30D-2E95-4D0E-AB1A-FD0C07F9B3A6}"/>
    <cellStyle name="Vírgula 30 3 3 3" xfId="15784" xr:uid="{FD4E158B-B9E4-4FF9-9E8A-B92CC18CDBAE}"/>
    <cellStyle name="Vírgula 30 3 3 4" xfId="21682" xr:uid="{A590494C-3611-4C22-981C-56463ACB0D66}"/>
    <cellStyle name="Vírgula 30 3 3 5" xfId="19497" xr:uid="{32BF1469-EE96-4EF9-9AB5-16F2CFF54CCD}"/>
    <cellStyle name="Vírgula 30 3 4" xfId="7018" xr:uid="{F31DDE95-B398-422E-8682-5DE822B7AE5E}"/>
    <cellStyle name="Vírgula 30 3 4 2" xfId="11873" xr:uid="{1EC18A74-42BF-426A-855F-87107159F31B}"/>
    <cellStyle name="Vírgula 30 3 4 2 2" xfId="28135" xr:uid="{06DB2C80-5F8C-44B3-896F-1D763A1399C3}"/>
    <cellStyle name="Vírgula 30 3 4 3" xfId="17468" xr:uid="{3EA4F6CD-202F-4BD3-9E0F-1E0367BC432D}"/>
    <cellStyle name="Vírgula 30 3 4 4" xfId="23294" xr:uid="{6A25E788-430F-426E-8ACD-E6BC34D5F94D}"/>
    <cellStyle name="Vírgula 30 3 4 5" xfId="19175" xr:uid="{FCD653ED-D8D1-420F-BD7B-2099A0DEEC5B}"/>
    <cellStyle name="Vírgula 30 3 5" xfId="8645" xr:uid="{C659503E-7539-4CC9-874C-FD78AE51B39D}"/>
    <cellStyle name="Vírgula 30 3 5 2" xfId="24914" xr:uid="{B0733C63-8AAA-43CC-A35D-9C7EBD8980BB}"/>
    <cellStyle name="Vírgula 30 3 6" xfId="14173" xr:uid="{23B1F6AF-88CE-4297-A7D6-905E3F6602C0}"/>
    <cellStyle name="Vírgula 30 3 7" xfId="20073" xr:uid="{ECDEA066-1720-4A03-B7F3-98EF9B57E5DA}"/>
    <cellStyle name="Vírgula 30 3 8" xfId="29401" xr:uid="{8EC81162-54BE-4D50-98EF-BBA0F30A03FA}"/>
    <cellStyle name="Vírgula 30 3 9" xfId="33118" xr:uid="{F707DD50-7C14-40BA-86F8-4F22A6968D86}"/>
    <cellStyle name="Vírgula 30 4" xfId="3820" xr:uid="{219D59A4-808F-4BD1-AE01-258D2879A0B8}"/>
    <cellStyle name="Vírgula 30 4 10" xfId="36497" xr:uid="{E76A84B2-E2E4-4B79-9B3E-8F93D754B06D}"/>
    <cellStyle name="Vírgula 30 4 11" xfId="37909" xr:uid="{88CA459A-AB8B-4F7A-88B8-04C2212940E7}"/>
    <cellStyle name="Vírgula 30 4 12" xfId="39314" xr:uid="{EAE59EB2-D9AF-4B90-AF10-A33F98692B72}"/>
    <cellStyle name="Vírgula 30 4 13" xfId="40983" xr:uid="{3C32EEF8-0E63-4F91-849C-8D2C66BC06CE}"/>
    <cellStyle name="Vírgula 30 4 14" xfId="42363" xr:uid="{1231AE91-01DC-46A6-A7A9-04DDF9A67580}"/>
    <cellStyle name="Vírgula 30 4 15" xfId="43766" xr:uid="{A3170D0B-6C4F-4B8C-8DEB-0CAE4DE7D19A}"/>
    <cellStyle name="Vírgula 30 4 2" xfId="5429" xr:uid="{A0C94263-D4A3-45FA-86EC-1B393C596D13}"/>
    <cellStyle name="Vírgula 30 4 2 2" xfId="10678" xr:uid="{F4D67AC5-3489-4979-B8AA-3FC4ED406205}"/>
    <cellStyle name="Vírgula 30 4 2 2 2" xfId="26940" xr:uid="{317DFD09-0FEB-4D53-9CC4-D55FC9906802}"/>
    <cellStyle name="Vírgula 30 4 2 3" xfId="16201" xr:uid="{97DC4112-47FF-4B89-B318-EBB70DD78821}"/>
    <cellStyle name="Vírgula 30 4 2 4" xfId="22099" xr:uid="{15A80D15-C5B5-4F56-A8D4-029CB7DCB18E}"/>
    <cellStyle name="Vírgula 30 4 2 5" xfId="30835" xr:uid="{B8C82C50-C3A5-4B04-B55E-7F8AC48AD642}"/>
    <cellStyle name="Vírgula 30 4 3" xfId="7435" xr:uid="{4ADFE80C-057D-469F-99F6-82B0C7A584CF}"/>
    <cellStyle name="Vírgula 30 4 3 2" xfId="12290" xr:uid="{077757E0-5C7B-463D-8DBE-6E1BF3DCA5D6}"/>
    <cellStyle name="Vírgula 30 4 3 2 2" xfId="28552" xr:uid="{6241978F-FC8B-489F-A4F5-6669782A683E}"/>
    <cellStyle name="Vírgula 30 4 3 3" xfId="17885" xr:uid="{975E2153-6CDB-4CB4-B815-5A8A8AB78A15}"/>
    <cellStyle name="Vírgula 30 4 3 4" xfId="23711" xr:uid="{F5A1FD4E-4F03-42ED-836A-9A7804863904}"/>
    <cellStyle name="Vírgula 30 4 3 5" xfId="30577" xr:uid="{9DC087ED-CE37-43DB-907F-D843C3590F6F}"/>
    <cellStyle name="Vírgula 30 4 4" xfId="9062" xr:uid="{39954545-920F-4358-83F0-1826B27319DA}"/>
    <cellStyle name="Vírgula 30 4 4 2" xfId="25331" xr:uid="{A2E74A16-C4D0-4D93-94C9-38E1E004DC78}"/>
    <cellStyle name="Vírgula 30 4 5" xfId="14592" xr:uid="{91DCAC3B-5471-4157-9CA6-D8507867A9FE}"/>
    <cellStyle name="Vírgula 30 4 6" xfId="20490" xr:uid="{3F8BA7D5-56CC-45BE-B7E6-203A23D2018A}"/>
    <cellStyle name="Vírgula 30 4 7" xfId="32582" xr:uid="{B33ABBF0-56E6-4F33-B8D1-4A6408F2BC29}"/>
    <cellStyle name="Vírgula 30 4 8" xfId="33535" xr:uid="{C5F24EA9-CD12-4C35-BE80-E8FC0105D98D}"/>
    <cellStyle name="Vírgula 30 4 9" xfId="35313" xr:uid="{10CCA77F-4AF9-4587-BBC0-92BA14BD5E1C}"/>
    <cellStyle name="Vírgula 30 5" xfId="4578" xr:uid="{D9E62FB2-C89F-4634-B625-C7358C3B2F60}"/>
    <cellStyle name="Vírgula 30 5 2" xfId="9827" xr:uid="{DBDF0151-4CA5-4FCA-9920-CE2331683900}"/>
    <cellStyle name="Vírgula 30 5 2 2" xfId="26089" xr:uid="{4B1AF063-4DF0-47F0-8879-2163CF55139C}"/>
    <cellStyle name="Vírgula 30 5 3" xfId="15350" xr:uid="{F71F9DDF-1FC1-470C-B954-CD3B0CC15771}"/>
    <cellStyle name="Vírgula 30 5 4" xfId="21248" xr:uid="{4416418C-70EA-4FC3-A0C2-AE656C3A676F}"/>
    <cellStyle name="Vírgula 30 5 5" xfId="31076" xr:uid="{77E3A876-4828-4FC2-A9BA-979DDD57BF3E}"/>
    <cellStyle name="Vírgula 30 6" xfId="6584" xr:uid="{527B86B8-01AB-4DE6-9F76-854F88AF8BA1}"/>
    <cellStyle name="Vírgula 30 6 2" xfId="11439" xr:uid="{3B5375B4-6DFC-4796-9FA5-D294331DDA41}"/>
    <cellStyle name="Vírgula 30 6 2 2" xfId="27701" xr:uid="{B2185D76-7BC5-41C8-A669-D7783E6455BF}"/>
    <cellStyle name="Vírgula 30 6 3" xfId="17034" xr:uid="{905B1A6E-A7FD-4577-9212-53E95D930933}"/>
    <cellStyle name="Vírgula 30 6 4" xfId="22860" xr:uid="{951661D8-961C-4143-B3D3-0985A667C561}"/>
    <cellStyle name="Vírgula 30 6 5" xfId="29336" xr:uid="{7D337066-F9B8-4CAC-8043-5EDA87AEE2A5}"/>
    <cellStyle name="Vírgula 30 7" xfId="8211" xr:uid="{F5CEF11E-AF7D-426E-97FC-7109C3DA74A8}"/>
    <cellStyle name="Vírgula 30 7 2" xfId="24480" xr:uid="{1600D08E-597F-4E0E-A322-6FEE22E08441}"/>
    <cellStyle name="Vírgula 30 8" xfId="13729" xr:uid="{FEC515AC-CF2D-409F-9C9A-E07C3344C6DC}"/>
    <cellStyle name="Vírgula 30 9" xfId="19639" xr:uid="{A6AF3713-7845-45E4-AA23-7FC46AE15B45}"/>
    <cellStyle name="Vírgula 31" xfId="3189" xr:uid="{A33F4484-B044-4541-A00D-130A64CB8352}"/>
    <cellStyle name="Vírgula 31 10" xfId="35314" xr:uid="{236A621D-8AF8-480F-9681-6693BE6B8B26}"/>
    <cellStyle name="Vírgula 31 11" xfId="37102" xr:uid="{6FA821A0-3249-41FE-B4BE-24DAEAD1CBA3}"/>
    <cellStyle name="Vírgula 31 12" xfId="38514" xr:uid="{6E9D17E1-2488-40A8-B21A-BF0324374792}"/>
    <cellStyle name="Vírgula 31 13" xfId="39919" xr:uid="{0023E3D0-72F2-43BE-9311-A988CB509301}"/>
    <cellStyle name="Vírgula 31 14" xfId="40984" xr:uid="{92B215DE-65C6-4D3B-A982-37303A5356F7}"/>
    <cellStyle name="Vírgula 31 15" xfId="42968" xr:uid="{3D32313F-D640-463E-B21B-0E86BE32F1BE}"/>
    <cellStyle name="Vírgula 31 16" xfId="44371" xr:uid="{F4A4030D-061D-40DA-BB39-DF8C37908F27}"/>
    <cellStyle name="Vírgula 31 2" xfId="4120" xr:uid="{BF125B4B-A9BE-4C33-80A1-93E88B2217DF}"/>
    <cellStyle name="Vírgula 31 2 2" xfId="5729" xr:uid="{855DEAED-9B1B-457C-B71B-B70B11787799}"/>
    <cellStyle name="Vírgula 31 2 2 2" xfId="10978" xr:uid="{BA83E7B2-082D-4958-8F0E-56031B5B4E31}"/>
    <cellStyle name="Vírgula 31 2 2 2 2" xfId="27240" xr:uid="{72CADB13-A4B8-4B16-81B7-09992593A195}"/>
    <cellStyle name="Vírgula 31 2 2 3" xfId="16501" xr:uid="{9F424CF9-6B29-4288-92C7-7348FD873E94}"/>
    <cellStyle name="Vírgula 31 2 2 4" xfId="22399" xr:uid="{E0625B04-2872-45F1-A7D5-DD992B81843A}"/>
    <cellStyle name="Vírgula 31 2 2 5" xfId="32416" xr:uid="{B26B6CCB-2B0A-4E7B-93F4-666961891B97}"/>
    <cellStyle name="Vírgula 31 2 3" xfId="7735" xr:uid="{50475764-4843-43CE-863D-214F9CB4CC8D}"/>
    <cellStyle name="Vírgula 31 2 3 2" xfId="12590" xr:uid="{2F407C62-E75D-4984-A376-A57FCCFF4775}"/>
    <cellStyle name="Vírgula 31 2 3 2 2" xfId="28852" xr:uid="{6CB6F41C-FF1C-49AB-81A4-ED9C786DC369}"/>
    <cellStyle name="Vírgula 31 2 3 3" xfId="18185" xr:uid="{348AE92E-9051-45E1-8AE1-318215602222}"/>
    <cellStyle name="Vírgula 31 2 3 4" xfId="24011" xr:uid="{B3ABFD1C-99EB-4862-94C3-11F91778BA0B}"/>
    <cellStyle name="Vírgula 31 2 3 5" xfId="30315" xr:uid="{46B5E356-F86A-4235-894B-7794D9EB6E9A}"/>
    <cellStyle name="Vírgula 31 2 4" xfId="9362" xr:uid="{CC83BDD5-10B7-49B3-8B6B-ABB2B4B8B92D}"/>
    <cellStyle name="Vírgula 31 2 4 2" xfId="25631" xr:uid="{A435A62F-239E-45CB-84DD-158A210A2BAC}"/>
    <cellStyle name="Vírgula 31 2 5" xfId="14892" xr:uid="{48864A29-CD5F-4D3B-BA5C-05DE10E15FFF}"/>
    <cellStyle name="Vírgula 31 2 6" xfId="20790" xr:uid="{3535B6B5-54AB-425E-91A9-919548F661C8}"/>
    <cellStyle name="Vírgula 31 2 7" xfId="19087" xr:uid="{A2A650F5-BB5E-40E9-88BC-6380FFCCF8B4}"/>
    <cellStyle name="Vírgula 31 2 8" xfId="33835" xr:uid="{416D4647-7EB3-47A7-A1BC-F32A50943302}"/>
    <cellStyle name="Vírgula 31 3" xfId="4830" xr:uid="{C676D7A1-D1B4-46E9-A618-19FFDA3A3DEF}"/>
    <cellStyle name="Vírgula 31 3 2" xfId="10079" xr:uid="{E1CE398B-C1D1-4258-9DB4-0C22C6F9772F}"/>
    <cellStyle name="Vírgula 31 3 2 2" xfId="26341" xr:uid="{630A7FF2-1CE6-49CD-AEE4-8ED6FED3CDC1}"/>
    <cellStyle name="Vírgula 31 3 3" xfId="15602" xr:uid="{95C5F899-949E-4D12-AEC8-C173C345492F}"/>
    <cellStyle name="Vírgula 31 3 4" xfId="21500" xr:uid="{011CAAA2-EDB4-44B3-B18E-429C98FCC379}"/>
    <cellStyle name="Vírgula 31 3 5" xfId="19311" xr:uid="{0A403BAD-974C-47E1-837C-272EFDC53F40}"/>
    <cellStyle name="Vírgula 31 4" xfId="6836" xr:uid="{9339C4D4-EE1B-4102-81FF-EB06320021A0}"/>
    <cellStyle name="Vírgula 31 4 2" xfId="11691" xr:uid="{2903482D-A429-435F-B575-9FFC25EC885C}"/>
    <cellStyle name="Vírgula 31 4 2 2" xfId="27953" xr:uid="{537D4D69-51DA-42A2-A501-FA8F1660D90F}"/>
    <cellStyle name="Vírgula 31 4 3" xfId="17286" xr:uid="{D661FA87-F2A4-4C35-85AE-E8E485E854E7}"/>
    <cellStyle name="Vírgula 31 4 4" xfId="23112" xr:uid="{F4F03A1A-83D0-48DA-80AB-0D2E3D2CED9F}"/>
    <cellStyle name="Vírgula 31 4 5" xfId="29724" xr:uid="{35CBE4AC-6308-4B0A-ACEF-75867333B9E4}"/>
    <cellStyle name="Vírgula 31 5" xfId="8463" xr:uid="{04CE4894-0B9B-4581-B496-0BFA26DEE42C}"/>
    <cellStyle name="Vírgula 31 5 2" xfId="24732" xr:uid="{330E496E-C97C-4C5C-B130-201DF563465A}"/>
    <cellStyle name="Vírgula 31 6" xfId="13988" xr:uid="{C094AD3C-F6EA-47D0-8322-BBB06B103170}"/>
    <cellStyle name="Vírgula 31 7" xfId="19891" xr:uid="{B6A0D703-9C69-43EA-B3B4-DEC794A248B3}"/>
    <cellStyle name="Vírgula 31 8" xfId="29358" xr:uid="{8C3E727C-B607-4265-8358-28225EC8F8E3}"/>
    <cellStyle name="Vírgula 31 9" xfId="32936" xr:uid="{F4F08843-FC6E-479C-8056-BD6F2FC4DCCB}"/>
    <cellStyle name="Vírgula 32" xfId="2911" xr:uid="{33B0002B-F330-442D-A44D-4209F4BE8952}"/>
    <cellStyle name="Vírgula 32 10" xfId="29602" xr:uid="{388A72C9-A63B-4C3C-9F3D-7174869AB301}"/>
    <cellStyle name="Vírgula 32 11" xfId="32684" xr:uid="{34BA49A7-ABB1-43BF-BEEC-F766047BD800}"/>
    <cellStyle name="Vírgula 32 12" xfId="35315" xr:uid="{0B8972A6-1C24-4C09-A840-3176B8983A73}"/>
    <cellStyle name="Vírgula 32 13" xfId="35752" xr:uid="{E031A7EE-6A9F-4D99-AB34-9DB6A8A9450A}"/>
    <cellStyle name="Vírgula 32 14" xfId="37164" xr:uid="{F4BAB19A-5D1C-48EA-BAD1-CE74475D392A}"/>
    <cellStyle name="Vírgula 32 15" xfId="38569" xr:uid="{2DCCD134-17D4-4125-A144-D6984A5F7C51}"/>
    <cellStyle name="Vírgula 32 16" xfId="40985" xr:uid="{63315A1C-707F-4332-81B1-16BE38CCB82F}"/>
    <cellStyle name="Vírgula 32 17" xfId="41618" xr:uid="{0480226F-63D5-4F49-A951-05CF5181FD30}"/>
    <cellStyle name="Vírgula 32 18" xfId="43021" xr:uid="{D30F69AB-33E1-4B57-8938-0FCDEA953D0D}"/>
    <cellStyle name="Vírgula 32 2" xfId="3131" xr:uid="{93AC22AD-6CC0-4694-A6ED-44F262D2C4D9}"/>
    <cellStyle name="Vírgula 32 2 10" xfId="32878" xr:uid="{A9342933-AF4C-47D6-B007-A0CED29FD346}"/>
    <cellStyle name="Vírgula 32 2 11" xfId="35316" xr:uid="{59B8D559-5E3B-441C-9D14-330F31FEE421}"/>
    <cellStyle name="Vírgula 32 2 12" xfId="35926" xr:uid="{3BA30908-690A-4EE7-905E-4AA1403AC3C7}"/>
    <cellStyle name="Vírgula 32 2 13" xfId="37338" xr:uid="{DC4F0BDD-7C80-464B-98DE-F80CA6206FF3}"/>
    <cellStyle name="Vírgula 32 2 14" xfId="38743" xr:uid="{B57A48B9-2F39-4D0B-AF0B-FDEE412B695A}"/>
    <cellStyle name="Vírgula 32 2 15" xfId="40986" xr:uid="{FD11D872-85E2-4FD7-8964-04EBD840E6D3}"/>
    <cellStyle name="Vírgula 32 2 16" xfId="41792" xr:uid="{FFDE04C4-6B77-4F1B-83CC-FECF3E7601F2}"/>
    <cellStyle name="Vírgula 32 2 17" xfId="43195" xr:uid="{18524694-3154-4307-8DCB-DB1D3AB6EEA7}"/>
    <cellStyle name="Vírgula 32 2 2" xfId="3596" xr:uid="{549CF39A-A0BA-4F41-908F-BEAD0D0B9F66}"/>
    <cellStyle name="Vírgula 32 2 2 10" xfId="35317" xr:uid="{08EE1077-8A32-4593-98C1-A860EFD3F793}"/>
    <cellStyle name="Vírgula 32 2 2 11" xfId="36291" xr:uid="{3B34D2E6-9458-49DB-9048-47D2D189A62D}"/>
    <cellStyle name="Vírgula 32 2 2 12" xfId="37703" xr:uid="{43868FBD-6554-4495-BF63-19FD3B8D9841}"/>
    <cellStyle name="Vírgula 32 2 2 13" xfId="39108" xr:uid="{D6FF08A0-7B1F-44CB-9B7A-D6C6EDD1D44B}"/>
    <cellStyle name="Vírgula 32 2 2 14" xfId="40987" xr:uid="{03E827EC-1C94-41D4-B3D6-51B39A020595}"/>
    <cellStyle name="Vírgula 32 2 2 15" xfId="42157" xr:uid="{D68AA23F-1986-4A83-83D5-3AEC5E065051}"/>
    <cellStyle name="Vírgula 32 2 2 16" xfId="43560" xr:uid="{A4F8DC63-4A20-484E-B01A-517199BA938C}"/>
    <cellStyle name="Vírgula 32 2 2 2" xfId="4457" xr:uid="{42FC2925-89F2-4A3A-9A5B-1109839DFF7A}"/>
    <cellStyle name="Vírgula 32 2 2 2 10" xfId="37043" xr:uid="{FC0A3144-BF3F-4AE8-9F3C-478326668C84}"/>
    <cellStyle name="Vírgula 32 2 2 2 11" xfId="38455" xr:uid="{3BBC55A0-D3D1-4CBA-A654-7D4E558555D9}"/>
    <cellStyle name="Vírgula 32 2 2 2 12" xfId="39860" xr:uid="{162BC337-849F-45D0-90FC-AEE974F60A9B}"/>
    <cellStyle name="Vírgula 32 2 2 2 13" xfId="40988" xr:uid="{E57574DB-1E39-4057-BF72-A06ACCE95579}"/>
    <cellStyle name="Vírgula 32 2 2 2 14" xfId="42909" xr:uid="{293944CB-A0A0-4BAF-8BED-7E4C5BFB4D15}"/>
    <cellStyle name="Vírgula 32 2 2 2 15" xfId="44312" xr:uid="{456E92B2-AACD-4EA8-AB13-68022003ABAE}"/>
    <cellStyle name="Vírgula 32 2 2 2 2" xfId="6066" xr:uid="{35049092-72BB-4244-817B-A516708DB11B}"/>
    <cellStyle name="Vírgula 32 2 2 2 2 2" xfId="11315" xr:uid="{B5E4249B-1CAD-4312-AFF6-D6316B9BC38B}"/>
    <cellStyle name="Vírgula 32 2 2 2 2 2 2" xfId="27577" xr:uid="{7EAF84D8-7CEF-4D8E-9DBB-E00FE95B790A}"/>
    <cellStyle name="Vírgula 32 2 2 2 2 3" xfId="16838" xr:uid="{625A7AFA-EE3C-4E20-8934-A32183E07519}"/>
    <cellStyle name="Vírgula 32 2 2 2 2 4" xfId="22736" xr:uid="{D7258266-76CB-422E-AF2F-C1BB580B33A5}"/>
    <cellStyle name="Vírgula 32 2 2 2 2 5" xfId="32558" xr:uid="{0DC17701-8168-4A8A-BD1A-1D8F1FBD4E7B}"/>
    <cellStyle name="Vírgula 32 2 2 2 3" xfId="8072" xr:uid="{70792CD2-128B-4381-9561-C7C421CDAD5D}"/>
    <cellStyle name="Vírgula 32 2 2 2 3 2" xfId="12927" xr:uid="{1FF3B45F-76ED-47C8-A1D0-21AFEC0E996C}"/>
    <cellStyle name="Vírgula 32 2 2 2 3 2 2" xfId="29189" xr:uid="{085EE7C8-7AF4-403D-BEE9-0EDE502721CF}"/>
    <cellStyle name="Vírgula 32 2 2 2 3 3" xfId="18522" xr:uid="{D6E1BD12-15D3-4ADD-A9D7-B7A52F8FD0D4}"/>
    <cellStyle name="Vírgula 32 2 2 2 3 4" xfId="24348" xr:uid="{28D8445F-2E87-492E-84E2-5A97CBAAD26C}"/>
    <cellStyle name="Vírgula 32 2 2 2 3 5" xfId="29923" xr:uid="{CAC2AF4A-B04F-4CE3-A0DF-7D58A7390F2C}"/>
    <cellStyle name="Vírgula 32 2 2 2 4" xfId="9699" xr:uid="{0A5CA6AB-8D3B-4FF3-8077-A4E9D8CB49B1}"/>
    <cellStyle name="Vírgula 32 2 2 2 4 2" xfId="25968" xr:uid="{90BAC3EE-E4E5-49F0-B2F6-039107E6FB05}"/>
    <cellStyle name="Vírgula 32 2 2 2 5" xfId="15229" xr:uid="{E88FE1E4-62F2-4037-9FAC-CCCA2C5DDCD1}"/>
    <cellStyle name="Vírgula 32 2 2 2 6" xfId="21127" xr:uid="{1E83479B-FFF7-406A-BB70-20173A009C8F}"/>
    <cellStyle name="Vírgula 32 2 2 2 7" xfId="29345" xr:uid="{7065F4A1-6E01-4D87-A163-812BFA1A9696}"/>
    <cellStyle name="Vírgula 32 2 2 2 8" xfId="34172" xr:uid="{A655A62B-B5D9-447D-A605-918A0BA7020D}"/>
    <cellStyle name="Vírgula 32 2 2 2 9" xfId="35318" xr:uid="{5A117FDD-D2F3-4EAD-953B-715E2125F2ED}"/>
    <cellStyle name="Vírgula 32 2 2 3" xfId="5211" xr:uid="{5233D13B-4964-4326-B3B9-574A549F5E0F}"/>
    <cellStyle name="Vírgula 32 2 2 3 2" xfId="10460" xr:uid="{40C441D7-8AD9-4877-AF45-DFA4E4B77294}"/>
    <cellStyle name="Vírgula 32 2 2 3 2 2" xfId="26722" xr:uid="{D7B9D35E-6483-490A-B035-DB8C30E1A8F9}"/>
    <cellStyle name="Vírgula 32 2 2 3 3" xfId="15983" xr:uid="{D8D04A18-C6B7-4B27-AB89-B6FEF48AA644}"/>
    <cellStyle name="Vírgula 32 2 2 3 4" xfId="21881" xr:uid="{DB428CCD-7AEE-49A7-B651-A05430B2DCFB}"/>
    <cellStyle name="Vírgula 32 2 2 3 5" xfId="29627" xr:uid="{814C1BB1-C627-4202-ADA0-7E9672B84039}"/>
    <cellStyle name="Vírgula 32 2 2 4" xfId="7217" xr:uid="{3D9D4E42-74EF-41BB-9395-E76D83EAB0A6}"/>
    <cellStyle name="Vírgula 32 2 2 4 2" xfId="12072" xr:uid="{949E4B85-A57C-4E7B-A861-6ED11EB9E630}"/>
    <cellStyle name="Vírgula 32 2 2 4 2 2" xfId="28334" xr:uid="{20EDEC16-E1F2-491E-941A-3A289AC9BA7A}"/>
    <cellStyle name="Vírgula 32 2 2 4 3" xfId="17667" xr:uid="{D85E5088-7655-4A15-9562-5D32FBBAD7F9}"/>
    <cellStyle name="Vírgula 32 2 2 4 4" xfId="23493" xr:uid="{576F8E83-9CD4-4B1F-92D6-755D89E65955}"/>
    <cellStyle name="Vírgula 32 2 2 4 5" xfId="31896" xr:uid="{E12AE764-71F9-495C-A182-E7B5CCCE9352}"/>
    <cellStyle name="Vírgula 32 2 2 5" xfId="8844" xr:uid="{E4940E78-E80F-49D4-B31E-43D8A09AB073}"/>
    <cellStyle name="Vírgula 32 2 2 5 2" xfId="25113" xr:uid="{908E2897-4D5E-46DD-95EF-DD02CE32F11D}"/>
    <cellStyle name="Vírgula 32 2 2 6" xfId="14372" xr:uid="{1773BB4D-AF6D-42FC-BF51-F9901B8B6F15}"/>
    <cellStyle name="Vírgula 32 2 2 7" xfId="20272" xr:uid="{CCB9766F-B601-46BB-86F1-4E49220393E6}"/>
    <cellStyle name="Vírgula 32 2 2 8" xfId="31732" xr:uid="{AEC79BED-9CF9-4EF0-8414-D359ED2A8004}"/>
    <cellStyle name="Vírgula 32 2 2 9" xfId="33317" xr:uid="{6204D85B-F75B-4646-B597-CA5266156CBF}"/>
    <cellStyle name="Vírgula 32 2 3" xfId="4022" xr:uid="{C884E666-A191-46A2-896C-7EF94183FCC1}"/>
    <cellStyle name="Vírgula 32 2 3 10" xfId="36676" xr:uid="{C4E8F411-F61B-430B-A997-469D03A3759C}"/>
    <cellStyle name="Vírgula 32 2 3 11" xfId="38088" xr:uid="{84C58505-9837-493A-8438-E1F6BF39D25C}"/>
    <cellStyle name="Vírgula 32 2 3 12" xfId="39493" xr:uid="{07C2E99E-DA7B-4BB4-9A35-046D5DEE449D}"/>
    <cellStyle name="Vírgula 32 2 3 13" xfId="40989" xr:uid="{1616E4A5-5C63-409D-AC12-DC86215576FE}"/>
    <cellStyle name="Vírgula 32 2 3 14" xfId="42542" xr:uid="{9CDC4CC4-BFAB-4FF4-A0FA-A9BEC34AE42A}"/>
    <cellStyle name="Vírgula 32 2 3 15" xfId="43945" xr:uid="{3932C8A6-66DD-49D3-9144-42AB772EE7EF}"/>
    <cellStyle name="Vírgula 32 2 3 2" xfId="5631" xr:uid="{9357AAA4-77D1-4896-9D69-106A6B27601F}"/>
    <cellStyle name="Vírgula 32 2 3 2 2" xfId="10880" xr:uid="{B375A181-5717-4E08-9435-81D2A0414A28}"/>
    <cellStyle name="Vírgula 32 2 3 2 2 2" xfId="27142" xr:uid="{A5350FE7-FE37-4BEC-81EF-44A57FAA643D}"/>
    <cellStyle name="Vírgula 32 2 3 2 3" xfId="16403" xr:uid="{0B9A20E4-0145-454A-B942-880F7BD35F72}"/>
    <cellStyle name="Vírgula 32 2 3 2 4" xfId="22301" xr:uid="{43E4353F-EC63-43E1-9C86-B6E951474AC2}"/>
    <cellStyle name="Vírgula 32 2 3 2 5" xfId="30860" xr:uid="{463CE21A-CD8D-4001-A079-617EE22AC318}"/>
    <cellStyle name="Vírgula 32 2 3 3" xfId="7637" xr:uid="{39854043-7872-4920-8C00-71A517E6B229}"/>
    <cellStyle name="Vírgula 32 2 3 3 2" xfId="12492" xr:uid="{B3454C19-5E2C-4C56-9043-E3FF3CF7E648}"/>
    <cellStyle name="Vírgula 32 2 3 3 2 2" xfId="28754" xr:uid="{4FAA1B0D-42AF-4AE9-9DA8-4737A0F5A544}"/>
    <cellStyle name="Vírgula 32 2 3 3 3" xfId="18087" xr:uid="{8B05F353-5BD3-4982-9459-EC4EA52F3669}"/>
    <cellStyle name="Vírgula 32 2 3 3 4" xfId="23913" xr:uid="{0A7CF2F2-EC25-4194-B90A-12731086074B}"/>
    <cellStyle name="Vírgula 32 2 3 3 5" xfId="30674" xr:uid="{B1E388C3-3FB7-42F3-ACD4-F3CE718A4DEF}"/>
    <cellStyle name="Vírgula 32 2 3 4" xfId="9264" xr:uid="{2B2A8C82-ACD2-4B02-93C3-164AE43C078A}"/>
    <cellStyle name="Vírgula 32 2 3 4 2" xfId="25533" xr:uid="{EF27348E-4654-41C6-8FCE-4A08DC071DFE}"/>
    <cellStyle name="Vírgula 32 2 3 5" xfId="14794" xr:uid="{1E03B0F5-EE24-45F5-B831-C3D180D6F9F2}"/>
    <cellStyle name="Vírgula 32 2 3 6" xfId="20692" xr:uid="{B988B9A8-4992-48DB-9D95-5176C97D0A8D}"/>
    <cellStyle name="Vírgula 32 2 3 7" xfId="30385" xr:uid="{DE359AFF-C0EF-480B-A897-9B8C07C689F2}"/>
    <cellStyle name="Vírgula 32 2 3 8" xfId="33737" xr:uid="{CE9E2CDD-8CF5-4F0C-AD46-A4B9DA2E24EE}"/>
    <cellStyle name="Vírgula 32 2 3 9" xfId="35319" xr:uid="{00480E5A-0353-4893-A36C-79A0633011FD}"/>
    <cellStyle name="Vírgula 32 2 4" xfId="4772" xr:uid="{E0155833-4289-470C-A03C-0F54E12112E7}"/>
    <cellStyle name="Vírgula 32 2 4 2" xfId="10021" xr:uid="{92FB4A79-86EE-4F11-B573-B658F375EE22}"/>
    <cellStyle name="Vírgula 32 2 4 2 2" xfId="26283" xr:uid="{CF65A9E4-A905-4D18-9A44-6B05804668E2}"/>
    <cellStyle name="Vírgula 32 2 4 3" xfId="15544" xr:uid="{B25D0F0E-6E8A-42AF-A93D-C048BF1C132C}"/>
    <cellStyle name="Vírgula 32 2 4 4" xfId="21442" xr:uid="{4320D48F-B211-4BCF-BA45-92F04A18B8DA}"/>
    <cellStyle name="Vírgula 32 2 4 5" xfId="13412" xr:uid="{84E10090-AF42-4850-8A18-AD31192CE877}"/>
    <cellStyle name="Vírgula 32 2 5" xfId="6778" xr:uid="{262104E9-2041-411D-87AD-1421B9C5DEBA}"/>
    <cellStyle name="Vírgula 32 2 5 2" xfId="11633" xr:uid="{E5501F99-8F84-42FD-AB41-FFC05CD6EC36}"/>
    <cellStyle name="Vírgula 32 2 5 2 2" xfId="27895" xr:uid="{74A72F94-4587-479D-A1B1-4B1BFB8E8509}"/>
    <cellStyle name="Vírgula 32 2 5 3" xfId="17228" xr:uid="{CD50A461-48EC-4637-A711-89C72D02AAFC}"/>
    <cellStyle name="Vírgula 32 2 5 4" xfId="23054" xr:uid="{D1B82C24-56F0-46CC-B81E-58F7E600A345}"/>
    <cellStyle name="Vírgula 32 2 5 5" xfId="29876" xr:uid="{8201D958-0772-4CE3-BBEF-204D622B2673}"/>
    <cellStyle name="Vírgula 32 2 6" xfId="8405" xr:uid="{D8190977-5F1D-40A8-B5B0-EAC4D24CDD73}"/>
    <cellStyle name="Vírgula 32 2 6 2" xfId="24674" xr:uid="{2E4D8ED3-6DA4-4E6E-A99B-7F5947A64D24}"/>
    <cellStyle name="Vírgula 32 2 7" xfId="13930" xr:uid="{5271CC16-FB68-4C41-B7C2-80185D49E521}"/>
    <cellStyle name="Vírgula 32 2 8" xfId="19833" xr:uid="{E1490293-9C8F-4D77-A5EF-B1844E1BF63A}"/>
    <cellStyle name="Vírgula 32 2 9" xfId="13442" xr:uid="{82FF4A0A-CE65-41D2-AC08-ECF314387A3A}"/>
    <cellStyle name="Vírgula 32 3" xfId="3398" xr:uid="{7E730E44-AB51-4C6C-8BA7-C6AEC6A106A7}"/>
    <cellStyle name="Vírgula 32 3 10" xfId="35320" xr:uid="{19CA1BD9-896F-444D-BCAA-B31CF3C81490}"/>
    <cellStyle name="Vírgula 32 3 11" xfId="36115" xr:uid="{A901DC58-64EA-4BB3-B94C-475E711091EC}"/>
    <cellStyle name="Vírgula 32 3 12" xfId="37527" xr:uid="{4A589570-B663-414D-9030-1DCF34FC86B5}"/>
    <cellStyle name="Vírgula 32 3 13" xfId="38932" xr:uid="{2A9CC46F-56D4-476B-A0C7-DA9B89708CE4}"/>
    <cellStyle name="Vírgula 32 3 14" xfId="40990" xr:uid="{6C377B6E-5F38-483B-82FC-11F054948DC6}"/>
    <cellStyle name="Vírgula 32 3 15" xfId="41981" xr:uid="{382B1C37-33DB-47FE-92BC-1F54A1E9D8E6}"/>
    <cellStyle name="Vírgula 32 3 16" xfId="43384" xr:uid="{73E28B4B-1D7A-414F-877F-B6ABB059F75E}"/>
    <cellStyle name="Vírgula 32 3 2" xfId="4259" xr:uid="{B3290E27-7E90-443F-B4A5-6F63EA57EAE8}"/>
    <cellStyle name="Vírgula 32 3 2 10" xfId="36867" xr:uid="{4457740C-291C-4537-AD76-405F864C2905}"/>
    <cellStyle name="Vírgula 32 3 2 11" xfId="38279" xr:uid="{6197F855-69C1-436D-961C-C3D1CB2770DE}"/>
    <cellStyle name="Vírgula 32 3 2 12" xfId="39684" xr:uid="{0490B0D1-F8D5-41F3-9E20-BC7C06DDC1E3}"/>
    <cellStyle name="Vírgula 32 3 2 13" xfId="40991" xr:uid="{EC7F4180-C479-4037-8902-92263C8071C4}"/>
    <cellStyle name="Vírgula 32 3 2 14" xfId="42733" xr:uid="{F94552D4-C562-4CB9-A2D1-A62B95A3291D}"/>
    <cellStyle name="Vírgula 32 3 2 15" xfId="44136" xr:uid="{D615BB08-227A-4837-8658-B9E61F7B08EB}"/>
    <cellStyle name="Vírgula 32 3 2 2" xfId="5868" xr:uid="{048F5BE3-1BF0-40C7-BFB7-6201CC160870}"/>
    <cellStyle name="Vírgula 32 3 2 2 2" xfId="11117" xr:uid="{D4160C49-558F-43C2-B0FB-0789168A6EB8}"/>
    <cellStyle name="Vírgula 32 3 2 2 2 2" xfId="27379" xr:uid="{0D69F239-14DE-4BF7-845C-B608320D0244}"/>
    <cellStyle name="Vírgula 32 3 2 2 3" xfId="16640" xr:uid="{D72F706B-F3FB-4CBD-8FFC-CA8C8CC6431D}"/>
    <cellStyle name="Vírgula 32 3 2 2 4" xfId="22538" xr:uid="{71ACF06F-9B7F-43E7-ABAD-54D386251223}"/>
    <cellStyle name="Vírgula 32 3 2 2 5" xfId="31353" xr:uid="{61057F26-A560-4B6F-ABC8-13074CC3D292}"/>
    <cellStyle name="Vírgula 32 3 2 3" xfId="7874" xr:uid="{9A3D397C-C956-4B6A-B702-0CD51995CB21}"/>
    <cellStyle name="Vírgula 32 3 2 3 2" xfId="12729" xr:uid="{A58BE0D3-0493-4B07-9BDF-CDE9B5F11B56}"/>
    <cellStyle name="Vírgula 32 3 2 3 2 2" xfId="28991" xr:uid="{4F6E029A-B1F9-4B37-B7F2-1B75334B54DA}"/>
    <cellStyle name="Vírgula 32 3 2 3 3" xfId="18324" xr:uid="{C41C2726-B2C9-41A3-9FC7-8F4930E84D5B}"/>
    <cellStyle name="Vírgula 32 3 2 3 4" xfId="24150" xr:uid="{7C0C153E-E43C-49F2-ACA6-E135B0C90F99}"/>
    <cellStyle name="Vírgula 32 3 2 3 5" xfId="18642" xr:uid="{FE0F44A3-4440-4671-9E7C-5A0620C15A65}"/>
    <cellStyle name="Vírgula 32 3 2 4" xfId="9501" xr:uid="{826FF591-6B78-44A6-8CE5-F4360523DA0B}"/>
    <cellStyle name="Vírgula 32 3 2 4 2" xfId="25770" xr:uid="{D8C9F18D-8471-409B-9513-0C0AF8435E0D}"/>
    <cellStyle name="Vírgula 32 3 2 5" xfId="15031" xr:uid="{39D455CE-AD08-4270-A6B7-23C62CB2ABF0}"/>
    <cellStyle name="Vírgula 32 3 2 6" xfId="20929" xr:uid="{2A77C9C5-969C-483F-B248-DEF3A20E9687}"/>
    <cellStyle name="Vírgula 32 3 2 7" xfId="19151" xr:uid="{FD850D5B-2DA5-4FF8-959F-93E69C6A5F8D}"/>
    <cellStyle name="Vírgula 32 3 2 8" xfId="33974" xr:uid="{5ADD17D3-DE05-4C95-9EA0-42EF6828C5F5}"/>
    <cellStyle name="Vírgula 32 3 2 9" xfId="35321" xr:uid="{0B57ED02-D8C1-4A57-951A-2D85E33B0F96}"/>
    <cellStyle name="Vírgula 32 3 3" xfId="5013" xr:uid="{13BBFF3E-9931-4A2B-97B7-CD894638CC04}"/>
    <cellStyle name="Vírgula 32 3 3 2" xfId="10262" xr:uid="{576B3710-BCC7-4BD4-9AD7-3BF3D9762E49}"/>
    <cellStyle name="Vírgula 32 3 3 2 2" xfId="26524" xr:uid="{9919B788-6061-4942-926A-A27C913929A0}"/>
    <cellStyle name="Vírgula 32 3 3 3" xfId="15785" xr:uid="{A3442498-97F5-4A31-BE92-23690D977627}"/>
    <cellStyle name="Vírgula 32 3 3 4" xfId="21683" xr:uid="{3D573F61-3119-46F4-A2D4-7ED5C8CBCCD6}"/>
    <cellStyle name="Vírgula 32 3 3 5" xfId="19354" xr:uid="{8E21193F-2390-4E28-AB32-E4261953B055}"/>
    <cellStyle name="Vírgula 32 3 4" xfId="7019" xr:uid="{F04A1373-1610-4FBB-9AA6-7D3A3CEFD1D2}"/>
    <cellStyle name="Vírgula 32 3 4 2" xfId="11874" xr:uid="{A97BC5C3-433A-4865-B85E-B9280D0A25E0}"/>
    <cellStyle name="Vírgula 32 3 4 2 2" xfId="28136" xr:uid="{713187B8-8A9E-4BF6-A7ED-814E36C43FF3}"/>
    <cellStyle name="Vírgula 32 3 4 3" xfId="17469" xr:uid="{50AE3CBA-D16F-4867-8E85-613B97006C99}"/>
    <cellStyle name="Vírgula 32 3 4 4" xfId="23295" xr:uid="{E94463A3-E031-45B0-96E6-095CA0FD6C1F}"/>
    <cellStyle name="Vírgula 32 3 4 5" xfId="31940" xr:uid="{5C9ED521-88B9-4D42-93D8-1775EE7D70F1}"/>
    <cellStyle name="Vírgula 32 3 5" xfId="8646" xr:uid="{4EB1CF3F-E2CE-461B-AB48-394664262AA9}"/>
    <cellStyle name="Vírgula 32 3 5 2" xfId="24915" xr:uid="{B9BC705F-1534-4F66-8E25-AB7DC192F237}"/>
    <cellStyle name="Vírgula 32 3 6" xfId="14174" xr:uid="{22CF3B8B-AA5F-4DB4-BEFA-5D904F59A208}"/>
    <cellStyle name="Vírgula 32 3 7" xfId="20074" xr:uid="{145663EB-C6B9-45A9-9D2E-DD9B48DECCEC}"/>
    <cellStyle name="Vírgula 32 3 8" xfId="18639" xr:uid="{A2FEB8C7-7D0B-4F5B-9634-760035483134}"/>
    <cellStyle name="Vírgula 32 3 9" xfId="33119" xr:uid="{17D1CC7A-26DE-45F3-9259-59DA2BBF7CFB}"/>
    <cellStyle name="Vírgula 32 4" xfId="3821" xr:uid="{C0C6A054-6AA1-42A5-B11A-F9CCB922E0F6}"/>
    <cellStyle name="Vírgula 32 4 10" xfId="36500" xr:uid="{96741F4B-5AD3-430A-AE6B-D56225983118}"/>
    <cellStyle name="Vírgula 32 4 11" xfId="37912" xr:uid="{83BE96A9-4A6F-4788-B0D8-73461BF277C8}"/>
    <cellStyle name="Vírgula 32 4 12" xfId="39317" xr:uid="{7EA242D1-CD82-4B0D-8CEF-436E5C749651}"/>
    <cellStyle name="Vírgula 32 4 13" xfId="40992" xr:uid="{8DAB8695-FC99-4257-817A-9249F2E66CB9}"/>
    <cellStyle name="Vírgula 32 4 14" xfId="42366" xr:uid="{AE3600B3-4F8F-4209-ACDC-825765A2765A}"/>
    <cellStyle name="Vírgula 32 4 15" xfId="43769" xr:uid="{F4FF538F-9FA6-4428-AFCB-25F2C83E1B0E}"/>
    <cellStyle name="Vírgula 32 4 2" xfId="5430" xr:uid="{11645130-7BB3-4F93-A927-C6271BC435B3}"/>
    <cellStyle name="Vírgula 32 4 2 2" xfId="10679" xr:uid="{0C394DCE-EFEC-48C1-BEF4-371A9B227342}"/>
    <cellStyle name="Vírgula 32 4 2 2 2" xfId="26941" xr:uid="{9FED7B7B-2357-4EF3-B00D-896D048E9619}"/>
    <cellStyle name="Vírgula 32 4 2 3" xfId="16202" xr:uid="{C8E70CC1-9B29-408A-8629-11741E98A402}"/>
    <cellStyle name="Vírgula 32 4 2 4" xfId="22100" xr:uid="{33643380-6AC8-41F1-8EC7-E82B842FC6B3}"/>
    <cellStyle name="Vírgula 32 4 2 5" xfId="29690" xr:uid="{9B7134E2-E148-4172-B817-C25375638A5A}"/>
    <cellStyle name="Vírgula 32 4 3" xfId="7436" xr:uid="{910BDD5C-92F6-4480-AF61-AF855F103644}"/>
    <cellStyle name="Vírgula 32 4 3 2" xfId="12291" xr:uid="{F343C9DE-BF43-41FA-9D0D-1FA92FE0DAC6}"/>
    <cellStyle name="Vírgula 32 4 3 2 2" xfId="28553" xr:uid="{D672F4EE-F60C-48BE-9340-FC6DD6A772CB}"/>
    <cellStyle name="Vírgula 32 4 3 3" xfId="17886" xr:uid="{E637F1AA-E6D6-4F34-92C4-5B65994FBA0D}"/>
    <cellStyle name="Vírgula 32 4 3 4" xfId="23712" xr:uid="{93B4A971-A3B7-4679-AFF1-779A0117C5A2}"/>
    <cellStyle name="Vírgula 32 4 3 5" xfId="31127" xr:uid="{DCEF9A23-C120-4854-9F3F-820E9B9CB1CB}"/>
    <cellStyle name="Vírgula 32 4 4" xfId="9063" xr:uid="{702FA2AD-3A74-484E-8D8C-C9845BDB68A5}"/>
    <cellStyle name="Vírgula 32 4 4 2" xfId="25332" xr:uid="{A445503F-22CE-4E48-B116-18D7860C7EA0}"/>
    <cellStyle name="Vírgula 32 4 5" xfId="14593" xr:uid="{A577297D-3AD4-43E3-A89B-62BF1BDBB9E4}"/>
    <cellStyle name="Vírgula 32 4 6" xfId="20491" xr:uid="{1D020E1B-0137-4899-BAF8-CAF6838A532D}"/>
    <cellStyle name="Vírgula 32 4 7" xfId="31869" xr:uid="{2F47A1AA-9765-4C84-B3D9-3BA82CB0361E}"/>
    <cellStyle name="Vírgula 32 4 8" xfId="33536" xr:uid="{8314FA2B-9640-4785-9DF8-8D4742DC009E}"/>
    <cellStyle name="Vírgula 32 4 9" xfId="35322" xr:uid="{2D07B22E-9D40-4CF9-AAA9-601581366685}"/>
    <cellStyle name="Vírgula 32 5" xfId="4579" xr:uid="{78A2BC13-8663-466E-8CDA-977EBF67A0A7}"/>
    <cellStyle name="Vírgula 32 5 2" xfId="9828" xr:uid="{7F349BF8-6C7E-4FA1-BBEF-1EC778B8A32B}"/>
    <cellStyle name="Vírgula 32 5 2 2" xfId="26090" xr:uid="{CFBD7162-52DF-492A-AF5E-69E51D16BE97}"/>
    <cellStyle name="Vírgula 32 5 3" xfId="15351" xr:uid="{5386E351-6DED-49D8-A3CC-3220E068AA85}"/>
    <cellStyle name="Vírgula 32 5 4" xfId="21249" xr:uid="{104FDC34-D524-4DC2-B5C8-1F06383FB4E9}"/>
    <cellStyle name="Vírgula 32 5 5" xfId="30559" xr:uid="{724355EB-CC8B-494C-84CE-5F8314DE56A1}"/>
    <cellStyle name="Vírgula 32 6" xfId="6585" xr:uid="{B36D7FAA-F8B6-4969-8442-0715F8626315}"/>
    <cellStyle name="Vírgula 32 6 2" xfId="11440" xr:uid="{7C0D8F19-70DF-4E2B-88C0-9D364BFC85F2}"/>
    <cellStyle name="Vírgula 32 6 2 2" xfId="27702" xr:uid="{D56E4016-D1F1-4AFC-8CFB-0FA9C293DFA7}"/>
    <cellStyle name="Vírgula 32 6 3" xfId="17035" xr:uid="{188C8C8F-7475-4F7B-BE6A-53003A1906BA}"/>
    <cellStyle name="Vírgula 32 6 4" xfId="22861" xr:uid="{649F2DC5-3310-48AC-805F-78DF9A03BF35}"/>
    <cellStyle name="Vírgula 32 6 5" xfId="19224" xr:uid="{19FC15CA-7C5B-4990-AA86-817EEEDD0941}"/>
    <cellStyle name="Vírgula 32 7" xfId="8212" xr:uid="{C089619E-FFF7-481B-9679-E14A5BF9F660}"/>
    <cellStyle name="Vírgula 32 7 2" xfId="24481" xr:uid="{8BA17025-DE8B-45BA-9DAC-003A203AE67F}"/>
    <cellStyle name="Vírgula 32 8" xfId="13730" xr:uid="{0E3DF649-43D0-4EDA-8758-F95EF3636874}"/>
    <cellStyle name="Vírgula 32 9" xfId="19640" xr:uid="{AB7B9278-F4AF-4CB4-81CD-EC8ABD93A032}"/>
    <cellStyle name="Vírgula 33" xfId="2912" xr:uid="{D829B62C-12DA-4C09-86AE-DDC5343CDDED}"/>
    <cellStyle name="Vírgula 33 10" xfId="32025" xr:uid="{02113CD7-DE08-4FAA-AA05-828A36A9DC6B}"/>
    <cellStyle name="Vírgula 33 11" xfId="32685" xr:uid="{444E6966-79C2-4A69-9176-AEFDAFD50BAE}"/>
    <cellStyle name="Vírgula 33 12" xfId="35323" xr:uid="{F1038A66-D19C-43AD-972F-517ADD2222FF}"/>
    <cellStyle name="Vírgula 33 13" xfId="35750" xr:uid="{B489BC42-B4BC-43C3-8428-F3DCE01CDE17}"/>
    <cellStyle name="Vírgula 33 14" xfId="37162" xr:uid="{8C2B2982-0CB6-4B15-89C7-DF7AB5775004}"/>
    <cellStyle name="Vírgula 33 15" xfId="38567" xr:uid="{5090A0DE-B8B5-4570-A08D-F921E845D150}"/>
    <cellStyle name="Vírgula 33 16" xfId="40993" xr:uid="{B935FAEE-5192-44C2-B751-169AF84DF18C}"/>
    <cellStyle name="Vírgula 33 17" xfId="41616" xr:uid="{5E5B74EF-433B-4649-8581-B34236585D01}"/>
    <cellStyle name="Vírgula 33 18" xfId="43019" xr:uid="{F0F53620-71B7-4B6D-B0AD-5A412682C712}"/>
    <cellStyle name="Vírgula 33 2" xfId="3132" xr:uid="{610E8DDC-43DA-4C81-88FA-54D2A83BCF64}"/>
    <cellStyle name="Vírgula 33 2 10" xfId="32879" xr:uid="{D5AF20BE-17D0-47AD-A043-16929C4EFD9B}"/>
    <cellStyle name="Vírgula 33 2 11" xfId="35324" xr:uid="{D6B15B44-AA5E-4AF2-B4C5-5ACF7559273F}"/>
    <cellStyle name="Vírgula 33 2 12" xfId="35924" xr:uid="{99FF6E11-491D-491C-8174-EDDE01ECF062}"/>
    <cellStyle name="Vírgula 33 2 13" xfId="37336" xr:uid="{E4B9A27D-F7D3-42D6-9556-66A8D6DBC755}"/>
    <cellStyle name="Vírgula 33 2 14" xfId="38741" xr:uid="{B05F8A66-7E28-4C7B-9500-5245771A6EAC}"/>
    <cellStyle name="Vírgula 33 2 15" xfId="40994" xr:uid="{BDFBE2A4-DDB2-419B-9F97-010FF5782004}"/>
    <cellStyle name="Vírgula 33 2 16" xfId="41790" xr:uid="{6C6FF200-CDAE-490D-8783-BE4912E24752}"/>
    <cellStyle name="Vírgula 33 2 17" xfId="43193" xr:uid="{38BC0E4A-2052-41BA-A24B-CF2BEEE7C4CE}"/>
    <cellStyle name="Vírgula 33 2 2" xfId="3597" xr:uid="{03586447-78D1-4F32-A5D6-FCB42257D6FA}"/>
    <cellStyle name="Vírgula 33 2 2 10" xfId="35325" xr:uid="{2B810526-6E08-4195-A839-76103793B526}"/>
    <cellStyle name="Vírgula 33 2 2 11" xfId="36289" xr:uid="{E8A58F11-CFC3-4263-81F5-87835105E053}"/>
    <cellStyle name="Vírgula 33 2 2 12" xfId="37701" xr:uid="{98006C8D-94E2-4466-8914-FD993834E5F6}"/>
    <cellStyle name="Vírgula 33 2 2 13" xfId="39106" xr:uid="{A108E93B-E833-4C34-8A94-B45107BFB40C}"/>
    <cellStyle name="Vírgula 33 2 2 14" xfId="40995" xr:uid="{4698A686-F0BB-4C28-A616-C89743283C78}"/>
    <cellStyle name="Vírgula 33 2 2 15" xfId="42155" xr:uid="{418EEBE8-2DCD-4876-A4EB-241411B0FC4B}"/>
    <cellStyle name="Vírgula 33 2 2 16" xfId="43558" xr:uid="{AA6632D1-A1D2-40FE-89B1-B668C66FA0BD}"/>
    <cellStyle name="Vírgula 33 2 2 2" xfId="4458" xr:uid="{CB5FFC16-64AA-4E0A-8BA9-F618DCF72C32}"/>
    <cellStyle name="Vírgula 33 2 2 2 10" xfId="37041" xr:uid="{6AB30456-E9DD-4089-99F3-F055A41B945E}"/>
    <cellStyle name="Vírgula 33 2 2 2 11" xfId="38453" xr:uid="{118B16B9-6BE1-44BD-822B-D9839F68812F}"/>
    <cellStyle name="Vírgula 33 2 2 2 12" xfId="39858" xr:uid="{7216BC56-493D-445A-A594-D60DECE86028}"/>
    <cellStyle name="Vírgula 33 2 2 2 13" xfId="40996" xr:uid="{63FA9DE3-3406-4938-BD83-5510BFBA0A1A}"/>
    <cellStyle name="Vírgula 33 2 2 2 14" xfId="42907" xr:uid="{14A3D436-1D98-4F59-B914-543CD8238866}"/>
    <cellStyle name="Vírgula 33 2 2 2 15" xfId="44310" xr:uid="{72A412BC-8904-4581-8749-0C02640DDC46}"/>
    <cellStyle name="Vírgula 33 2 2 2 2" xfId="6067" xr:uid="{D72D5A07-35A4-44DB-913F-D1942AC86790}"/>
    <cellStyle name="Vírgula 33 2 2 2 2 2" xfId="11316" xr:uid="{86B92CDD-67ED-478F-939B-B7BDD78E8CF8}"/>
    <cellStyle name="Vírgula 33 2 2 2 2 2 2" xfId="27578" xr:uid="{8437D092-D05C-45E7-B9AE-00BF8F07DF2E}"/>
    <cellStyle name="Vírgula 33 2 2 2 2 3" xfId="16839" xr:uid="{3ECD432B-7070-47E0-8C19-AAE33FC1B3E3}"/>
    <cellStyle name="Vírgula 33 2 2 2 2 4" xfId="22737" xr:uid="{99983FFE-6C17-4EE7-A9CD-8D23CCF294D9}"/>
    <cellStyle name="Vírgula 33 2 2 2 2 5" xfId="30992" xr:uid="{51401738-B74D-409F-BA93-FDC6C0C1DB40}"/>
    <cellStyle name="Vírgula 33 2 2 2 3" xfId="8073" xr:uid="{DBB813F8-AAC2-49AF-AA56-C5813EC3EE54}"/>
    <cellStyle name="Vírgula 33 2 2 2 3 2" xfId="12928" xr:uid="{6A07347B-94A5-4867-B001-79924E629BF9}"/>
    <cellStyle name="Vírgula 33 2 2 2 3 2 2" xfId="29190" xr:uid="{F76FDC91-78C7-44FC-842C-11CB61F3AE35}"/>
    <cellStyle name="Vírgula 33 2 2 2 3 3" xfId="18523" xr:uid="{62079AAF-8D65-43F5-BECF-43A67676B4C7}"/>
    <cellStyle name="Vírgula 33 2 2 2 3 4" xfId="24349" xr:uid="{B9B02518-9FC5-4415-9EED-A383C1A9B2BC}"/>
    <cellStyle name="Vírgula 33 2 2 2 3 5" xfId="19112" xr:uid="{7413F623-17AC-4B75-849F-14B88E289691}"/>
    <cellStyle name="Vírgula 33 2 2 2 4" xfId="9700" xr:uid="{CD1AF821-75E1-49A9-B6D7-B4C1638FD113}"/>
    <cellStyle name="Vírgula 33 2 2 2 4 2" xfId="25969" xr:uid="{595F82F2-B36B-431E-92DF-9EF5628BFE34}"/>
    <cellStyle name="Vírgula 33 2 2 2 5" xfId="15230" xr:uid="{0BF60151-A40A-4372-A43A-112661E08C68}"/>
    <cellStyle name="Vírgula 33 2 2 2 6" xfId="21128" xr:uid="{F243FCEB-D2E0-4678-AC9A-328EA09FC848}"/>
    <cellStyle name="Vírgula 33 2 2 2 7" xfId="19083" xr:uid="{0F2E2B54-0474-436A-837E-F67D4B199097}"/>
    <cellStyle name="Vírgula 33 2 2 2 8" xfId="34173" xr:uid="{8CE34721-7E3F-4269-BC59-B678C7ED17DC}"/>
    <cellStyle name="Vírgula 33 2 2 2 9" xfId="35326" xr:uid="{B270EF3F-33F7-4D67-A29E-C6DEF1EBED31}"/>
    <cellStyle name="Vírgula 33 2 2 3" xfId="5212" xr:uid="{C40C4D33-9E58-46A2-A0B9-8D417B1CFDE8}"/>
    <cellStyle name="Vírgula 33 2 2 3 2" xfId="10461" xr:uid="{A65270D7-E392-47EE-846B-930B17D77FB4}"/>
    <cellStyle name="Vírgula 33 2 2 3 2 2" xfId="26723" xr:uid="{D0A35642-7B89-45CC-A354-10AD30F67B42}"/>
    <cellStyle name="Vírgula 33 2 2 3 3" xfId="15984" xr:uid="{998E6FC1-3B45-4F7D-896F-78918439D1D7}"/>
    <cellStyle name="Vírgula 33 2 2 3 4" xfId="21882" xr:uid="{30BFEF9F-F1FB-4D96-8C1E-2575BF04D89C}"/>
    <cellStyle name="Vírgula 33 2 2 3 5" xfId="29869" xr:uid="{5901A4DA-1044-4EFA-972B-99F8037417FC}"/>
    <cellStyle name="Vírgula 33 2 2 4" xfId="7218" xr:uid="{BC0B3675-9D54-4BFD-BCED-5B7C89E506AB}"/>
    <cellStyle name="Vírgula 33 2 2 4 2" xfId="12073" xr:uid="{7B7925F2-0B28-418B-B238-7D94874C5D85}"/>
    <cellStyle name="Vírgula 33 2 2 4 2 2" xfId="28335" xr:uid="{4BA8F3D8-FDBF-4AC5-AA6C-3F3241AC404B}"/>
    <cellStyle name="Vírgula 33 2 2 4 3" xfId="17668" xr:uid="{5D4D786B-8020-4247-859A-B21ECB6267F0}"/>
    <cellStyle name="Vírgula 33 2 2 4 4" xfId="23494" xr:uid="{831D12A3-5A79-4308-BDE6-BD63C3356BB1}"/>
    <cellStyle name="Vírgula 33 2 2 4 5" xfId="13489" xr:uid="{F3AC67F4-F3CE-43FE-B611-8ACA3CD9445D}"/>
    <cellStyle name="Vírgula 33 2 2 5" xfId="8845" xr:uid="{838221EF-AD81-4330-85B7-9F81B51B6479}"/>
    <cellStyle name="Vírgula 33 2 2 5 2" xfId="25114" xr:uid="{D0BB24F9-64A5-4529-9DAB-68442DA9653B}"/>
    <cellStyle name="Vírgula 33 2 2 6" xfId="14373" xr:uid="{17D4E910-5385-476C-8BE6-2C91D203915D}"/>
    <cellStyle name="Vírgula 33 2 2 7" xfId="20273" xr:uid="{9DB1B967-C4D8-4D70-A71F-2E3FFE7A5C2E}"/>
    <cellStyle name="Vírgula 33 2 2 8" xfId="32137" xr:uid="{51DAFF39-7B59-42EA-9BE8-80C660BE007D}"/>
    <cellStyle name="Vírgula 33 2 2 9" xfId="33318" xr:uid="{44F4D7D3-384A-441E-B407-922A472F5FEF}"/>
    <cellStyle name="Vírgula 33 2 3" xfId="4023" xr:uid="{C65DC65D-4CD7-4F65-B389-5B42C0214D97}"/>
    <cellStyle name="Vírgula 33 2 3 10" xfId="36674" xr:uid="{F201C1B0-D90D-478A-A05C-0C070C20E976}"/>
    <cellStyle name="Vírgula 33 2 3 11" xfId="38086" xr:uid="{C7C719C5-0286-4367-8FDB-F785B8A413B5}"/>
    <cellStyle name="Vírgula 33 2 3 12" xfId="39491" xr:uid="{063084F9-AD25-4662-BC13-E4C661E4C099}"/>
    <cellStyle name="Vírgula 33 2 3 13" xfId="40997" xr:uid="{FCE97BF3-942D-4D93-81DC-3150FF0E930A}"/>
    <cellStyle name="Vírgula 33 2 3 14" xfId="42540" xr:uid="{9B14CE98-622D-41A4-AB09-5231946411D9}"/>
    <cellStyle name="Vírgula 33 2 3 15" xfId="43943" xr:uid="{98EE6A8E-FE36-4164-A279-8237A006136E}"/>
    <cellStyle name="Vírgula 33 2 3 2" xfId="5632" xr:uid="{F58E230F-82F6-4697-A382-1BF561CB20E9}"/>
    <cellStyle name="Vírgula 33 2 3 2 2" xfId="10881" xr:uid="{62E7010B-50F4-47F1-9549-9FEF5874981B}"/>
    <cellStyle name="Vírgula 33 2 3 2 2 2" xfId="27143" xr:uid="{295C6549-C8AE-4D27-994E-FEA9BDCDA85B}"/>
    <cellStyle name="Vírgula 33 2 3 2 3" xfId="16404" xr:uid="{6CB43FF7-2C7F-491C-8133-089181B0A331}"/>
    <cellStyle name="Vírgula 33 2 3 2 4" xfId="22302" xr:uid="{A4FCCD76-97D0-4193-B54A-BB7981975254}"/>
    <cellStyle name="Vírgula 33 2 3 2 5" xfId="30678" xr:uid="{70548973-62E2-41B8-BB2B-09135F5657DD}"/>
    <cellStyle name="Vírgula 33 2 3 3" xfId="7638" xr:uid="{DE3B0BAF-8EDE-4C34-8A78-424F63E921FB}"/>
    <cellStyle name="Vírgula 33 2 3 3 2" xfId="12493" xr:uid="{C32837E4-0762-4B28-A0EC-76C3E36C209F}"/>
    <cellStyle name="Vírgula 33 2 3 3 2 2" xfId="28755" xr:uid="{CBB5CCB3-3C79-4590-8D12-2F73C09327EB}"/>
    <cellStyle name="Vírgula 33 2 3 3 3" xfId="18088" xr:uid="{FDFCB5D7-8204-471E-B484-5467D0489A56}"/>
    <cellStyle name="Vírgula 33 2 3 3 4" xfId="23914" xr:uid="{8FC6F9A1-393E-4E62-A482-E887F0F5E0B5}"/>
    <cellStyle name="Vírgula 33 2 3 3 5" xfId="29848" xr:uid="{5F0A8B1A-C7F2-49EF-87C3-F2A8B6C42C33}"/>
    <cellStyle name="Vírgula 33 2 3 4" xfId="9265" xr:uid="{F943F34B-639F-439D-91C1-39FAE84B6CBC}"/>
    <cellStyle name="Vírgula 33 2 3 4 2" xfId="25534" xr:uid="{33657DB8-EE0B-4D80-A938-E11D4C489AC0}"/>
    <cellStyle name="Vírgula 33 2 3 5" xfId="14795" xr:uid="{368C6C5A-D37F-4807-974C-D76A85428406}"/>
    <cellStyle name="Vírgula 33 2 3 6" xfId="20693" xr:uid="{8CDD267B-B215-49B0-A1C1-4D688B0B1AEE}"/>
    <cellStyle name="Vírgula 33 2 3 7" xfId="31064" xr:uid="{28F8F6A3-C784-49D4-9A0C-60783711BF5B}"/>
    <cellStyle name="Vírgula 33 2 3 8" xfId="33738" xr:uid="{5150BF9D-E5D7-47AD-987E-C38049E31A24}"/>
    <cellStyle name="Vírgula 33 2 3 9" xfId="35327" xr:uid="{50AA908C-6B50-4E4F-81D3-47A7438BB7E7}"/>
    <cellStyle name="Vírgula 33 2 4" xfId="4773" xr:uid="{4311EB48-33E8-4A76-B70E-407FB39123A0}"/>
    <cellStyle name="Vírgula 33 2 4 2" xfId="10022" xr:uid="{50CB6934-2926-4964-A087-450399B56AE0}"/>
    <cellStyle name="Vírgula 33 2 4 2 2" xfId="26284" xr:uid="{38506115-E498-497B-BC6C-5B863F7E931B}"/>
    <cellStyle name="Vírgula 33 2 4 3" xfId="15545" xr:uid="{4B6B47AD-8DDA-4DDE-A264-C879FE8725F3}"/>
    <cellStyle name="Vírgula 33 2 4 4" xfId="21443" xr:uid="{77187D9A-C071-4030-9E50-95FBFBCEE740}"/>
    <cellStyle name="Vírgula 33 2 4 5" xfId="30059" xr:uid="{D1B3343B-E84C-436F-B794-72FA62A073BF}"/>
    <cellStyle name="Vírgula 33 2 5" xfId="6779" xr:uid="{2C08870D-3220-4059-BB15-B7DF8D24B6FB}"/>
    <cellStyle name="Vírgula 33 2 5 2" xfId="11634" xr:uid="{3F4D414D-D2AA-4022-8245-2CF724BF9FCB}"/>
    <cellStyle name="Vírgula 33 2 5 2 2" xfId="27896" xr:uid="{05706E48-E9CD-465A-A379-C40A51F9DCEA}"/>
    <cellStyle name="Vírgula 33 2 5 3" xfId="17229" xr:uid="{8B29FA36-1787-47FF-97F2-61F5D57133C3}"/>
    <cellStyle name="Vírgula 33 2 5 4" xfId="23055" xr:uid="{07648832-A662-417A-B9FC-0790B8E0D405}"/>
    <cellStyle name="Vírgula 33 2 5 5" xfId="29317" xr:uid="{FA2942B9-43A2-44F1-A98C-186EC3ECC82A}"/>
    <cellStyle name="Vírgula 33 2 6" xfId="8406" xr:uid="{085B6A12-42D4-4D2A-AAD5-2E46A588B7B6}"/>
    <cellStyle name="Vírgula 33 2 6 2" xfId="24675" xr:uid="{2B2509B6-F564-40E7-9924-2A4FAD5D5714}"/>
    <cellStyle name="Vírgula 33 2 7" xfId="13931" xr:uid="{3E4D4693-43F9-4AF3-88B8-1A264DAFEEC0}"/>
    <cellStyle name="Vírgula 33 2 8" xfId="19834" xr:uid="{52541DFC-C842-494A-BBF9-293CEBDBE63E}"/>
    <cellStyle name="Vírgula 33 2 9" xfId="13136" xr:uid="{1F6CB662-7C8F-4E84-B4F8-E917D5F19463}"/>
    <cellStyle name="Vírgula 33 3" xfId="3399" xr:uid="{C35A9CB8-A577-4F0B-8AD7-A61443C9326E}"/>
    <cellStyle name="Vírgula 33 3 10" xfId="35328" xr:uid="{13C80DCA-9527-4360-8B69-AC1ABCDDE683}"/>
    <cellStyle name="Vírgula 33 3 11" xfId="36113" xr:uid="{965C63C1-F13B-4CB4-AEC8-826F4F2DF5EF}"/>
    <cellStyle name="Vírgula 33 3 12" xfId="37525" xr:uid="{EE36B6F4-8511-4CD7-B12D-D533E07AE528}"/>
    <cellStyle name="Vírgula 33 3 13" xfId="38930" xr:uid="{4EFBAABC-1F18-418D-8BF4-28C5CACE5646}"/>
    <cellStyle name="Vírgula 33 3 14" xfId="40998" xr:uid="{2A74E4D9-2DFA-4AE5-BA75-779EDC7DCF03}"/>
    <cellStyle name="Vírgula 33 3 15" xfId="41979" xr:uid="{AE1A9DE3-8608-4184-B8A2-D9563C1307A1}"/>
    <cellStyle name="Vírgula 33 3 16" xfId="43382" xr:uid="{CB7970C3-7A34-4B71-99D9-4C33767C191B}"/>
    <cellStyle name="Vírgula 33 3 2" xfId="4260" xr:uid="{6F4D95BA-6D8A-4AF8-BD11-360D48E8C82D}"/>
    <cellStyle name="Vírgula 33 3 2 10" xfId="36865" xr:uid="{750B7D13-6140-4F9C-A32E-AB41ECBA2C07}"/>
    <cellStyle name="Vírgula 33 3 2 11" xfId="38277" xr:uid="{63B98567-9D06-4391-BA2C-4F9600D98692}"/>
    <cellStyle name="Vírgula 33 3 2 12" xfId="39682" xr:uid="{26DFCBA7-D8FF-4F08-9522-82C9B695AAC7}"/>
    <cellStyle name="Vírgula 33 3 2 13" xfId="40999" xr:uid="{2810F41D-CFDE-48BF-9309-1AF5C31B7A26}"/>
    <cellStyle name="Vírgula 33 3 2 14" xfId="42731" xr:uid="{C2DC7D3F-2AD9-47FF-A456-1E7FE4159BCB}"/>
    <cellStyle name="Vírgula 33 3 2 15" xfId="44134" xr:uid="{56527E48-78FD-4888-9D7B-1CFFF4C921FD}"/>
    <cellStyle name="Vírgula 33 3 2 2" xfId="5869" xr:uid="{E2D545EE-9091-4CC2-BC44-2B52C1202336}"/>
    <cellStyle name="Vírgula 33 3 2 2 2" xfId="11118" xr:uid="{A4D862BC-AE2D-4AB5-AD85-F96232561E90}"/>
    <cellStyle name="Vírgula 33 3 2 2 2 2" xfId="27380" xr:uid="{CC27C1AC-EDF5-43DE-B24C-977EE19DE62F}"/>
    <cellStyle name="Vírgula 33 3 2 2 3" xfId="16641" xr:uid="{44D95E9A-6696-4F39-9F62-7956C388534C}"/>
    <cellStyle name="Vírgula 33 3 2 2 4" xfId="22539" xr:uid="{597FE65F-242E-4FA8-9623-90C2CA8474E6}"/>
    <cellStyle name="Vírgula 33 3 2 2 5" xfId="13590" xr:uid="{6371AA9C-EE07-4C3E-B1A3-3B654010D02F}"/>
    <cellStyle name="Vírgula 33 3 2 3" xfId="7875" xr:uid="{51098D61-C438-49D8-BDFC-F7A4C0162B3E}"/>
    <cellStyle name="Vírgula 33 3 2 3 2" xfId="12730" xr:uid="{62BAFCD0-7A6C-4A95-8A12-0475553A316F}"/>
    <cellStyle name="Vírgula 33 3 2 3 2 2" xfId="28992" xr:uid="{21252C7B-58D4-424C-A790-B047527C3E68}"/>
    <cellStyle name="Vírgula 33 3 2 3 3" xfId="18325" xr:uid="{C188355D-6B70-472E-B1E7-08FAF5A4E518}"/>
    <cellStyle name="Vírgula 33 3 2 3 4" xfId="24151" xr:uid="{BED15B3B-3E08-480A-A8D8-46E9182FB007}"/>
    <cellStyle name="Vírgula 33 3 2 3 5" xfId="13703" xr:uid="{EEEA385A-990A-4D5C-BA34-4B5C59AE323D}"/>
    <cellStyle name="Vírgula 33 3 2 4" xfId="9502" xr:uid="{D827DAC8-5FCF-43AB-9CE7-9F2F8C2D9D62}"/>
    <cellStyle name="Vírgula 33 3 2 4 2" xfId="25771" xr:uid="{79788292-0B9E-48BF-AF67-0179B41ECEA7}"/>
    <cellStyle name="Vírgula 33 3 2 5" xfId="15032" xr:uid="{676BB20B-FC1F-4596-803C-61BA922E12FE}"/>
    <cellStyle name="Vírgula 33 3 2 6" xfId="20930" xr:uid="{E6F3C88A-B114-4B70-B2A8-D6EE653BB647}"/>
    <cellStyle name="Vírgula 33 3 2 7" xfId="19370" xr:uid="{7F20D5B5-6CA9-4519-B910-670A89CA773A}"/>
    <cellStyle name="Vírgula 33 3 2 8" xfId="33975" xr:uid="{F0F835EF-A3D7-4C6D-AD40-59D840713B67}"/>
    <cellStyle name="Vírgula 33 3 2 9" xfId="35329" xr:uid="{2D91845E-E12D-427B-BEBE-04D5F2B4ACD4}"/>
    <cellStyle name="Vírgula 33 3 3" xfId="5014" xr:uid="{BB89DC94-A422-4473-B600-1194DAECDC11}"/>
    <cellStyle name="Vírgula 33 3 3 2" xfId="10263" xr:uid="{5837D1B9-0840-46C3-BC3C-D8F969BE43CA}"/>
    <cellStyle name="Vírgula 33 3 3 2 2" xfId="26525" xr:uid="{5EF94294-CEF4-4E42-8734-A4C13793A303}"/>
    <cellStyle name="Vírgula 33 3 3 3" xfId="15786" xr:uid="{1080496F-80CD-4BB9-9251-2476E5C2F52E}"/>
    <cellStyle name="Vírgula 33 3 3 4" xfId="21684" xr:uid="{4C893F87-CCDD-44AD-AE93-A531D18E0B92}"/>
    <cellStyle name="Vírgula 33 3 3 5" xfId="29468" xr:uid="{96E7D707-93F4-47C7-B41A-481990B175D5}"/>
    <cellStyle name="Vírgula 33 3 4" xfId="7020" xr:uid="{FB28414D-5FF5-4F0D-B27C-53D6F702EE51}"/>
    <cellStyle name="Vírgula 33 3 4 2" xfId="11875" xr:uid="{BE167AB1-5E2B-4086-8413-5BC7F36B1BE8}"/>
    <cellStyle name="Vírgula 33 3 4 2 2" xfId="28137" xr:uid="{73B55046-97D1-4F67-9148-4126E0C106D6}"/>
    <cellStyle name="Vírgula 33 3 4 3" xfId="17470" xr:uid="{46073C3D-1503-4E78-8BE8-C6CF8C514DFA}"/>
    <cellStyle name="Vírgula 33 3 4 4" xfId="23296" xr:uid="{0746DC2A-CA29-4C9D-AD04-4DE437DA1E41}"/>
    <cellStyle name="Vírgula 33 3 4 5" xfId="19250" xr:uid="{E16232F1-0EFE-481E-9762-49CEBE264C5D}"/>
    <cellStyle name="Vírgula 33 3 5" xfId="8647" xr:uid="{2A9FA5EA-85EC-48D5-806C-C5940E79440E}"/>
    <cellStyle name="Vírgula 33 3 5 2" xfId="24916" xr:uid="{04633008-948E-43B7-A0C0-890D3F2D4160}"/>
    <cellStyle name="Vírgula 33 3 6" xfId="14175" xr:uid="{40E8A531-5F16-40B6-8C38-5B8409F4B33D}"/>
    <cellStyle name="Vírgula 33 3 7" xfId="20075" xr:uid="{5506CB2F-87FD-4DD1-9F0B-A0744BD26E63}"/>
    <cellStyle name="Vírgula 33 3 8" xfId="30286" xr:uid="{4553CDB3-57E8-462B-BB32-A85D19BA18B0}"/>
    <cellStyle name="Vírgula 33 3 9" xfId="33120" xr:uid="{8F59E964-0476-4EB5-AD89-2984AC7CC1DC}"/>
    <cellStyle name="Vírgula 33 4" xfId="3822" xr:uid="{56F7730C-84A1-43B9-8D47-0F141A219E80}"/>
    <cellStyle name="Vírgula 33 4 10" xfId="36498" xr:uid="{7F48B290-65B9-4005-8921-41C17348DD89}"/>
    <cellStyle name="Vírgula 33 4 11" xfId="37910" xr:uid="{ED83EA6F-7953-490A-A45A-B85D8162430B}"/>
    <cellStyle name="Vírgula 33 4 12" xfId="39315" xr:uid="{571734D9-215E-4E68-96B9-F631E9728214}"/>
    <cellStyle name="Vírgula 33 4 13" xfId="41000" xr:uid="{A40060E3-A1CE-4A95-8043-A42649134290}"/>
    <cellStyle name="Vírgula 33 4 14" xfId="42364" xr:uid="{E82CBCD5-922D-42C9-9F27-0F05DF77AFE4}"/>
    <cellStyle name="Vírgula 33 4 15" xfId="43767" xr:uid="{C367641B-9794-4A6D-BA8A-082CD24DC371}"/>
    <cellStyle name="Vírgula 33 4 2" xfId="5431" xr:uid="{F80B8C59-FDDC-457B-8849-39D68E76A1FD}"/>
    <cellStyle name="Vírgula 33 4 2 2" xfId="10680" xr:uid="{606ADBC4-13C3-464D-B8A7-275F1B570845}"/>
    <cellStyle name="Vírgula 33 4 2 2 2" xfId="26942" xr:uid="{704EB737-26F0-4C10-B76E-E564FFCF8DC2}"/>
    <cellStyle name="Vírgula 33 4 2 3" xfId="16203" xr:uid="{31968509-F950-4FD6-9D81-BC5B81B18864}"/>
    <cellStyle name="Vírgula 33 4 2 4" xfId="22101" xr:uid="{9E045C47-CDDF-441B-AE0A-85B6192B88B8}"/>
    <cellStyle name="Vírgula 33 4 2 5" xfId="18977" xr:uid="{0FF0F3A3-17D6-457A-B61F-5B60FE1CC7D9}"/>
    <cellStyle name="Vírgula 33 4 3" xfId="7437" xr:uid="{F77D0308-8292-4288-81D8-B8C56E53F5F0}"/>
    <cellStyle name="Vírgula 33 4 3 2" xfId="12292" xr:uid="{8E74FFD7-DF55-48EE-BDCF-6AF07FF5007C}"/>
    <cellStyle name="Vírgula 33 4 3 2 2" xfId="28554" xr:uid="{30BB7B1B-0A70-402A-8CDB-DF4550EF6ABF}"/>
    <cellStyle name="Vírgula 33 4 3 3" xfId="17887" xr:uid="{D53EFEE0-8B47-4533-B03A-FA61D5222FC6}"/>
    <cellStyle name="Vírgula 33 4 3 4" xfId="23713" xr:uid="{F306201C-33BB-4AB0-8B7B-C13C261DE0BE}"/>
    <cellStyle name="Vírgula 33 4 3 5" xfId="31980" xr:uid="{3BB3C6C9-43AA-4862-A23D-AFCF3CCEA795}"/>
    <cellStyle name="Vírgula 33 4 4" xfId="9064" xr:uid="{C649DCF7-E807-4372-A61C-51BE7719CD49}"/>
    <cellStyle name="Vírgula 33 4 4 2" xfId="25333" xr:uid="{5A7444A2-494C-49C1-8BB1-FC9258328145}"/>
    <cellStyle name="Vírgula 33 4 5" xfId="14594" xr:uid="{07266711-AA28-44EC-A6E7-9299049C2E72}"/>
    <cellStyle name="Vírgula 33 4 6" xfId="20492" xr:uid="{204990D4-FFBF-4386-B3E5-B30111F08F83}"/>
    <cellStyle name="Vírgula 33 4 7" xfId="31884" xr:uid="{97BF8E36-3B65-4629-B56F-102A70768053}"/>
    <cellStyle name="Vírgula 33 4 8" xfId="33537" xr:uid="{76E4123A-7863-4B9D-B41C-6C00ABE3F7CB}"/>
    <cellStyle name="Vírgula 33 4 9" xfId="35330" xr:uid="{E1EDC7BA-AA65-4855-92BF-CBBB5503BAFB}"/>
    <cellStyle name="Vírgula 33 5" xfId="4580" xr:uid="{9AFD0F4F-6293-48CF-9676-2C7036859807}"/>
    <cellStyle name="Vírgula 33 5 2" xfId="9829" xr:uid="{EB193EA1-B730-475F-8C5B-17327C39AB0B}"/>
    <cellStyle name="Vírgula 33 5 2 2" xfId="26091" xr:uid="{DB42EE2E-F782-43BD-8C2F-A9519F2CFC72}"/>
    <cellStyle name="Vírgula 33 5 3" xfId="15352" xr:uid="{8E80D750-4065-45D0-A48B-EC5A054FD70F}"/>
    <cellStyle name="Vírgula 33 5 4" xfId="21250" xr:uid="{8D7D7B95-EFCC-422E-A47B-65747139291C}"/>
    <cellStyle name="Vírgula 33 5 5" xfId="31737" xr:uid="{8005399A-1C56-48D6-9487-68D22F25DA44}"/>
    <cellStyle name="Vírgula 33 6" xfId="6586" xr:uid="{501D3EB4-6787-4F23-B4E2-A594AC3E83C3}"/>
    <cellStyle name="Vírgula 33 6 2" xfId="11441" xr:uid="{9D9E14EA-F61D-4BFD-90BB-913B05D48F19}"/>
    <cellStyle name="Vírgula 33 6 2 2" xfId="27703" xr:uid="{EB89D411-66FE-41C3-817C-35116E3EFC8C}"/>
    <cellStyle name="Vírgula 33 6 3" xfId="17036" xr:uid="{EF02D23B-5D0E-495A-BBEC-9E8BD9396168}"/>
    <cellStyle name="Vírgula 33 6 4" xfId="22862" xr:uid="{BA93DCFC-02A5-478A-9F16-05C7EDBFE1D2}"/>
    <cellStyle name="Vírgula 33 6 5" xfId="18916" xr:uid="{2E0FF21B-948B-4F68-AF81-AE1FBF921D9C}"/>
    <cellStyle name="Vírgula 33 7" xfId="8213" xr:uid="{1444331B-BF3B-44C0-80E5-114D2C466B88}"/>
    <cellStyle name="Vírgula 33 7 2" xfId="24482" xr:uid="{00CB67F9-07D0-4EFA-9701-DA2574B6CD9A}"/>
    <cellStyle name="Vírgula 33 8" xfId="13731" xr:uid="{373D023B-FD57-4507-B3A1-62F0F61789F6}"/>
    <cellStyle name="Vírgula 33 9" xfId="19641" xr:uid="{44CDB3FE-C439-4A60-8724-F7F2526A2E72}"/>
    <cellStyle name="Vírgula 34" xfId="2913" xr:uid="{E9AD7582-AF08-4DB8-A1E8-C73D3634CC46}"/>
    <cellStyle name="Vírgula 34 10" xfId="31621" xr:uid="{30A83B16-0107-4F97-9460-B46814359DB4}"/>
    <cellStyle name="Vírgula 34 11" xfId="32686" xr:uid="{166758FC-6210-480E-8B18-D3EF087803D1}"/>
    <cellStyle name="Vírgula 34 12" xfId="35331" xr:uid="{3A8B7D1D-0F64-4C8A-B0DE-6186A25027C7}"/>
    <cellStyle name="Vírgula 34 13" xfId="35751" xr:uid="{5BAA48D5-A663-48DB-880B-218A43CC4D21}"/>
    <cellStyle name="Vírgula 34 14" xfId="37163" xr:uid="{C3CBC187-C05D-4284-9DF1-EC8BD978F443}"/>
    <cellStyle name="Vírgula 34 15" xfId="38568" xr:uid="{61368BD3-BD5D-4AFD-8F2C-DBDD2D55F165}"/>
    <cellStyle name="Vírgula 34 16" xfId="41001" xr:uid="{2B48B728-5FAC-422D-A62D-D50AEB725D12}"/>
    <cellStyle name="Vírgula 34 17" xfId="41617" xr:uid="{D4DC14BC-64D6-4B5C-9B41-F36437164AED}"/>
    <cellStyle name="Vírgula 34 18" xfId="43020" xr:uid="{FCBA57EC-2B70-4444-9BFF-63E07251E360}"/>
    <cellStyle name="Vírgula 34 2" xfId="3133" xr:uid="{184C89BE-0A59-453A-B621-AF12C3DD71CE}"/>
    <cellStyle name="Vírgula 34 2 10" xfId="32880" xr:uid="{5776285E-FB76-42E1-9D62-BF4E3968C7D2}"/>
    <cellStyle name="Vírgula 34 2 11" xfId="35332" xr:uid="{C4CA769D-C18C-412C-96AA-56C2B0A62A4C}"/>
    <cellStyle name="Vírgula 34 2 12" xfId="35925" xr:uid="{B5D85761-568D-4952-A28F-E25EFAF0074D}"/>
    <cellStyle name="Vírgula 34 2 13" xfId="37337" xr:uid="{B4F57397-2270-425A-96D0-E018B907A180}"/>
    <cellStyle name="Vírgula 34 2 14" xfId="38742" xr:uid="{96043A6A-2596-4E0A-8406-B8CFE7F57324}"/>
    <cellStyle name="Vírgula 34 2 15" xfId="41002" xr:uid="{5038A034-9105-407A-AC04-A9C4FBCFAB2D}"/>
    <cellStyle name="Vírgula 34 2 16" xfId="41791" xr:uid="{A848C906-8018-4431-9E4E-7FE2A98C4564}"/>
    <cellStyle name="Vírgula 34 2 17" xfId="43194" xr:uid="{4382A582-C602-4993-8759-214FBD897873}"/>
    <cellStyle name="Vírgula 34 2 2" xfId="3598" xr:uid="{4F3F5F58-0E3A-458A-8FD0-DC68DDE2DBF3}"/>
    <cellStyle name="Vírgula 34 2 2 10" xfId="35333" xr:uid="{CB63AE08-E5F4-4029-82BA-60BDFDE94269}"/>
    <cellStyle name="Vírgula 34 2 2 11" xfId="36290" xr:uid="{DC38BFA5-9E00-4FA1-A67A-772BA059E1AF}"/>
    <cellStyle name="Vírgula 34 2 2 12" xfId="37702" xr:uid="{6F35F3DB-7DCC-4DBA-89EB-35214C386E99}"/>
    <cellStyle name="Vírgula 34 2 2 13" xfId="39107" xr:uid="{7EA035DC-7E84-46DC-A71F-028790855F2D}"/>
    <cellStyle name="Vírgula 34 2 2 14" xfId="41003" xr:uid="{5FC6DFED-1E4A-4F9E-A21C-42FEB7CC8508}"/>
    <cellStyle name="Vírgula 34 2 2 15" xfId="42156" xr:uid="{11227242-5BF4-49BD-AC01-2E1C9A8192BF}"/>
    <cellStyle name="Vírgula 34 2 2 16" xfId="43559" xr:uid="{EA597D91-1FEA-444C-954C-1C223C7DBDDF}"/>
    <cellStyle name="Vírgula 34 2 2 2" xfId="4459" xr:uid="{935B851F-6DE6-448F-AC1A-5A798E55C948}"/>
    <cellStyle name="Vírgula 34 2 2 2 10" xfId="37042" xr:uid="{DBE3A8E2-53CB-4234-9BC8-C4DC573721FF}"/>
    <cellStyle name="Vírgula 34 2 2 2 11" xfId="38454" xr:uid="{B587B136-A474-4569-B5B6-665626B07860}"/>
    <cellStyle name="Vírgula 34 2 2 2 12" xfId="39859" xr:uid="{75A50D60-33C9-477E-96AC-DDEBE12C27A9}"/>
    <cellStyle name="Vírgula 34 2 2 2 13" xfId="41004" xr:uid="{4CA45742-307C-4E34-95DA-594947CDC6F9}"/>
    <cellStyle name="Vírgula 34 2 2 2 14" xfId="42908" xr:uid="{2C710BAE-C89B-40D4-A9F6-7618006A33EB}"/>
    <cellStyle name="Vírgula 34 2 2 2 15" xfId="44311" xr:uid="{2BDA2056-C10F-419C-A76E-68877920CAE3}"/>
    <cellStyle name="Vírgula 34 2 2 2 2" xfId="6068" xr:uid="{0271D3BF-91B2-4043-BFD5-5E4CC74DC820}"/>
    <cellStyle name="Vírgula 34 2 2 2 2 2" xfId="11317" xr:uid="{BBE94172-88BB-40FC-8103-DCC92E3E14DD}"/>
    <cellStyle name="Vírgula 34 2 2 2 2 2 2" xfId="27579" xr:uid="{CCDE0AC2-E0CC-47A4-80EA-FF246D879B10}"/>
    <cellStyle name="Vírgula 34 2 2 2 2 3" xfId="16840" xr:uid="{C1E2C1A8-8163-4EDF-BD0B-8B5E80882D75}"/>
    <cellStyle name="Vírgula 34 2 2 2 2 4" xfId="22738" xr:uid="{F61FC7CD-2C30-4784-A452-7664DC0EDFC3}"/>
    <cellStyle name="Vírgula 34 2 2 2 2 5" xfId="19069" xr:uid="{70986931-65CC-46AC-8337-DE960D09E491}"/>
    <cellStyle name="Vírgula 34 2 2 2 3" xfId="8074" xr:uid="{21D36E74-46AE-45F3-A42C-97B4B4E1FE6A}"/>
    <cellStyle name="Vírgula 34 2 2 2 3 2" xfId="12929" xr:uid="{A1A58B72-4ADB-4AEA-BEE7-418D26984036}"/>
    <cellStyle name="Vírgula 34 2 2 2 3 2 2" xfId="29191" xr:uid="{A17E5B5C-6F9F-4469-ADCD-E8B951E51CA7}"/>
    <cellStyle name="Vírgula 34 2 2 2 3 3" xfId="18524" xr:uid="{B0493941-0D38-4288-8AFA-4148EA4E4021}"/>
    <cellStyle name="Vírgula 34 2 2 2 3 4" xfId="24350" xr:uid="{689A50EA-CB7B-432B-917B-E2CFB1D0183A}"/>
    <cellStyle name="Vírgula 34 2 2 2 3 5" xfId="32298" xr:uid="{1C2DFBD8-BC88-456A-BF36-653545DF1B99}"/>
    <cellStyle name="Vírgula 34 2 2 2 4" xfId="9701" xr:uid="{B4319554-D9FE-4153-AB78-926C62747836}"/>
    <cellStyle name="Vírgula 34 2 2 2 4 2" xfId="25970" xr:uid="{30E32470-1AC7-483D-8DA2-EEF741D150A2}"/>
    <cellStyle name="Vírgula 34 2 2 2 5" xfId="15231" xr:uid="{F72CB36E-DE88-40C9-84AD-88ED18E85F83}"/>
    <cellStyle name="Vírgula 34 2 2 2 6" xfId="21129" xr:uid="{3649B449-F67B-482B-B504-C0E97065A9C1}"/>
    <cellStyle name="Vírgula 34 2 2 2 7" xfId="29664" xr:uid="{16C15C74-CDDD-41AE-A609-CC149E075DAA}"/>
    <cellStyle name="Vírgula 34 2 2 2 8" xfId="34174" xr:uid="{91E83B91-8535-43B1-BE9D-05DD68F3A316}"/>
    <cellStyle name="Vírgula 34 2 2 2 9" xfId="35334" xr:uid="{B4C43012-3643-4805-A172-70DAD8AC98BF}"/>
    <cellStyle name="Vírgula 34 2 2 3" xfId="5213" xr:uid="{4956B007-A550-4F3A-9EF7-5EEEB9F389CC}"/>
    <cellStyle name="Vírgula 34 2 2 3 2" xfId="10462" xr:uid="{D114D9FC-D464-4332-9EB2-15AF427A8062}"/>
    <cellStyle name="Vírgula 34 2 2 3 2 2" xfId="26724" xr:uid="{382B0A95-4190-4331-9312-C7F9957A3F18}"/>
    <cellStyle name="Vírgula 34 2 2 3 3" xfId="15985" xr:uid="{AFFEA7F8-B35D-4831-BFD8-6C52D4203783}"/>
    <cellStyle name="Vírgula 34 2 2 3 4" xfId="21883" xr:uid="{CB52C2CE-2209-4A38-B5D3-63E42982A44C}"/>
    <cellStyle name="Vírgula 34 2 2 3 5" xfId="31375" xr:uid="{3506BAE1-73DE-4693-81CC-630616BBD761}"/>
    <cellStyle name="Vírgula 34 2 2 4" xfId="7219" xr:uid="{4639E61C-2D8A-4731-BD7F-6BF2095074F0}"/>
    <cellStyle name="Vírgula 34 2 2 4 2" xfId="12074" xr:uid="{4873ACCC-72D3-454D-856A-B2F35B242612}"/>
    <cellStyle name="Vírgula 34 2 2 4 2 2" xfId="28336" xr:uid="{9A461C02-9F93-42E4-8591-1CF984428B70}"/>
    <cellStyle name="Vírgula 34 2 2 4 3" xfId="17669" xr:uid="{0C7572D2-995F-4715-BACD-8F2A9054CF32}"/>
    <cellStyle name="Vírgula 34 2 2 4 4" xfId="23495" xr:uid="{C704EC4E-F036-4D74-95A8-367652443777}"/>
    <cellStyle name="Vírgula 34 2 2 4 5" xfId="31271" xr:uid="{1A184533-E1BC-4BD7-894C-3B4C1F90C33C}"/>
    <cellStyle name="Vírgula 34 2 2 5" xfId="8846" xr:uid="{4E65D864-3DF7-482C-8CCA-3077F47C9842}"/>
    <cellStyle name="Vírgula 34 2 2 5 2" xfId="25115" xr:uid="{560D5D40-7167-41FA-B431-45F77915B6A0}"/>
    <cellStyle name="Vírgula 34 2 2 6" xfId="14374" xr:uid="{DC56F4BD-9E36-48C9-9C29-10CF89E520F9}"/>
    <cellStyle name="Vírgula 34 2 2 7" xfId="20274" xr:uid="{51C57925-4671-43D2-A97C-8613F3680A44}"/>
    <cellStyle name="Vírgula 34 2 2 8" xfId="29820" xr:uid="{9AFC53B9-B1F6-46F4-BBFC-76FDF321F976}"/>
    <cellStyle name="Vírgula 34 2 2 9" xfId="33319" xr:uid="{72945AC6-78CF-46E4-BEBA-AAED47FC1672}"/>
    <cellStyle name="Vírgula 34 2 3" xfId="4024" xr:uid="{0CBF22A2-719F-4202-8F49-828BFF52419A}"/>
    <cellStyle name="Vírgula 34 2 3 10" xfId="36675" xr:uid="{25CAAB1B-4D35-40CA-BAF8-17F166951E6A}"/>
    <cellStyle name="Vírgula 34 2 3 11" xfId="38087" xr:uid="{0A18768A-0B69-45DF-8A89-B5D3A3E8AED3}"/>
    <cellStyle name="Vírgula 34 2 3 12" xfId="39492" xr:uid="{5728615D-235D-4B35-AB70-65F988F55E2B}"/>
    <cellStyle name="Vírgula 34 2 3 13" xfId="41005" xr:uid="{CC3B9CD6-6503-414A-929F-E277F8030E83}"/>
    <cellStyle name="Vírgula 34 2 3 14" xfId="42541" xr:uid="{D49E9626-18D8-4B25-A518-C78E4C8C8B14}"/>
    <cellStyle name="Vírgula 34 2 3 15" xfId="43944" xr:uid="{A0910082-A15F-4706-949B-E30D3F4F003D}"/>
    <cellStyle name="Vírgula 34 2 3 2" xfId="5633" xr:uid="{7F663E23-759A-4070-986A-4F857FC2385F}"/>
    <cellStyle name="Vírgula 34 2 3 2 2" xfId="10882" xr:uid="{33B96F87-5467-4E35-93A4-BE6B35034525}"/>
    <cellStyle name="Vírgula 34 2 3 2 2 2" xfId="27144" xr:uid="{CE4B2F05-1492-47B9-82D1-573F2256A7BF}"/>
    <cellStyle name="Vírgula 34 2 3 2 3" xfId="16405" xr:uid="{2B29A4D0-E01A-4678-ADE9-28F805D5C1A2}"/>
    <cellStyle name="Vírgula 34 2 3 2 4" xfId="22303" xr:uid="{B077C7C0-60C5-42C6-BF73-F9B51727E988}"/>
    <cellStyle name="Vírgula 34 2 3 2 5" xfId="30978" xr:uid="{8A382516-CFA7-40B8-BEE5-09045252E424}"/>
    <cellStyle name="Vírgula 34 2 3 3" xfId="7639" xr:uid="{B611DD27-8C90-4846-AD28-2C4DC5C99051}"/>
    <cellStyle name="Vírgula 34 2 3 3 2" xfId="12494" xr:uid="{FF4E0C63-D763-46C8-894F-2508DE68BE5B}"/>
    <cellStyle name="Vírgula 34 2 3 3 2 2" xfId="28756" xr:uid="{0DA60014-D32C-45A2-A4AF-98718D3FB10F}"/>
    <cellStyle name="Vírgula 34 2 3 3 3" xfId="18089" xr:uid="{DD9148C2-6541-4B92-B2DE-9DE39C27476D}"/>
    <cellStyle name="Vírgula 34 2 3 3 4" xfId="23915" xr:uid="{CC0B2276-BD33-421F-9FE5-AD67E2D2C6FE}"/>
    <cellStyle name="Vírgula 34 2 3 3 5" xfId="32287" xr:uid="{A28B0C26-F884-4093-86AB-0AF1B00CCCD8}"/>
    <cellStyle name="Vírgula 34 2 3 4" xfId="9266" xr:uid="{5BE371D4-FFB0-46DD-909A-B394DC2B7775}"/>
    <cellStyle name="Vírgula 34 2 3 4 2" xfId="25535" xr:uid="{4DFD5ECD-7902-4242-ABD0-71B49D326F5E}"/>
    <cellStyle name="Vírgula 34 2 3 5" xfId="14796" xr:uid="{A63CE837-335E-4904-BCB7-C19C752978BE}"/>
    <cellStyle name="Vírgula 34 2 3 6" xfId="20694" xr:uid="{374B71F6-E096-45A0-9C11-2290BACDDF2A}"/>
    <cellStyle name="Vírgula 34 2 3 7" xfId="18754" xr:uid="{F9BC6535-1130-4CEB-9418-B3F8F8861B96}"/>
    <cellStyle name="Vírgula 34 2 3 8" xfId="33739" xr:uid="{E8667A08-0DB1-4013-9CA7-773D5EFEA656}"/>
    <cellStyle name="Vírgula 34 2 3 9" xfId="35335" xr:uid="{FDA50734-D253-4027-949A-C1AFB92B3F03}"/>
    <cellStyle name="Vírgula 34 2 4" xfId="4774" xr:uid="{BB977E64-4B98-449C-96DC-D433B80A9367}"/>
    <cellStyle name="Vírgula 34 2 4 2" xfId="10023" xr:uid="{68236F94-1207-49AB-A071-2BA497354101}"/>
    <cellStyle name="Vírgula 34 2 4 2 2" xfId="26285" xr:uid="{4EBD1B8C-468C-49BC-8E2C-F4B8030CB961}"/>
    <cellStyle name="Vírgula 34 2 4 3" xfId="15546" xr:uid="{87DC4F57-1122-4F96-BEC9-48CDB059ED52}"/>
    <cellStyle name="Vírgula 34 2 4 4" xfId="21444" xr:uid="{78CF6A95-0811-47F2-B16E-76111A1A0070}"/>
    <cellStyle name="Vírgula 34 2 4 5" xfId="29287" xr:uid="{D9C2EAB2-7C1A-48DD-8C03-62433DBD7C81}"/>
    <cellStyle name="Vírgula 34 2 5" xfId="6780" xr:uid="{8EC71C31-71B2-44DC-BB93-F00DE4793D20}"/>
    <cellStyle name="Vírgula 34 2 5 2" xfId="11635" xr:uid="{7A691B4A-99E8-4E6B-A48D-EDDD9965FE73}"/>
    <cellStyle name="Vírgula 34 2 5 2 2" xfId="27897" xr:uid="{D912532C-6C48-4A86-B214-200247E5C924}"/>
    <cellStyle name="Vírgula 34 2 5 3" xfId="17230" xr:uid="{CA29A23A-1492-4578-96D1-AF721F4CEA5E}"/>
    <cellStyle name="Vírgula 34 2 5 4" xfId="23056" xr:uid="{665D7D3E-EF3F-4453-A4BC-886E1B804F85}"/>
    <cellStyle name="Vírgula 34 2 5 5" xfId="13166" xr:uid="{C9A8F463-31D6-4A90-8491-5ED30BB4B035}"/>
    <cellStyle name="Vírgula 34 2 6" xfId="8407" xr:uid="{4E521DC3-2689-4429-93FC-4891EE8481F7}"/>
    <cellStyle name="Vírgula 34 2 6 2" xfId="24676" xr:uid="{B0E3A277-BF16-4089-B9B6-42856273C507}"/>
    <cellStyle name="Vírgula 34 2 7" xfId="13932" xr:uid="{55E3EFD9-39FE-455F-BAEC-6CDE9BF535B3}"/>
    <cellStyle name="Vírgula 34 2 8" xfId="19835" xr:uid="{75366706-1F3B-461E-806B-DE45CBDBA79A}"/>
    <cellStyle name="Vírgula 34 2 9" xfId="13314" xr:uid="{BE465D43-D419-43B5-A13B-D3A98EFEB0A5}"/>
    <cellStyle name="Vírgula 34 3" xfId="3400" xr:uid="{284A989F-A281-4F33-BD21-E14E122DD9B9}"/>
    <cellStyle name="Vírgula 34 3 10" xfId="35336" xr:uid="{277C5A8D-0EDA-4E32-8BDC-A91362C4E67D}"/>
    <cellStyle name="Vírgula 34 3 11" xfId="36114" xr:uid="{C05B93BB-0396-4C38-AC73-C3C0FE412C60}"/>
    <cellStyle name="Vírgula 34 3 12" xfId="37526" xr:uid="{11FFC894-36DF-46CB-B8DA-C3E45D71731A}"/>
    <cellStyle name="Vírgula 34 3 13" xfId="38931" xr:uid="{9C5CD8C2-40A7-40E5-A8AE-7070196325C2}"/>
    <cellStyle name="Vírgula 34 3 14" xfId="41006" xr:uid="{7F37E383-EB54-450A-802B-0DF6E440D001}"/>
    <cellStyle name="Vírgula 34 3 15" xfId="41980" xr:uid="{AEC2D760-461A-431F-B7E0-081D282FF6AD}"/>
    <cellStyle name="Vírgula 34 3 16" xfId="43383" xr:uid="{2B482F88-A5BE-4C7B-A321-82A5458DB8FB}"/>
    <cellStyle name="Vírgula 34 3 2" xfId="4261" xr:uid="{514398A9-EDC0-4CC7-975E-A75102785DF8}"/>
    <cellStyle name="Vírgula 34 3 2 10" xfId="36866" xr:uid="{DC9809F9-404E-4F65-8E8D-A844747B91BE}"/>
    <cellStyle name="Vírgula 34 3 2 11" xfId="38278" xr:uid="{19403A98-C59B-4808-BE05-50609DA0300B}"/>
    <cellStyle name="Vírgula 34 3 2 12" xfId="39683" xr:uid="{6643EA41-A800-49AC-9551-518520C43232}"/>
    <cellStyle name="Vírgula 34 3 2 13" xfId="41007" xr:uid="{20F30368-EF19-434D-B05A-1F2C9C79C024}"/>
    <cellStyle name="Vírgula 34 3 2 14" xfId="42732" xr:uid="{F6DD7F5B-22CE-47EF-AD8F-86EC502158AE}"/>
    <cellStyle name="Vírgula 34 3 2 15" xfId="44135" xr:uid="{11A62A24-7666-4C8D-B171-CC1D97BF90E5}"/>
    <cellStyle name="Vírgula 34 3 2 2" xfId="5870" xr:uid="{D087249C-105B-48A0-A532-BCC749E8E307}"/>
    <cellStyle name="Vírgula 34 3 2 2 2" xfId="11119" xr:uid="{EF1BF719-9F51-4842-BC35-D4B537A9E452}"/>
    <cellStyle name="Vírgula 34 3 2 2 2 2" xfId="27381" xr:uid="{881FE9DA-C00D-45BE-9D5D-5C2E4FFF3D3D}"/>
    <cellStyle name="Vírgula 34 3 2 2 3" xfId="16642" xr:uid="{5F65CB00-B67F-4B2D-9F37-C0DE5431D36E}"/>
    <cellStyle name="Vírgula 34 3 2 2 4" xfId="22540" xr:uid="{5845DFC5-603D-4EA1-829A-7909C3B25A91}"/>
    <cellStyle name="Vírgula 34 3 2 2 5" xfId="30148" xr:uid="{9AF48D52-8581-470C-BAB6-A97666A7C555}"/>
    <cellStyle name="Vírgula 34 3 2 3" xfId="7876" xr:uid="{C226D7A7-ACDB-4B3F-AB2C-E0867C3F0F9E}"/>
    <cellStyle name="Vírgula 34 3 2 3 2" xfId="12731" xr:uid="{A03E0AE6-6827-46CD-B145-C2003243B3F9}"/>
    <cellStyle name="Vírgula 34 3 2 3 2 2" xfId="28993" xr:uid="{E7173646-5D3F-4DDB-B77B-44B5584F8A33}"/>
    <cellStyle name="Vírgula 34 3 2 3 3" xfId="18326" xr:uid="{7B7DADEF-A67F-478D-A31E-5FCF97CC6CD0}"/>
    <cellStyle name="Vírgula 34 3 2 3 4" xfId="24152" xr:uid="{78A4A511-AA69-4984-B9E8-2687F6BEFD89}"/>
    <cellStyle name="Vírgula 34 3 2 3 5" xfId="13061" xr:uid="{F7056E55-0751-4070-A637-FB94C76FD00A}"/>
    <cellStyle name="Vírgula 34 3 2 4" xfId="9503" xr:uid="{A00407B8-55C9-481A-B3FA-C5C0986B356B}"/>
    <cellStyle name="Vírgula 34 3 2 4 2" xfId="25772" xr:uid="{083A2A2C-016F-4BDA-961B-CA7A1AB65A46}"/>
    <cellStyle name="Vírgula 34 3 2 5" xfId="15033" xr:uid="{63BDD5BE-586C-4C54-9124-4D8BF91436B0}"/>
    <cellStyle name="Vírgula 34 3 2 6" xfId="20931" xr:uid="{BAFE041E-2E54-4BF8-9B0E-A162103A33AF}"/>
    <cellStyle name="Vírgula 34 3 2 7" xfId="19152" xr:uid="{29934E31-3065-4FC9-9564-3D0D4BEF8E05}"/>
    <cellStyle name="Vírgula 34 3 2 8" xfId="33976" xr:uid="{5FF16B64-D3F6-483B-AB89-8016D8AED3A4}"/>
    <cellStyle name="Vírgula 34 3 2 9" xfId="35337" xr:uid="{834C6E4A-63A6-4403-AE0E-FC41984E619F}"/>
    <cellStyle name="Vírgula 34 3 3" xfId="5015" xr:uid="{4A541BF0-D141-4C9B-A3DF-56F4A9C177DE}"/>
    <cellStyle name="Vírgula 34 3 3 2" xfId="10264" xr:uid="{6A1CF047-DA13-406B-BEAD-258CD93E2714}"/>
    <cellStyle name="Vírgula 34 3 3 2 2" xfId="26526" xr:uid="{496763A3-10E5-4962-B11F-06CF7CEDE34D}"/>
    <cellStyle name="Vírgula 34 3 3 3" xfId="15787" xr:uid="{26EE86C2-804F-400D-9145-28E1C6C3EE88}"/>
    <cellStyle name="Vírgula 34 3 3 4" xfId="21685" xr:uid="{40EDB3D5-472D-4AD4-B217-923733EC6D8E}"/>
    <cellStyle name="Vírgula 34 3 3 5" xfId="30055" xr:uid="{02ACDF1F-EE96-4EA5-97BF-A77E37820A45}"/>
    <cellStyle name="Vírgula 34 3 4" xfId="7021" xr:uid="{B2C9C154-257E-4AF2-9644-2FC02D584F2F}"/>
    <cellStyle name="Vírgula 34 3 4 2" xfId="11876" xr:uid="{934E4C59-7D3C-48F9-B304-83916EEC331E}"/>
    <cellStyle name="Vírgula 34 3 4 2 2" xfId="28138" xr:uid="{6E32E963-E97D-44F6-9007-9F4E228CA04A}"/>
    <cellStyle name="Vírgula 34 3 4 3" xfId="17471" xr:uid="{B57E3938-8965-4AC1-A720-5BDD071C4F45}"/>
    <cellStyle name="Vírgula 34 3 4 4" xfId="23297" xr:uid="{8277FF60-4F55-41BB-9627-38892565E625}"/>
    <cellStyle name="Vírgula 34 3 4 5" xfId="30867" xr:uid="{3E4DC394-FFF7-48D3-9E82-09E60CE676BE}"/>
    <cellStyle name="Vírgula 34 3 5" xfId="8648" xr:uid="{66E06DED-2F1B-48E5-B6E0-A0D716AFCB4F}"/>
    <cellStyle name="Vírgula 34 3 5 2" xfId="24917" xr:uid="{4F57F08C-3D5A-40CE-BCC7-388237C15E9D}"/>
    <cellStyle name="Vírgula 34 3 6" xfId="14176" xr:uid="{9CA2DCDF-253D-45DA-B992-A3E0927FE142}"/>
    <cellStyle name="Vírgula 34 3 7" xfId="20076" xr:uid="{B9B65361-BFB8-4819-A289-FB3CC304E24C}"/>
    <cellStyle name="Vírgula 34 3 8" xfId="18950" xr:uid="{5CFA7402-7E05-402C-B5DA-915C68EE8AAC}"/>
    <cellStyle name="Vírgula 34 3 9" xfId="33121" xr:uid="{B024526D-89E3-4435-B06B-2B6FC0E2D4EF}"/>
    <cellStyle name="Vírgula 34 4" xfId="3823" xr:uid="{230743DA-38EE-4047-8A94-6A79600D8E2F}"/>
    <cellStyle name="Vírgula 34 4 10" xfId="36499" xr:uid="{413DC067-1B35-4550-AE4F-7E739E5D32A9}"/>
    <cellStyle name="Vírgula 34 4 11" xfId="37911" xr:uid="{6F9CAE0D-EF54-4701-BE54-A8728BBC3BDA}"/>
    <cellStyle name="Vírgula 34 4 12" xfId="39316" xr:uid="{83CB4116-09E7-46D0-81F4-49761D8D3F96}"/>
    <cellStyle name="Vírgula 34 4 13" xfId="41008" xr:uid="{4C14D88B-1B38-42DB-BF27-97F9F5AFFA4F}"/>
    <cellStyle name="Vírgula 34 4 14" xfId="42365" xr:uid="{AD7B73CF-FBF9-45F7-9740-A0F0024BF61B}"/>
    <cellStyle name="Vírgula 34 4 15" xfId="43768" xr:uid="{89357830-E72F-4AC1-BC73-028A162EA79E}"/>
    <cellStyle name="Vírgula 34 4 2" xfId="5432" xr:uid="{ADB65042-1243-4D23-8A9D-633078D3462F}"/>
    <cellStyle name="Vírgula 34 4 2 2" xfId="10681" xr:uid="{5E6B0A0B-42A2-4125-B416-4ADD3CB018C9}"/>
    <cellStyle name="Vírgula 34 4 2 2 2" xfId="26943" xr:uid="{AD0679EE-4A50-49A6-B9CA-4A596F8236BC}"/>
    <cellStyle name="Vírgula 34 4 2 3" xfId="16204" xr:uid="{F1D51469-4EBF-49B5-A1B8-617580E100B9}"/>
    <cellStyle name="Vírgula 34 4 2 4" xfId="22102" xr:uid="{F44D870E-33CE-42CB-BC4C-FC7873902ED8}"/>
    <cellStyle name="Vírgula 34 4 2 5" xfId="13375" xr:uid="{9BAA0186-FCE7-4679-BA7D-9478CBB9D23E}"/>
    <cellStyle name="Vírgula 34 4 3" xfId="7438" xr:uid="{29F65A51-1D66-408C-A702-49645DF1A2B9}"/>
    <cellStyle name="Vírgula 34 4 3 2" xfId="12293" xr:uid="{CD69D9EE-CB02-4EB9-A7A8-451848C63316}"/>
    <cellStyle name="Vírgula 34 4 3 2 2" xfId="28555" xr:uid="{E5F7AB8D-CE53-4157-B5B6-430137F17F4F}"/>
    <cellStyle name="Vírgula 34 4 3 3" xfId="17888" xr:uid="{12A31F2F-1D6F-43CD-9640-FE979106D282}"/>
    <cellStyle name="Vírgula 34 4 3 4" xfId="23714" xr:uid="{AD1BEFF1-2C42-47D6-A35F-97D368ED82F1}"/>
    <cellStyle name="Vírgula 34 4 3 5" xfId="32078" xr:uid="{A1E82C40-F3F6-4D97-ADAE-A10C4FF0A54D}"/>
    <cellStyle name="Vírgula 34 4 4" xfId="9065" xr:uid="{86A36B45-BE9A-459D-A42B-B9DFA67A8E36}"/>
    <cellStyle name="Vírgula 34 4 4 2" xfId="25334" xr:uid="{14F547F5-00FE-44E7-92D7-E86E40676FF1}"/>
    <cellStyle name="Vírgula 34 4 5" xfId="14595" xr:uid="{10B260AF-2BBE-4DE5-BF72-E5DDE1D807C7}"/>
    <cellStyle name="Vírgula 34 4 6" xfId="20493" xr:uid="{B5667DC1-64A4-495A-BD17-A4CF60468E65}"/>
    <cellStyle name="Vírgula 34 4 7" xfId="32443" xr:uid="{CF25BF4A-A9A1-486A-8DD6-9B32AF8BD083}"/>
    <cellStyle name="Vírgula 34 4 8" xfId="33538" xr:uid="{FB5F4788-9219-48DB-AC8C-62EBA2114B4B}"/>
    <cellStyle name="Vírgula 34 4 9" xfId="35338" xr:uid="{149F13A7-7613-48A9-8030-426F1D4810E5}"/>
    <cellStyle name="Vírgula 34 5" xfId="4581" xr:uid="{CA1678D5-A754-471C-B945-4250CF1BD5FD}"/>
    <cellStyle name="Vírgula 34 5 2" xfId="9830" xr:uid="{4F89C1F7-535B-43AE-99E7-EADFDE17046E}"/>
    <cellStyle name="Vírgula 34 5 2 2" xfId="26092" xr:uid="{042B2120-F97B-4225-879D-7D54316D147F}"/>
    <cellStyle name="Vírgula 34 5 3" xfId="15353" xr:uid="{0560CF8A-C0E2-421B-B140-0DCFA4E6EF90}"/>
    <cellStyle name="Vírgula 34 5 4" xfId="21251" xr:uid="{96057CF6-64CE-49DB-A5DC-903BC3FA6581}"/>
    <cellStyle name="Vírgula 34 5 5" xfId="19149" xr:uid="{412FBDC2-8F19-4A3A-A26F-62E0D4DA915D}"/>
    <cellStyle name="Vírgula 34 6" xfId="6587" xr:uid="{41A5F661-C482-48E2-8118-2E392A06D50B}"/>
    <cellStyle name="Vírgula 34 6 2" xfId="11442" xr:uid="{1F7A8822-839B-4FE1-B061-9CC14C16CC3A}"/>
    <cellStyle name="Vírgula 34 6 2 2" xfId="27704" xr:uid="{13D0AB65-7131-4AD8-934E-6355A3D63FBF}"/>
    <cellStyle name="Vírgula 34 6 3" xfId="17037" xr:uid="{5550BA8A-2FD3-488E-98B1-23F0598B2A8F}"/>
    <cellStyle name="Vírgula 34 6 4" xfId="22863" xr:uid="{BDFFE64B-892F-4968-9644-A8AADD2363BA}"/>
    <cellStyle name="Vírgula 34 6 5" xfId="32369" xr:uid="{013A9A47-0E0E-4B65-B563-1FAB8EFF9BF5}"/>
    <cellStyle name="Vírgula 34 7" xfId="8214" xr:uid="{36051BC6-4E67-4108-AC70-6754645030D2}"/>
    <cellStyle name="Vírgula 34 7 2" xfId="24483" xr:uid="{4F31C289-6ACF-421C-9B2E-E0D32BE45851}"/>
    <cellStyle name="Vírgula 34 8" xfId="13732" xr:uid="{69856AAA-EE6A-44E6-AB14-C3988912808B}"/>
    <cellStyle name="Vírgula 34 9" xfId="19642" xr:uid="{E9F9D0A2-5D0F-406D-A0B6-4B48FC20F267}"/>
    <cellStyle name="Vírgula 35" xfId="3681" xr:uid="{EE9035C5-7E4B-44DE-916C-2EAE62AB1974}"/>
    <cellStyle name="Vírgula 35 10" xfId="37103" xr:uid="{E5AD5450-4705-4480-8AD1-54DFD065759B}"/>
    <cellStyle name="Vírgula 35 11" xfId="38515" xr:uid="{EE13615B-0DCD-4D30-9278-084EF7294A32}"/>
    <cellStyle name="Vírgula 35 12" xfId="39920" xr:uid="{C961985F-83FD-497F-A947-3F8389FD9708}"/>
    <cellStyle name="Vírgula 35 13" xfId="41009" xr:uid="{D599ED7D-142C-41CB-834D-2E177C633F77}"/>
    <cellStyle name="Vírgula 35 14" xfId="42969" xr:uid="{0967145D-3F80-4086-8855-AD4DF0DB0B12}"/>
    <cellStyle name="Vírgula 35 15" xfId="44372" xr:uid="{4FBAF609-C1A9-44D5-AB11-EE80A39B0D33}"/>
    <cellStyle name="Vírgula 35 2" xfId="5290" xr:uid="{2B6ACE5F-E778-4D1F-BB9E-F978DFF99AAA}"/>
    <cellStyle name="Vírgula 35 2 2" xfId="10539" xr:uid="{EE84AC83-C286-4A06-B2B2-408E00B54A6D}"/>
    <cellStyle name="Vírgula 35 2 2 2" xfId="26801" xr:uid="{141734A5-582F-4B44-9B96-A8ECF8356857}"/>
    <cellStyle name="Vírgula 35 2 3" xfId="16062" xr:uid="{0203DCD1-CD79-4050-8DE7-6A46395B1A36}"/>
    <cellStyle name="Vírgula 35 2 4" xfId="21960" xr:uid="{15A59200-7B98-42AB-ACB5-E5499234B250}"/>
    <cellStyle name="Vírgula 35 2 5" xfId="29828" xr:uid="{98CAE00A-4D05-42F5-B57F-C27ECD57AA00}"/>
    <cellStyle name="Vírgula 35 3" xfId="7296" xr:uid="{2728E09C-C27B-4693-BB88-0999A0910B61}"/>
    <cellStyle name="Vírgula 35 3 2" xfId="12151" xr:uid="{B40394C0-325F-455B-A8AC-325D9DEC3852}"/>
    <cellStyle name="Vírgula 35 3 2 2" xfId="28413" xr:uid="{D1F4A71D-ECD9-4679-B956-6FF40F05C74A}"/>
    <cellStyle name="Vírgula 35 3 3" xfId="17746" xr:uid="{752DE2F5-94F3-40FE-8FBA-6AA3AF53D738}"/>
    <cellStyle name="Vírgula 35 3 4" xfId="23572" xr:uid="{894B72BF-3E99-45AD-ABCB-34BB75F55F76}"/>
    <cellStyle name="Vírgula 35 3 5" xfId="32472" xr:uid="{290185D1-D2F2-4AD5-AA05-CD84EB1174A6}"/>
    <cellStyle name="Vírgula 35 4" xfId="8923" xr:uid="{C750F737-4EB8-445D-B839-59E031284501}"/>
    <cellStyle name="Vírgula 35 4 2" xfId="25192" xr:uid="{D67912EF-D5D9-4EBF-A687-35AD3C4CCB9D}"/>
    <cellStyle name="Vírgula 35 5" xfId="14453" xr:uid="{3B172626-CADB-43B5-A27B-AF8AF9BD8C37}"/>
    <cellStyle name="Vírgula 35 6" xfId="20351" xr:uid="{3F3AA63A-6460-4FE4-8195-CC7499384280}"/>
    <cellStyle name="Vírgula 35 7" xfId="31996" xr:uid="{3597A3C2-1CA3-481C-B69C-21D4C2B1B37E}"/>
    <cellStyle name="Vírgula 35 8" xfId="33396" xr:uid="{2C1472A6-4CBE-431D-B530-236B2CF9E275}"/>
    <cellStyle name="Vírgula 35 9" xfId="35339" xr:uid="{23537B97-5820-4028-9ECE-5B42D7B0C9B3}"/>
    <cellStyle name="Vírgula 36" xfId="2914" xr:uid="{04EBA73B-4418-4044-AE21-A68FED2308AD}"/>
    <cellStyle name="Vírgula 36 10" xfId="31073" xr:uid="{7B8D53F3-C7C8-493D-A7A9-63F897EF641A}"/>
    <cellStyle name="Vírgula 36 11" xfId="32687" xr:uid="{A856F233-2EC8-4BB9-B877-8BE678A917CF}"/>
    <cellStyle name="Vírgula 36 12" xfId="35340" xr:uid="{81E6D781-F56C-4F66-B22D-E916A0D9BE1B}"/>
    <cellStyle name="Vírgula 36 13" xfId="35753" xr:uid="{7E3CDD00-355B-425B-99BE-9AC7848905AC}"/>
    <cellStyle name="Vírgula 36 14" xfId="37165" xr:uid="{8C377123-AD90-47AB-B083-412FB824318E}"/>
    <cellStyle name="Vírgula 36 15" xfId="38570" xr:uid="{2EB3CD52-FE60-43DC-B2A5-30BADDE5514B}"/>
    <cellStyle name="Vírgula 36 16" xfId="41010" xr:uid="{34544877-3756-4115-AB3D-1E13F217D8DF}"/>
    <cellStyle name="Vírgula 36 17" xfId="41619" xr:uid="{857414CB-85E6-4EEF-B8DA-F9D5CEC33A0C}"/>
    <cellStyle name="Vírgula 36 18" xfId="43022" xr:uid="{241C10A9-5AB2-45DC-B118-E4E5E0EF7937}"/>
    <cellStyle name="Vírgula 36 2" xfId="3134" xr:uid="{264774E5-4CF6-4B04-9FF6-EE7F83656B95}"/>
    <cellStyle name="Vírgula 36 2 10" xfId="32881" xr:uid="{F2FCFAFB-1EA9-4CD2-9A18-C3C5E62A0E88}"/>
    <cellStyle name="Vírgula 36 2 11" xfId="35341" xr:uid="{40ABE766-FE4C-48F0-A7D5-C33A5A439C08}"/>
    <cellStyle name="Vírgula 36 2 12" xfId="35927" xr:uid="{FCF9E680-525C-40C3-9F18-B22DE9EC6E30}"/>
    <cellStyle name="Vírgula 36 2 13" xfId="37339" xr:uid="{84326F6E-2B5E-43BB-9A5E-5FB277753D9A}"/>
    <cellStyle name="Vírgula 36 2 14" xfId="38744" xr:uid="{77BBE704-4567-408F-905A-084D1952ED85}"/>
    <cellStyle name="Vírgula 36 2 15" xfId="41011" xr:uid="{74583585-D63F-43CD-AC49-2F305B82B884}"/>
    <cellStyle name="Vírgula 36 2 16" xfId="41793" xr:uid="{E879B978-CDC6-49EC-9C95-8942C6EDE671}"/>
    <cellStyle name="Vírgula 36 2 17" xfId="43196" xr:uid="{D22C7D34-C17F-4C0A-94A5-E2ED0D9175D5}"/>
    <cellStyle name="Vírgula 36 2 2" xfId="3599" xr:uid="{40C0BCAB-1C4E-4362-A0E6-DFBBC9982E2D}"/>
    <cellStyle name="Vírgula 36 2 2 10" xfId="35342" xr:uid="{A37A8FD3-9D5C-4C00-B0F5-9FFA176255FD}"/>
    <cellStyle name="Vírgula 36 2 2 11" xfId="36292" xr:uid="{23130A90-E1BC-4CA9-B2B8-A32AD8C435C1}"/>
    <cellStyle name="Vírgula 36 2 2 12" xfId="37704" xr:uid="{50E3A06E-A440-4BCA-9E1A-544FF36BDAC4}"/>
    <cellStyle name="Vírgula 36 2 2 13" xfId="39109" xr:uid="{2038DCAC-2A97-4F74-91DC-1568D99FCBC4}"/>
    <cellStyle name="Vírgula 36 2 2 14" xfId="41012" xr:uid="{28DD891E-173A-4F3D-945B-7AF15D2DE902}"/>
    <cellStyle name="Vírgula 36 2 2 15" xfId="42158" xr:uid="{DF3A7CED-1B82-4A58-AEB4-C29A38EC6EF4}"/>
    <cellStyle name="Vírgula 36 2 2 16" xfId="43561" xr:uid="{AC8B37CE-9CA1-4F04-BD95-97897F5FAD0C}"/>
    <cellStyle name="Vírgula 36 2 2 2" xfId="4460" xr:uid="{E856EFDE-ACE5-48DD-ACFE-4E8A825C2A95}"/>
    <cellStyle name="Vírgula 36 2 2 2 10" xfId="37044" xr:uid="{F270DA35-DD90-4804-B159-4BB16121B1E4}"/>
    <cellStyle name="Vírgula 36 2 2 2 11" xfId="38456" xr:uid="{468EC6F4-C1C6-4798-B1CF-CF3283351021}"/>
    <cellStyle name="Vírgula 36 2 2 2 12" xfId="39861" xr:uid="{FCEF2194-C54B-49EC-B6EA-6FF2E1235394}"/>
    <cellStyle name="Vírgula 36 2 2 2 13" xfId="41013" xr:uid="{B0752854-30EB-4D74-B45A-6CFD80EA814C}"/>
    <cellStyle name="Vírgula 36 2 2 2 14" xfId="42910" xr:uid="{62E524DF-475B-474D-A2A2-95F32A007EA1}"/>
    <cellStyle name="Vírgula 36 2 2 2 15" xfId="44313" xr:uid="{EBEA9C26-819B-4C8C-A9A6-313DC8E28AAA}"/>
    <cellStyle name="Vírgula 36 2 2 2 2" xfId="6069" xr:uid="{0B52B48D-7FE4-45C3-BD1C-C141ECF7CD58}"/>
    <cellStyle name="Vírgula 36 2 2 2 2 2" xfId="11318" xr:uid="{DD127462-F3B4-42A2-82F2-FC061007CF64}"/>
    <cellStyle name="Vírgula 36 2 2 2 2 2 2" xfId="27580" xr:uid="{82225A3C-9629-4A89-90F1-DB80EAA8008D}"/>
    <cellStyle name="Vírgula 36 2 2 2 2 3" xfId="16841" xr:uid="{ED2F1973-A6C6-4560-B89E-14BC5E3E27F3}"/>
    <cellStyle name="Vírgula 36 2 2 2 2 4" xfId="22739" xr:uid="{C48150E8-671E-45A3-A307-8123BD0DF88F}"/>
    <cellStyle name="Vírgula 36 2 2 2 2 5" xfId="30400" xr:uid="{65D0BF3B-5AFA-4E16-9B9A-71D8EE066AB9}"/>
    <cellStyle name="Vírgula 36 2 2 2 3" xfId="8075" xr:uid="{E8CA58FE-404E-46B3-929E-C0980716D44F}"/>
    <cellStyle name="Vírgula 36 2 2 2 3 2" xfId="12930" xr:uid="{EAEED754-2FE6-43CD-A32D-8CB8A5314B95}"/>
    <cellStyle name="Vírgula 36 2 2 2 3 2 2" xfId="29192" xr:uid="{882B4F8F-6D46-4439-8F6C-C2492DB59155}"/>
    <cellStyle name="Vírgula 36 2 2 2 3 3" xfId="18525" xr:uid="{6BFCD0C0-410C-4C98-8FD8-7376B215A59B}"/>
    <cellStyle name="Vírgula 36 2 2 2 3 4" xfId="24351" xr:uid="{B49AC82A-FB60-4346-9EB9-EA28152E7223}"/>
    <cellStyle name="Vírgula 36 2 2 2 3 5" xfId="18786" xr:uid="{BB62D512-D99E-4581-8FE9-CE72951CFBC1}"/>
    <cellStyle name="Vírgula 36 2 2 2 4" xfId="9702" xr:uid="{9C450344-24FE-43C7-8138-5618BD298B9D}"/>
    <cellStyle name="Vírgula 36 2 2 2 4 2" xfId="25971" xr:uid="{01A4259A-9BC9-4F20-8A0B-3075761B8498}"/>
    <cellStyle name="Vírgula 36 2 2 2 5" xfId="15232" xr:uid="{92D896E6-7EBA-4D02-BFF0-A34EE974C73A}"/>
    <cellStyle name="Vírgula 36 2 2 2 6" xfId="21130" xr:uid="{339F371C-32CF-4C1E-9F99-2D562ED53E71}"/>
    <cellStyle name="Vírgula 36 2 2 2 7" xfId="30403" xr:uid="{74C765E3-B1C7-4FEE-9B79-00FC0E4F0D80}"/>
    <cellStyle name="Vírgula 36 2 2 2 8" xfId="34175" xr:uid="{EED78E2F-E19B-45CA-A4BE-97268843CF66}"/>
    <cellStyle name="Vírgula 36 2 2 2 9" xfId="35343" xr:uid="{9169F716-7795-4AEE-90F0-BE7F959C525B}"/>
    <cellStyle name="Vírgula 36 2 2 3" xfId="5214" xr:uid="{EE431AEA-DFBE-4A12-BB7C-A1E821B94FFD}"/>
    <cellStyle name="Vírgula 36 2 2 3 2" xfId="10463" xr:uid="{BB8E0F96-7DE6-49A8-98C2-97A5FCA2F8A0}"/>
    <cellStyle name="Vírgula 36 2 2 3 2 2" xfId="26725" xr:uid="{B518C7DD-70F6-472B-AD64-2D6CD0359876}"/>
    <cellStyle name="Vírgula 36 2 2 3 3" xfId="15986" xr:uid="{09C345D5-8148-4B4B-893D-2D7E8F137F0B}"/>
    <cellStyle name="Vírgula 36 2 2 3 4" xfId="21884" xr:uid="{72785F56-968A-4FFE-BC05-B894BFE142E9}"/>
    <cellStyle name="Vírgula 36 2 2 3 5" xfId="31107" xr:uid="{E35E747A-6EF8-47D3-AA20-EDB57EE99E00}"/>
    <cellStyle name="Vírgula 36 2 2 4" xfId="7220" xr:uid="{79C70727-0AC1-4B39-BA14-EA22EBA577B5}"/>
    <cellStyle name="Vírgula 36 2 2 4 2" xfId="12075" xr:uid="{ADDF0BA6-B900-4194-A0B3-B6E5CE68E142}"/>
    <cellStyle name="Vírgula 36 2 2 4 2 2" xfId="28337" xr:uid="{9D31DA7C-78D5-4BAB-BC5D-9500DA52D708}"/>
    <cellStyle name="Vírgula 36 2 2 4 3" xfId="17670" xr:uid="{1E10671F-56F8-430F-9BBA-4B5C24E40C66}"/>
    <cellStyle name="Vírgula 36 2 2 4 4" xfId="23496" xr:uid="{84692EBC-92CA-42C9-BEF4-6CD2CA353E05}"/>
    <cellStyle name="Vírgula 36 2 2 4 5" xfId="30292" xr:uid="{2453A03D-35FB-4BF2-B7F2-0C931294B4C8}"/>
    <cellStyle name="Vírgula 36 2 2 5" xfId="8847" xr:uid="{404C8B5F-74BE-4925-9634-9B7B36F271DA}"/>
    <cellStyle name="Vírgula 36 2 2 5 2" xfId="25116" xr:uid="{DC6993BA-2887-4C83-93F2-F21724721154}"/>
    <cellStyle name="Vírgula 36 2 2 6" xfId="14375" xr:uid="{0A57BD43-D3FD-46AD-9694-B6B667942783}"/>
    <cellStyle name="Vírgula 36 2 2 7" xfId="20275" xr:uid="{1E07BD2E-2196-4DE7-B243-28CCD29A9421}"/>
    <cellStyle name="Vírgula 36 2 2 8" xfId="29520" xr:uid="{57987EFB-572B-49E6-AC10-810560DADB78}"/>
    <cellStyle name="Vírgula 36 2 2 9" xfId="33320" xr:uid="{A613A4D9-108B-4ABB-AEB6-9830C98AB340}"/>
    <cellStyle name="Vírgula 36 2 3" xfId="4025" xr:uid="{0442BBDC-0B0C-448B-8174-F59F4D483CEC}"/>
    <cellStyle name="Vírgula 36 2 3 10" xfId="36677" xr:uid="{ED757F95-BF11-4383-A2D8-71395E8073E2}"/>
    <cellStyle name="Vírgula 36 2 3 11" xfId="38089" xr:uid="{A07FD501-046A-4F41-8123-F67A9A4E0CFA}"/>
    <cellStyle name="Vírgula 36 2 3 12" xfId="39494" xr:uid="{7C4AF251-BB89-47D4-8222-1D382796116A}"/>
    <cellStyle name="Vírgula 36 2 3 13" xfId="41014" xr:uid="{532DA960-A276-4476-9C5E-531DB62E1D27}"/>
    <cellStyle name="Vírgula 36 2 3 14" xfId="42543" xr:uid="{F807066C-84D2-440C-A6CC-29AEE44E1034}"/>
    <cellStyle name="Vírgula 36 2 3 15" xfId="43946" xr:uid="{670B164B-03BF-4308-888C-EA5D9394749E}"/>
    <cellStyle name="Vírgula 36 2 3 2" xfId="5634" xr:uid="{3BA963BF-D161-4C76-9C31-359EC4B38AB4}"/>
    <cellStyle name="Vírgula 36 2 3 2 2" xfId="10883" xr:uid="{67197C43-785A-4F75-9038-22AD798CDF2C}"/>
    <cellStyle name="Vírgula 36 2 3 2 2 2" xfId="27145" xr:uid="{5F6D15E9-F423-4019-9FF5-91D7C99C2AC6}"/>
    <cellStyle name="Vírgula 36 2 3 2 3" xfId="16406" xr:uid="{1370945A-FC77-4ADE-A2CD-5E60B1B569C5}"/>
    <cellStyle name="Vírgula 36 2 3 2 4" xfId="22304" xr:uid="{F14AF441-CF9A-4C02-8320-CA833F4D20A4}"/>
    <cellStyle name="Vírgula 36 2 3 2 5" xfId="30893" xr:uid="{0B9E2D11-99A1-4869-BB66-6E130DD674DD}"/>
    <cellStyle name="Vírgula 36 2 3 3" xfId="7640" xr:uid="{D5239960-1677-4E24-9677-AE8E8979606E}"/>
    <cellStyle name="Vírgula 36 2 3 3 2" xfId="12495" xr:uid="{667A2930-3061-4E04-932C-40358843BAB7}"/>
    <cellStyle name="Vírgula 36 2 3 3 2 2" xfId="28757" xr:uid="{A18A57BF-F8C1-4FE9-A779-67ED1F019C65}"/>
    <cellStyle name="Vírgula 36 2 3 3 3" xfId="18090" xr:uid="{DBC09479-B677-4125-BEB4-EFC18FB1006F}"/>
    <cellStyle name="Vírgula 36 2 3 3 4" xfId="23916" xr:uid="{A3574B45-6F25-453A-82CC-3F3CE82B75F9}"/>
    <cellStyle name="Vírgula 36 2 3 3 5" xfId="31496" xr:uid="{AE522BFF-197D-4C75-8E37-017AACD35518}"/>
    <cellStyle name="Vírgula 36 2 3 4" xfId="9267" xr:uid="{5F01F271-6AA4-47FD-9CF4-1C666360C0D0}"/>
    <cellStyle name="Vírgula 36 2 3 4 2" xfId="25536" xr:uid="{AAC30D68-57B3-492D-8A23-9CFD116570A7}"/>
    <cellStyle name="Vírgula 36 2 3 5" xfId="14797" xr:uid="{2D34D34E-EB2A-4DC3-90D0-FDBAB7499173}"/>
    <cellStyle name="Vírgula 36 2 3 6" xfId="20695" xr:uid="{6E751587-F62F-48F3-AB13-BE2C45DB9893}"/>
    <cellStyle name="Vírgula 36 2 3 7" xfId="30512" xr:uid="{6D0BE1F6-6802-4400-9A59-77FEA3B767B3}"/>
    <cellStyle name="Vírgula 36 2 3 8" xfId="33740" xr:uid="{F4DF754F-D53E-4B46-8842-59F5396F5F28}"/>
    <cellStyle name="Vírgula 36 2 3 9" xfId="35344" xr:uid="{47C1D551-6C74-4EFA-806B-9E3CE55EBA27}"/>
    <cellStyle name="Vírgula 36 2 4" xfId="4775" xr:uid="{F568AAAE-F68D-4854-959E-67589A23E4A3}"/>
    <cellStyle name="Vírgula 36 2 4 2" xfId="10024" xr:uid="{720804B2-62F8-4492-A98F-3CB060767D85}"/>
    <cellStyle name="Vírgula 36 2 4 2 2" xfId="26286" xr:uid="{AA17DF6F-9B27-4A18-852E-37A7E753C4C3}"/>
    <cellStyle name="Vírgula 36 2 4 3" xfId="15547" xr:uid="{FDC713D7-6630-4F2D-8504-2F832EE292AA}"/>
    <cellStyle name="Vírgula 36 2 4 4" xfId="21445" xr:uid="{0C76BFB2-D780-4D86-B5DE-704A7C6421C0}"/>
    <cellStyle name="Vírgula 36 2 4 5" xfId="31191" xr:uid="{42AEE461-1A3D-40C3-9C03-8685E64DD14D}"/>
    <cellStyle name="Vírgula 36 2 5" xfId="6781" xr:uid="{9A9C3767-110A-444B-A4F3-52701684C906}"/>
    <cellStyle name="Vírgula 36 2 5 2" xfId="11636" xr:uid="{E74AE315-4A2D-42FF-B58C-265CEB934090}"/>
    <cellStyle name="Vírgula 36 2 5 2 2" xfId="27898" xr:uid="{E051B83E-92DB-484B-AF65-388689ECCF8A}"/>
    <cellStyle name="Vírgula 36 2 5 3" xfId="17231" xr:uid="{9C930CA2-B8FD-4C5E-9ECA-F42E6DDA6EFD}"/>
    <cellStyle name="Vírgula 36 2 5 4" xfId="23057" xr:uid="{0A4FC65E-18C7-447A-BC9C-76CB8E8745B3}"/>
    <cellStyle name="Vírgula 36 2 5 5" xfId="19206" xr:uid="{19E7AF35-9BED-46E4-BEA9-275DBE312B1C}"/>
    <cellStyle name="Vírgula 36 2 6" xfId="8408" xr:uid="{F73D9AA2-BA5A-417A-B33B-416E847ED6EB}"/>
    <cellStyle name="Vírgula 36 2 6 2" xfId="24677" xr:uid="{3E2D5058-A2F0-4D0C-A273-296AAB47A630}"/>
    <cellStyle name="Vírgula 36 2 7" xfId="13933" xr:uid="{594FF312-DAF3-4033-B587-198C64ABEAC5}"/>
    <cellStyle name="Vírgula 36 2 8" xfId="19836" xr:uid="{2B24E823-8D6E-494E-B8F9-DE8783522265}"/>
    <cellStyle name="Vírgula 36 2 9" xfId="32449" xr:uid="{1DD81F85-38C6-41CA-BAE6-C041D67837E1}"/>
    <cellStyle name="Vírgula 36 3" xfId="3401" xr:uid="{17E27514-0CA7-4926-AA28-537950E67111}"/>
    <cellStyle name="Vírgula 36 3 10" xfId="35345" xr:uid="{D8BAEB82-843A-4FED-AA0E-DB6C3E4808BB}"/>
    <cellStyle name="Vírgula 36 3 11" xfId="36116" xr:uid="{3BC787F8-A38C-4C63-8372-F648952DD1F1}"/>
    <cellStyle name="Vírgula 36 3 12" xfId="37528" xr:uid="{E1B0FE70-FF2A-4FE6-A174-234BE0B460C6}"/>
    <cellStyle name="Vírgula 36 3 13" xfId="38933" xr:uid="{47579D62-E5E5-4E91-B3C4-84C264139F74}"/>
    <cellStyle name="Vírgula 36 3 14" xfId="41015" xr:uid="{5930924B-BD43-4CE0-8B43-44B3E4EF9656}"/>
    <cellStyle name="Vírgula 36 3 15" xfId="41982" xr:uid="{0449B85D-E7AF-431B-AB7A-18C3F602B294}"/>
    <cellStyle name="Vírgula 36 3 16" xfId="43385" xr:uid="{50F05D39-77D3-4CB7-9124-E3FE97100AE7}"/>
    <cellStyle name="Vírgula 36 3 2" xfId="4262" xr:uid="{43C32068-E9DC-473B-8F8C-89AD35868764}"/>
    <cellStyle name="Vírgula 36 3 2 10" xfId="36868" xr:uid="{9D791FFC-5A4C-46E3-91F4-F347317DA5C1}"/>
    <cellStyle name="Vírgula 36 3 2 11" xfId="38280" xr:uid="{53F40F33-FAD9-4D18-AE5C-75E56B01A076}"/>
    <cellStyle name="Vírgula 36 3 2 12" xfId="39685" xr:uid="{8D470DD8-BA89-49BC-AB61-6E373C9DA6A6}"/>
    <cellStyle name="Vírgula 36 3 2 13" xfId="41016" xr:uid="{E2442CF5-B41D-4444-9B78-FC7F8CE24D4C}"/>
    <cellStyle name="Vírgula 36 3 2 14" xfId="42734" xr:uid="{C61CFE21-8CB7-4B75-9470-694ECFC1A9B4}"/>
    <cellStyle name="Vírgula 36 3 2 15" xfId="44137" xr:uid="{8B5D36A6-8B41-45FF-9F9A-6F9A9D95D85F}"/>
    <cellStyle name="Vírgula 36 3 2 2" xfId="5871" xr:uid="{02AB3462-834A-4EBD-BDB8-99EBB39EC022}"/>
    <cellStyle name="Vírgula 36 3 2 2 2" xfId="11120" xr:uid="{E8A96203-E74E-448F-9B6A-E27FF5D4993C}"/>
    <cellStyle name="Vírgula 36 3 2 2 2 2" xfId="27382" xr:uid="{15B7094C-439A-431B-82DD-253CD3EAC815}"/>
    <cellStyle name="Vírgula 36 3 2 2 3" xfId="16643" xr:uid="{B66A08A9-817E-4736-9869-C856E3A382BC}"/>
    <cellStyle name="Vírgula 36 3 2 2 4" xfId="22541" xr:uid="{5B1F0DFC-D252-41E3-B6FB-98C728863A87}"/>
    <cellStyle name="Vírgula 36 3 2 2 5" xfId="18931" xr:uid="{4D7437FB-4448-4935-9682-7C3C230874ED}"/>
    <cellStyle name="Vírgula 36 3 2 3" xfId="7877" xr:uid="{69FE26F6-1D06-4EB2-888A-F6648C86870E}"/>
    <cellStyle name="Vírgula 36 3 2 3 2" xfId="12732" xr:uid="{8D776376-6D5F-45E5-8DF0-9A8CF1BBF76B}"/>
    <cellStyle name="Vírgula 36 3 2 3 2 2" xfId="28994" xr:uid="{8119332B-4B66-4CFA-9EA1-0E104C5F9BC0}"/>
    <cellStyle name="Vírgula 36 3 2 3 3" xfId="18327" xr:uid="{3F48B441-BE6F-4D56-86A6-A121E2FAF137}"/>
    <cellStyle name="Vírgula 36 3 2 3 4" xfId="24153" xr:uid="{86AEAED3-062F-40BB-BEF6-92348A3A7F22}"/>
    <cellStyle name="Vírgula 36 3 2 3 5" xfId="30634" xr:uid="{4E8D0710-4A2A-4B47-A04F-E12D6EA571E7}"/>
    <cellStyle name="Vírgula 36 3 2 4" xfId="9504" xr:uid="{241EB3C1-CBA0-49AA-956B-DD0792FDD38B}"/>
    <cellStyle name="Vírgula 36 3 2 4 2" xfId="25773" xr:uid="{93822747-3DEA-40D4-8610-8F09DF0D2FBA}"/>
    <cellStyle name="Vírgula 36 3 2 5" xfId="15034" xr:uid="{39328B1A-6575-4831-B7F3-EF66E07675C1}"/>
    <cellStyle name="Vírgula 36 3 2 6" xfId="20932" xr:uid="{35F0F1B2-2A83-4E40-A0DF-E98CC77B234C}"/>
    <cellStyle name="Vírgula 36 3 2 7" xfId="30190" xr:uid="{83305C19-D103-466D-ABF6-DEF12C26AFF4}"/>
    <cellStyle name="Vírgula 36 3 2 8" xfId="33977" xr:uid="{8AC67D40-8E24-42AB-A80E-DC842EB207AD}"/>
    <cellStyle name="Vírgula 36 3 2 9" xfId="35346" xr:uid="{08201619-A04A-4BB0-87B3-86A52102D636}"/>
    <cellStyle name="Vírgula 36 3 3" xfId="5016" xr:uid="{8B5B1AA4-0FD8-4AAC-B6A4-BDB357AFD1F1}"/>
    <cellStyle name="Vírgula 36 3 3 2" xfId="10265" xr:uid="{442E5E1A-D4C1-40E2-A7F2-94EAB4028563}"/>
    <cellStyle name="Vírgula 36 3 3 2 2" xfId="26527" xr:uid="{624165F4-09F7-4292-9592-BB6443B6B8A8}"/>
    <cellStyle name="Vírgula 36 3 3 3" xfId="15788" xr:uid="{0932EAF6-A690-4AB1-9349-5F4C9C1CAE19}"/>
    <cellStyle name="Vírgula 36 3 3 4" xfId="21686" xr:uid="{338442F1-FD67-48D7-971A-8276F212E901}"/>
    <cellStyle name="Vírgula 36 3 3 5" xfId="32106" xr:uid="{749EC215-366C-4284-97F9-1D5CF256D5BF}"/>
    <cellStyle name="Vírgula 36 3 4" xfId="7022" xr:uid="{8032F9AA-A81D-4178-A878-934040653C49}"/>
    <cellStyle name="Vírgula 36 3 4 2" xfId="11877" xr:uid="{77B6125A-AB96-463E-8B61-F01CC5D70EF2}"/>
    <cellStyle name="Vírgula 36 3 4 2 2" xfId="28139" xr:uid="{BBD05E30-199F-4ADF-95DA-98CBC56EA0D7}"/>
    <cellStyle name="Vírgula 36 3 4 3" xfId="17472" xr:uid="{F040EA7B-D84D-41B2-8F47-CCDEAF85592F}"/>
    <cellStyle name="Vírgula 36 3 4 4" xfId="23298" xr:uid="{9D603AF7-3676-4BD9-90AA-8E154836427F}"/>
    <cellStyle name="Vírgula 36 3 4 5" xfId="18687" xr:uid="{B7F254F2-D372-4A13-81E3-B102061495AF}"/>
    <cellStyle name="Vírgula 36 3 5" xfId="8649" xr:uid="{7262C8BD-1A5C-4815-BCEC-55105600AB0C}"/>
    <cellStyle name="Vírgula 36 3 5 2" xfId="24918" xr:uid="{33AD1976-F8AF-4F35-A5E3-54A1095E5C76}"/>
    <cellStyle name="Vírgula 36 3 6" xfId="14177" xr:uid="{46B43D3B-45D5-4687-9B17-03DDD9D9A2EC}"/>
    <cellStyle name="Vírgula 36 3 7" xfId="20077" xr:uid="{CF4648CE-9066-461C-8BBE-94B5F9FD524F}"/>
    <cellStyle name="Vírgula 36 3 8" xfId="32136" xr:uid="{15857C31-D935-42A8-8532-BEA5693C1D35}"/>
    <cellStyle name="Vírgula 36 3 9" xfId="33122" xr:uid="{BF7FBE3C-81C9-4AA7-A21D-40769B778BF8}"/>
    <cellStyle name="Vírgula 36 4" xfId="3824" xr:uid="{55012243-9215-4367-B406-DBEB3EB084CA}"/>
    <cellStyle name="Vírgula 36 4 10" xfId="36501" xr:uid="{78452D71-A63C-434B-8AAF-03C7A80AA4BC}"/>
    <cellStyle name="Vírgula 36 4 11" xfId="37913" xr:uid="{EFABC615-E077-4EC0-8DC1-81848C8A0B51}"/>
    <cellStyle name="Vírgula 36 4 12" xfId="39318" xr:uid="{5AAD1226-690A-435C-9DA9-776A2F899CF5}"/>
    <cellStyle name="Vírgula 36 4 13" xfId="41017" xr:uid="{51FEC54B-19C5-47F2-A670-D04135905565}"/>
    <cellStyle name="Vírgula 36 4 14" xfId="42367" xr:uid="{2242EE87-BFC1-4C9B-AF22-A0014FD772B5}"/>
    <cellStyle name="Vírgula 36 4 15" xfId="43770" xr:uid="{3CD5BEFE-EEE1-4CB8-BBEA-014EC55D9AEC}"/>
    <cellStyle name="Vírgula 36 4 2" xfId="5433" xr:uid="{20B3CFC9-B390-4AF7-B4A7-1648CE332B00}"/>
    <cellStyle name="Vírgula 36 4 2 2" xfId="10682" xr:uid="{EC8B25E3-354B-4BC6-B2F9-632BEA341F97}"/>
    <cellStyle name="Vírgula 36 4 2 2 2" xfId="26944" xr:uid="{09F2FD45-A7F0-4C17-BC93-8611290EE01F}"/>
    <cellStyle name="Vírgula 36 4 2 3" xfId="16205" xr:uid="{2BB50AF6-E365-42C9-8635-3A004E32486F}"/>
    <cellStyle name="Vírgula 36 4 2 4" xfId="22103" xr:uid="{01B1A7B1-1871-48E4-8DB7-F96CD0DCB648}"/>
    <cellStyle name="Vírgula 36 4 2 5" xfId="13301" xr:uid="{906BB076-FF29-467F-94D3-08BFB653CC75}"/>
    <cellStyle name="Vírgula 36 4 3" xfId="7439" xr:uid="{0F1FCFA3-4A0B-4DE5-B8C6-38DA9ACEB513}"/>
    <cellStyle name="Vírgula 36 4 3 2" xfId="12294" xr:uid="{85041DF0-D6C6-4CCA-A1F5-4D980DB044A7}"/>
    <cellStyle name="Vírgula 36 4 3 2 2" xfId="28556" xr:uid="{1D6E9EA7-88D8-46C0-87B7-149B668FB4A2}"/>
    <cellStyle name="Vírgula 36 4 3 3" xfId="17889" xr:uid="{26F22022-2804-4F20-9425-D0FB3C593586}"/>
    <cellStyle name="Vírgula 36 4 3 4" xfId="23715" xr:uid="{8DD69572-74A0-4E1C-A654-BCB432B3FDC9}"/>
    <cellStyle name="Vírgula 36 4 3 5" xfId="18743" xr:uid="{9A072FD6-E927-420D-8084-3FFC0D0C4082}"/>
    <cellStyle name="Vírgula 36 4 4" xfId="9066" xr:uid="{B194AA40-1DBD-4E1A-BD69-AB4AD70ADB29}"/>
    <cellStyle name="Vírgula 36 4 4 2" xfId="25335" xr:uid="{55B890C4-2BD0-452C-ABC2-84A8BB695CBC}"/>
    <cellStyle name="Vírgula 36 4 5" xfId="14596" xr:uid="{39884F80-CD94-48F3-9DF5-4736AD78142B}"/>
    <cellStyle name="Vírgula 36 4 6" xfId="20494" xr:uid="{B1239B5B-3A06-495C-B3B4-E7CA57858BFE}"/>
    <cellStyle name="Vírgula 36 4 7" xfId="32522" xr:uid="{8171D63A-BE6F-4F69-A779-59A431B8F5B5}"/>
    <cellStyle name="Vírgula 36 4 8" xfId="33539" xr:uid="{A3849ABF-0B43-4950-819E-A85B1FE5B02C}"/>
    <cellStyle name="Vírgula 36 4 9" xfId="35347" xr:uid="{3ECFACE0-440A-408E-A269-551FBC5F5807}"/>
    <cellStyle name="Vírgula 36 5" xfId="4582" xr:uid="{9B712193-4EFE-4389-84CA-23BE4BB4490B}"/>
    <cellStyle name="Vírgula 36 5 2" xfId="9831" xr:uid="{676424E6-86DE-4265-BCE9-548F1D75E353}"/>
    <cellStyle name="Vírgula 36 5 2 2" xfId="26093" xr:uid="{68A66FBA-AC68-4C92-BFCC-F8806649E0F3}"/>
    <cellStyle name="Vírgula 36 5 3" xfId="15354" xr:uid="{3BB5ECA8-67B7-4FF8-8817-7E2FAE7B1B6E}"/>
    <cellStyle name="Vírgula 36 5 4" xfId="21252" xr:uid="{13715F47-8FC5-4262-8F21-6F61DA44CAE7}"/>
    <cellStyle name="Vírgula 36 5 5" xfId="29845" xr:uid="{0B2C0D34-7225-40AF-AE11-1CC8756CA08A}"/>
    <cellStyle name="Vírgula 36 6" xfId="6588" xr:uid="{1881A40E-B6C8-47FC-806F-81B95E4B72E6}"/>
    <cellStyle name="Vírgula 36 6 2" xfId="11443" xr:uid="{608C3682-B51D-428D-9FE6-463417C420DC}"/>
    <cellStyle name="Vírgula 36 6 2 2" xfId="27705" xr:uid="{5E3AB1AA-BBE2-49C0-BF19-51EE174CBD1C}"/>
    <cellStyle name="Vírgula 36 6 3" xfId="17038" xr:uid="{16FF49B2-C691-4B78-B57C-4AF71779B992}"/>
    <cellStyle name="Vírgula 36 6 4" xfId="22864" xr:uid="{143EDBAB-37EC-4B35-83DB-005C117DAF7D}"/>
    <cellStyle name="Vírgula 36 6 5" xfId="29325" xr:uid="{75C6B1BE-5C55-405A-A49B-BD81AA17BC8A}"/>
    <cellStyle name="Vírgula 36 7" xfId="8215" xr:uid="{263B05CB-19DA-4E78-865A-AFF4E9F0BBB3}"/>
    <cellStyle name="Vírgula 36 7 2" xfId="24484" xr:uid="{4485A121-0A58-4C96-9C51-8E28C8E56A37}"/>
    <cellStyle name="Vírgula 36 8" xfId="13733" xr:uid="{F7C45B78-E5EA-4566-B859-809412746CF4}"/>
    <cellStyle name="Vírgula 36 9" xfId="19643" xr:uid="{174E0540-4FC7-4DEE-BF89-B0E35D852B83}"/>
    <cellStyle name="Vírgula 37" xfId="6145" xr:uid="{888C5E47-9A9A-4B8A-A5B2-A14F7BC74A72}"/>
    <cellStyle name="Vírgula 37 10" xfId="39171" xr:uid="{87FBED26-99E3-49A5-A061-21926A35F144}"/>
    <cellStyle name="Vírgula 37 11" xfId="41018" xr:uid="{D7ABF8E3-93B2-42BC-8DA7-D210747F88C4}"/>
    <cellStyle name="Vírgula 37 12" xfId="42220" xr:uid="{826D9FAC-C069-4A78-8FEE-9A7C4E0E66C1}"/>
    <cellStyle name="Vírgula 37 13" xfId="43623" xr:uid="{E2CB1ADA-4E6C-47FA-B931-C80F3FE37933}"/>
    <cellStyle name="Vírgula 37 2" xfId="8151" xr:uid="{BAB9B03C-F9EE-4CB8-A19C-D2A4B5F7B76B}"/>
    <cellStyle name="Vírgula 37 2 2" xfId="13006" xr:uid="{02F17B15-0CB9-432C-9779-ACF285250F11}"/>
    <cellStyle name="Vírgula 37 2 2 2" xfId="29268" xr:uid="{DD4BE532-3376-4AE2-9701-54B0469E79C1}"/>
    <cellStyle name="Vírgula 37 2 3" xfId="18601" xr:uid="{8E301D04-B6AE-4885-B1B3-E3DD6168BECB}"/>
    <cellStyle name="Vírgula 37 2 4" xfId="24427" xr:uid="{7C19D007-F7B7-4B23-BE99-50ACAF3E955E}"/>
    <cellStyle name="Vírgula 37 2 5" xfId="32387" xr:uid="{807E9223-3655-44B9-B0DB-1EF969D2A28B}"/>
    <cellStyle name="Vírgula 37 3" xfId="11394" xr:uid="{E210DE63-23CA-4BE7-B29E-0A213EFEF297}"/>
    <cellStyle name="Vírgula 37 3 2" xfId="27656" xr:uid="{2345839A-23EC-4B35-9A9C-0A89D8DC0C15}"/>
    <cellStyle name="Vírgula 37 4" xfId="16917" xr:uid="{B942DEB1-3B3C-4F86-B9BB-5B38F74AABAC}"/>
    <cellStyle name="Vírgula 37 5" xfId="22815" xr:uid="{2621748C-4F3A-4B42-9838-4D2BE17ECBDB}"/>
    <cellStyle name="Vírgula 37 6" xfId="31246" xr:uid="{13C8FA74-BA09-42BB-A78A-12E4DA809D92}"/>
    <cellStyle name="Vírgula 37 7" xfId="35348" xr:uid="{46B58131-9E34-4185-B1B5-740C573FA46A}"/>
    <cellStyle name="Vírgula 37 8" xfId="36354" xr:uid="{3CB1F9CA-9918-4D47-A0CF-1264B6D53E02}"/>
    <cellStyle name="Vírgula 37 9" xfId="37766" xr:uid="{B2AEEF92-6D06-49B7-B53D-C3E0D171FAF7}"/>
    <cellStyle name="Vírgula 38" xfId="2915" xr:uid="{87600665-68A9-474D-B44D-5C466565D5B8}"/>
    <cellStyle name="Vírgula 38 10" xfId="31000" xr:uid="{65654371-9DB7-499C-AE42-F4183B87BB2F}"/>
    <cellStyle name="Vírgula 38 11" xfId="32688" xr:uid="{05398758-B15C-464E-B12E-9EC7611531D6}"/>
    <cellStyle name="Vírgula 38 12" xfId="35349" xr:uid="{BA6B006C-B5C8-48A5-A004-C2E828AC233E}"/>
    <cellStyle name="Vírgula 38 13" xfId="35754" xr:uid="{12840B63-22F9-4664-AD53-88B902DFB6F3}"/>
    <cellStyle name="Vírgula 38 14" xfId="37166" xr:uid="{6AC8ACA4-A942-44C3-B3EC-9828B02C0D27}"/>
    <cellStyle name="Vírgula 38 15" xfId="38571" xr:uid="{1DF13264-A2A3-4C8B-A623-1FBA2D279B7E}"/>
    <cellStyle name="Vírgula 38 16" xfId="41019" xr:uid="{657E46A9-8012-476B-9B3A-2694449415E3}"/>
    <cellStyle name="Vírgula 38 17" xfId="41620" xr:uid="{7AD087DE-6E6A-45BF-A26C-1F497D4BC4BD}"/>
    <cellStyle name="Vírgula 38 18" xfId="43023" xr:uid="{C2516B53-52C8-42C5-9F85-2F4E8BE79A0D}"/>
    <cellStyle name="Vírgula 38 2" xfId="3135" xr:uid="{14A09835-8894-4391-A1A6-EEC8355012AD}"/>
    <cellStyle name="Vírgula 38 2 10" xfId="32882" xr:uid="{FD57CD0C-F672-4AA6-80DF-31C10537574B}"/>
    <cellStyle name="Vírgula 38 2 11" xfId="35350" xr:uid="{6910A80F-4376-4DCC-82CD-F477EB3B615F}"/>
    <cellStyle name="Vírgula 38 2 12" xfId="35928" xr:uid="{17B24BA6-2E04-463C-AF80-7A0F28135F0B}"/>
    <cellStyle name="Vírgula 38 2 13" xfId="37340" xr:uid="{EFB62BEE-5CCA-4E67-8EFB-997232D1DFF5}"/>
    <cellStyle name="Vírgula 38 2 14" xfId="38745" xr:uid="{02462990-9936-415E-8E55-A44C5D636C89}"/>
    <cellStyle name="Vírgula 38 2 15" xfId="41020" xr:uid="{BF12EEE3-4847-4740-9C67-C17208C88932}"/>
    <cellStyle name="Vírgula 38 2 16" xfId="41794" xr:uid="{345BB502-A4F9-44D3-90D1-82CB61657396}"/>
    <cellStyle name="Vírgula 38 2 17" xfId="43197" xr:uid="{5C984FD4-8EE6-4C06-BCC5-742073AC0C0A}"/>
    <cellStyle name="Vírgula 38 2 2" xfId="3600" xr:uid="{DB4BC257-36F2-4589-BC38-038B010352C4}"/>
    <cellStyle name="Vírgula 38 2 2 10" xfId="35351" xr:uid="{C87D393D-5BEB-4E13-B179-BA044E40A3C0}"/>
    <cellStyle name="Vírgula 38 2 2 11" xfId="36293" xr:uid="{EAD86318-653A-42F4-8051-BC1BA27F66E4}"/>
    <cellStyle name="Vírgula 38 2 2 12" xfId="37705" xr:uid="{D4FD225A-4559-4831-9990-BB227F3DE69E}"/>
    <cellStyle name="Vírgula 38 2 2 13" xfId="39110" xr:uid="{1AFE6D6D-C8E0-4E4B-803D-DFD9A2857A58}"/>
    <cellStyle name="Vírgula 38 2 2 14" xfId="41021" xr:uid="{E99F6CBA-F91F-472B-8DDB-FF5E6661E6BD}"/>
    <cellStyle name="Vírgula 38 2 2 15" xfId="42159" xr:uid="{673FD168-B613-4075-8738-CAB99FAEBA67}"/>
    <cellStyle name="Vírgula 38 2 2 16" xfId="43562" xr:uid="{1A77C44A-7B67-4F42-BFDB-BB64D99C2CD4}"/>
    <cellStyle name="Vírgula 38 2 2 2" xfId="4461" xr:uid="{AAD233E1-2317-434D-B603-1601C26140B7}"/>
    <cellStyle name="Vírgula 38 2 2 2 10" xfId="37045" xr:uid="{62B1F8EA-9490-4A0F-89AF-C77A4DA2C444}"/>
    <cellStyle name="Vírgula 38 2 2 2 11" xfId="38457" xr:uid="{9DF39E53-F077-4BA7-A66A-3F98FC44EE1F}"/>
    <cellStyle name="Vírgula 38 2 2 2 12" xfId="39862" xr:uid="{044438AD-A1BF-46CA-A910-703B1422DB99}"/>
    <cellStyle name="Vírgula 38 2 2 2 13" xfId="41022" xr:uid="{15A9F916-98E5-42EB-9852-B46B9894BB9F}"/>
    <cellStyle name="Vírgula 38 2 2 2 14" xfId="42911" xr:uid="{A282B5E3-551E-4A80-8086-4942F5EA3467}"/>
    <cellStyle name="Vírgula 38 2 2 2 15" xfId="44314" xr:uid="{CC3F6904-F237-4A45-8046-160B8BEBC503}"/>
    <cellStyle name="Vírgula 38 2 2 2 2" xfId="6070" xr:uid="{86A1B50E-A78F-4292-B9C8-122B7EDBBFFD}"/>
    <cellStyle name="Vírgula 38 2 2 2 2 2" xfId="11319" xr:uid="{D753BA58-E897-497C-A03A-36005909F960}"/>
    <cellStyle name="Vírgula 38 2 2 2 2 2 2" xfId="27581" xr:uid="{65C111E3-9D49-4B39-A5C1-55F5854CCE7B}"/>
    <cellStyle name="Vírgula 38 2 2 2 2 3" xfId="16842" xr:uid="{01648917-311A-4D24-8F4C-197466705610}"/>
    <cellStyle name="Vírgula 38 2 2 2 2 4" xfId="22740" xr:uid="{6A8022CC-5BFF-4136-B5E0-70CD51FADA35}"/>
    <cellStyle name="Vírgula 38 2 2 2 2 5" xfId="18682" xr:uid="{4294337A-B4B8-4BF8-B626-444283E925F5}"/>
    <cellStyle name="Vírgula 38 2 2 2 3" xfId="8076" xr:uid="{E5F5B45E-74BA-464E-BC77-36B475FBD3E4}"/>
    <cellStyle name="Vírgula 38 2 2 2 3 2" xfId="12931" xr:uid="{A2270EBD-D8F5-42D9-8BD2-F7972F1BA104}"/>
    <cellStyle name="Vírgula 38 2 2 2 3 2 2" xfId="29193" xr:uid="{6B233A84-D741-49D2-BE6C-E6F51FA04F18}"/>
    <cellStyle name="Vírgula 38 2 2 2 3 3" xfId="18526" xr:uid="{3AB46668-21C9-400B-A6DF-0080DF456947}"/>
    <cellStyle name="Vírgula 38 2 2 2 3 4" xfId="24352" xr:uid="{5DA1C2FB-BC2A-492A-86AD-4FF14E64F9DE}"/>
    <cellStyle name="Vírgula 38 2 2 2 3 5" xfId="32396" xr:uid="{FAD44C60-88A8-4CCE-9CBC-01261B8D9B3B}"/>
    <cellStyle name="Vírgula 38 2 2 2 4" xfId="9703" xr:uid="{61F1662B-DCE8-4E21-9D9B-5B38C00E03B7}"/>
    <cellStyle name="Vírgula 38 2 2 2 4 2" xfId="25972" xr:uid="{51B64BEB-6829-4428-A3A1-163EACBA8A53}"/>
    <cellStyle name="Vírgula 38 2 2 2 5" xfId="15233" xr:uid="{4159FC67-41F3-44CD-B860-A5FE6CC9A28B}"/>
    <cellStyle name="Vírgula 38 2 2 2 6" xfId="21131" xr:uid="{C0C38C20-85B2-45CE-AA81-29A0BE8C7F65}"/>
    <cellStyle name="Vírgula 38 2 2 2 7" xfId="30975" xr:uid="{AFB922D2-30C9-4835-8130-425979497645}"/>
    <cellStyle name="Vírgula 38 2 2 2 8" xfId="34176" xr:uid="{6E6C62C0-EEF5-49F4-80A1-8D078E7A0A33}"/>
    <cellStyle name="Vírgula 38 2 2 2 9" xfId="35352" xr:uid="{157858C0-D94B-469D-B610-19D45BEDE7E2}"/>
    <cellStyle name="Vírgula 38 2 2 3" xfId="5215" xr:uid="{F35824D1-9AEE-441F-8B9E-F2B96F70EDA6}"/>
    <cellStyle name="Vírgula 38 2 2 3 2" xfId="10464" xr:uid="{5C4F4391-C694-43D4-A998-7ED86E3049AC}"/>
    <cellStyle name="Vírgula 38 2 2 3 2 2" xfId="26726" xr:uid="{7BE79B2D-2FD1-43D5-B422-BB5E7FC5F3FB}"/>
    <cellStyle name="Vírgula 38 2 2 3 3" xfId="15987" xr:uid="{91F7AB38-63CD-4989-8636-C71E59CE7AB2}"/>
    <cellStyle name="Vírgula 38 2 2 3 4" xfId="21885" xr:uid="{4E6EA21F-3911-428A-A8B6-D9EA48220415}"/>
    <cellStyle name="Vírgula 38 2 2 3 5" xfId="31853" xr:uid="{691317DC-F772-4201-B417-A3FD70F2B4BC}"/>
    <cellStyle name="Vírgula 38 2 2 4" xfId="7221" xr:uid="{4D87C2CF-A9E0-4755-9068-CD1A57D826B0}"/>
    <cellStyle name="Vírgula 38 2 2 4 2" xfId="12076" xr:uid="{F9442971-D8D0-4F9F-8E6A-A0129AC7CEA8}"/>
    <cellStyle name="Vírgula 38 2 2 4 2 2" xfId="28338" xr:uid="{52E58A10-3ED1-470C-9D06-4A0EFDD97E82}"/>
    <cellStyle name="Vírgula 38 2 2 4 3" xfId="17671" xr:uid="{A141FDA6-19B1-4437-8809-C1156F6594F9}"/>
    <cellStyle name="Vírgula 38 2 2 4 4" xfId="23497" xr:uid="{A55BC820-26E3-42BF-ABB8-9C6BB002C51E}"/>
    <cellStyle name="Vírgula 38 2 2 4 5" xfId="13297" xr:uid="{6D047318-0DFD-4067-9BCD-EE60D243E259}"/>
    <cellStyle name="Vírgula 38 2 2 5" xfId="8848" xr:uid="{A05B2A6A-062C-405E-B7BE-75AF341F932D}"/>
    <cellStyle name="Vírgula 38 2 2 5 2" xfId="25117" xr:uid="{E508FB30-5FF3-457C-84F0-646AE1A5FB82}"/>
    <cellStyle name="Vírgula 38 2 2 6" xfId="14376" xr:uid="{37872BF4-05B6-4044-881B-1BF936861D56}"/>
    <cellStyle name="Vírgula 38 2 2 7" xfId="20276" xr:uid="{740D68BC-C1D6-496D-B785-C08CA9621E5A}"/>
    <cellStyle name="Vírgula 38 2 2 8" xfId="13625" xr:uid="{38AA0AC8-B67B-4625-B76D-1FDE392FFB13}"/>
    <cellStyle name="Vírgula 38 2 2 9" xfId="33321" xr:uid="{207C451E-5B2A-4D4F-81AC-B909F0E2221E}"/>
    <cellStyle name="Vírgula 38 2 3" xfId="4026" xr:uid="{7EFF3D0B-DA0B-4097-9E01-F3B82D751868}"/>
    <cellStyle name="Vírgula 38 2 3 10" xfId="36678" xr:uid="{92E4ADD3-D579-44C9-B12A-BF7209D85D8E}"/>
    <cellStyle name="Vírgula 38 2 3 11" xfId="38090" xr:uid="{D150F7EC-2C4F-41B5-B726-372AB7051BA0}"/>
    <cellStyle name="Vírgula 38 2 3 12" xfId="39495" xr:uid="{D417680F-EB91-4363-B929-72CBF9FDB304}"/>
    <cellStyle name="Vírgula 38 2 3 13" xfId="41023" xr:uid="{5917DC1F-00AF-4195-94FC-31DCA28E8AE4}"/>
    <cellStyle name="Vírgula 38 2 3 14" xfId="42544" xr:uid="{01373CBD-C589-443A-9E6C-5697385CDA37}"/>
    <cellStyle name="Vírgula 38 2 3 15" xfId="43947" xr:uid="{C4AE33D9-C1C2-4CC2-B5C5-643BCAF7C96A}"/>
    <cellStyle name="Vírgula 38 2 3 2" xfId="5635" xr:uid="{F1676008-A1DF-46CB-AF87-5B7E9CCADA73}"/>
    <cellStyle name="Vírgula 38 2 3 2 2" xfId="10884" xr:uid="{D70FBBFA-BC54-46E3-9755-DD04BE54D530}"/>
    <cellStyle name="Vírgula 38 2 3 2 2 2" xfId="27146" xr:uid="{BF2D8A3E-2F8E-43A6-8A94-1D46C83F19C1}"/>
    <cellStyle name="Vírgula 38 2 3 2 3" xfId="16407" xr:uid="{4DF4BE12-58F3-4612-8A95-A6B9AD82504F}"/>
    <cellStyle name="Vírgula 38 2 3 2 4" xfId="22305" xr:uid="{C592A2ED-5C40-46A4-980F-1FF8B98C27A0}"/>
    <cellStyle name="Vírgula 38 2 3 2 5" xfId="18615" xr:uid="{6A3543F4-CE55-4CEF-BE05-76C9B87C17A1}"/>
    <cellStyle name="Vírgula 38 2 3 3" xfId="7641" xr:uid="{58F04065-6C82-4B2B-A497-48FA54626A71}"/>
    <cellStyle name="Vírgula 38 2 3 3 2" xfId="12496" xr:uid="{20FC62EF-359F-46DC-8ECF-ED74919E3F22}"/>
    <cellStyle name="Vírgula 38 2 3 3 2 2" xfId="28758" xr:uid="{457E4C05-DC0A-4EF1-9742-0D8D55914CD9}"/>
    <cellStyle name="Vírgula 38 2 3 3 3" xfId="18091" xr:uid="{4DB3DE4C-2756-457B-9901-FE9D7E0DF29D}"/>
    <cellStyle name="Vírgula 38 2 3 3 4" xfId="23917" xr:uid="{CD66BD2C-EF8C-4C96-A080-20EF9DB5530B}"/>
    <cellStyle name="Vírgula 38 2 3 3 5" xfId="18667" xr:uid="{47CCC6DA-ACD2-4004-BE08-A5A1925A70BF}"/>
    <cellStyle name="Vírgula 38 2 3 4" xfId="9268" xr:uid="{0239903A-E7AC-4162-86A8-0DB4CEA917FF}"/>
    <cellStyle name="Vírgula 38 2 3 4 2" xfId="25537" xr:uid="{00411E13-08D6-4D98-A13D-5AA77EEBAF1A}"/>
    <cellStyle name="Vírgula 38 2 3 5" xfId="14798" xr:uid="{7F1AAF7C-267C-490D-9028-BAFE1E25EA3E}"/>
    <cellStyle name="Vírgula 38 2 3 6" xfId="20696" xr:uid="{700E3849-4510-4DD9-B292-15F75C7F406F}"/>
    <cellStyle name="Vírgula 38 2 3 7" xfId="13269" xr:uid="{1EEF4FF6-A309-40EE-92EF-8155F7C1A1C0}"/>
    <cellStyle name="Vírgula 38 2 3 8" xfId="33741" xr:uid="{26380CC1-120C-4860-96A6-377CC9F5687B}"/>
    <cellStyle name="Vírgula 38 2 3 9" xfId="35353" xr:uid="{3271523A-941D-4994-A8AF-6176BBED09A5}"/>
    <cellStyle name="Vírgula 38 2 4" xfId="4776" xr:uid="{366CBE25-905A-43A0-B6DC-EBF7A90AA4E3}"/>
    <cellStyle name="Vírgula 38 2 4 2" xfId="10025" xr:uid="{BD41E1E2-0DCE-45B9-B369-9FC3AC4C9FB5}"/>
    <cellStyle name="Vírgula 38 2 4 2 2" xfId="26287" xr:uid="{F45B1CF6-4A08-4B80-A08E-0238B62972C2}"/>
    <cellStyle name="Vírgula 38 2 4 3" xfId="15548" xr:uid="{58563164-69E8-4347-8DC8-5D8E6325ABE4}"/>
    <cellStyle name="Vírgula 38 2 4 4" xfId="21446" xr:uid="{0F8B1100-96A4-41E2-AE8E-41A671D5E292}"/>
    <cellStyle name="Vírgula 38 2 4 5" xfId="18617" xr:uid="{8D08C1BB-B252-4D38-AB99-7045C27E0C58}"/>
    <cellStyle name="Vírgula 38 2 5" xfId="6782" xr:uid="{B6B455CF-9B9A-474C-9891-6D15C992885C}"/>
    <cellStyle name="Vírgula 38 2 5 2" xfId="11637" xr:uid="{A56B06E0-E215-4935-9AE8-FC949877D554}"/>
    <cellStyle name="Vírgula 38 2 5 2 2" xfId="27899" xr:uid="{9A8B849D-9206-4D6F-8C74-D9B925ACD023}"/>
    <cellStyle name="Vírgula 38 2 5 3" xfId="17232" xr:uid="{B07228FB-918D-4741-A481-116BB288AE34}"/>
    <cellStyle name="Vírgula 38 2 5 4" xfId="23058" xr:uid="{EE2AD243-CE44-4910-8E19-45CD10F9598F}"/>
    <cellStyle name="Vírgula 38 2 5 5" xfId="29694" xr:uid="{AF46BFE5-9839-4908-9316-406F3F734F39}"/>
    <cellStyle name="Vírgula 38 2 6" xfId="8409" xr:uid="{73367BE9-3C6F-4E5D-AF0D-3F624E769540}"/>
    <cellStyle name="Vírgula 38 2 6 2" xfId="24678" xr:uid="{5905EF39-79AD-41A2-9835-CA6EB0F2C9DE}"/>
    <cellStyle name="Vírgula 38 2 7" xfId="13934" xr:uid="{F6DD3F6B-337A-4BBC-B270-AF7B7BFEE5DC}"/>
    <cellStyle name="Vírgula 38 2 8" xfId="19837" xr:uid="{FDAF9260-ED3E-4C33-8409-837C53DDBC9D}"/>
    <cellStyle name="Vírgula 38 2 9" xfId="31289" xr:uid="{8B74910C-F831-4A8D-BA01-3E2F0C06B0EB}"/>
    <cellStyle name="Vírgula 38 3" xfId="3402" xr:uid="{9C122485-2646-400E-B6E4-C0588A80BCF1}"/>
    <cellStyle name="Vírgula 38 3 10" xfId="35354" xr:uid="{5C440231-3B5B-4034-B57A-1CBD5189A680}"/>
    <cellStyle name="Vírgula 38 3 11" xfId="36117" xr:uid="{9C4B4D20-D1E1-4C04-9A9F-B6DFAB0D9EFC}"/>
    <cellStyle name="Vírgula 38 3 12" xfId="37529" xr:uid="{631E9340-3B60-491B-A2D4-25BBEB1DEEE5}"/>
    <cellStyle name="Vírgula 38 3 13" xfId="38934" xr:uid="{92247EDD-3339-4C26-BCAA-95204DC74E8B}"/>
    <cellStyle name="Vírgula 38 3 14" xfId="41024" xr:uid="{FF56C4D6-22BF-43B9-9A21-D5970BDA4CD0}"/>
    <cellStyle name="Vírgula 38 3 15" xfId="41983" xr:uid="{BEEBC3B0-D9CB-444E-9D87-AF866821BB05}"/>
    <cellStyle name="Vírgula 38 3 16" xfId="43386" xr:uid="{F617201C-36C4-4A76-AFC8-C74F6B6E00CE}"/>
    <cellStyle name="Vírgula 38 3 2" xfId="4263" xr:uid="{6CAF2120-2C24-4187-BB89-661D78012940}"/>
    <cellStyle name="Vírgula 38 3 2 10" xfId="36869" xr:uid="{7E640B5B-295E-44B6-8341-544838EA18DF}"/>
    <cellStyle name="Vírgula 38 3 2 11" xfId="38281" xr:uid="{FC6A925A-6CB7-47B8-ACA9-8FA328AD12E7}"/>
    <cellStyle name="Vírgula 38 3 2 12" xfId="39686" xr:uid="{BB281DC7-13B0-4F52-B6BE-F085D58BD859}"/>
    <cellStyle name="Vírgula 38 3 2 13" xfId="41025" xr:uid="{9BB07651-9B2B-46A4-B778-D92D64AB4B31}"/>
    <cellStyle name="Vírgula 38 3 2 14" xfId="42735" xr:uid="{27A243A0-D862-4508-A7F9-E3677143EEEA}"/>
    <cellStyle name="Vírgula 38 3 2 15" xfId="44138" xr:uid="{F277828C-D72B-495F-A57B-70D55C9BC7F7}"/>
    <cellStyle name="Vírgula 38 3 2 2" xfId="5872" xr:uid="{753B9126-FEE5-4837-9BB7-5D75F95C925F}"/>
    <cellStyle name="Vírgula 38 3 2 2 2" xfId="11121" xr:uid="{99E419FB-1B4B-4B10-9BCF-5FD9C1D10076}"/>
    <cellStyle name="Vírgula 38 3 2 2 2 2" xfId="27383" xr:uid="{530CDB65-AF1E-4FE7-908D-F8653721329A}"/>
    <cellStyle name="Vírgula 38 3 2 2 3" xfId="16644" xr:uid="{3D98A3FE-05E7-401C-AC1B-271E6A82725C}"/>
    <cellStyle name="Vírgula 38 3 2 2 4" xfId="22542" xr:uid="{747D97D7-58E4-4165-B4F6-538E83CDF27B}"/>
    <cellStyle name="Vírgula 38 3 2 2 5" xfId="30615" xr:uid="{5C5B8F85-1467-4C59-BBB6-8D17E7A3B349}"/>
    <cellStyle name="Vírgula 38 3 2 3" xfId="7878" xr:uid="{51DECC7B-C787-483E-90B6-B799712690DA}"/>
    <cellStyle name="Vírgula 38 3 2 3 2" xfId="12733" xr:uid="{DF0CFF84-38CD-45CB-8B93-1C0C13BFE45B}"/>
    <cellStyle name="Vírgula 38 3 2 3 2 2" xfId="28995" xr:uid="{45929A9D-35C6-4E5E-8898-8ED1E6CB6889}"/>
    <cellStyle name="Vírgula 38 3 2 3 3" xfId="18328" xr:uid="{688961C4-A260-4D22-8C75-C8557E66F476}"/>
    <cellStyle name="Vírgula 38 3 2 3 4" xfId="24154" xr:uid="{8C1612FC-7F7A-43BA-80DA-68F44C303CC0}"/>
    <cellStyle name="Vírgula 38 3 2 3 5" xfId="31388" xr:uid="{4D9A17F3-EADD-416B-BEB7-404966B7C4E7}"/>
    <cellStyle name="Vírgula 38 3 2 4" xfId="9505" xr:uid="{AC94D08E-CFF1-4ABD-B5C1-AB0AB13766A8}"/>
    <cellStyle name="Vírgula 38 3 2 4 2" xfId="25774" xr:uid="{013F60A4-29E9-49C9-A379-4CFF7640DCE6}"/>
    <cellStyle name="Vírgula 38 3 2 5" xfId="15035" xr:uid="{9F69E5D8-6A67-456C-9D75-8AD57442D4B7}"/>
    <cellStyle name="Vírgula 38 3 2 6" xfId="20933" xr:uid="{AF90189E-915F-46E5-AE08-DF7432622524}"/>
    <cellStyle name="Vírgula 38 3 2 7" xfId="18659" xr:uid="{6498420F-1B55-45F0-910A-AE78D41E886F}"/>
    <cellStyle name="Vírgula 38 3 2 8" xfId="33978" xr:uid="{B39FC782-6538-4ED2-BC9A-D25D5BBD7CD6}"/>
    <cellStyle name="Vírgula 38 3 2 9" xfId="35355" xr:uid="{C632930C-2A66-4F92-A7AB-9748EC730C84}"/>
    <cellStyle name="Vírgula 38 3 3" xfId="5017" xr:uid="{C72A2335-ED6D-4068-9FCC-27DA34B046F2}"/>
    <cellStyle name="Vírgula 38 3 3 2" xfId="10266" xr:uid="{FB446ED7-C711-4980-A486-292E1FF9DAAF}"/>
    <cellStyle name="Vírgula 38 3 3 2 2" xfId="26528" xr:uid="{0ECE262D-8B81-428E-92AC-60DAEE8B3A97}"/>
    <cellStyle name="Vírgula 38 3 3 3" xfId="15789" xr:uid="{44FB3FEF-AE08-4DC1-8D80-2D1F16F47826}"/>
    <cellStyle name="Vírgula 38 3 3 4" xfId="21687" xr:uid="{27B3140D-7F5F-4766-AE9E-BCC7EB811494}"/>
    <cellStyle name="Vírgula 38 3 3 5" xfId="31005" xr:uid="{DDE1E0AD-E18E-43F4-801B-2002CCB7D944}"/>
    <cellStyle name="Vírgula 38 3 4" xfId="7023" xr:uid="{AE542F9D-2EE6-411C-BBD2-4D0A831A2554}"/>
    <cellStyle name="Vírgula 38 3 4 2" xfId="11878" xr:uid="{3641C0D5-2786-419D-803E-77D135B5D82C}"/>
    <cellStyle name="Vírgula 38 3 4 2 2" xfId="28140" xr:uid="{5E29BA24-CE2B-40B9-92AC-D1883DF3276E}"/>
    <cellStyle name="Vírgula 38 3 4 3" xfId="17473" xr:uid="{A4430761-0AB2-45B3-8A62-2FF45FB5961C}"/>
    <cellStyle name="Vírgula 38 3 4 4" xfId="23299" xr:uid="{473F4461-A898-423D-8476-9F17F1F26799}"/>
    <cellStyle name="Vírgula 38 3 4 5" xfId="31352" xr:uid="{0FCB0386-2245-478C-8C22-E53DCDE8D48E}"/>
    <cellStyle name="Vírgula 38 3 5" xfId="8650" xr:uid="{D2CBD4DC-766C-4F04-A009-18A314B04EA2}"/>
    <cellStyle name="Vírgula 38 3 5 2" xfId="24919" xr:uid="{97F50A11-A145-4A1A-AD46-861A7FC23B88}"/>
    <cellStyle name="Vírgula 38 3 6" xfId="14178" xr:uid="{383F1766-0E62-4378-B951-BF380E0BF238}"/>
    <cellStyle name="Vírgula 38 3 7" xfId="20078" xr:uid="{A152DA6B-98AD-47D2-B48D-3167E52F0E13}"/>
    <cellStyle name="Vírgula 38 3 8" xfId="30436" xr:uid="{30FAB35E-EBDA-4155-93B5-5F6F6AEDE27E}"/>
    <cellStyle name="Vírgula 38 3 9" xfId="33123" xr:uid="{3D8C768E-4EF1-4049-B17C-B115233EAABA}"/>
    <cellStyle name="Vírgula 38 4" xfId="3825" xr:uid="{6A39D006-18CF-4F50-A5FD-5DC9C09FF729}"/>
    <cellStyle name="Vírgula 38 4 10" xfId="36502" xr:uid="{BA6760EA-860D-42AB-AA58-0A6F01C85E20}"/>
    <cellStyle name="Vírgula 38 4 11" xfId="37914" xr:uid="{96E10C11-28D5-464E-8863-AE02BC956DE4}"/>
    <cellStyle name="Vírgula 38 4 12" xfId="39319" xr:uid="{6A8C61CD-3F18-4AA1-88EB-8B1FAB68B811}"/>
    <cellStyle name="Vírgula 38 4 13" xfId="41026" xr:uid="{3FD91B6A-94F8-4D36-9E80-E25D92E2EDDC}"/>
    <cellStyle name="Vírgula 38 4 14" xfId="42368" xr:uid="{2995C424-A093-4EDB-B513-5943FF0C68A1}"/>
    <cellStyle name="Vírgula 38 4 15" xfId="43771" xr:uid="{62CF97E8-9261-4667-89DA-25EE466C3413}"/>
    <cellStyle name="Vírgula 38 4 2" xfId="5434" xr:uid="{F1AFA50C-5D03-4784-9D21-15BDADC8566D}"/>
    <cellStyle name="Vírgula 38 4 2 2" xfId="10683" xr:uid="{91461978-02EA-4ED7-B9CA-7C173445997F}"/>
    <cellStyle name="Vírgula 38 4 2 2 2" xfId="26945" xr:uid="{99A2E78A-5CF0-4171-8247-B07D0AF2CE42}"/>
    <cellStyle name="Vírgula 38 4 2 3" xfId="16206" xr:uid="{6CB4CFDC-F318-42A3-8BAB-B33F743D5747}"/>
    <cellStyle name="Vírgula 38 4 2 4" xfId="22104" xr:uid="{50EF810A-0E14-40EF-9098-9C4BA18B6FFA}"/>
    <cellStyle name="Vírgula 38 4 2 5" xfId="31173" xr:uid="{A7FE2F97-DA98-47C6-B408-AD5780285817}"/>
    <cellStyle name="Vírgula 38 4 3" xfId="7440" xr:uid="{A6354FE5-67BE-4637-9231-F3ED45BB015C}"/>
    <cellStyle name="Vírgula 38 4 3 2" xfId="12295" xr:uid="{C017BF30-F512-4299-99DA-C197D4D4B3EE}"/>
    <cellStyle name="Vírgula 38 4 3 2 2" xfId="28557" xr:uid="{CC51B0A6-6E1A-47C4-AC5A-1D2EE460D39E}"/>
    <cellStyle name="Vírgula 38 4 3 3" xfId="17890" xr:uid="{2D47E16D-6C1E-4846-8765-DDF46ECF475E}"/>
    <cellStyle name="Vírgula 38 4 3 4" xfId="23716" xr:uid="{FC04C05E-57C5-4B8C-9C53-35E2D60872BF}"/>
    <cellStyle name="Vírgula 38 4 3 5" xfId="32107" xr:uid="{93B36FA5-0728-446D-917D-952BF6D5FF45}"/>
    <cellStyle name="Vírgula 38 4 4" xfId="9067" xr:uid="{78A0A210-7305-4ED5-B16D-8A6F14808A80}"/>
    <cellStyle name="Vírgula 38 4 4 2" xfId="25336" xr:uid="{996EC63E-F5B9-4D6E-9927-F8F209F9F7FF}"/>
    <cellStyle name="Vírgula 38 4 5" xfId="14597" xr:uid="{3225B5C6-468F-4173-A69B-20BCEB727F1E}"/>
    <cellStyle name="Vírgula 38 4 6" xfId="20495" xr:uid="{140E0973-2026-472D-A095-E56BC094499F}"/>
    <cellStyle name="Vírgula 38 4 7" xfId="31632" xr:uid="{839CCFC4-97DB-4656-A2EF-781FB484D855}"/>
    <cellStyle name="Vírgula 38 4 8" xfId="33540" xr:uid="{12F7A819-64CB-4B3B-9C6C-80DFA4347D44}"/>
    <cellStyle name="Vírgula 38 4 9" xfId="35356" xr:uid="{22A9E882-DFE0-4E1E-B0B8-BEA2D6918F2C}"/>
    <cellStyle name="Vírgula 38 5" xfId="4583" xr:uid="{493431EE-2D17-46D2-9038-2976C12F5F13}"/>
    <cellStyle name="Vírgula 38 5 2" xfId="9832" xr:uid="{4AC6D5A7-139D-451D-A742-442CD66851CA}"/>
    <cellStyle name="Vírgula 38 5 2 2" xfId="26094" xr:uid="{D4CB0CA2-6383-4D58-A22E-ED8E18994318}"/>
    <cellStyle name="Vírgula 38 5 3" xfId="15355" xr:uid="{8E6DDB15-B81D-427D-82EB-1DEB0CD0D686}"/>
    <cellStyle name="Vírgula 38 5 4" xfId="21253" xr:uid="{EA0C5B5C-7CEE-40AA-8E61-962465702C74}"/>
    <cellStyle name="Vírgula 38 5 5" xfId="19114" xr:uid="{D97F800E-610E-49C1-B0A6-7AAA9C8E6221}"/>
    <cellStyle name="Vírgula 38 6" xfId="6589" xr:uid="{B800B32F-F99C-401B-8470-E80CC460A499}"/>
    <cellStyle name="Vírgula 38 6 2" xfId="11444" xr:uid="{F5127718-C7DF-41E9-B76B-1785DFC41477}"/>
    <cellStyle name="Vírgula 38 6 2 2" xfId="27706" xr:uid="{AB89CC8D-A1B2-4273-B868-B3CC822D5352}"/>
    <cellStyle name="Vírgula 38 6 3" xfId="17039" xr:uid="{ACC7C985-09FC-4078-94DE-11228719B94F}"/>
    <cellStyle name="Vírgula 38 6 4" xfId="22865" xr:uid="{6C4A61FE-FB1D-45D2-A21F-7A790127A0AD}"/>
    <cellStyle name="Vírgula 38 6 5" xfId="30205" xr:uid="{77CF4954-E48A-4A09-8EDC-881BBE905DFA}"/>
    <cellStyle name="Vírgula 38 7" xfId="8216" xr:uid="{4240B75F-6E04-4763-968E-F733FA798B8F}"/>
    <cellStyle name="Vírgula 38 7 2" xfId="24485" xr:uid="{F9B75389-FCED-455C-9682-FA9DE9B0653F}"/>
    <cellStyle name="Vírgula 38 8" xfId="13734" xr:uid="{18C5AE70-C7AC-439D-AA9E-0BE1DA6EE876}"/>
    <cellStyle name="Vírgula 38 9" xfId="19644" xr:uid="{65A13081-5949-49D8-9A9F-E9521C13B884}"/>
    <cellStyle name="Vírgula 39" xfId="2916" xr:uid="{43143B36-107E-4B2D-A96E-8CE4AF8A8592}"/>
    <cellStyle name="Vírgula 39 10" xfId="29733" xr:uid="{B3AB8478-EDED-4683-A19B-ED12092BCB94}"/>
    <cellStyle name="Vírgula 39 11" xfId="32689" xr:uid="{EE4E17CF-1F8E-4539-BB0B-1A2D8969A328}"/>
    <cellStyle name="Vírgula 39 12" xfId="35357" xr:uid="{754457AF-4574-49A4-A977-8B6FF4777CB2}"/>
    <cellStyle name="Vírgula 39 13" xfId="35755" xr:uid="{CD3F963E-CF4C-4970-AB0F-ECB56C281B61}"/>
    <cellStyle name="Vírgula 39 14" xfId="37167" xr:uid="{86673453-D7C3-4288-A6FD-08629F1AE09C}"/>
    <cellStyle name="Vírgula 39 15" xfId="38572" xr:uid="{96DBB4EC-129B-4C54-8A09-5C61ACA661FE}"/>
    <cellStyle name="Vírgula 39 16" xfId="41027" xr:uid="{12A26B2A-045A-409D-81FF-DF2C171EB7BA}"/>
    <cellStyle name="Vírgula 39 17" xfId="41621" xr:uid="{5F69583E-575F-4398-A6E8-FF1C7AA0FA1B}"/>
    <cellStyle name="Vírgula 39 18" xfId="43024" xr:uid="{39B072E7-92BE-490A-BE13-6C842FB5DAA4}"/>
    <cellStyle name="Vírgula 39 2" xfId="3136" xr:uid="{0C205FFC-00F2-4BA2-A474-3C8A01C19E47}"/>
    <cellStyle name="Vírgula 39 2 10" xfId="32883" xr:uid="{602185F5-287E-40BB-9EB0-7C65C6CC1D7C}"/>
    <cellStyle name="Vírgula 39 2 11" xfId="35358" xr:uid="{C684C82D-27CF-4547-BBDE-383B274C3F38}"/>
    <cellStyle name="Vírgula 39 2 12" xfId="35929" xr:uid="{B6407C56-C063-4A1D-8AF2-1B5061DF800C}"/>
    <cellStyle name="Vírgula 39 2 13" xfId="37341" xr:uid="{17D2A24B-25B4-489D-911C-415FAC7388C9}"/>
    <cellStyle name="Vírgula 39 2 14" xfId="38746" xr:uid="{397E3BE1-F6C2-436F-BEAC-EEA42B1C26C1}"/>
    <cellStyle name="Vírgula 39 2 15" xfId="41028" xr:uid="{167CDCD9-5268-47AA-97A2-844C0841C681}"/>
    <cellStyle name="Vírgula 39 2 16" xfId="41795" xr:uid="{3EE87D80-6DFF-4376-A3B7-9292D7C4BFE1}"/>
    <cellStyle name="Vírgula 39 2 17" xfId="43198" xr:uid="{7F10D4BE-BFFB-4D72-B9B8-4ECC39705986}"/>
    <cellStyle name="Vírgula 39 2 2" xfId="3601" xr:uid="{131C06A4-A214-497F-995E-63EE1EFF6FF3}"/>
    <cellStyle name="Vírgula 39 2 2 10" xfId="35359" xr:uid="{F820191E-298C-4C1A-B0DC-EBF04BEB96CB}"/>
    <cellStyle name="Vírgula 39 2 2 11" xfId="36294" xr:uid="{E557DE6E-40E0-48AF-807E-15E7008DC75F}"/>
    <cellStyle name="Vírgula 39 2 2 12" xfId="37706" xr:uid="{8403ABB4-87B2-43F4-A6F2-3781677FEE05}"/>
    <cellStyle name="Vírgula 39 2 2 13" xfId="39111" xr:uid="{2DF16449-D388-42F7-95B6-4364D3FE0A42}"/>
    <cellStyle name="Vírgula 39 2 2 14" xfId="41029" xr:uid="{27A6A8FF-D67A-44C0-A9A5-72EFE16C50DB}"/>
    <cellStyle name="Vírgula 39 2 2 15" xfId="42160" xr:uid="{3EEC64BD-5E24-44FE-B4AF-56E4898581AF}"/>
    <cellStyle name="Vírgula 39 2 2 16" xfId="43563" xr:uid="{4A853E2A-FC3D-41F9-B71E-964467356445}"/>
    <cellStyle name="Vírgula 39 2 2 2" xfId="4462" xr:uid="{EBEC3710-79F0-4896-8DDA-1AACBD304D04}"/>
    <cellStyle name="Vírgula 39 2 2 2 10" xfId="37046" xr:uid="{08F05E07-E9D0-4A56-B7CC-C5BF293226D4}"/>
    <cellStyle name="Vírgula 39 2 2 2 11" xfId="38458" xr:uid="{EBF369FF-FEB7-44A6-9E7D-04D32ED59721}"/>
    <cellStyle name="Vírgula 39 2 2 2 12" xfId="39863" xr:uid="{349BD52C-DFA5-4E66-93D7-A93031126695}"/>
    <cellStyle name="Vírgula 39 2 2 2 13" xfId="41030" xr:uid="{994B041A-FC53-4A81-8E48-421CF87F5B37}"/>
    <cellStyle name="Vírgula 39 2 2 2 14" xfId="42912" xr:uid="{B4B6B45C-BD09-4717-8EF7-F1F820E72AC7}"/>
    <cellStyle name="Vírgula 39 2 2 2 15" xfId="44315" xr:uid="{31DB7B77-5779-4406-B1B3-5E083E1EE6B6}"/>
    <cellStyle name="Vírgula 39 2 2 2 2" xfId="6071" xr:uid="{87220B28-92CC-4271-B15C-C6CBD8A67BE0}"/>
    <cellStyle name="Vírgula 39 2 2 2 2 2" xfId="11320" xr:uid="{DAA8A895-BD81-4204-A048-0B684E2367FD}"/>
    <cellStyle name="Vírgula 39 2 2 2 2 2 2" xfId="27582" xr:uid="{299E95B5-277E-42E5-A0D2-7D92CA6B1B3B}"/>
    <cellStyle name="Vírgula 39 2 2 2 2 3" xfId="16843" xr:uid="{2DCD71A2-02AE-4CAD-A093-48F3C71BAE6F}"/>
    <cellStyle name="Vírgula 39 2 2 2 2 4" xfId="22741" xr:uid="{11DAFBF8-94D8-4771-9881-C0B54EAE64DC}"/>
    <cellStyle name="Vírgula 39 2 2 2 2 5" xfId="31641" xr:uid="{D29B1E9C-985A-44CE-8BDB-97C31B9AA80B}"/>
    <cellStyle name="Vírgula 39 2 2 2 3" xfId="8077" xr:uid="{799004DA-BA64-467F-B959-0DAC7440BB3B}"/>
    <cellStyle name="Vírgula 39 2 2 2 3 2" xfId="12932" xr:uid="{FB0F5C70-21B7-4B87-AFDB-82CA44DD7D63}"/>
    <cellStyle name="Vírgula 39 2 2 2 3 2 2" xfId="29194" xr:uid="{AD77A7E1-B476-48C4-B0B4-74298E57E4CC}"/>
    <cellStyle name="Vírgula 39 2 2 2 3 3" xfId="18527" xr:uid="{331EB5E3-2863-4644-B0B8-EA1BC26303D7}"/>
    <cellStyle name="Vírgula 39 2 2 2 3 4" xfId="24353" xr:uid="{45B41058-CCD4-46A5-ABFF-88E519210EC6}"/>
    <cellStyle name="Vírgula 39 2 2 2 3 5" xfId="31727" xr:uid="{CA881692-81B7-4772-86BF-97152EAAECC3}"/>
    <cellStyle name="Vírgula 39 2 2 2 4" xfId="9704" xr:uid="{D46E343F-2DB7-4776-BF30-88B130639E7C}"/>
    <cellStyle name="Vírgula 39 2 2 2 4 2" xfId="25973" xr:uid="{0F138147-53BF-49B7-8CDA-5E5B48D228E9}"/>
    <cellStyle name="Vírgula 39 2 2 2 5" xfId="15234" xr:uid="{159CBD29-F4EE-48F6-97D7-F40B23832052}"/>
    <cellStyle name="Vírgula 39 2 2 2 6" xfId="21132" xr:uid="{C7E2FE99-491D-4319-BCF3-6FE3A38FC203}"/>
    <cellStyle name="Vírgula 39 2 2 2 7" xfId="30141" xr:uid="{8BB0669E-9B34-4DCB-8F29-F21180B44001}"/>
    <cellStyle name="Vírgula 39 2 2 2 8" xfId="34177" xr:uid="{319625F2-F2F5-474E-BF36-4E0FCF131C57}"/>
    <cellStyle name="Vírgula 39 2 2 2 9" xfId="35360" xr:uid="{34152109-EFAD-456A-91E6-316430DFEC31}"/>
    <cellStyle name="Vírgula 39 2 2 3" xfId="5216" xr:uid="{D04469C1-D626-4F87-A4A8-7175A816199A}"/>
    <cellStyle name="Vírgula 39 2 2 3 2" xfId="10465" xr:uid="{1882D12D-0B79-4B77-BCB0-0F9F9A7B1AAC}"/>
    <cellStyle name="Vírgula 39 2 2 3 2 2" xfId="26727" xr:uid="{8A5D2AFE-4480-4D7C-94C7-F708404F37B7}"/>
    <cellStyle name="Vírgula 39 2 2 3 3" xfId="15988" xr:uid="{2C0E7448-1E4C-4C1A-AEDC-36DBD9BA02C0}"/>
    <cellStyle name="Vírgula 39 2 2 3 4" xfId="21886" xr:uid="{BA3DAB8C-4152-41E1-A533-3A3E133EC8A0}"/>
    <cellStyle name="Vírgula 39 2 2 3 5" xfId="19319" xr:uid="{9A14AB26-4D39-49B2-A8CF-4EC9D4D61353}"/>
    <cellStyle name="Vírgula 39 2 2 4" xfId="7222" xr:uid="{1880C4C9-9762-4A1B-A7A1-5E458383FC82}"/>
    <cellStyle name="Vírgula 39 2 2 4 2" xfId="12077" xr:uid="{9365E64F-F36C-46F2-8E3C-58B80F772BE1}"/>
    <cellStyle name="Vírgula 39 2 2 4 2 2" xfId="28339" xr:uid="{F1FF2CBB-A27C-4E90-A5E9-98E3C1FC2770}"/>
    <cellStyle name="Vírgula 39 2 2 4 3" xfId="17672" xr:uid="{FD1523DC-6EE1-4E21-A3DD-AE98F8BAD65B}"/>
    <cellStyle name="Vírgula 39 2 2 4 4" xfId="23498" xr:uid="{C0DACFA7-5832-4A48-903F-BDFC95643863}"/>
    <cellStyle name="Vírgula 39 2 2 4 5" xfId="19027" xr:uid="{A4AF2AC3-451B-42AD-8003-2F038E8BA76D}"/>
    <cellStyle name="Vírgula 39 2 2 5" xfId="8849" xr:uid="{ACADFE1C-1FA9-4427-B6CC-D32BE7806647}"/>
    <cellStyle name="Vírgula 39 2 2 5 2" xfId="25118" xr:uid="{F251CC6C-A1D2-4272-A5C0-C532972582D1}"/>
    <cellStyle name="Vírgula 39 2 2 6" xfId="14377" xr:uid="{D7C1CCEA-6348-4AEE-9CAF-43CFD94E90F7}"/>
    <cellStyle name="Vírgula 39 2 2 7" xfId="20277" xr:uid="{4FDFFF8D-239E-423F-8E25-2DE7EBC9713C}"/>
    <cellStyle name="Vírgula 39 2 2 8" xfId="30221" xr:uid="{EE4158FD-3D48-4BFA-A6CF-7A33DBFE766A}"/>
    <cellStyle name="Vírgula 39 2 2 9" xfId="33322" xr:uid="{156FD0B1-64F5-43BF-898D-7110ADCABF46}"/>
    <cellStyle name="Vírgula 39 2 3" xfId="4027" xr:uid="{31231045-1238-4EB5-B5E4-83B91D3DBABC}"/>
    <cellStyle name="Vírgula 39 2 3 10" xfId="36679" xr:uid="{9733CA0F-D1CB-46A9-9EE1-9EDEFBBE38B2}"/>
    <cellStyle name="Vírgula 39 2 3 11" xfId="38091" xr:uid="{EA08F04F-1BA0-494D-8C04-F2B8CEDD1253}"/>
    <cellStyle name="Vírgula 39 2 3 12" xfId="39496" xr:uid="{9A89378D-BF08-4792-BB9F-178A62628147}"/>
    <cellStyle name="Vírgula 39 2 3 13" xfId="41031" xr:uid="{B630E8A5-DCE3-4296-A38A-84C12B140090}"/>
    <cellStyle name="Vírgula 39 2 3 14" xfId="42545" xr:uid="{10DAEA54-D3B2-49C5-B40C-BBACA8300A60}"/>
    <cellStyle name="Vírgula 39 2 3 15" xfId="43948" xr:uid="{D6008A34-090F-4398-B60C-92C964F9045A}"/>
    <cellStyle name="Vírgula 39 2 3 2" xfId="5636" xr:uid="{2F3F3E3B-1B3E-4D6D-80F9-F8F526C9842F}"/>
    <cellStyle name="Vírgula 39 2 3 2 2" xfId="10885" xr:uid="{08F594EF-0C89-41C3-B816-8A6617C63ED5}"/>
    <cellStyle name="Vírgula 39 2 3 2 2 2" xfId="27147" xr:uid="{300B5BCE-114F-4CF1-905D-80C482486135}"/>
    <cellStyle name="Vírgula 39 2 3 2 3" xfId="16408" xr:uid="{EE05FF8A-03C4-4276-98FD-1789710F719A}"/>
    <cellStyle name="Vírgula 39 2 3 2 4" xfId="22306" xr:uid="{3D2D1E4C-5CAE-4A71-9E88-1EEADF99FDAB}"/>
    <cellStyle name="Vírgula 39 2 3 2 5" xfId="32093" xr:uid="{F07737DA-AFA6-419F-976D-DBE50E870EB0}"/>
    <cellStyle name="Vírgula 39 2 3 3" xfId="7642" xr:uid="{E5F3CA04-1EA7-42E1-88F7-979CBF268782}"/>
    <cellStyle name="Vírgula 39 2 3 3 2" xfId="12497" xr:uid="{5F35FDAD-69BB-4D0D-AC78-62C12A7447A8}"/>
    <cellStyle name="Vírgula 39 2 3 3 2 2" xfId="28759" xr:uid="{FD6C00B2-F73F-4332-8DA4-487442A31E20}"/>
    <cellStyle name="Vírgula 39 2 3 3 3" xfId="18092" xr:uid="{0392DC9D-6903-46A1-B73E-69040387EB2A}"/>
    <cellStyle name="Vírgula 39 2 3 3 4" xfId="23918" xr:uid="{BB0FAFD5-4969-43B9-B9FC-D812A7DC0D5F}"/>
    <cellStyle name="Vírgula 39 2 3 3 5" xfId="31182" xr:uid="{62E02E29-C69A-4BC3-8276-642E72903B83}"/>
    <cellStyle name="Vírgula 39 2 3 4" xfId="9269" xr:uid="{0B6996FD-93AA-4858-A0D9-566D0249906F}"/>
    <cellStyle name="Vírgula 39 2 3 4 2" xfId="25538" xr:uid="{9CD243A4-4734-48F6-AA7F-82DE151A22AB}"/>
    <cellStyle name="Vírgula 39 2 3 5" xfId="14799" xr:uid="{61C79526-5D48-4478-8CD7-BB3DC59DBFCD}"/>
    <cellStyle name="Vírgula 39 2 3 6" xfId="20697" xr:uid="{A799213B-E685-4AC6-B3DA-93A9A4BD0020}"/>
    <cellStyle name="Vírgula 39 2 3 7" xfId="19356" xr:uid="{4B061583-44BE-458F-ABA5-20E3034C38D8}"/>
    <cellStyle name="Vírgula 39 2 3 8" xfId="33742" xr:uid="{DC84679D-A9FA-4A45-A31A-493CF60F2342}"/>
    <cellStyle name="Vírgula 39 2 3 9" xfId="35361" xr:uid="{9AE152F8-5B11-44C2-9900-2079574FF211}"/>
    <cellStyle name="Vírgula 39 2 4" xfId="4777" xr:uid="{FC190BF1-754D-4E49-A60E-32C38C1EF5C8}"/>
    <cellStyle name="Vírgula 39 2 4 2" xfId="10026" xr:uid="{9E3EF2E5-00C7-4A29-BB2E-03B9236CBEF7}"/>
    <cellStyle name="Vírgula 39 2 4 2 2" xfId="26288" xr:uid="{ED5B4B79-2D46-4F99-8706-71E0915BF3FA}"/>
    <cellStyle name="Vírgula 39 2 4 3" xfId="15549" xr:uid="{27C5F9FD-83AB-4198-A6B1-1F93B5AA80AB}"/>
    <cellStyle name="Vírgula 39 2 4 4" xfId="21447" xr:uid="{FB7BDEDE-0C66-4ADA-89CA-08443B8FF3C1}"/>
    <cellStyle name="Vírgula 39 2 4 5" xfId="29387" xr:uid="{3E2CA198-8C1B-4657-9131-6CF302170C10}"/>
    <cellStyle name="Vírgula 39 2 5" xfId="6783" xr:uid="{69E6664C-9055-40D2-AB9C-510296853330}"/>
    <cellStyle name="Vírgula 39 2 5 2" xfId="11638" xr:uid="{21BDE173-F161-484D-8BCD-BDB52C03F3C8}"/>
    <cellStyle name="Vírgula 39 2 5 2 2" xfId="27900" xr:uid="{6BAA085F-793E-40B0-8A05-28D2D90C2BB1}"/>
    <cellStyle name="Vírgula 39 2 5 3" xfId="17233" xr:uid="{C93C28C1-22D9-4D46-A04E-3581C7BDB483}"/>
    <cellStyle name="Vírgula 39 2 5 4" xfId="23059" xr:uid="{6AFFF758-D3A9-42E6-8663-2C29630E1834}"/>
    <cellStyle name="Vírgula 39 2 5 5" xfId="31379" xr:uid="{6E4D0DFC-D68F-45D5-98BF-91A8BAADF040}"/>
    <cellStyle name="Vírgula 39 2 6" xfId="8410" xr:uid="{62945458-5871-4049-9F54-373902C5D966}"/>
    <cellStyle name="Vírgula 39 2 6 2" xfId="24679" xr:uid="{5D47BB9D-BABB-40AE-8DDE-CCE31A52C48B}"/>
    <cellStyle name="Vírgula 39 2 7" xfId="13935" xr:uid="{BCA5C8DC-80E0-46E4-8AD9-55D769D22EB8}"/>
    <cellStyle name="Vírgula 39 2 8" xfId="19838" xr:uid="{8B71C6CB-6B2D-4FA4-A361-6B674A1299F6}"/>
    <cellStyle name="Vírgula 39 2 9" xfId="19535" xr:uid="{EE08D43F-4050-452B-BCBF-A962C3C5028E}"/>
    <cellStyle name="Vírgula 39 3" xfId="3403" xr:uid="{64A544B8-5AF8-409F-9C00-B59172CF5114}"/>
    <cellStyle name="Vírgula 39 3 10" xfId="35362" xr:uid="{6989F39F-1912-4489-808E-CB77E074A1B6}"/>
    <cellStyle name="Vírgula 39 3 11" xfId="36118" xr:uid="{24AA091F-895A-4C83-A99C-3BB38EFD38B7}"/>
    <cellStyle name="Vírgula 39 3 12" xfId="37530" xr:uid="{98447C03-C068-4350-A036-466EB69534A7}"/>
    <cellStyle name="Vírgula 39 3 13" xfId="38935" xr:uid="{1288186D-5E5B-4A43-B6BC-F5E04E1251D6}"/>
    <cellStyle name="Vírgula 39 3 14" xfId="41032" xr:uid="{D015F3C0-C75E-47E9-BD1C-838DF6F6A720}"/>
    <cellStyle name="Vírgula 39 3 15" xfId="41984" xr:uid="{5FE61190-DE85-43F8-B62E-87CCDABA3643}"/>
    <cellStyle name="Vírgula 39 3 16" xfId="43387" xr:uid="{99722DCA-4616-4C6E-BF4A-DCE10BC99CC1}"/>
    <cellStyle name="Vírgula 39 3 2" xfId="4264" xr:uid="{8E8FC774-2A37-4E30-8DDA-B0461F0BD394}"/>
    <cellStyle name="Vírgula 39 3 2 10" xfId="36870" xr:uid="{6FA5B35C-865F-4E50-9E9D-5E8FC964E595}"/>
    <cellStyle name="Vírgula 39 3 2 11" xfId="38282" xr:uid="{FCF5C521-23DE-4AD8-B696-78E6E4D4ADB2}"/>
    <cellStyle name="Vírgula 39 3 2 12" xfId="39687" xr:uid="{E6A4A577-AA51-48E5-8A90-753702C51A17}"/>
    <cellStyle name="Vírgula 39 3 2 13" xfId="41033" xr:uid="{E58547DA-74E7-4B06-B15B-4ED6D45F8941}"/>
    <cellStyle name="Vírgula 39 3 2 14" xfId="42736" xr:uid="{AB2831C2-DD79-4630-9E14-A0574C81862B}"/>
    <cellStyle name="Vírgula 39 3 2 15" xfId="44139" xr:uid="{D78944A2-E7D1-4AC9-8E07-13AB0907A0BE}"/>
    <cellStyle name="Vírgula 39 3 2 2" xfId="5873" xr:uid="{978ABBE1-B85F-458B-83C2-5547F965E945}"/>
    <cellStyle name="Vírgula 39 3 2 2 2" xfId="11122" xr:uid="{FE97B6A5-4E8D-41E3-BECB-3CE4461C5CF7}"/>
    <cellStyle name="Vírgula 39 3 2 2 2 2" xfId="27384" xr:uid="{4E847D32-0C59-4586-9396-95CB316B3DF8}"/>
    <cellStyle name="Vírgula 39 3 2 2 3" xfId="16645" xr:uid="{C174DF74-A6CA-445A-8F3F-A848FC4676C6}"/>
    <cellStyle name="Vírgula 39 3 2 2 4" xfId="22543" xr:uid="{695A0508-3CC3-43E0-B6B8-8DBF79D53C1D}"/>
    <cellStyle name="Vírgula 39 3 2 2 5" xfId="30375" xr:uid="{08464982-9302-4B3A-8742-6C53DFF125B2}"/>
    <cellStyle name="Vírgula 39 3 2 3" xfId="7879" xr:uid="{84223A65-7121-4EE5-A8C9-9914AF5D2C6B}"/>
    <cellStyle name="Vírgula 39 3 2 3 2" xfId="12734" xr:uid="{DE8E5783-5D02-43BB-8E87-AEAB42FC6C46}"/>
    <cellStyle name="Vírgula 39 3 2 3 2 2" xfId="28996" xr:uid="{767A9455-2CB0-404F-834E-353E141133D6}"/>
    <cellStyle name="Vírgula 39 3 2 3 3" xfId="18329" xr:uid="{762CA6EA-9031-4BCF-94AC-94FCA67F859D}"/>
    <cellStyle name="Vírgula 39 3 2 3 4" xfId="24155" xr:uid="{D17982C7-5C2A-4398-B81B-907405EF484F}"/>
    <cellStyle name="Vírgula 39 3 2 3 5" xfId="30488" xr:uid="{04E72226-8CE3-4F09-9530-2CA620706842}"/>
    <cellStyle name="Vírgula 39 3 2 4" xfId="9506" xr:uid="{FF97A369-97AD-45CE-9D05-5FD8E78B87A9}"/>
    <cellStyle name="Vírgula 39 3 2 4 2" xfId="25775" xr:uid="{82A5C008-ABEF-4AA2-8BA8-AD34BA41BCFE}"/>
    <cellStyle name="Vírgula 39 3 2 5" xfId="15036" xr:uid="{490E9C74-7D12-47A4-B6DB-1BBA74CFD7B8}"/>
    <cellStyle name="Vírgula 39 3 2 6" xfId="20934" xr:uid="{5D718553-D559-4A40-B42B-043F84A08ED4}"/>
    <cellStyle name="Vírgula 39 3 2 7" xfId="19339" xr:uid="{91FD50A2-E14C-4E47-861C-441A069CBBEF}"/>
    <cellStyle name="Vírgula 39 3 2 8" xfId="33979" xr:uid="{F2EEF44B-9591-4FC4-A0BD-D4F05E05EC59}"/>
    <cellStyle name="Vírgula 39 3 2 9" xfId="35363" xr:uid="{F6E1725C-C726-45EC-8C1C-0621C34094D1}"/>
    <cellStyle name="Vírgula 39 3 3" xfId="5018" xr:uid="{9FE014BF-76A7-47E3-9499-8AD79B26B706}"/>
    <cellStyle name="Vírgula 39 3 3 2" xfId="10267" xr:uid="{167D57C8-2A9F-4F31-A34C-2C53B6B41704}"/>
    <cellStyle name="Vírgula 39 3 3 2 2" xfId="26529" xr:uid="{6164868A-82C2-428A-BDE5-3F1AEE32D496}"/>
    <cellStyle name="Vírgula 39 3 3 3" xfId="15790" xr:uid="{0CB94701-6A7D-4F7F-85A2-48528A205E14}"/>
    <cellStyle name="Vírgula 39 3 3 4" xfId="21688" xr:uid="{5A98F413-84A1-4C96-AE24-AA3D0B74F6B2}"/>
    <cellStyle name="Vírgula 39 3 3 5" xfId="31174" xr:uid="{E1A2A332-552A-487C-AB70-CE341DADFA69}"/>
    <cellStyle name="Vírgula 39 3 4" xfId="7024" xr:uid="{82388533-A07D-46B9-A152-B56C21ACC39A}"/>
    <cellStyle name="Vírgula 39 3 4 2" xfId="11879" xr:uid="{EA34DB4F-0ED0-49D5-A207-D41F5589B04B}"/>
    <cellStyle name="Vírgula 39 3 4 2 2" xfId="28141" xr:uid="{B0A1D0DC-6DE4-4F40-B7D2-992AB38A3A4F}"/>
    <cellStyle name="Vírgula 39 3 4 3" xfId="17474" xr:uid="{6485C11E-40B6-4BDC-89B2-5D20C9A3CC42}"/>
    <cellStyle name="Vírgula 39 3 4 4" xfId="23300" xr:uid="{321FDAED-5E33-452C-BA1C-A6C19F915BAD}"/>
    <cellStyle name="Vírgula 39 3 4 5" xfId="13510" xr:uid="{67F690B7-C99B-4660-9302-4313F78EB4B2}"/>
    <cellStyle name="Vírgula 39 3 5" xfId="8651" xr:uid="{DE514F0B-8ACF-4858-A87C-F4585B6C560B}"/>
    <cellStyle name="Vírgula 39 3 5 2" xfId="24920" xr:uid="{D50388F1-D9D1-497C-B026-87F5C719F9E8}"/>
    <cellStyle name="Vírgula 39 3 6" xfId="14179" xr:uid="{0644D0BD-5F3F-4B85-B68B-A0B9B42FD474}"/>
    <cellStyle name="Vírgula 39 3 7" xfId="20079" xr:uid="{D0886904-3624-4D82-BAA9-3BE79A57EB62}"/>
    <cellStyle name="Vírgula 39 3 8" xfId="31609" xr:uid="{99399329-1AAD-43DE-984B-7B9B1D5870E6}"/>
    <cellStyle name="Vírgula 39 3 9" xfId="33124" xr:uid="{C3C584BF-4F03-484D-877F-C4653687E6A5}"/>
    <cellStyle name="Vírgula 39 4" xfId="3826" xr:uid="{919A674C-C0B1-4FC3-B34F-0317A3BB733B}"/>
    <cellStyle name="Vírgula 39 4 10" xfId="36503" xr:uid="{4C41520F-5B64-41D1-BDF3-ACD4A8A4B1B7}"/>
    <cellStyle name="Vírgula 39 4 11" xfId="37915" xr:uid="{9CB0E6C4-382C-40EE-A218-F39DEFBB5782}"/>
    <cellStyle name="Vírgula 39 4 12" xfId="39320" xr:uid="{DAD46AF6-7FCA-4848-82AD-856754D0E2D6}"/>
    <cellStyle name="Vírgula 39 4 13" xfId="41034" xr:uid="{6586989A-DDDC-4B6C-9355-8F1D0256D418}"/>
    <cellStyle name="Vírgula 39 4 14" xfId="42369" xr:uid="{F56A79CF-F480-409E-A0C0-3D2A079E6F53}"/>
    <cellStyle name="Vírgula 39 4 15" xfId="43772" xr:uid="{EDC849E1-5F9E-4CE6-A8FD-717DDF717ECA}"/>
    <cellStyle name="Vírgula 39 4 2" xfId="5435" xr:uid="{C958A857-52A4-4B94-8F0F-72E3AA89B90C}"/>
    <cellStyle name="Vírgula 39 4 2 2" xfId="10684" xr:uid="{3D92B661-4961-415A-BF93-4A73A6321886}"/>
    <cellStyle name="Vírgula 39 4 2 2 2" xfId="26946" xr:uid="{80825DD8-7F75-44E6-8EBC-E6119718A21A}"/>
    <cellStyle name="Vírgula 39 4 2 3" xfId="16207" xr:uid="{1B38F012-F89E-4C78-83D9-4073151BE82B}"/>
    <cellStyle name="Vírgula 39 4 2 4" xfId="22105" xr:uid="{F328DB3F-F865-4234-9354-A6154ADCE9B5}"/>
    <cellStyle name="Vírgula 39 4 2 5" xfId="32113" xr:uid="{3737E62E-0098-48A9-BA49-6734D2A03F5A}"/>
    <cellStyle name="Vírgula 39 4 3" xfId="7441" xr:uid="{25AC9584-7911-49CD-AFD2-9782EC90C23E}"/>
    <cellStyle name="Vírgula 39 4 3 2" xfId="12296" xr:uid="{4D5BD07D-D5EA-4A08-970C-87EEF9F099D6}"/>
    <cellStyle name="Vírgula 39 4 3 2 2" xfId="28558" xr:uid="{A2D4B530-9366-49D6-A211-FEC18B83DE2D}"/>
    <cellStyle name="Vírgula 39 4 3 3" xfId="17891" xr:uid="{162AD7A2-B73E-42FD-A2FE-8C0E5632280D}"/>
    <cellStyle name="Vírgula 39 4 3 4" xfId="23717" xr:uid="{F774EBE7-6880-43C3-B79A-DE0732AEFB3F}"/>
    <cellStyle name="Vírgula 39 4 3 5" xfId="32067" xr:uid="{FD40E961-254D-49D0-87DE-D620A64FF71A}"/>
    <cellStyle name="Vírgula 39 4 4" xfId="9068" xr:uid="{780A87F3-05DA-4B11-85AF-181D8F59E90D}"/>
    <cellStyle name="Vírgula 39 4 4 2" xfId="25337" xr:uid="{B034A33D-5F83-452D-8332-A78BFEC4DA7A}"/>
    <cellStyle name="Vírgula 39 4 5" xfId="14598" xr:uid="{5FC93412-75ED-45D0-AF58-FA20F2A5DF3A}"/>
    <cellStyle name="Vírgula 39 4 6" xfId="20496" xr:uid="{011A4EFC-89F3-4B2E-A541-AFFA6F07A328}"/>
    <cellStyle name="Vírgula 39 4 7" xfId="18649" xr:uid="{01E467A7-F2BC-4CB1-BA34-6CA35888D999}"/>
    <cellStyle name="Vírgula 39 4 8" xfId="33541" xr:uid="{60390E1D-A6E7-41C6-AC99-D9FDFEED5945}"/>
    <cellStyle name="Vírgula 39 4 9" xfId="35364" xr:uid="{18AACC07-0255-4F03-A753-B1CE8FBFB29B}"/>
    <cellStyle name="Vírgula 39 5" xfId="4584" xr:uid="{61C5A251-D034-4744-A625-6150F0FA28C8}"/>
    <cellStyle name="Vírgula 39 5 2" xfId="9833" xr:uid="{8A8AB33F-AB0E-4960-8F7C-F79F0ACD27EE}"/>
    <cellStyle name="Vírgula 39 5 2 2" xfId="26095" xr:uid="{857136F5-EB6D-4087-BB6A-C9F7DCC03861}"/>
    <cellStyle name="Vírgula 39 5 3" xfId="15356" xr:uid="{344BC468-BD32-4A38-95E3-D429F95A9A5E}"/>
    <cellStyle name="Vírgula 39 5 4" xfId="21254" xr:uid="{F26A9A06-7365-41D5-8AAE-32906934F232}"/>
    <cellStyle name="Vírgula 39 5 5" xfId="32267" xr:uid="{04B81810-0AB8-4D5F-B7AB-DE380C8D1BA0}"/>
    <cellStyle name="Vírgula 39 6" xfId="6590" xr:uid="{9975E91E-15F4-41FC-97A2-717550F2EE27}"/>
    <cellStyle name="Vírgula 39 6 2" xfId="11445" xr:uid="{E6F6104F-9E88-4B92-B25A-A2F39098E4C4}"/>
    <cellStyle name="Vírgula 39 6 2 2" xfId="27707" xr:uid="{FDAE6E71-0861-4822-9DF4-CD3D56DD2EE7}"/>
    <cellStyle name="Vírgula 39 6 3" xfId="17040" xr:uid="{47D20770-F007-4E7B-926B-ACE0DDC9F9CE}"/>
    <cellStyle name="Vírgula 39 6 4" xfId="22866" xr:uid="{14309AB7-4B54-43A2-A89D-AA8C5C7EB6CE}"/>
    <cellStyle name="Vírgula 39 6 5" xfId="18624" xr:uid="{120B4D10-17B0-46B3-B7F0-6D224B86DC7A}"/>
    <cellStyle name="Vírgula 39 7" xfId="8217" xr:uid="{3915932F-A754-423E-8465-CE571C6F1E2B}"/>
    <cellStyle name="Vírgula 39 7 2" xfId="24486" xr:uid="{31B553C1-1804-481D-93E5-F8F5FE14984E}"/>
    <cellStyle name="Vírgula 39 8" xfId="13735" xr:uid="{CA41813B-A05D-4D47-9827-63F956C58C17}"/>
    <cellStyle name="Vírgula 39 9" xfId="19645" xr:uid="{BF6A5D1D-93E0-450C-B526-B92C61A050AE}"/>
    <cellStyle name="Vírgula 4" xfId="18" xr:uid="{2A6562F9-6834-4E8D-BC23-5A57D2358178}"/>
    <cellStyle name="Vírgula 4 10" xfId="8155" xr:uid="{5D27BD4F-ACA3-4485-95A8-4E58058A0011}"/>
    <cellStyle name="Vírgula 4 10 2" xfId="13010" xr:uid="{9958A6B9-19A6-4C30-90C3-AB2574DC9064}"/>
    <cellStyle name="Vírgula 4 10 2 2" xfId="29272" xr:uid="{5BA059A2-D6D8-401A-A6CB-713A821E654E}"/>
    <cellStyle name="Vírgula 4 10 3" xfId="18605" xr:uid="{74A09FC5-BDF4-4FBD-989F-4823A2AF96DD}"/>
    <cellStyle name="Vírgula 4 10 4" xfId="24431" xr:uid="{BD69DFF7-E6C4-47E2-B368-3EDF6F6B4F6E}"/>
    <cellStyle name="Vírgula 4 10 5" xfId="31137" xr:uid="{17D7EBDE-0C12-47A8-B817-2A2E4AF44111}"/>
    <cellStyle name="Vírgula 4 10 6" xfId="41405" xr:uid="{C338E195-037A-4EE5-8D37-86AF304C7EAC}"/>
    <cellStyle name="Vírgula 4 11" xfId="8218" xr:uid="{BEDD6398-33B2-4A17-9E78-4CA6E6FAF868}"/>
    <cellStyle name="Vírgula 4 11 2" xfId="24487" xr:uid="{2C763EE6-EFEA-41E3-B403-BD28CF302454}"/>
    <cellStyle name="Vírgula 4 12" xfId="13736" xr:uid="{318111BC-44CE-48AC-A1E2-8AA3E461D338}"/>
    <cellStyle name="Vírgula 4 13" xfId="19646" xr:uid="{FDB7AA09-9954-4B20-BB70-B4DB15709EFD}"/>
    <cellStyle name="Vírgula 4 14" xfId="32591" xr:uid="{551358B1-BCE9-4DB2-A510-B7B7F0485786}"/>
    <cellStyle name="Vírgula 4 15" xfId="32019" xr:uid="{33B779C8-FCEE-4467-9BA0-A4B3358382D4}"/>
    <cellStyle name="Vírgula 4 16" xfId="32601" xr:uid="{1E6044C0-DA33-4786-B5B9-82522690A479}"/>
    <cellStyle name="Vírgula 4 17" xfId="32690" xr:uid="{B1E601EB-6F86-46BE-86CD-ED0EB55B71C0}"/>
    <cellStyle name="Vírgula 4 18" xfId="34256" xr:uid="{8840F5B7-5174-4AD7-BC0B-CED626CFEACB}"/>
    <cellStyle name="Vírgula 4 19" xfId="35677" xr:uid="{323B29B2-919C-4AEA-BFAA-99547CAB2A0C}"/>
    <cellStyle name="Vírgula 4 2" xfId="2918" xr:uid="{0CE81AD6-B6A7-443D-BA0F-8F960E92E592}"/>
    <cellStyle name="Vírgula 4 2 10" xfId="19647" xr:uid="{09FECD66-B4EE-4733-9E25-BF8650C4371F}"/>
    <cellStyle name="Vírgula 4 2 11" xfId="32593" xr:uid="{95C97C56-CA10-47EB-8B03-5E15DD5816E6}"/>
    <cellStyle name="Vírgula 4 2 12" xfId="13368" xr:uid="{EE3A99E7-EEF6-4292-8AD5-58A88BAFB99C}"/>
    <cellStyle name="Vírgula 4 2 13" xfId="32623" xr:uid="{C365C8BC-5AD7-4C46-9390-4C7954FEE998}"/>
    <cellStyle name="Vírgula 4 2 14" xfId="32691" xr:uid="{8C4C436B-9BE7-41E6-8B70-FA58795BDD4F}"/>
    <cellStyle name="Vírgula 4 2 15" xfId="35365" xr:uid="{13174B3F-7FD6-4B0E-94CC-E6E5D367D3FD}"/>
    <cellStyle name="Vírgula 4 2 16" xfId="35729" xr:uid="{8E406CB3-FAD7-4C10-BEA2-C7C4E3E12C31}"/>
    <cellStyle name="Vírgula 4 2 17" xfId="37144" xr:uid="{8DBD12EB-3750-4730-8C96-C875E064B980}"/>
    <cellStyle name="Vírgula 4 2 18" xfId="38549" xr:uid="{2E85EB45-35C5-494B-8F7E-DDE05D54FD48}"/>
    <cellStyle name="Vírgula 4 2 19" xfId="41035" xr:uid="{6901AACC-D52E-4F18-A853-7F6F90677A27}"/>
    <cellStyle name="Vírgula 4 2 2" xfId="3138" xr:uid="{52DCEEC1-65B4-4814-8E8B-4844E3E26B9A}"/>
    <cellStyle name="Vírgula 4 2 2 10" xfId="32885" xr:uid="{99CC5FB5-56CA-49CC-94E2-23DA9900496E}"/>
    <cellStyle name="Vírgula 4 2 2 11" xfId="35366" xr:uid="{1D1DB682-E7B8-40F1-8165-6DD3151C02AA}"/>
    <cellStyle name="Vírgula 4 2 2 12" xfId="35879" xr:uid="{663BC696-72E9-4023-ADEB-C991CC427F7E}"/>
    <cellStyle name="Vírgula 4 2 2 13" xfId="37291" xr:uid="{B51DBDD7-C1F2-4935-B5F3-3320D21980FA}"/>
    <cellStyle name="Vírgula 4 2 2 14" xfId="38696" xr:uid="{0AF46F7A-17A6-4960-A21C-FA59E16FDDFF}"/>
    <cellStyle name="Vírgula 4 2 2 15" xfId="41036" xr:uid="{0CA3837C-C92B-4B3A-984C-893653381C55}"/>
    <cellStyle name="Vírgula 4 2 2 16" xfId="41745" xr:uid="{E398292B-637E-4A83-9BD6-358236421893}"/>
    <cellStyle name="Vírgula 4 2 2 17" xfId="43148" xr:uid="{0AB17DAD-AF7E-47C8-8BE0-296D387C3EFD}"/>
    <cellStyle name="Vírgula 4 2 2 2" xfId="3603" xr:uid="{85DD94F5-9E00-4D45-8A24-491984969737}"/>
    <cellStyle name="Vírgula 4 2 2 2 10" xfId="35367" xr:uid="{553A9680-30B7-4AD5-9817-64517C546323}"/>
    <cellStyle name="Vírgula 4 2 2 2 11" xfId="36244" xr:uid="{E3359418-0B62-40AD-A206-2AFF8361A979}"/>
    <cellStyle name="Vírgula 4 2 2 2 12" xfId="37656" xr:uid="{88F61ED6-BFD6-4DB3-B7D3-FAD5962B8977}"/>
    <cellStyle name="Vírgula 4 2 2 2 13" xfId="39061" xr:uid="{39258A47-75EF-41CA-A4B7-B8F0A6DF5C3F}"/>
    <cellStyle name="Vírgula 4 2 2 2 14" xfId="41037" xr:uid="{F4095E1E-BEE3-4324-892A-180B76E2F093}"/>
    <cellStyle name="Vírgula 4 2 2 2 15" xfId="42110" xr:uid="{2A510F0E-949F-411C-A846-4C9CE700BFDC}"/>
    <cellStyle name="Vírgula 4 2 2 2 16" xfId="43513" xr:uid="{115A53F5-40C8-4830-81C2-74CC0A18C927}"/>
    <cellStyle name="Vírgula 4 2 2 2 2" xfId="4464" xr:uid="{6283539D-91F2-4390-8291-10A808DA3E2C}"/>
    <cellStyle name="Vírgula 4 2 2 2 2 10" xfId="36996" xr:uid="{E7DA95B6-9CA4-482E-BF1C-5166259FF093}"/>
    <cellStyle name="Vírgula 4 2 2 2 2 11" xfId="38408" xr:uid="{E562DCC5-9002-4711-B926-21FB15887D77}"/>
    <cellStyle name="Vírgula 4 2 2 2 2 12" xfId="39813" xr:uid="{DA7AE2C7-FAD3-4B59-A9FD-1920A2A6A60E}"/>
    <cellStyle name="Vírgula 4 2 2 2 2 13" xfId="41038" xr:uid="{3AB26A03-D238-4A33-929B-3D6D08BD1694}"/>
    <cellStyle name="Vírgula 4 2 2 2 2 14" xfId="42862" xr:uid="{6D1B569C-7998-44F3-A217-D8C854110089}"/>
    <cellStyle name="Vírgula 4 2 2 2 2 15" xfId="44265" xr:uid="{8C847EF3-35AC-4120-9ED8-F8B326218D81}"/>
    <cellStyle name="Vírgula 4 2 2 2 2 2" xfId="6073" xr:uid="{51BF4F81-C4B1-4A0E-94D0-03BFA2DAD0F0}"/>
    <cellStyle name="Vírgula 4 2 2 2 2 2 2" xfId="11322" xr:uid="{57A4AE1F-3EF3-4945-900A-9B07C9B618FA}"/>
    <cellStyle name="Vírgula 4 2 2 2 2 2 2 2" xfId="27584" xr:uid="{7E21F5C6-6A3E-41C6-B3DE-82C793374E8E}"/>
    <cellStyle name="Vírgula 4 2 2 2 2 2 3" xfId="16845" xr:uid="{DE8CE616-C19D-4A19-ABB8-658F9DA2166C}"/>
    <cellStyle name="Vírgula 4 2 2 2 2 2 4" xfId="22743" xr:uid="{DB88DF18-722E-4AFA-ACEB-3F139CCD91A2}"/>
    <cellStyle name="Vírgula 4 2 2 2 2 2 5" xfId="31439" xr:uid="{2F1A60BE-5B2A-46B6-BAAD-B348763BE345}"/>
    <cellStyle name="Vírgula 4 2 2 2 2 3" xfId="8079" xr:uid="{A5C76D90-D32E-4154-90BA-4F5D963FE3BC}"/>
    <cellStyle name="Vírgula 4 2 2 2 2 3 2" xfId="12934" xr:uid="{7D5FF4D8-27A4-478D-BB81-E129A96E3297}"/>
    <cellStyle name="Vírgula 4 2 2 2 2 3 2 2" xfId="29196" xr:uid="{6ADBAF5B-4EFB-4DFC-A3FC-43BF058F483E}"/>
    <cellStyle name="Vírgula 4 2 2 2 2 3 3" xfId="18529" xr:uid="{643A3A86-2104-4369-B682-198A97047722}"/>
    <cellStyle name="Vírgula 4 2 2 2 2 3 4" xfId="24355" xr:uid="{46E95C35-C574-49E1-8D47-6239A30BE53A}"/>
    <cellStyle name="Vírgula 4 2 2 2 2 3 5" xfId="31886" xr:uid="{B3B219ED-3E14-4EEA-8882-471B596BCA7D}"/>
    <cellStyle name="Vírgula 4 2 2 2 2 4" xfId="9706" xr:uid="{09E3F0E2-035A-4920-9437-D559639C02A9}"/>
    <cellStyle name="Vírgula 4 2 2 2 2 4 2" xfId="25975" xr:uid="{BA044A8D-FD27-4B73-81C7-89094B1877B1}"/>
    <cellStyle name="Vírgula 4 2 2 2 2 5" xfId="15236" xr:uid="{2E38B239-609C-4D17-91E0-4F09F6378B03}"/>
    <cellStyle name="Vírgula 4 2 2 2 2 6" xfId="21134" xr:uid="{F6E758F4-98B7-4F42-8A54-6B578864BB74}"/>
    <cellStyle name="Vírgula 4 2 2 2 2 7" xfId="19074" xr:uid="{C5BCAB2A-BC34-4AFC-92C3-4F9E589A67F3}"/>
    <cellStyle name="Vírgula 4 2 2 2 2 8" xfId="34179" xr:uid="{1DF4D121-9606-4506-B1D7-FC0FCC4382CA}"/>
    <cellStyle name="Vírgula 4 2 2 2 2 9" xfId="35368" xr:uid="{B02AEDED-9E96-40F5-9045-EE61FEF0F57A}"/>
    <cellStyle name="Vírgula 4 2 2 2 3" xfId="5218" xr:uid="{2ACFDF54-24E3-4937-BAE9-E2C748D5BD1C}"/>
    <cellStyle name="Vírgula 4 2 2 2 3 2" xfId="10467" xr:uid="{74D57114-E9BB-40D1-9819-FF3CAEDE011E}"/>
    <cellStyle name="Vírgula 4 2 2 2 3 2 2" xfId="26729" xr:uid="{3FD59C0F-33F6-463D-8B96-EA4B2E5B3FA2}"/>
    <cellStyle name="Vírgula 4 2 2 2 3 3" xfId="15990" xr:uid="{4FA82D93-4DDD-49C5-96D5-0C41CCDEE560}"/>
    <cellStyle name="Vírgula 4 2 2 2 3 4" xfId="21888" xr:uid="{184F5836-9C77-48DB-A079-F1779D431C22}"/>
    <cellStyle name="Vírgula 4 2 2 2 3 5" xfId="19191" xr:uid="{4C2964D8-06CF-4EC6-ADCD-D3FB98CC8C6E}"/>
    <cellStyle name="Vírgula 4 2 2 2 4" xfId="7224" xr:uid="{EC183E07-EFA3-4890-80B6-B9C952AF6083}"/>
    <cellStyle name="Vírgula 4 2 2 2 4 2" xfId="12079" xr:uid="{2195748C-F82A-42CD-A0CB-385EA342AAEF}"/>
    <cellStyle name="Vírgula 4 2 2 2 4 2 2" xfId="28341" xr:uid="{496C4B8C-6B1C-4233-8F93-BE030CE2302B}"/>
    <cellStyle name="Vírgula 4 2 2 2 4 3" xfId="17674" xr:uid="{4B8DF12D-3BC1-4F4C-AFE6-80743C947F81}"/>
    <cellStyle name="Vírgula 4 2 2 2 4 4" xfId="23500" xr:uid="{E760E60D-47CA-4BBC-B703-1C87E402A0E0}"/>
    <cellStyle name="Vírgula 4 2 2 2 4 5" xfId="30870" xr:uid="{3C77B3B8-1136-4643-92C8-C618D64223AA}"/>
    <cellStyle name="Vírgula 4 2 2 2 5" xfId="8851" xr:uid="{5C48887C-8430-4987-977A-2A37E957D4EC}"/>
    <cellStyle name="Vírgula 4 2 2 2 5 2" xfId="25120" xr:uid="{75D66FA3-2BC7-4786-A794-9458D5AB47C6}"/>
    <cellStyle name="Vírgula 4 2 2 2 6" xfId="14379" xr:uid="{77AA47C4-1500-4445-B3ED-DE4924F6962A}"/>
    <cellStyle name="Vírgula 4 2 2 2 7" xfId="20279" xr:uid="{3990CA82-6C42-4FF1-A67E-1C028132E4D7}"/>
    <cellStyle name="Vírgula 4 2 2 2 8" xfId="30427" xr:uid="{48303A59-03CD-498E-A7DB-AD33A2AB1760}"/>
    <cellStyle name="Vírgula 4 2 2 2 9" xfId="33324" xr:uid="{E32DF9A6-BEAD-443C-B04B-FC70234A5DF1}"/>
    <cellStyle name="Vírgula 4 2 2 3" xfId="4029" xr:uid="{9A5BC207-86BC-4471-A84F-EDC562E09360}"/>
    <cellStyle name="Vírgula 4 2 2 3 10" xfId="36629" xr:uid="{DE45024A-4433-4032-8C33-AF3D57A09D8D}"/>
    <cellStyle name="Vírgula 4 2 2 3 11" xfId="38041" xr:uid="{A426D248-1989-4E54-A89B-3B0415BF91D9}"/>
    <cellStyle name="Vírgula 4 2 2 3 12" xfId="39446" xr:uid="{E0442DEF-EAEB-46DA-B0AC-C5853BA2B27D}"/>
    <cellStyle name="Vírgula 4 2 2 3 13" xfId="41039" xr:uid="{52F4639B-ECEE-48B5-A7D1-15D0834FA7A5}"/>
    <cellStyle name="Vírgula 4 2 2 3 14" xfId="42495" xr:uid="{DD75D0F7-40B6-4DBB-B78F-02FE353FAB8B}"/>
    <cellStyle name="Vírgula 4 2 2 3 15" xfId="43898" xr:uid="{5409EC62-B748-41D4-A618-619AA6B1E372}"/>
    <cellStyle name="Vírgula 4 2 2 3 2" xfId="5638" xr:uid="{C75F8516-EBA6-417C-B238-ACF4C670E0DD}"/>
    <cellStyle name="Vírgula 4 2 2 3 2 2" xfId="10887" xr:uid="{503ECA3C-25B3-41BD-8BC6-DDB82DBE4C22}"/>
    <cellStyle name="Vírgula 4 2 2 3 2 2 2" xfId="27149" xr:uid="{B3BF831F-25B9-46A0-9E99-56A5836F8F1B}"/>
    <cellStyle name="Vírgula 4 2 2 3 2 3" xfId="16410" xr:uid="{6B6E098E-F4D1-4BF5-A118-928A1027050D}"/>
    <cellStyle name="Vírgula 4 2 2 3 2 4" xfId="22308" xr:uid="{106BF56A-7251-486F-820F-932E2067A60B}"/>
    <cellStyle name="Vírgula 4 2 2 3 2 5" xfId="31065" xr:uid="{B581D342-668A-4D31-BEDC-FD0B3E94EB4D}"/>
    <cellStyle name="Vírgula 4 2 2 3 3" xfId="7644" xr:uid="{2C7BFBCB-6933-4E3C-BC2F-58E3AE47E6B7}"/>
    <cellStyle name="Vírgula 4 2 2 3 3 2" xfId="12499" xr:uid="{251CBD25-0EED-4C49-9740-B9C356E83E26}"/>
    <cellStyle name="Vírgula 4 2 2 3 3 2 2" xfId="28761" xr:uid="{218A6E50-2B51-43D0-A7A0-45BA1B43D5BA}"/>
    <cellStyle name="Vírgula 4 2 2 3 3 3" xfId="18094" xr:uid="{5F9A9EEC-E735-4B70-89AB-5E7972BC4A5D}"/>
    <cellStyle name="Vírgula 4 2 2 3 3 4" xfId="23920" xr:uid="{011C158C-FC99-4512-816D-181B133340CB}"/>
    <cellStyle name="Vírgula 4 2 2 3 3 5" xfId="18713" xr:uid="{A2047883-5082-4878-9B37-BF1900EDF095}"/>
    <cellStyle name="Vírgula 4 2 2 3 4" xfId="9271" xr:uid="{5356A1A5-6CF4-4614-8135-FD9787212F94}"/>
    <cellStyle name="Vírgula 4 2 2 3 4 2" xfId="25540" xr:uid="{4B606EF5-E7AD-4EDE-9E2F-52969A08FAB4}"/>
    <cellStyle name="Vírgula 4 2 2 3 5" xfId="14801" xr:uid="{743F42A2-2303-4BD6-A1C2-0FB5698B36A2}"/>
    <cellStyle name="Vírgula 4 2 2 3 6" xfId="20699" xr:uid="{66AC7ED9-0E74-464E-B6EA-9B04940F2459}"/>
    <cellStyle name="Vírgula 4 2 2 3 7" xfId="30394" xr:uid="{E0EEB33E-4A9C-4906-9FC7-FDE37FDAA4C3}"/>
    <cellStyle name="Vírgula 4 2 2 3 8" xfId="33744" xr:uid="{B3C0BC98-B679-44EE-96F2-13BC0FE4EBB2}"/>
    <cellStyle name="Vírgula 4 2 2 3 9" xfId="35369" xr:uid="{878C306A-5D37-437F-9E5F-D7219CC18E70}"/>
    <cellStyle name="Vírgula 4 2 2 4" xfId="4779" xr:uid="{FFCE6E0F-7BD5-46C8-9245-C21183EE004E}"/>
    <cellStyle name="Vírgula 4 2 2 4 2" xfId="10028" xr:uid="{D45D28E2-9BAF-43BE-A310-9308D4C0105E}"/>
    <cellStyle name="Vírgula 4 2 2 4 2 2" xfId="26290" xr:uid="{4ABEF1CD-71E0-4526-886C-473234828CE8}"/>
    <cellStyle name="Vírgula 4 2 2 4 3" xfId="15551" xr:uid="{5578243C-E3CC-4C26-99C3-4876F0E081CD}"/>
    <cellStyle name="Vírgula 4 2 2 4 4" xfId="21449" xr:uid="{4F1AD449-B6C3-4EAC-8451-4C1FD53A7ECB}"/>
    <cellStyle name="Vírgula 4 2 2 4 5" xfId="13336" xr:uid="{BF5FBED2-25B2-4A48-A1FB-11820AD9982A}"/>
    <cellStyle name="Vírgula 4 2 2 5" xfId="6785" xr:uid="{2ABDF7BA-CE4D-4FBB-ABA6-2500697C465D}"/>
    <cellStyle name="Vírgula 4 2 2 5 2" xfId="11640" xr:uid="{2F804974-C21D-4D60-93E5-8FA6CA931E0A}"/>
    <cellStyle name="Vírgula 4 2 2 5 2 2" xfId="27902" xr:uid="{5DFB67AD-BFC3-4F3E-85CA-DB1BE7437290}"/>
    <cellStyle name="Vírgula 4 2 2 5 3" xfId="17235" xr:uid="{C9A48DD3-3FC2-4103-951C-3065F4CA4083}"/>
    <cellStyle name="Vírgula 4 2 2 5 4" xfId="23061" xr:uid="{121095F7-012B-4EFE-A9B1-9C257E479CE8}"/>
    <cellStyle name="Vírgula 4 2 2 5 5" xfId="31679" xr:uid="{9DE72C86-A51F-48F9-BC40-745DB33FE2F1}"/>
    <cellStyle name="Vírgula 4 2 2 6" xfId="8412" xr:uid="{511212AD-2970-4878-9625-C39012925F63}"/>
    <cellStyle name="Vírgula 4 2 2 6 2" xfId="24681" xr:uid="{269ACAA2-A031-4DE6-8F8D-9AC5261AB832}"/>
    <cellStyle name="Vírgula 4 2 2 7" xfId="13937" xr:uid="{1055DCA3-A0C5-4E2C-981B-A3D013F1F216}"/>
    <cellStyle name="Vírgula 4 2 2 8" xfId="19840" xr:uid="{EDF00135-F270-4B28-9CCC-ED0CD59D9733}"/>
    <cellStyle name="Vírgula 4 2 2 9" xfId="30672" xr:uid="{E6AF2B0F-B7E9-47C6-842B-F82237017198}"/>
    <cellStyle name="Vírgula 4 2 20" xfId="41598" xr:uid="{12B022CD-3218-4680-9613-8E335EB2A2C7}"/>
    <cellStyle name="Vírgula 4 2 21" xfId="43001" xr:uid="{2F2FAA8F-1045-4B32-A237-F171C010A5EA}"/>
    <cellStyle name="Vírgula 4 2 3" xfId="3405" xr:uid="{BE56416E-0BBF-4F34-ACA0-F0F17003A03B}"/>
    <cellStyle name="Vírgula 4 2 3 10" xfId="35370" xr:uid="{134ED43F-E1BE-4B08-BED4-A4293945EDB8}"/>
    <cellStyle name="Vírgula 4 2 3 11" xfId="36068" xr:uid="{EB87D293-132C-49BA-8050-CD2C0D8DDC5D}"/>
    <cellStyle name="Vírgula 4 2 3 12" xfId="37480" xr:uid="{7094AD1C-ECEE-449A-BCFB-C75856FC902C}"/>
    <cellStyle name="Vírgula 4 2 3 13" xfId="38885" xr:uid="{46FF8C3A-7A2A-4A50-AD03-E3DB7C4FD0E9}"/>
    <cellStyle name="Vírgula 4 2 3 14" xfId="41040" xr:uid="{8D22E89F-5C9D-4042-9C2D-98E5DA9C5BDF}"/>
    <cellStyle name="Vírgula 4 2 3 15" xfId="41934" xr:uid="{D3DAC59B-B6AE-493B-888C-CFB7F54EFC84}"/>
    <cellStyle name="Vírgula 4 2 3 16" xfId="43337" xr:uid="{0E269D06-9FAE-44AB-9295-7FE5382782C3}"/>
    <cellStyle name="Vírgula 4 2 3 2" xfId="4266" xr:uid="{6FF98494-1EFF-43BD-A452-593932F89774}"/>
    <cellStyle name="Vírgula 4 2 3 2 10" xfId="36820" xr:uid="{78B073D7-A949-4CDB-9C1E-462F19B83E13}"/>
    <cellStyle name="Vírgula 4 2 3 2 11" xfId="38232" xr:uid="{363D87C0-68FA-422E-8047-D3BAE044022A}"/>
    <cellStyle name="Vírgula 4 2 3 2 12" xfId="39637" xr:uid="{250845B9-D2D0-497E-90C4-93D028F62BF6}"/>
    <cellStyle name="Vírgula 4 2 3 2 13" xfId="41041" xr:uid="{F380F65B-F140-4858-B3B2-EC308A56C4E5}"/>
    <cellStyle name="Vírgula 4 2 3 2 14" xfId="42686" xr:uid="{66114802-B4A8-4CCC-AB02-1D18F7DFD0BB}"/>
    <cellStyle name="Vírgula 4 2 3 2 15" xfId="44089" xr:uid="{9C76F02C-2978-4C19-ADC0-22D857268FED}"/>
    <cellStyle name="Vírgula 4 2 3 2 2" xfId="5875" xr:uid="{BA487060-9EBA-473B-B228-D5DFC7327BF0}"/>
    <cellStyle name="Vírgula 4 2 3 2 2 2" xfId="11124" xr:uid="{3304B4B5-3A00-4CA4-B424-B61CEA92DA1C}"/>
    <cellStyle name="Vírgula 4 2 3 2 2 2 2" xfId="27386" xr:uid="{46AD93BD-8CCF-4ECE-B3DB-6AFBF08EAEAB}"/>
    <cellStyle name="Vírgula 4 2 3 2 2 3" xfId="16647" xr:uid="{3944FB92-C095-4017-96EA-FF35E4278657}"/>
    <cellStyle name="Vírgula 4 2 3 2 2 4" xfId="22545" xr:uid="{26E93E12-ACFD-4742-A66A-1B39FB9D27AE}"/>
    <cellStyle name="Vírgula 4 2 3 2 2 5" xfId="31691" xr:uid="{87CD0E71-ED65-4429-8760-B4B99B192B2E}"/>
    <cellStyle name="Vírgula 4 2 3 2 3" xfId="7881" xr:uid="{0DD27D3C-04EC-4BA9-BB9A-7DE7F83255E2}"/>
    <cellStyle name="Vírgula 4 2 3 2 3 2" xfId="12736" xr:uid="{1108648A-DE26-4FA7-A05D-5F7E11A6379A}"/>
    <cellStyle name="Vírgula 4 2 3 2 3 2 2" xfId="28998" xr:uid="{DE18FFEC-2087-49BA-802A-E48CA3C5DB20}"/>
    <cellStyle name="Vírgula 4 2 3 2 3 3" xfId="18331" xr:uid="{22923481-0B56-42EE-AF15-86F5568C1C75}"/>
    <cellStyle name="Vírgula 4 2 3 2 3 4" xfId="24157" xr:uid="{6F492677-66D5-4986-9ACE-3DAC1B374A8D}"/>
    <cellStyle name="Vírgula 4 2 3 2 3 5" xfId="30276" xr:uid="{97B4C346-FD7C-4CCB-BFD0-13AC9946EA49}"/>
    <cellStyle name="Vírgula 4 2 3 2 4" xfId="9508" xr:uid="{59793A21-6382-4930-9F39-43634896824E}"/>
    <cellStyle name="Vírgula 4 2 3 2 4 2" xfId="25777" xr:uid="{9F58AC26-4BA7-4A7B-9B60-5FEBEBA899CA}"/>
    <cellStyle name="Vírgula 4 2 3 2 5" xfId="15038" xr:uid="{E1FC2988-5B7F-4CBE-B49A-D64DB809B6A5}"/>
    <cellStyle name="Vírgula 4 2 3 2 6" xfId="20936" xr:uid="{491C36C4-3FB3-457A-B214-38885D7F2F80}"/>
    <cellStyle name="Vírgula 4 2 3 2 7" xfId="29854" xr:uid="{665ADC3A-F89B-4565-8953-80B3F8C8AFBE}"/>
    <cellStyle name="Vírgula 4 2 3 2 8" xfId="33981" xr:uid="{8E7BEF18-7CA7-4279-B818-ED57879A6938}"/>
    <cellStyle name="Vírgula 4 2 3 2 9" xfId="35371" xr:uid="{32C74464-6114-48A2-9D18-F0AF1A028885}"/>
    <cellStyle name="Vírgula 4 2 3 3" xfId="5020" xr:uid="{20163D21-E91C-4D0E-8D2B-42AC5EE959A1}"/>
    <cellStyle name="Vírgula 4 2 3 3 2" xfId="10269" xr:uid="{C77A6B20-5D40-436F-A257-DD3F2EE897C0}"/>
    <cellStyle name="Vírgula 4 2 3 3 2 2" xfId="26531" xr:uid="{0604F70C-38A8-43D9-B784-DD28B71EEEFD}"/>
    <cellStyle name="Vírgula 4 2 3 3 3" xfId="15792" xr:uid="{0E5E98D8-B60C-4C05-9817-FA1046C84F5C}"/>
    <cellStyle name="Vírgula 4 2 3 3 4" xfId="21690" xr:uid="{017B4DBF-B57B-43F7-B7F9-E5EE7C4BAA75}"/>
    <cellStyle name="Vírgula 4 2 3 3 5" xfId="19264" xr:uid="{CC965F3D-0791-4C5C-8973-878F8ADD7478}"/>
    <cellStyle name="Vírgula 4 2 3 4" xfId="7026" xr:uid="{CB212999-5F83-45AA-BB1A-00E6597AF956}"/>
    <cellStyle name="Vírgula 4 2 3 4 2" xfId="11881" xr:uid="{EC7EF9D4-785D-49AB-90F3-E1DC38593BD1}"/>
    <cellStyle name="Vírgula 4 2 3 4 2 2" xfId="28143" xr:uid="{BB1269AA-82B5-4CCC-9570-207495750841}"/>
    <cellStyle name="Vírgula 4 2 3 4 3" xfId="17476" xr:uid="{82BAE16B-35B4-4707-A9EC-5884EF9245C4}"/>
    <cellStyle name="Vírgula 4 2 3 4 4" xfId="23302" xr:uid="{2216C072-D9AC-473B-A557-C0BDA4AD8F14}"/>
    <cellStyle name="Vírgula 4 2 3 4 5" xfId="31424" xr:uid="{300CAD35-11CA-4182-9D2F-3635DB849453}"/>
    <cellStyle name="Vírgula 4 2 3 5" xfId="8653" xr:uid="{FA768F57-169A-4F6F-A011-0AB41BB6BC45}"/>
    <cellStyle name="Vírgula 4 2 3 5 2" xfId="24922" xr:uid="{ACEFD6D2-CFDD-418C-9ACC-9E1EBFFF1146}"/>
    <cellStyle name="Vírgula 4 2 3 6" xfId="14181" xr:uid="{E091600C-33C7-4BE7-90D6-4C5B1ECF8D3F}"/>
    <cellStyle name="Vírgula 4 2 3 7" xfId="20081" xr:uid="{8CF14301-9B00-4085-B380-1C5C850313F5}"/>
    <cellStyle name="Vírgula 4 2 3 8" xfId="30844" xr:uid="{8EBF4BA1-5360-4D39-B182-C80F58D3BCA5}"/>
    <cellStyle name="Vírgula 4 2 3 9" xfId="33126" xr:uid="{16617CF7-9BCD-4F94-BA0D-1B1FF6767424}"/>
    <cellStyle name="Vírgula 4 2 4" xfId="3828" xr:uid="{2EFA1E0B-7452-4BA4-8FAB-4876D53FB011}"/>
    <cellStyle name="Vírgula 4 2 4 10" xfId="36453" xr:uid="{03D5635E-233F-41BA-8262-F86DE356B7AE}"/>
    <cellStyle name="Vírgula 4 2 4 11" xfId="37865" xr:uid="{1433A9F3-8CFC-4484-B639-0C8DC5E83392}"/>
    <cellStyle name="Vírgula 4 2 4 12" xfId="39270" xr:uid="{AE17BC63-1F2E-472B-9D35-84910F51B472}"/>
    <cellStyle name="Vírgula 4 2 4 13" xfId="41042" xr:uid="{D8876579-75E6-42DD-B728-1AE99C72D2AE}"/>
    <cellStyle name="Vírgula 4 2 4 14" xfId="42319" xr:uid="{634E2DF3-B525-496F-A195-51CAD8B7775A}"/>
    <cellStyle name="Vírgula 4 2 4 15" xfId="43722" xr:uid="{D26885BB-04CF-410D-8A75-A9D92C5CBCA8}"/>
    <cellStyle name="Vírgula 4 2 4 2" xfId="5437" xr:uid="{EA5BCC3C-B204-4FB5-BCF0-4E4C8A5289F2}"/>
    <cellStyle name="Vírgula 4 2 4 2 2" xfId="10686" xr:uid="{A85B0E19-819C-4724-99A5-F6439A14D2AD}"/>
    <cellStyle name="Vírgula 4 2 4 2 2 2" xfId="26948" xr:uid="{A717569A-05D3-4992-BC22-0CE0F53E557A}"/>
    <cellStyle name="Vírgula 4 2 4 2 3" xfId="16209" xr:uid="{CEFE98FC-D5CE-44B6-B264-748A76C9081E}"/>
    <cellStyle name="Vírgula 4 2 4 2 4" xfId="22107" xr:uid="{1C32DDB4-A6E2-453D-9383-22ED2283B1F8}"/>
    <cellStyle name="Vírgula 4 2 4 2 5" xfId="13405" xr:uid="{EA7BAD78-6FEB-4C0C-8985-5CA0E92B158C}"/>
    <cellStyle name="Vírgula 4 2 4 3" xfId="7443" xr:uid="{A10D3960-AB42-4628-8599-C6D8CDE62C68}"/>
    <cellStyle name="Vírgula 4 2 4 3 2" xfId="12298" xr:uid="{C64927CF-5114-48E7-94E2-8B5DFDDDFC30}"/>
    <cellStyle name="Vírgula 4 2 4 3 2 2" xfId="28560" xr:uid="{F85DE001-E485-4382-BD76-E92C6860F315}"/>
    <cellStyle name="Vírgula 4 2 4 3 3" xfId="17893" xr:uid="{756412A7-6229-4979-A663-1E4D221234A8}"/>
    <cellStyle name="Vírgula 4 2 4 3 4" xfId="23719" xr:uid="{0F8880E7-7286-4733-8357-24C492FD6C55}"/>
    <cellStyle name="Vírgula 4 2 4 3 5" xfId="29323" xr:uid="{00D2A766-5357-480A-A8D6-B920DE5A187F}"/>
    <cellStyle name="Vírgula 4 2 4 4" xfId="9070" xr:uid="{3772CD77-26D7-40AC-BE78-19B33BB39F5E}"/>
    <cellStyle name="Vírgula 4 2 4 4 2" xfId="25339" xr:uid="{695F9737-121B-47E3-BC5D-58E2F12C17D4}"/>
    <cellStyle name="Vírgula 4 2 4 5" xfId="14600" xr:uid="{8118A42D-A1C4-459A-92A8-C195B7C9962B}"/>
    <cellStyle name="Vírgula 4 2 4 6" xfId="20498" xr:uid="{4FBFE91D-1EC7-45D0-A2A9-7B101EC49221}"/>
    <cellStyle name="Vírgula 4 2 4 7" xfId="18971" xr:uid="{B720F118-ADE0-4DF9-AFB1-4EFBE452E0E4}"/>
    <cellStyle name="Vírgula 4 2 4 8" xfId="33543" xr:uid="{456ACDAA-2D45-4CB0-8B4D-15208FF136F8}"/>
    <cellStyle name="Vírgula 4 2 4 9" xfId="35372" xr:uid="{CFA8ABE8-F585-45F8-A690-55D4A567B299}"/>
    <cellStyle name="Vírgula 4 2 5" xfId="4586" xr:uid="{175F5042-9DAC-4D33-B9BE-63CA216600DB}"/>
    <cellStyle name="Vírgula 4 2 5 2" xfId="9835" xr:uid="{CEB63C35-D8FF-4516-A939-CFA669B657C6}"/>
    <cellStyle name="Vírgula 4 2 5 2 2" xfId="26097" xr:uid="{29E68B97-DCFB-422E-9753-48D8FD6A2979}"/>
    <cellStyle name="Vírgula 4 2 5 3" xfId="15358" xr:uid="{84741F0F-BE49-4F47-B589-E52A7FB3E417}"/>
    <cellStyle name="Vírgula 4 2 5 4" xfId="21256" xr:uid="{22B4DA5B-03A5-40D3-85B4-4C1E7EF795D7}"/>
    <cellStyle name="Vírgula 4 2 5 5" xfId="31707" xr:uid="{0908AB08-77B6-42F8-97A0-93F1014A7B73}"/>
    <cellStyle name="Vírgula 4 2 5 6" xfId="35668" xr:uid="{8C26D978-5412-4D39-989C-148305D80C56}"/>
    <cellStyle name="Vírgula 4 2 5 7" xfId="41337" xr:uid="{749DA705-80E8-411B-B1E4-38F4FEA45B19}"/>
    <cellStyle name="Vírgula 4 2 6" xfId="6592" xr:uid="{634E3430-CF24-4BDA-8C91-B29A4E42F822}"/>
    <cellStyle name="Vírgula 4 2 6 2" xfId="11447" xr:uid="{5EC0F18A-56B2-41BA-B83B-54BA87C88D94}"/>
    <cellStyle name="Vírgula 4 2 6 2 2" xfId="27709" xr:uid="{BA71DC7E-0F09-4C81-9F39-EF237691F86A}"/>
    <cellStyle name="Vírgula 4 2 6 3" xfId="17042" xr:uid="{67D0F9D6-F231-4418-84B5-71FE665F73C8}"/>
    <cellStyle name="Vírgula 4 2 6 4" xfId="22868" xr:uid="{048CF9F5-6FBC-4D55-BB2D-12F55654B193}"/>
    <cellStyle name="Vírgula 4 2 6 5" xfId="18984" xr:uid="{288D6E1B-246F-4894-9D00-B5DFAD7B3974}"/>
    <cellStyle name="Vírgula 4 2 7" xfId="8158" xr:uid="{9A054B44-9F0A-42EA-BBF0-AD6A8FA4C9B9}"/>
    <cellStyle name="Vírgula 4 2 7 2" xfId="13012" xr:uid="{93F204C5-D876-4741-B6A3-3621AC1252CC}"/>
    <cellStyle name="Vírgula 4 2 7 2 2" xfId="29274" xr:uid="{44AC40EB-020A-4DED-80D9-3C1894DD9D59}"/>
    <cellStyle name="Vírgula 4 2 7 3" xfId="18607" xr:uid="{E16B0D76-4304-449B-81F2-6D7A747AFB0B}"/>
    <cellStyle name="Vírgula 4 2 7 4" xfId="24433" xr:uid="{C7A92E98-03EF-46EA-9320-4E9E3EC3EE78}"/>
    <cellStyle name="Vírgula 4 2 7 5" xfId="32544" xr:uid="{C8BD71B3-C2DF-48BC-901A-266B63CB71C7}"/>
    <cellStyle name="Vírgula 4 2 8" xfId="8219" xr:uid="{E520032F-9F03-4CE9-80D6-79D7817C0065}"/>
    <cellStyle name="Vírgula 4 2 8 2" xfId="24488" xr:uid="{A0CD3C1A-FA37-4E68-8B61-B1D9A557DB91}"/>
    <cellStyle name="Vírgula 4 2 9" xfId="13737" xr:uid="{BBE2AC19-6470-457B-94D5-AE29C7056C77}"/>
    <cellStyle name="Vírgula 4 20" xfId="35726" xr:uid="{764C37DB-E363-419F-BEB3-5531BF35C3D2}"/>
    <cellStyle name="Vírgula 4 21" xfId="37142" xr:uid="{0A3FDE3E-1E44-4CD9-8C43-D532364F44B2}"/>
    <cellStyle name="Vírgula 4 22" xfId="38547" xr:uid="{1B5D5D9F-A237-43A9-97FF-832D3D7C6DF6}"/>
    <cellStyle name="Vírgula 4 23" xfId="39929" xr:uid="{2F585C31-6F91-477C-90E2-D872C2F85DD0}"/>
    <cellStyle name="Vírgula 4 24" xfId="41596" xr:uid="{FD52823E-C5EE-4BDC-B153-84585B92CEE5}"/>
    <cellStyle name="Vírgula 4 25" xfId="42999" xr:uid="{73E790A8-203D-48B1-9BCC-03199F0015BB}"/>
    <cellStyle name="Vírgula 4 26" xfId="2917" xr:uid="{1FFE7D41-9FC1-4336-AC34-5BF835A666F9}"/>
    <cellStyle name="Vírgula 4 3" xfId="63" xr:uid="{1DA34C7D-438E-452F-A529-D1E3B64F50C5}"/>
    <cellStyle name="Vírgula 4 3 10" xfId="19373" xr:uid="{3B160F04-A171-4B9E-9464-BB39F3812AFB}"/>
    <cellStyle name="Vírgula 4 3 10 2" xfId="29346" xr:uid="{A7C8AD28-31E0-4DB5-9724-9C5BADBD5A03}"/>
    <cellStyle name="Vírgula 4 3 11" xfId="32637" xr:uid="{FA4D1ED3-25B8-4B3A-B68F-5321339225C9}"/>
    <cellStyle name="Vírgula 4 3 12" xfId="35373" xr:uid="{BF0B339D-4D9B-4390-99BF-A92454A6516A}"/>
    <cellStyle name="Vírgula 4 3 13" xfId="35767" xr:uid="{D36384CC-267A-43B2-9F6E-3E164F2E28F3}"/>
    <cellStyle name="Vírgula 4 3 14" xfId="37179" xr:uid="{2477B6AE-4CFF-41E5-8106-9AAAEC9FE1BC}"/>
    <cellStyle name="Vírgula 4 3 15" xfId="38584" xr:uid="{DFFFABDA-AD28-4BA5-9AEF-D9A4CD2D013E}"/>
    <cellStyle name="Vírgula 4 3 16" xfId="41043" xr:uid="{E9DD7973-B6AA-432F-9A4A-377D8FDAA46E}"/>
    <cellStyle name="Vírgula 4 3 17" xfId="41633" xr:uid="{398BF9B3-5121-4C24-9E6F-AFE4B587ABD4}"/>
    <cellStyle name="Vírgula 4 3 18" xfId="43036" xr:uid="{6BA83586-7764-4D0B-A6F6-73E1279C0FAB}"/>
    <cellStyle name="Vírgula 4 3 2" xfId="2994" xr:uid="{04ABDEE5-AF7E-4EF9-A9AE-30E97B155270}"/>
    <cellStyle name="Vírgula 4 3 2 10" xfId="32741" xr:uid="{4147FCF1-5C7E-4847-8164-33F4C1E490FE}"/>
    <cellStyle name="Vírgula 4 3 2 11" xfId="35374" xr:uid="{73B8F516-B168-474C-AF37-AC22CDE4963B}"/>
    <cellStyle name="Vírgula 4 3 2 12" xfId="35942" xr:uid="{6AD95D94-5196-48F5-AABB-3188116FCC8E}"/>
    <cellStyle name="Vírgula 4 3 2 13" xfId="37354" xr:uid="{E395F3A5-2CED-4EF5-9396-8A4CD6074B80}"/>
    <cellStyle name="Vírgula 4 3 2 14" xfId="38759" xr:uid="{6A109C30-C293-4480-AF97-B778F8A774D5}"/>
    <cellStyle name="Vírgula 4 3 2 15" xfId="41044" xr:uid="{7B74EADA-A609-42E6-8907-FDECD6BC5BC2}"/>
    <cellStyle name="Vírgula 4 3 2 16" xfId="41808" xr:uid="{C6EE839A-6E95-44A3-8492-0610806A25E9}"/>
    <cellStyle name="Vírgula 4 3 2 17" xfId="43211" xr:uid="{715BDA2A-F7F5-4B5C-A6AC-643FF95B2226}"/>
    <cellStyle name="Vírgula 4 3 2 2" xfId="3459" xr:uid="{421D4BE2-478B-4ACE-9CC1-7608D26894DC}"/>
    <cellStyle name="Vírgula 4 3 2 2 10" xfId="35375" xr:uid="{D431820E-55B6-4F12-9B59-061A250C87B4}"/>
    <cellStyle name="Vírgula 4 3 2 2 11" xfId="36307" xr:uid="{BEBDD620-ED7D-45DF-B924-49D911EBFD0F}"/>
    <cellStyle name="Vírgula 4 3 2 2 12" xfId="37719" xr:uid="{F561FBE8-237D-4903-86C1-A572B48411C3}"/>
    <cellStyle name="Vírgula 4 3 2 2 13" xfId="39124" xr:uid="{B40C9B1A-A671-4523-910D-E82DAA617633}"/>
    <cellStyle name="Vírgula 4 3 2 2 14" xfId="41045" xr:uid="{F7DC8811-0A5D-4A13-82C3-F8FDAA973E27}"/>
    <cellStyle name="Vírgula 4 3 2 2 15" xfId="42173" xr:uid="{EA37BE96-7A0A-4E7B-B14C-3686E3E0B1F0}"/>
    <cellStyle name="Vírgula 4 3 2 2 16" xfId="43576" xr:uid="{D3860EC8-9E37-4EA0-802D-BF524C3533CE}"/>
    <cellStyle name="Vírgula 4 3 2 2 2" xfId="4320" xr:uid="{3AF2669E-47A9-4CED-9E6C-9E8D718A0160}"/>
    <cellStyle name="Vírgula 4 3 2 2 2 10" xfId="37059" xr:uid="{12FFA0E8-67A8-4439-9016-B9BA945AEDD1}"/>
    <cellStyle name="Vírgula 4 3 2 2 2 11" xfId="38471" xr:uid="{7DAB5AD1-A442-4E26-833A-F0D9976D3BD2}"/>
    <cellStyle name="Vírgula 4 3 2 2 2 12" xfId="39876" xr:uid="{1A51528F-44CA-452D-B077-2D5C30C41FE2}"/>
    <cellStyle name="Vírgula 4 3 2 2 2 13" xfId="41046" xr:uid="{F41C6AC2-070B-48FF-AE84-175D9C3C9C98}"/>
    <cellStyle name="Vírgula 4 3 2 2 2 14" xfId="42925" xr:uid="{2377EDA2-8128-42FD-9124-6A8658EADAB6}"/>
    <cellStyle name="Vírgula 4 3 2 2 2 15" xfId="44328" xr:uid="{092BB630-A5CB-434E-9887-3682233A9897}"/>
    <cellStyle name="Vírgula 4 3 2 2 2 2" xfId="5929" xr:uid="{5A50A866-CA40-42BD-B0C0-0BEF26C6C1E1}"/>
    <cellStyle name="Vírgula 4 3 2 2 2 2 2" xfId="11178" xr:uid="{5BDEEBCC-46AA-47F6-8067-DE83AB80744A}"/>
    <cellStyle name="Vírgula 4 3 2 2 2 2 2 2" xfId="27440" xr:uid="{4C28CC75-B2B8-41CF-B477-4AF049D5AC73}"/>
    <cellStyle name="Vírgula 4 3 2 2 2 2 3" xfId="16701" xr:uid="{4FDCF176-9A5C-4B2C-93EE-E15A9E95562E}"/>
    <cellStyle name="Vírgula 4 3 2 2 2 2 4" xfId="22599" xr:uid="{7711E77D-A4BE-4121-9002-50EDC30D88B0}"/>
    <cellStyle name="Vírgula 4 3 2 2 2 2 5" xfId="19564" xr:uid="{AB9FDFC2-718B-4532-A047-2521D2F57FB9}"/>
    <cellStyle name="Vírgula 4 3 2 2 2 3" xfId="7935" xr:uid="{134B945D-8741-4FAC-8DB2-B8D71B4885C2}"/>
    <cellStyle name="Vírgula 4 3 2 2 2 3 2" xfId="12790" xr:uid="{165B7DF7-163C-43D5-BF8B-B374008F0392}"/>
    <cellStyle name="Vírgula 4 3 2 2 2 3 2 2" xfId="29052" xr:uid="{E3C73494-8F96-4EF4-9C99-37A0EBD1DF9D}"/>
    <cellStyle name="Vírgula 4 3 2 2 2 3 3" xfId="18385" xr:uid="{9A0292A3-10E6-43DF-9782-117E57F998DB}"/>
    <cellStyle name="Vírgula 4 3 2 2 2 3 4" xfId="24211" xr:uid="{2A254B8C-49B9-42E6-82E4-67CB70585F76}"/>
    <cellStyle name="Vírgula 4 3 2 2 2 3 5" xfId="13142" xr:uid="{FD074F0E-0E97-4418-A9A2-47D8CBF89FA7}"/>
    <cellStyle name="Vírgula 4 3 2 2 2 4" xfId="9562" xr:uid="{94317128-1CA7-4C36-8D2E-EC2B313791D8}"/>
    <cellStyle name="Vírgula 4 3 2 2 2 4 2" xfId="25831" xr:uid="{CC5E3863-A762-4B48-A357-8358DB378F17}"/>
    <cellStyle name="Vírgula 4 3 2 2 2 5" xfId="15092" xr:uid="{449BED2C-7E3D-486A-9725-C11A873F6871}"/>
    <cellStyle name="Vírgula 4 3 2 2 2 6" xfId="20990" xr:uid="{DDA54125-0A9A-4179-B5B6-DE306988BA6B}"/>
    <cellStyle name="Vírgula 4 3 2 2 2 7" xfId="30882" xr:uid="{ECF9FE20-4CD7-4743-9D45-854B3A59331B}"/>
    <cellStyle name="Vírgula 4 3 2 2 2 8" xfId="34035" xr:uid="{08AB7F64-1CDD-490D-A1E7-FCC1BE6EABC5}"/>
    <cellStyle name="Vírgula 4 3 2 2 2 9" xfId="35376" xr:uid="{2C4DB2B3-5E78-41BF-94ED-B29E6895739C}"/>
    <cellStyle name="Vírgula 4 3 2 2 3" xfId="5074" xr:uid="{C05F427D-B137-4148-9D64-F329EB96E7C6}"/>
    <cellStyle name="Vírgula 4 3 2 2 3 2" xfId="10323" xr:uid="{8789CC6C-00C1-4566-B1C3-E6F1A0CF3D35}"/>
    <cellStyle name="Vírgula 4 3 2 2 3 2 2" xfId="26585" xr:uid="{D9DD13E3-EF9E-4A7E-9306-3B950666EFE5}"/>
    <cellStyle name="Vírgula 4 3 2 2 3 3" xfId="15846" xr:uid="{73526B82-1EDA-4FF9-B052-E05A82E070CF}"/>
    <cellStyle name="Vírgula 4 3 2 2 3 4" xfId="21744" xr:uid="{AA344925-EECC-4D61-A7CD-ACEE2EED8381}"/>
    <cellStyle name="Vírgula 4 3 2 2 3 5" xfId="29299" xr:uid="{D7AE0432-A090-4EE3-869E-60F88282D20C}"/>
    <cellStyle name="Vírgula 4 3 2 2 4" xfId="7080" xr:uid="{4E4CFBA7-2EA3-447B-9685-0B20EA3595DD}"/>
    <cellStyle name="Vírgula 4 3 2 2 4 2" xfId="11935" xr:uid="{77CD4107-CCD2-4895-B8B4-DE6B2484884F}"/>
    <cellStyle name="Vírgula 4 3 2 2 4 2 2" xfId="28197" xr:uid="{F0BB0F1C-CDA4-413F-BC75-C7FB705053A7}"/>
    <cellStyle name="Vírgula 4 3 2 2 4 3" xfId="17530" xr:uid="{B0FE86E8-81BD-4655-B361-1B101FB7E62C}"/>
    <cellStyle name="Vírgula 4 3 2 2 4 4" xfId="23356" xr:uid="{0D58F8C5-256B-4F77-B6D8-CA71C59A9E64}"/>
    <cellStyle name="Vírgula 4 3 2 2 4 5" xfId="31594" xr:uid="{7BE9C0F3-7EC3-462C-A6F6-645647CDA2D1}"/>
    <cellStyle name="Vírgula 4 3 2 2 5" xfId="8707" xr:uid="{E68DC126-60A7-4D0D-AE70-957BC0F482DB}"/>
    <cellStyle name="Vírgula 4 3 2 2 5 2" xfId="24976" xr:uid="{A2AF0E08-BC0B-4B8F-A63C-C33825B92F52}"/>
    <cellStyle name="Vírgula 4 3 2 2 6" xfId="14235" xr:uid="{8D9CE676-F759-4DBD-9310-173DD9F32577}"/>
    <cellStyle name="Vírgula 4 3 2 2 7" xfId="20135" xr:uid="{748A9636-AB4E-487B-8116-5A5AC2347646}"/>
    <cellStyle name="Vírgula 4 3 2 2 8" xfId="30899" xr:uid="{CBBCDB59-BB31-41D6-93B8-300ECD824356}"/>
    <cellStyle name="Vírgula 4 3 2 2 9" xfId="33180" xr:uid="{9F6F9909-EE6B-4446-8530-BB44DE888017}"/>
    <cellStyle name="Vírgula 4 3 2 3" xfId="3885" xr:uid="{7935A000-4BAD-44EB-8788-D01D5D617873}"/>
    <cellStyle name="Vírgula 4 3 2 3 10" xfId="36692" xr:uid="{C386D4B2-3238-49F0-8CEA-0E768858241D}"/>
    <cellStyle name="Vírgula 4 3 2 3 11" xfId="38104" xr:uid="{86C71B31-A4E7-4862-BB2E-D65523F2D6D1}"/>
    <cellStyle name="Vírgula 4 3 2 3 12" xfId="39509" xr:uid="{5D27D141-8476-4FB6-B344-79BF1641F8CD}"/>
    <cellStyle name="Vírgula 4 3 2 3 13" xfId="41047" xr:uid="{86E2BA47-B307-4A93-8C9E-30E7E7586AEF}"/>
    <cellStyle name="Vírgula 4 3 2 3 14" xfId="42558" xr:uid="{4E78CEDF-CAD9-4AE0-A42E-D7428B061F9E}"/>
    <cellStyle name="Vírgula 4 3 2 3 15" xfId="43961" xr:uid="{7849AD98-18EA-4AF9-9DB6-85A9947F7654}"/>
    <cellStyle name="Vírgula 4 3 2 3 2" xfId="5494" xr:uid="{20F7CC8E-2FC3-4E55-BA7D-73E2EA234960}"/>
    <cellStyle name="Vírgula 4 3 2 3 2 2" xfId="10743" xr:uid="{D930EB52-530B-4E75-8407-E64782F2A99A}"/>
    <cellStyle name="Vírgula 4 3 2 3 2 2 2" xfId="27005" xr:uid="{F51246D5-673F-4F07-8573-6A918922EB4C}"/>
    <cellStyle name="Vírgula 4 3 2 3 2 3" xfId="16266" xr:uid="{24E30583-F998-44AB-A62B-FB346EA61144}"/>
    <cellStyle name="Vírgula 4 3 2 3 2 4" xfId="22164" xr:uid="{60D0C997-C28E-4259-8463-571C812DFB10}"/>
    <cellStyle name="Vírgula 4 3 2 3 2 5" xfId="32393" xr:uid="{1E58D563-4849-4A62-A9CF-79CD6CB556D4}"/>
    <cellStyle name="Vírgula 4 3 2 3 3" xfId="7500" xr:uid="{EE598357-F9E8-40A3-97B1-4FBAE20A1189}"/>
    <cellStyle name="Vírgula 4 3 2 3 3 2" xfId="12355" xr:uid="{E22FE737-FAA8-437C-825A-8018F6477D11}"/>
    <cellStyle name="Vírgula 4 3 2 3 3 2 2" xfId="28617" xr:uid="{E18D99FE-3D7A-4C4A-BA6C-6F99EB7C9C2D}"/>
    <cellStyle name="Vírgula 4 3 2 3 3 3" xfId="17950" xr:uid="{522B7475-8820-4E26-806B-30EF63ADA4B8}"/>
    <cellStyle name="Vírgula 4 3 2 3 3 4" xfId="23776" xr:uid="{B42B9E93-F50D-4BD3-8C94-431C91B593CC}"/>
    <cellStyle name="Vírgula 4 3 2 3 3 5" xfId="13304" xr:uid="{6708ADE8-7F3B-4ED8-9654-033AFDE9FE34}"/>
    <cellStyle name="Vírgula 4 3 2 3 4" xfId="9127" xr:uid="{2CAA6A67-8888-4FB7-AAD2-962D16747D42}"/>
    <cellStyle name="Vírgula 4 3 2 3 4 2" xfId="25396" xr:uid="{C70B6EE6-A00A-473C-8B55-FA51E7889F5F}"/>
    <cellStyle name="Vírgula 4 3 2 3 5" xfId="14657" xr:uid="{DECBADCF-0C45-4F1D-AB90-0309EA1B0091}"/>
    <cellStyle name="Vírgula 4 3 2 3 6" xfId="20555" xr:uid="{0B4E9EFC-FEE2-45FE-AE4A-F2A116E8E198}"/>
    <cellStyle name="Vírgula 4 3 2 3 7" xfId="29784" xr:uid="{EB9B7DB9-BD6B-4312-AA7E-5D32FD409E6E}"/>
    <cellStyle name="Vírgula 4 3 2 3 8" xfId="33600" xr:uid="{F53D0F64-7D88-41B6-9045-FC10DE9F3FDE}"/>
    <cellStyle name="Vírgula 4 3 2 3 9" xfId="35377" xr:uid="{6BFCE570-8384-4F7B-B27A-E787BA42A6DE}"/>
    <cellStyle name="Vírgula 4 3 2 4" xfId="4635" xr:uid="{25A16A07-2727-4A7D-98CE-767CEB5CBB4B}"/>
    <cellStyle name="Vírgula 4 3 2 4 2" xfId="9884" xr:uid="{AF9A7933-798A-44D8-883E-D79917CB8CCB}"/>
    <cellStyle name="Vírgula 4 3 2 4 2 2" xfId="26146" xr:uid="{0994C9BF-5093-48CC-8AA1-9BE4F29AF97E}"/>
    <cellStyle name="Vírgula 4 3 2 4 3" xfId="15407" xr:uid="{0BB99056-08B5-4C95-BF50-4A928011B629}"/>
    <cellStyle name="Vírgula 4 3 2 4 4" xfId="21305" xr:uid="{5D638278-4373-4384-865B-46E467444C12}"/>
    <cellStyle name="Vírgula 4 3 2 4 5" xfId="31521" xr:uid="{026865E2-8C85-429F-A16D-79F5953C6BA9}"/>
    <cellStyle name="Vírgula 4 3 2 5" xfId="6641" xr:uid="{2399C5A1-8CB4-497C-ACA7-57FFA12278A9}"/>
    <cellStyle name="Vírgula 4 3 2 5 2" xfId="11496" xr:uid="{051F44F0-4132-4678-8C9F-1617A17DE5AC}"/>
    <cellStyle name="Vírgula 4 3 2 5 2 2" xfId="27758" xr:uid="{85B63965-0DA9-4291-A18D-0869C19F5DFE}"/>
    <cellStyle name="Vírgula 4 3 2 5 3" xfId="17091" xr:uid="{DFC8F675-4588-4BAA-8861-6CA73091AB0F}"/>
    <cellStyle name="Vírgula 4 3 2 5 4" xfId="22917" xr:uid="{EADF8741-ECFB-43B3-95D4-F72012F294C9}"/>
    <cellStyle name="Vírgula 4 3 2 5 5" xfId="31941" xr:uid="{ACA2B8E7-5170-405B-A2B7-3BC6ACC0735B}"/>
    <cellStyle name="Vírgula 4 3 2 6" xfId="8268" xr:uid="{BD1088A9-79EF-4EBC-8054-3AD6E7CFB097}"/>
    <cellStyle name="Vírgula 4 3 2 6 2" xfId="24537" xr:uid="{FD3A13B8-1259-43D4-8CF4-82890DFD92F6}"/>
    <cellStyle name="Vírgula 4 3 2 7" xfId="13793" xr:uid="{CFEF8128-83FA-45D4-9457-4799C10F92DB}"/>
    <cellStyle name="Vírgula 4 3 2 8" xfId="19696" xr:uid="{910B3299-1C13-4223-AAB4-E1BE039E1A7E}"/>
    <cellStyle name="Vírgula 4 3 2 9" xfId="30965" xr:uid="{062FB214-1421-4769-BC93-7E5A4E7F080F}"/>
    <cellStyle name="Vírgula 4 3 3" xfId="3192" xr:uid="{D78DD3D7-F060-4B40-B28C-98A516B6D83B}"/>
    <cellStyle name="Vírgula 4 3 3 10" xfId="35378" xr:uid="{AB5EE935-E33E-4143-8D6C-748D0DE3BEA9}"/>
    <cellStyle name="Vírgula 4 3 3 11" xfId="36131" xr:uid="{8A125B1B-5A5A-4AAA-A4A5-8386A4AC78E8}"/>
    <cellStyle name="Vírgula 4 3 3 12" xfId="37543" xr:uid="{9AAB3F0E-3D56-4ECD-887C-243EB42F8575}"/>
    <cellStyle name="Vírgula 4 3 3 13" xfId="38948" xr:uid="{D357FE8A-8010-462D-B9F3-B9DE35519F14}"/>
    <cellStyle name="Vírgula 4 3 3 14" xfId="41048" xr:uid="{CE8609C4-287A-4EBA-96DA-1EA73DDC10B2}"/>
    <cellStyle name="Vírgula 4 3 3 15" xfId="41997" xr:uid="{12743874-6D66-40DB-B78F-35D5D775A7BF}"/>
    <cellStyle name="Vírgula 4 3 3 16" xfId="43400" xr:uid="{AFAD340B-E938-4498-BD06-E4507025E4BE}"/>
    <cellStyle name="Vírgula 4 3 3 2" xfId="4122" xr:uid="{23C85E0A-174F-40CA-8964-097D17736270}"/>
    <cellStyle name="Vírgula 4 3 3 2 10" xfId="36883" xr:uid="{3C88E9B4-8FDB-4D17-915D-79E9C4A5C483}"/>
    <cellStyle name="Vírgula 4 3 3 2 11" xfId="38295" xr:uid="{CCF73350-F63A-4CED-962E-77D75167FEC5}"/>
    <cellStyle name="Vírgula 4 3 3 2 12" xfId="39700" xr:uid="{EADC705F-DA0B-4D31-83E6-1D712519424C}"/>
    <cellStyle name="Vírgula 4 3 3 2 13" xfId="41049" xr:uid="{ED467EB5-BBF7-46E8-93FA-FD6D27B5DEC7}"/>
    <cellStyle name="Vírgula 4 3 3 2 14" xfId="42749" xr:uid="{07802D92-F268-4055-B6EA-42D00509CC64}"/>
    <cellStyle name="Vírgula 4 3 3 2 15" xfId="44152" xr:uid="{35881C2B-9ED0-4652-92F5-D6B82BC5EF72}"/>
    <cellStyle name="Vírgula 4 3 3 2 2" xfId="5731" xr:uid="{5459C05E-AFCD-4A75-AE5F-C129ACD073F5}"/>
    <cellStyle name="Vírgula 4 3 3 2 2 2" xfId="10980" xr:uid="{7B30881D-49F8-4F51-823D-5FA616ADFCAC}"/>
    <cellStyle name="Vírgula 4 3 3 2 2 2 2" xfId="27242" xr:uid="{A8117DAD-A6F9-493F-8EFA-A0DCBB83CD4B}"/>
    <cellStyle name="Vírgula 4 3 3 2 2 3" xfId="16503" xr:uid="{E8897B4B-7EC9-4926-A5A8-C750A59EBE20}"/>
    <cellStyle name="Vírgula 4 3 3 2 2 4" xfId="22401" xr:uid="{8FB31B4F-DEA0-4300-A634-C9AE7CE9BE51}"/>
    <cellStyle name="Vírgula 4 3 3 2 2 5" xfId="31593" xr:uid="{6C6CD370-B59F-4A9F-8C89-54214B6DCC01}"/>
    <cellStyle name="Vírgula 4 3 3 2 3" xfId="7737" xr:uid="{5897E310-1BC5-4A37-A6A1-F72B345FBC2D}"/>
    <cellStyle name="Vírgula 4 3 3 2 3 2" xfId="12592" xr:uid="{5C553B97-FF79-4811-A2AC-724F70002AE0}"/>
    <cellStyle name="Vírgula 4 3 3 2 3 2 2" xfId="28854" xr:uid="{3C59E1D6-16A4-452D-BE38-A634C6F1F875}"/>
    <cellStyle name="Vírgula 4 3 3 2 3 3" xfId="18187" xr:uid="{54BC8B2F-25B9-4126-BD5F-131EC052A12C}"/>
    <cellStyle name="Vírgula 4 3 3 2 3 4" xfId="24013" xr:uid="{77F4F935-4FCD-417C-9194-555B106C23CC}"/>
    <cellStyle name="Vírgula 4 3 3 2 3 5" xfId="13347" xr:uid="{381A433C-51FE-402D-ACB2-E851414B35F6}"/>
    <cellStyle name="Vírgula 4 3 3 2 4" xfId="9364" xr:uid="{5529AE74-48EB-4835-BF33-D46D1FEA49ED}"/>
    <cellStyle name="Vírgula 4 3 3 2 4 2" xfId="25633" xr:uid="{D030F4FC-28A1-4DC0-A0D6-B5740ABBA8A7}"/>
    <cellStyle name="Vírgula 4 3 3 2 5" xfId="14894" xr:uid="{F585B696-35F5-4837-9E98-DB02CF1B43EF}"/>
    <cellStyle name="Vírgula 4 3 3 2 6" xfId="20792" xr:uid="{B3C3707C-E96A-404B-836F-8BF30A476990}"/>
    <cellStyle name="Vírgula 4 3 3 2 7" xfId="32086" xr:uid="{DF1F42BE-02C7-493B-82CD-05E8D8254667}"/>
    <cellStyle name="Vírgula 4 3 3 2 8" xfId="33837" xr:uid="{1BB52EA3-270F-4EA2-A975-8988A6B865EC}"/>
    <cellStyle name="Vírgula 4 3 3 2 9" xfId="35379" xr:uid="{2ADFA8FB-478F-495D-8ABE-B31119BFD448}"/>
    <cellStyle name="Vírgula 4 3 3 3" xfId="4833" xr:uid="{F1C7018F-B9FC-4D5E-B0CD-9AA1BEFCBBC9}"/>
    <cellStyle name="Vírgula 4 3 3 3 2" xfId="10082" xr:uid="{88155655-D7EE-40A9-BC53-1603445FEC4B}"/>
    <cellStyle name="Vírgula 4 3 3 3 2 2" xfId="26344" xr:uid="{1A9DFA74-9AB7-4EFD-BCCC-DF647A66473D}"/>
    <cellStyle name="Vírgula 4 3 3 3 3" xfId="15605" xr:uid="{EEEBFED9-50F2-432C-9609-5A3F91AB1FC6}"/>
    <cellStyle name="Vírgula 4 3 3 3 4" xfId="21503" xr:uid="{247AA581-20FA-43D2-A22A-0B82DE643103}"/>
    <cellStyle name="Vírgula 4 3 3 3 5" xfId="30735" xr:uid="{5E67ACDB-A8E7-4908-83D5-22E48D64EB4D}"/>
    <cellStyle name="Vírgula 4 3 3 4" xfId="6839" xr:uid="{5D87CDB3-1E59-4E3E-8892-B0C207C10B79}"/>
    <cellStyle name="Vírgula 4 3 3 4 2" xfId="11694" xr:uid="{D7F8ECA6-4C0F-4E2A-8686-EFA25F2E1D41}"/>
    <cellStyle name="Vírgula 4 3 3 4 2 2" xfId="27956" xr:uid="{F6E4914C-A1A1-4593-A287-87F1CA161D35}"/>
    <cellStyle name="Vírgula 4 3 3 4 3" xfId="17289" xr:uid="{8AE9B598-9A9B-4345-B6EF-67230A78865A}"/>
    <cellStyle name="Vírgula 4 3 3 4 4" xfId="23115" xr:uid="{B937FCD6-8A99-4086-97C6-2311093A2510}"/>
    <cellStyle name="Vírgula 4 3 3 4 5" xfId="29476" xr:uid="{103C5D4F-C83A-4C9F-9A51-E4E9742583D0}"/>
    <cellStyle name="Vírgula 4 3 3 5" xfId="8466" xr:uid="{627F14AB-46D4-4FFC-876F-382D40D3A03B}"/>
    <cellStyle name="Vírgula 4 3 3 5 2" xfId="24735" xr:uid="{66C70C0C-02A3-4B84-9B88-11647D70ED0F}"/>
    <cellStyle name="Vírgula 4 3 3 6" xfId="13991" xr:uid="{0B17F99A-5BF5-4F06-BC4B-D192DE0E2E12}"/>
    <cellStyle name="Vírgula 4 3 3 7" xfId="19894" xr:uid="{1CA5CB9F-0C20-42E1-9ADC-B5FD582D4E8A}"/>
    <cellStyle name="Vírgula 4 3 3 8" xfId="13455" xr:uid="{379E4D21-8681-4C9A-9217-F7C62225D332}"/>
    <cellStyle name="Vírgula 4 3 3 9" xfId="32939" xr:uid="{8E609130-A8BB-4C09-9AE4-34FD370F42BF}"/>
    <cellStyle name="Vírgula 4 3 4" xfId="3684" xr:uid="{6B0B1D8D-5255-4BB5-B853-E1FC8A8DCAF1}"/>
    <cellStyle name="Vírgula 4 3 4 10" xfId="36516" xr:uid="{4948B437-31E5-4746-82E2-01950C5D2630}"/>
    <cellStyle name="Vírgula 4 3 4 11" xfId="37928" xr:uid="{249BE8FF-9F9F-4BEB-97F4-D6AF360F12E3}"/>
    <cellStyle name="Vírgula 4 3 4 12" xfId="39333" xr:uid="{ADCB9DC3-9C58-406D-9F86-2D44C3ABD822}"/>
    <cellStyle name="Vírgula 4 3 4 13" xfId="41050" xr:uid="{6B91E5F7-7120-4557-A314-F5C93981DDC8}"/>
    <cellStyle name="Vírgula 4 3 4 14" xfId="42382" xr:uid="{621085CA-66EC-4537-9D88-5C806B0D3C9B}"/>
    <cellStyle name="Vírgula 4 3 4 15" xfId="43785" xr:uid="{C61748B2-6EB4-4FFE-9871-32E3AE10BA22}"/>
    <cellStyle name="Vírgula 4 3 4 2" xfId="5293" xr:uid="{1E6C60D0-18C6-4FCA-BA76-2D5ADA64F235}"/>
    <cellStyle name="Vírgula 4 3 4 2 2" xfId="10542" xr:uid="{4A49D625-65DC-4AAF-AE91-0058E7292F82}"/>
    <cellStyle name="Vírgula 4 3 4 2 2 2" xfId="26804" xr:uid="{947C34C5-2568-42E6-AD00-F4038349AFB8}"/>
    <cellStyle name="Vírgula 4 3 4 2 3" xfId="16065" xr:uid="{74E3F2D2-F917-465A-8D1C-593E262D7E63}"/>
    <cellStyle name="Vírgula 4 3 4 2 4" xfId="21963" xr:uid="{7A551D2D-815D-4B1D-9EA6-00F3DC9D32BB}"/>
    <cellStyle name="Vírgula 4 3 4 2 5" xfId="32059" xr:uid="{634F0AC2-470B-45AC-9C72-FF3EE9C02CAA}"/>
    <cellStyle name="Vírgula 4 3 4 3" xfId="7299" xr:uid="{0F90C6D8-FCFB-4815-B346-7AE2662CA3C1}"/>
    <cellStyle name="Vírgula 4 3 4 3 2" xfId="12154" xr:uid="{F902E4B2-EE7B-43FE-86B1-F8B899D8E749}"/>
    <cellStyle name="Vírgula 4 3 4 3 2 2" xfId="28416" xr:uid="{BA5038DE-5954-49B8-841B-FA668F316E64}"/>
    <cellStyle name="Vírgula 4 3 4 3 3" xfId="17749" xr:uid="{51408AE3-0EF2-48DE-B312-E6F500CDED06}"/>
    <cellStyle name="Vírgula 4 3 4 3 4" xfId="23575" xr:uid="{B249715E-07DF-4A69-835C-0EB1A30E3A69}"/>
    <cellStyle name="Vírgula 4 3 4 3 5" xfId="30837" xr:uid="{00B170CD-E0B1-4580-9BEB-EFA06D790731}"/>
    <cellStyle name="Vírgula 4 3 4 4" xfId="8926" xr:uid="{B987A760-4685-4C5F-9E69-45D07B56C180}"/>
    <cellStyle name="Vírgula 4 3 4 4 2" xfId="25195" xr:uid="{0AE6930D-626F-46E4-951D-A9786019A189}"/>
    <cellStyle name="Vírgula 4 3 4 5" xfId="14456" xr:uid="{65BECDCE-4C42-4F6E-A39B-6B1AA901054D}"/>
    <cellStyle name="Vírgula 4 3 4 6" xfId="20354" xr:uid="{77764632-3C63-4DE5-AA67-774ECF24BA08}"/>
    <cellStyle name="Vírgula 4 3 4 7" xfId="19374" xr:uid="{5DCBAC94-A53A-4A36-9A46-3D67F0E62FE0}"/>
    <cellStyle name="Vírgula 4 3 4 8" xfId="33399" xr:uid="{14A1BE08-9976-4673-B2B8-9700DDBA9592}"/>
    <cellStyle name="Vírgula 4 3 4 9" xfId="35380" xr:uid="{5B2F775E-8064-4A97-A1E4-0BC17C88C08A}"/>
    <cellStyle name="Vírgula 4 3 5" xfId="4537" xr:uid="{0826BC5E-4AE7-4284-81B3-6A9D68841DC8}"/>
    <cellStyle name="Vírgula 4 3 5 2" xfId="9786" xr:uid="{D8A89036-4A87-407F-B93F-7272D06D3090}"/>
    <cellStyle name="Vírgula 4 3 5 2 2" xfId="26048" xr:uid="{6FAB3071-11DC-40B6-9F96-2D7A4A239083}"/>
    <cellStyle name="Vírgula 4 3 5 3" xfId="15309" xr:uid="{739F50AA-016E-423B-AB7D-71FD7B14698F}"/>
    <cellStyle name="Vírgula 4 3 5 4" xfId="21207" xr:uid="{2CEEB644-9A00-4501-9D82-133B1FF397B0}"/>
    <cellStyle name="Vírgula 4 3 5 5" xfId="31947" xr:uid="{E5EA0FFA-5B91-48E4-A1FC-9B2435E58CF8}"/>
    <cellStyle name="Vírgula 4 3 6" xfId="6543" xr:uid="{2CDA80BB-3C80-4872-8315-6B47F2596C16}"/>
    <cellStyle name="Vírgula 4 3 6 2" xfId="11398" xr:uid="{63AB7B07-6C08-447A-BEE3-DA2809F92B62}"/>
    <cellStyle name="Vírgula 4 3 6 2 2" xfId="27660" xr:uid="{5F51B036-B0AB-47D1-BD97-EB2FB494F72D}"/>
    <cellStyle name="Vírgula 4 3 6 3" xfId="16993" xr:uid="{282E59E7-C2F5-4977-8F29-0E4FD697A513}"/>
    <cellStyle name="Vírgula 4 3 6 4" xfId="22819" xr:uid="{842AE0C0-C8C0-48F0-A6E8-32A292C6D345}"/>
    <cellStyle name="Vírgula 4 3 6 5" xfId="16936" xr:uid="{FCB6EECA-C3A3-450C-A9C5-4AF305EBB7AC}"/>
    <cellStyle name="Vírgula 4 3 7" xfId="8167" xr:uid="{5FE17B7B-2EDB-4572-8590-2B2B01BE32DA}"/>
    <cellStyle name="Vírgula 4 3 7 2" xfId="24440" xr:uid="{F828F7EC-1822-4DC8-8BFB-C03440972D9F}"/>
    <cellStyle name="Vírgula 4 3 8" xfId="13032" xr:uid="{5F67A60C-A557-4F24-9FE1-67E66C43A440}"/>
    <cellStyle name="Vírgula 4 3 9" xfId="13550" xr:uid="{BE186396-EA50-4FF0-A8B3-C83DB0991161}"/>
    <cellStyle name="Vírgula 4 4" xfId="2964" xr:uid="{909D5455-355D-48AB-8A6D-50DA87C5DFB9}"/>
    <cellStyle name="Vírgula 4 4 10" xfId="29527" xr:uid="{7D732230-67F3-434E-B5A3-7496E0484A8B}"/>
    <cellStyle name="Vírgula 4 4 11" xfId="32722" xr:uid="{6F85AF65-3BB5-4DE5-BD80-D542A9EC23DC}"/>
    <cellStyle name="Vírgula 4 4 12" xfId="35381" xr:uid="{4D83B68D-E543-4AC7-97E7-903328453EED}"/>
    <cellStyle name="Vírgula 4 4 13" xfId="35862" xr:uid="{397E6FCD-E1D9-4FF8-A50E-6491B3F6B506}"/>
    <cellStyle name="Vírgula 4 4 14" xfId="37274" xr:uid="{FB86BFFD-BB82-4919-9084-59B0450E174F}"/>
    <cellStyle name="Vírgula 4 4 15" xfId="38679" xr:uid="{85E9F371-62CE-43A7-BEC0-9A7A7AC09378}"/>
    <cellStyle name="Vírgula 4 4 16" xfId="41051" xr:uid="{00433936-3F6C-468C-9D28-7E0742E4F31E}"/>
    <cellStyle name="Vírgula 4 4 17" xfId="41728" xr:uid="{069E14D9-5BFD-403C-9529-E8D9AB49CBF3}"/>
    <cellStyle name="Vírgula 4 4 18" xfId="43131" xr:uid="{9361D523-8630-41B3-A354-7A0EFE201E58}"/>
    <cellStyle name="Vírgula 4 4 2" xfId="3173" xr:uid="{A290487F-DFA7-489D-A07F-0436562AFC8B}"/>
    <cellStyle name="Vírgula 4 4 2 10" xfId="32920" xr:uid="{C1B4EE4A-3A52-41EB-8C2C-90D3802C98BC}"/>
    <cellStyle name="Vírgula 4 4 2 11" xfId="35382" xr:uid="{33A2F777-3EFC-4FA9-9B5F-5A5C2D94C50E}"/>
    <cellStyle name="Vírgula 4 4 2 12" xfId="36227" xr:uid="{871F5BA0-D623-4F79-9795-5BE6640AA84A}"/>
    <cellStyle name="Vírgula 4 4 2 13" xfId="37639" xr:uid="{709D9FC4-0E98-4B77-9B86-7565F2ADF344}"/>
    <cellStyle name="Vírgula 4 4 2 14" xfId="39044" xr:uid="{BD0A8326-B8C2-42FF-A92A-E934B4639BCB}"/>
    <cellStyle name="Vírgula 4 4 2 15" xfId="41052" xr:uid="{288E9B19-F174-4104-AEC0-5EE5BA336D42}"/>
    <cellStyle name="Vírgula 4 4 2 16" xfId="42093" xr:uid="{57A1005B-6114-4DD5-ADF7-1FCC03265B3A}"/>
    <cellStyle name="Vírgula 4 4 2 17" xfId="43496" xr:uid="{A1C475F9-91C2-48DD-9C60-4CDC49A06D11}"/>
    <cellStyle name="Vírgula 4 4 2 2" xfId="3638" xr:uid="{CE6FBB74-571C-4403-B528-05B31AD4D9E9}"/>
    <cellStyle name="Vírgula 4 4 2 2 10" xfId="35383" xr:uid="{08D39EB8-8570-41D5-8CA1-1E9662C4F6EC}"/>
    <cellStyle name="Vírgula 4 4 2 2 11" xfId="36979" xr:uid="{46CDE412-117B-4A53-B0AA-CEE64EA4F6B2}"/>
    <cellStyle name="Vírgula 4 4 2 2 12" xfId="38391" xr:uid="{E980AA2B-DF63-4846-9924-F3AF37E8D876}"/>
    <cellStyle name="Vírgula 4 4 2 2 13" xfId="39796" xr:uid="{B3C1F872-1D1C-4646-8D89-B51F82B85C24}"/>
    <cellStyle name="Vírgula 4 4 2 2 14" xfId="41053" xr:uid="{9EB663B3-E0A4-431A-8CE1-E0336AAF0CC1}"/>
    <cellStyle name="Vírgula 4 4 2 2 15" xfId="42845" xr:uid="{62D9C864-CA31-4D7C-8CB3-61DE416DAA63}"/>
    <cellStyle name="Vírgula 4 4 2 2 16" xfId="44248" xr:uid="{22FB2610-3CAC-4D2D-81C7-5660352E4702}"/>
    <cellStyle name="Vírgula 4 4 2 2 2" xfId="4499" xr:uid="{8437B827-40A2-4A38-A497-425F3E8DDFF7}"/>
    <cellStyle name="Vírgula 4 4 2 2 2 2" xfId="6108" xr:uid="{FC73C2B2-BC04-4043-B9D2-3B560199C82B}"/>
    <cellStyle name="Vírgula 4 4 2 2 2 2 2" xfId="11357" xr:uid="{8163F724-3F1B-4325-B077-2CD207A8B6C8}"/>
    <cellStyle name="Vírgula 4 4 2 2 2 2 2 2" xfId="27619" xr:uid="{7BB4B87A-9897-429A-A32B-62BE0C69F7BD}"/>
    <cellStyle name="Vírgula 4 4 2 2 2 2 3" xfId="16880" xr:uid="{9EC174BD-7FA9-479C-95AE-CB3BC0EA4476}"/>
    <cellStyle name="Vírgula 4 4 2 2 2 2 4" xfId="22778" xr:uid="{FB0995F8-8743-48B8-94CD-013FA2FA45A1}"/>
    <cellStyle name="Vírgula 4 4 2 2 2 2 5" xfId="19178" xr:uid="{4208EF35-CCB9-410A-AF34-868302E2A6E9}"/>
    <cellStyle name="Vírgula 4 4 2 2 2 3" xfId="8114" xr:uid="{D29B247A-5699-413B-864D-9CC8A9C3CD2B}"/>
    <cellStyle name="Vírgula 4 4 2 2 2 3 2" xfId="12969" xr:uid="{B63C2495-786F-47D0-9F7F-04B267538CCD}"/>
    <cellStyle name="Vírgula 4 4 2 2 2 3 2 2" xfId="29231" xr:uid="{DD2AD928-4D07-4622-870C-585FE184A8AC}"/>
    <cellStyle name="Vírgula 4 4 2 2 2 3 3" xfId="18564" xr:uid="{25FF919F-8EEC-426B-8D27-88DCF4BBE523}"/>
    <cellStyle name="Vírgula 4 4 2 2 2 3 4" xfId="24390" xr:uid="{ADC89092-8AC0-4DED-BD4D-0E8BD02ABB0B}"/>
    <cellStyle name="Vírgula 4 4 2 2 2 3 5" xfId="31459" xr:uid="{8E1D0B49-60F7-43A1-810D-9E60D1065AC5}"/>
    <cellStyle name="Vírgula 4 4 2 2 2 4" xfId="9741" xr:uid="{90C40899-0AFB-45BE-ACC2-22D4EEC9ABE7}"/>
    <cellStyle name="Vírgula 4 4 2 2 2 4 2" xfId="26010" xr:uid="{BD0972B5-E679-4DE5-9329-E2186051BED1}"/>
    <cellStyle name="Vírgula 4 4 2 2 2 5" xfId="15271" xr:uid="{3C533BD7-C23E-4D0D-AA95-862ABD58B680}"/>
    <cellStyle name="Vírgula 4 4 2 2 2 6" xfId="21169" xr:uid="{BC858E5E-CB0B-4083-96B2-0987E16BD9DD}"/>
    <cellStyle name="Vírgula 4 4 2 2 2 7" xfId="30996" xr:uid="{21CC74B9-0948-4042-A6EA-B8958D770EF4}"/>
    <cellStyle name="Vírgula 4 4 2 2 2 8" xfId="34214" xr:uid="{6CE09369-35BD-4D8A-8308-E6FCAB041AF7}"/>
    <cellStyle name="Vírgula 4 4 2 2 3" xfId="5253" xr:uid="{484842A5-33B9-4FDF-8AFF-0CC1519006DE}"/>
    <cellStyle name="Vírgula 4 4 2 2 3 2" xfId="10502" xr:uid="{F191244E-4F70-4409-8E01-715EA0360473}"/>
    <cellStyle name="Vírgula 4 4 2 2 3 2 2" xfId="26764" xr:uid="{F09F60C3-0863-4991-A5B7-ADC1DF982059}"/>
    <cellStyle name="Vírgula 4 4 2 2 3 3" xfId="16025" xr:uid="{19D2DB58-1871-4641-8843-AB17054BAAAC}"/>
    <cellStyle name="Vírgula 4 4 2 2 3 4" xfId="21923" xr:uid="{0D4FAACD-255A-44CA-BDC8-09921F4FBB2A}"/>
    <cellStyle name="Vírgula 4 4 2 2 3 5" xfId="18727" xr:uid="{F355BEA5-37CB-4702-BE07-EF42264843C5}"/>
    <cellStyle name="Vírgula 4 4 2 2 4" xfId="7259" xr:uid="{8E07AFC7-536B-44C8-8CAF-2D39B6FF30D6}"/>
    <cellStyle name="Vírgula 4 4 2 2 4 2" xfId="12114" xr:uid="{1B501971-2C68-45EC-AFC8-8122C633B629}"/>
    <cellStyle name="Vírgula 4 4 2 2 4 2 2" xfId="28376" xr:uid="{A24522E8-55F2-471C-A6DD-C9D68B041AF3}"/>
    <cellStyle name="Vírgula 4 4 2 2 4 3" xfId="17709" xr:uid="{696241B2-81CE-493B-91AC-3D9510EC9BD4}"/>
    <cellStyle name="Vírgula 4 4 2 2 4 4" xfId="23535" xr:uid="{7964FFF0-DF5D-4134-8ED0-48DF28DFD032}"/>
    <cellStyle name="Vírgula 4 4 2 2 4 5" xfId="30423" xr:uid="{3E3CD7C0-CC2E-4DD8-B32B-32CE2A47642F}"/>
    <cellStyle name="Vírgula 4 4 2 2 5" xfId="8886" xr:uid="{75F5B7E6-0266-4B9C-8EDB-1220E3BBC424}"/>
    <cellStyle name="Vírgula 4 4 2 2 5 2" xfId="25155" xr:uid="{B893C92A-1DAD-4F93-8BAD-578BDC545AFA}"/>
    <cellStyle name="Vírgula 4 4 2 2 6" xfId="14414" xr:uid="{5D51EDF2-D239-4A2F-A811-8BADE28183C7}"/>
    <cellStyle name="Vírgula 4 4 2 2 7" xfId="20314" xr:uid="{DEDE54D7-2919-4221-8482-70E6A8A42C37}"/>
    <cellStyle name="Vírgula 4 4 2 2 8" xfId="31484" xr:uid="{5EC0FF18-ADDE-4BA9-808F-FF55C4D6B8A5}"/>
    <cellStyle name="Vírgula 4 4 2 2 9" xfId="33359" xr:uid="{FD52283B-E7AB-4605-BE17-D04CDC0CC6E9}"/>
    <cellStyle name="Vírgula 4 4 2 3" xfId="4064" xr:uid="{19F5BC98-841C-4164-B128-E71F8B4322C4}"/>
    <cellStyle name="Vírgula 4 4 2 3 2" xfId="5673" xr:uid="{2D51B0DD-A343-4E79-AC7D-19107EC7D18F}"/>
    <cellStyle name="Vírgula 4 4 2 3 2 2" xfId="10922" xr:uid="{3B085C9E-B94D-4CCD-A848-01A613227C97}"/>
    <cellStyle name="Vírgula 4 4 2 3 2 2 2" xfId="27184" xr:uid="{B8A31661-A3BB-4646-8E30-53A148F41199}"/>
    <cellStyle name="Vírgula 4 4 2 3 2 3" xfId="16445" xr:uid="{56194C0B-8635-4F53-A6A3-7850339E68D1}"/>
    <cellStyle name="Vírgula 4 4 2 3 2 4" xfId="22343" xr:uid="{9ABDEB6D-40DB-4D61-89CB-7698204386DA}"/>
    <cellStyle name="Vírgula 4 4 2 3 2 5" xfId="30900" xr:uid="{4BA999F8-E0DB-4BB1-8C69-65C88F05C9E6}"/>
    <cellStyle name="Vírgula 4 4 2 3 3" xfId="7679" xr:uid="{33C314B3-4BD7-4FBB-919F-969DA4CA0D06}"/>
    <cellStyle name="Vírgula 4 4 2 3 3 2" xfId="12534" xr:uid="{920CB894-A75D-4606-AB95-463544D694F7}"/>
    <cellStyle name="Vírgula 4 4 2 3 3 2 2" xfId="28796" xr:uid="{C7DFE6E5-D2B7-4C9C-9739-05DE3AA517B2}"/>
    <cellStyle name="Vírgula 4 4 2 3 3 3" xfId="18129" xr:uid="{A6942FE2-98D3-4ED6-81E8-32BF2A4DB0E5}"/>
    <cellStyle name="Vírgula 4 4 2 3 3 4" xfId="23955" xr:uid="{9C6B0DA1-773A-45B1-8FB4-00D57B632591}"/>
    <cellStyle name="Vírgula 4 4 2 3 3 5" xfId="29512" xr:uid="{C2340709-F6B8-4761-B0B0-875B5FCB817C}"/>
    <cellStyle name="Vírgula 4 4 2 3 4" xfId="9306" xr:uid="{BCE6088C-181D-45A1-9CAE-BE2D0B75D07C}"/>
    <cellStyle name="Vírgula 4 4 2 3 4 2" xfId="25575" xr:uid="{CC122664-007A-4AF9-8BB3-002693184AD6}"/>
    <cellStyle name="Vírgula 4 4 2 3 5" xfId="14836" xr:uid="{52A27549-339B-4BBE-BF22-4F90F8F33EF6}"/>
    <cellStyle name="Vírgula 4 4 2 3 6" xfId="20734" xr:uid="{83657805-D523-445A-8113-2C7794176317}"/>
    <cellStyle name="Vírgula 4 4 2 3 7" xfId="31531" xr:uid="{8E068E42-ACF2-4706-B48E-48CACC37B1F8}"/>
    <cellStyle name="Vírgula 4 4 2 3 8" xfId="33779" xr:uid="{24A83F27-7807-4E1F-BA5D-BC1A4AFDB43D}"/>
    <cellStyle name="Vírgula 4 4 2 4" xfId="4814" xr:uid="{32DAB504-BD10-402D-9240-08548E2E6945}"/>
    <cellStyle name="Vírgula 4 4 2 4 2" xfId="10063" xr:uid="{AFCB369C-5FB7-4530-B49B-C4E168A767A9}"/>
    <cellStyle name="Vírgula 4 4 2 4 2 2" xfId="26325" xr:uid="{1FAA1A89-B1CA-4C2C-9373-DE46D832DCE9}"/>
    <cellStyle name="Vírgula 4 4 2 4 3" xfId="15586" xr:uid="{6D3ED2D8-DEC6-42AB-A62A-BB82D8BECB5A}"/>
    <cellStyle name="Vírgula 4 4 2 4 4" xfId="21484" xr:uid="{A15D59E6-2173-4E80-8694-EC61787C07B0}"/>
    <cellStyle name="Vírgula 4 4 2 4 5" xfId="30213" xr:uid="{AB570CFF-216B-42CB-83DE-E239EF8BA5A1}"/>
    <cellStyle name="Vírgula 4 4 2 5" xfId="6820" xr:uid="{7BFBD927-2156-4F9D-8E75-4D936EE1D247}"/>
    <cellStyle name="Vírgula 4 4 2 5 2" xfId="11675" xr:uid="{8DF2A970-4FEE-488F-9C11-EB7E709699F7}"/>
    <cellStyle name="Vírgula 4 4 2 5 2 2" xfId="27937" xr:uid="{DA833E67-8B4C-407C-A035-7732E8DD2CDE}"/>
    <cellStyle name="Vírgula 4 4 2 5 3" xfId="17270" xr:uid="{473329AE-2DF4-46A5-886C-180EB923D453}"/>
    <cellStyle name="Vírgula 4 4 2 5 4" xfId="23096" xr:uid="{33DD9A5B-6208-42C6-B289-D7FF87C7408B}"/>
    <cellStyle name="Vírgula 4 4 2 5 5" xfId="32181" xr:uid="{F542F0C5-C05C-4D47-9425-CADEAB796819}"/>
    <cellStyle name="Vírgula 4 4 2 6" xfId="8447" xr:uid="{C8599EFE-3B64-4356-90C3-B9A61498A918}"/>
    <cellStyle name="Vírgula 4 4 2 6 2" xfId="24716" xr:uid="{85443F87-77F7-485E-9AD3-4321AEE7B255}"/>
    <cellStyle name="Vírgula 4 4 2 7" xfId="13972" xr:uid="{B99990A8-BF86-46D4-B2B7-B93110CA556F}"/>
    <cellStyle name="Vírgula 4 4 2 8" xfId="19875" xr:uid="{86C1A372-09F3-457A-B71E-90DB33483FB8}"/>
    <cellStyle name="Vírgula 4 4 2 9" xfId="30229" xr:uid="{DDFF0687-2939-4187-9ECF-40DBD873A2AF}"/>
    <cellStyle name="Vírgula 4 4 3" xfId="3440" xr:uid="{D3E60BA9-DD65-4B06-B4E0-5BC992576A24}"/>
    <cellStyle name="Vírgula 4 4 3 10" xfId="35384" xr:uid="{86D06747-4B5B-4B9D-BD84-CC38A0163C9B}"/>
    <cellStyle name="Vírgula 4 4 3 11" xfId="36612" xr:uid="{57C33F91-3244-46D7-AD94-FC2A6DE5A90B}"/>
    <cellStyle name="Vírgula 4 4 3 12" xfId="38024" xr:uid="{38151B43-23C2-4CAD-99B1-273E9193A5CC}"/>
    <cellStyle name="Vírgula 4 4 3 13" xfId="39429" xr:uid="{A74AA404-6E1C-4266-B25B-DC5D93C6EB47}"/>
    <cellStyle name="Vírgula 4 4 3 14" xfId="41054" xr:uid="{6CA1BE2C-8607-4F60-8A43-3B9A6CEE47AA}"/>
    <cellStyle name="Vírgula 4 4 3 15" xfId="42478" xr:uid="{28C9697C-7702-44B3-8B54-E7ED0FDB19EA}"/>
    <cellStyle name="Vírgula 4 4 3 16" xfId="43881" xr:uid="{4321677A-BE28-4A08-A384-B9425954380A}"/>
    <cellStyle name="Vírgula 4 4 3 2" xfId="4301" xr:uid="{9F9DB01E-506C-4A9C-B91A-12779FB29A6B}"/>
    <cellStyle name="Vírgula 4 4 3 2 2" xfId="5910" xr:uid="{6EBC0657-E064-41D7-B003-A0405FAA7CE2}"/>
    <cellStyle name="Vírgula 4 4 3 2 2 2" xfId="11159" xr:uid="{2B2942CC-B90A-45A1-B7E3-A0AEDE6C6F8A}"/>
    <cellStyle name="Vírgula 4 4 3 2 2 2 2" xfId="27421" xr:uid="{0AF53E5E-7284-4FBA-9A45-3132AC628650}"/>
    <cellStyle name="Vírgula 4 4 3 2 2 3" xfId="16682" xr:uid="{33B79720-C012-4EF6-B816-DEDEF876BC14}"/>
    <cellStyle name="Vírgula 4 4 3 2 2 4" xfId="22580" xr:uid="{FB021A30-356D-4B61-929D-3136B42824DA}"/>
    <cellStyle name="Vírgula 4 4 3 2 2 5" xfId="19061" xr:uid="{5DD29B8E-3AE1-46DE-8E6A-51AFF601FD50}"/>
    <cellStyle name="Vírgula 4 4 3 2 3" xfId="7916" xr:uid="{D0B3E023-4AE2-400D-8B56-0382CD93EE45}"/>
    <cellStyle name="Vírgula 4 4 3 2 3 2" xfId="12771" xr:uid="{7B8C7669-A4E2-437D-93A5-644D37FEF85A}"/>
    <cellStyle name="Vírgula 4 4 3 2 3 2 2" xfId="29033" xr:uid="{51CF2E28-D04F-4292-B237-1BE332E6091E}"/>
    <cellStyle name="Vírgula 4 4 3 2 3 3" xfId="18366" xr:uid="{C5B91C1E-8431-419F-827C-0AF45676CCF3}"/>
    <cellStyle name="Vírgula 4 4 3 2 3 4" xfId="24192" xr:uid="{0786477C-7D6F-438A-ADCA-5436600EAE8A}"/>
    <cellStyle name="Vírgula 4 4 3 2 3 5" xfId="31124" xr:uid="{D14BF556-A64A-4330-8964-E5FBB7C5613E}"/>
    <cellStyle name="Vírgula 4 4 3 2 4" xfId="9543" xr:uid="{AB7254E3-9B8E-4FB7-894A-82B5556365C7}"/>
    <cellStyle name="Vírgula 4 4 3 2 4 2" xfId="25812" xr:uid="{5BADB22A-AAD2-44D0-96E2-028EB24401D6}"/>
    <cellStyle name="Vírgula 4 4 3 2 5" xfId="15073" xr:uid="{9CD25B1D-8E7C-4796-AB5D-C42EABAF8FE0}"/>
    <cellStyle name="Vírgula 4 4 3 2 6" xfId="20971" xr:uid="{9E861F4C-E83A-433C-8DC2-45D7152D10FA}"/>
    <cellStyle name="Vírgula 4 4 3 2 7" xfId="30575" xr:uid="{8E1E8894-F764-4924-B3BC-FCCB67A33E92}"/>
    <cellStyle name="Vírgula 4 4 3 2 8" xfId="34016" xr:uid="{83FAC5F4-11E2-46DD-A333-48C6FEE525F5}"/>
    <cellStyle name="Vírgula 4 4 3 3" xfId="5055" xr:uid="{DD2606D7-123F-4458-9479-C473EC5E06B9}"/>
    <cellStyle name="Vírgula 4 4 3 3 2" xfId="10304" xr:uid="{F5486E66-E220-412C-9AF4-385FC974D233}"/>
    <cellStyle name="Vírgula 4 4 3 3 2 2" xfId="26566" xr:uid="{6C37ADFB-95A0-4E08-B08C-9EB98C9E5EE0}"/>
    <cellStyle name="Vírgula 4 4 3 3 3" xfId="15827" xr:uid="{3D2EB71A-20B1-41DB-B03D-1F9D95445202}"/>
    <cellStyle name="Vírgula 4 4 3 3 4" xfId="21725" xr:uid="{08CF6141-5FEC-42DE-95D9-C0B95B4C42B4}"/>
    <cellStyle name="Vírgula 4 4 3 3 5" xfId="19355" xr:uid="{49736F47-DFDE-4A4C-8405-72089B8FDC2A}"/>
    <cellStyle name="Vírgula 4 4 3 4" xfId="7061" xr:uid="{2886B467-9F47-48C7-8AFB-FCF4FC8AFA4A}"/>
    <cellStyle name="Vírgula 4 4 3 4 2" xfId="11916" xr:uid="{606FD9BE-33D4-403A-AA8A-D24A7D292589}"/>
    <cellStyle name="Vírgula 4 4 3 4 2 2" xfId="28178" xr:uid="{AABCA581-15AA-4C67-B86A-5BFB7939FE31}"/>
    <cellStyle name="Vírgula 4 4 3 4 3" xfId="17511" xr:uid="{63CC441C-847D-4EFC-869A-71A91D5B21D5}"/>
    <cellStyle name="Vírgula 4 4 3 4 4" xfId="23337" xr:uid="{715E56C6-D74E-4B78-AFDE-E0666D94A402}"/>
    <cellStyle name="Vírgula 4 4 3 4 5" xfId="32525" xr:uid="{A3AE70B9-AF00-4F01-B1F0-CFE785E083DB}"/>
    <cellStyle name="Vírgula 4 4 3 5" xfId="8688" xr:uid="{BEB81C1D-8124-434E-9F20-4D492F54BAF0}"/>
    <cellStyle name="Vírgula 4 4 3 5 2" xfId="24957" xr:uid="{21D2E111-9257-4C03-8F6F-3ECE0CB6DECF}"/>
    <cellStyle name="Vírgula 4 4 3 6" xfId="14216" xr:uid="{478D8D92-FDE7-47A6-AE32-20F035C047F7}"/>
    <cellStyle name="Vírgula 4 4 3 7" xfId="20116" xr:uid="{E330869D-F7DD-4E4C-AB89-A68A4399DC37}"/>
    <cellStyle name="Vírgula 4 4 3 8" xfId="19049" xr:uid="{82F0D07C-DA91-4C05-BE9A-4E3DA9642054}"/>
    <cellStyle name="Vírgula 4 4 3 9" xfId="33161" xr:uid="{7DC09975-09A1-445F-AA87-87AA38D193BE}"/>
    <cellStyle name="Vírgula 4 4 4" xfId="3866" xr:uid="{DEE36B32-2046-4F29-B59B-37A302486D37}"/>
    <cellStyle name="Vírgula 4 4 4 2" xfId="5475" xr:uid="{24C4FE92-7F27-4480-8587-1C897AE1BBB8}"/>
    <cellStyle name="Vírgula 4 4 4 2 2" xfId="10724" xr:uid="{18E23D9B-84A9-4C19-89C1-927932C2ABFF}"/>
    <cellStyle name="Vírgula 4 4 4 2 2 2" xfId="26986" xr:uid="{091F1718-4F62-420F-B9CD-0C6882E907D6}"/>
    <cellStyle name="Vírgula 4 4 4 2 3" xfId="16247" xr:uid="{43D7A722-8048-4E82-B917-587783BE79FA}"/>
    <cellStyle name="Vírgula 4 4 4 2 4" xfId="22145" xr:uid="{CA9FA126-C97E-481C-8069-EF2131AFBF73}"/>
    <cellStyle name="Vírgula 4 4 4 2 5" xfId="13330" xr:uid="{AFEA4A23-F03F-4727-9687-2ECE6356A1CE}"/>
    <cellStyle name="Vírgula 4 4 4 3" xfId="7481" xr:uid="{FF74E76A-6D81-4363-829E-7E1BBEAFD8C3}"/>
    <cellStyle name="Vírgula 4 4 4 3 2" xfId="12336" xr:uid="{8EFE69DA-8519-4BFC-B8CE-09FD87269F18}"/>
    <cellStyle name="Vírgula 4 4 4 3 2 2" xfId="28598" xr:uid="{D88AE560-4B74-44CF-8627-6BD204D0E316}"/>
    <cellStyle name="Vírgula 4 4 4 3 3" xfId="17931" xr:uid="{CE2E7DD2-F3EE-4449-A9FF-42552F944035}"/>
    <cellStyle name="Vírgula 4 4 4 3 4" xfId="23757" xr:uid="{DF098337-6D7F-4E53-B4DA-1C1FF642E457}"/>
    <cellStyle name="Vírgula 4 4 4 3 5" xfId="13163" xr:uid="{9FD22603-95F3-45DE-B7BF-7A23D6F7F340}"/>
    <cellStyle name="Vírgula 4 4 4 4" xfId="9108" xr:uid="{3030B68D-D4A9-44CC-BC1A-FE948AE6BBD9}"/>
    <cellStyle name="Vírgula 4 4 4 4 2" xfId="25377" xr:uid="{33E0164E-95FC-4BF3-AB89-48C660B23B7B}"/>
    <cellStyle name="Vírgula 4 4 4 5" xfId="14638" xr:uid="{B594A907-31CD-43EE-9014-CDC138CC80FA}"/>
    <cellStyle name="Vírgula 4 4 4 6" xfId="20536" xr:uid="{7DE82A30-497E-4B4B-80F6-C954263F8A7A}"/>
    <cellStyle name="Vírgula 4 4 4 7" xfId="19296" xr:uid="{C7887F57-8EC1-4EB3-B8DE-F013376DEDD2}"/>
    <cellStyle name="Vírgula 4 4 4 8" xfId="33581" xr:uid="{26B5543C-7D7C-4EF4-B888-3782D2D49A5C}"/>
    <cellStyle name="Vírgula 4 4 5" xfId="4617" xr:uid="{02FE5C89-149B-4FE6-A36B-23E0AD7355A7}"/>
    <cellStyle name="Vírgula 4 4 5 2" xfId="9866" xr:uid="{2931AAE5-768B-4B83-973E-D22EBE2F7697}"/>
    <cellStyle name="Vírgula 4 4 5 2 2" xfId="26128" xr:uid="{A62089EC-4D68-43F4-9725-341D1225C0F8}"/>
    <cellStyle name="Vírgula 4 4 5 3" xfId="15389" xr:uid="{54B28C22-7C5A-48F9-AA8A-93339477ADD2}"/>
    <cellStyle name="Vírgula 4 4 5 4" xfId="21287" xr:uid="{C35C5820-3F3D-4AB9-B008-219E4CFA3F7C}"/>
    <cellStyle name="Vírgula 4 4 5 5" xfId="30626" xr:uid="{451EF545-0E36-4D6C-9C97-3E3EAFA3C9F2}"/>
    <cellStyle name="Vírgula 4 4 6" xfId="6623" xr:uid="{1A3294E8-7259-402B-AD48-3378A29D58EF}"/>
    <cellStyle name="Vírgula 4 4 6 2" xfId="11478" xr:uid="{A1798A03-FD7B-4D07-B47D-147BAFFE6EC0}"/>
    <cellStyle name="Vírgula 4 4 6 2 2" xfId="27740" xr:uid="{6409D125-A6D5-489D-A069-EDB892ECE945}"/>
    <cellStyle name="Vírgula 4 4 6 3" xfId="17073" xr:uid="{BA7E64CC-E6F5-4672-BCB0-296DCA8F4BD8}"/>
    <cellStyle name="Vírgula 4 4 6 4" xfId="22899" xr:uid="{F7109785-0191-4225-9B03-5EA21F0F12C7}"/>
    <cellStyle name="Vírgula 4 4 6 5" xfId="19205" xr:uid="{C9B28833-ADE3-4FC3-A4B2-2BEB5BEBE19F}"/>
    <cellStyle name="Vírgula 4 4 7" xfId="8250" xr:uid="{D873CE53-9D1B-416C-B3D9-528FDAF636DA}"/>
    <cellStyle name="Vírgula 4 4 7 2" xfId="24519" xr:uid="{6EE1E2C1-60C8-4052-A1F0-3A9B71D6BD85}"/>
    <cellStyle name="Vírgula 4 4 8" xfId="13773" xr:uid="{6F049F67-34FB-4F4C-B7B0-675124DB8394}"/>
    <cellStyle name="Vírgula 4 4 9" xfId="19678" xr:uid="{13C1B9A6-93AF-4CA9-B93E-9585C7B59CF4}"/>
    <cellStyle name="Vírgula 4 5" xfId="3137" xr:uid="{5EEC19CE-E27E-4CB8-BEE0-F7989105C971}"/>
    <cellStyle name="Vírgula 4 5 10" xfId="32884" xr:uid="{95789B4A-54B4-47A6-9C51-C3A57665B822}"/>
    <cellStyle name="Vírgula 4 5 11" xfId="35385" xr:uid="{1AFDBE0C-7926-4C96-AFD8-FE19AEF0F6A3}"/>
    <cellStyle name="Vírgula 4 5 12" xfId="36343" xr:uid="{D9B92B5B-8920-46BD-B1B9-B8ABA5151B73}"/>
    <cellStyle name="Vírgula 4 5 13" xfId="37755" xr:uid="{69AFA17E-73A7-45C9-80AB-C4D5871531C6}"/>
    <cellStyle name="Vírgula 4 5 14" xfId="39160" xr:uid="{047E4516-0AEF-4C2C-89AB-FDAFBAFF23CD}"/>
    <cellStyle name="Vírgula 4 5 15" xfId="41055" xr:uid="{AE813613-2F47-408D-8415-601B6132BFB9}"/>
    <cellStyle name="Vírgula 4 5 16" xfId="42209" xr:uid="{94958999-5C60-4E9A-AABB-8900D3AB332A}"/>
    <cellStyle name="Vírgula 4 5 17" xfId="43612" xr:uid="{EC29ED7A-CB97-495F-BFA1-066A560A5EB4}"/>
    <cellStyle name="Vírgula 4 5 2" xfId="3602" xr:uid="{1C4E052E-8B2C-45A6-80E4-37B376DE1249}"/>
    <cellStyle name="Vírgula 4 5 2 10" xfId="35386" xr:uid="{12440130-02D1-4E83-A402-19C5EAC5F090}"/>
    <cellStyle name="Vírgula 4 5 2 11" xfId="37095" xr:uid="{C4780CE6-8857-4264-8061-BF76D70C985A}"/>
    <cellStyle name="Vírgula 4 5 2 12" xfId="38507" xr:uid="{5055AD6F-C656-4BE6-9A37-28DD1831FFC4}"/>
    <cellStyle name="Vírgula 4 5 2 13" xfId="39912" xr:uid="{6E3444AC-6148-42CA-985F-84F445BF9516}"/>
    <cellStyle name="Vírgula 4 5 2 14" xfId="41056" xr:uid="{8956A8DE-2A6A-4463-9163-57848D90B409}"/>
    <cellStyle name="Vírgula 4 5 2 15" xfId="42961" xr:uid="{8C3ACA62-F008-4558-9967-ACB909734781}"/>
    <cellStyle name="Vírgula 4 5 2 16" xfId="44364" xr:uid="{978AAB6B-9A8E-4DC4-92CA-6B2842AAB2B6}"/>
    <cellStyle name="Vírgula 4 5 2 2" xfId="4463" xr:uid="{EB4D602E-12D3-4C15-B801-6A01DE00E638}"/>
    <cellStyle name="Vírgula 4 5 2 2 2" xfId="6072" xr:uid="{C5817F9D-130A-4A8C-9F41-2B283A99A835}"/>
    <cellStyle name="Vírgula 4 5 2 2 2 2" xfId="11321" xr:uid="{F0CC3875-30E7-43DB-9B1A-7C042FA185DE}"/>
    <cellStyle name="Vírgula 4 5 2 2 2 2 2" xfId="27583" xr:uid="{B0002E94-4395-4C10-9BB1-D53DA268DE61}"/>
    <cellStyle name="Vírgula 4 5 2 2 2 3" xfId="16844" xr:uid="{6F741ADB-FA74-43BB-8104-BD81DE2CE607}"/>
    <cellStyle name="Vírgula 4 5 2 2 2 4" xfId="22742" xr:uid="{C6FB9036-7E6C-460D-82A0-D5FA82C5B1F9}"/>
    <cellStyle name="Vírgula 4 5 2 2 2 5" xfId="19130" xr:uid="{1A7F6DC2-5CF0-471A-A747-1E877958C731}"/>
    <cellStyle name="Vírgula 4 5 2 2 3" xfId="8078" xr:uid="{8B114D13-CBFC-49CE-9E27-5350626CD969}"/>
    <cellStyle name="Vírgula 4 5 2 2 3 2" xfId="12933" xr:uid="{48FEDA03-B88A-4C12-BFD0-0CB92237333B}"/>
    <cellStyle name="Vírgula 4 5 2 2 3 2 2" xfId="29195" xr:uid="{14927899-A8E2-4484-B11A-3CF9D6709C19}"/>
    <cellStyle name="Vírgula 4 5 2 2 3 3" xfId="18528" xr:uid="{BBB6F2BD-4C3B-4589-8420-A3E09275864A}"/>
    <cellStyle name="Vírgula 4 5 2 2 3 4" xfId="24354" xr:uid="{73DD654A-371D-4FA4-9B45-44A0BB099988}"/>
    <cellStyle name="Vírgula 4 5 2 2 3 5" xfId="31429" xr:uid="{27B1AF79-6746-4BA0-BAB4-E34EA438BB0A}"/>
    <cellStyle name="Vírgula 4 5 2 2 4" xfId="9705" xr:uid="{FD39DC14-F985-44E4-9422-F67BD2DEB784}"/>
    <cellStyle name="Vírgula 4 5 2 2 4 2" xfId="25974" xr:uid="{1DA246CE-6334-468D-B56E-DD4B93EF3882}"/>
    <cellStyle name="Vírgula 4 5 2 2 5" xfId="15235" xr:uid="{1B6DDAF4-D9AD-4FAD-9852-243B4804D423}"/>
    <cellStyle name="Vírgula 4 5 2 2 6" xfId="21133" xr:uid="{02A52590-0B3C-4385-A053-178740F27958}"/>
    <cellStyle name="Vírgula 4 5 2 2 7" xfId="18834" xr:uid="{EC565C09-FC58-471A-9E86-D6FB72561C50}"/>
    <cellStyle name="Vírgula 4 5 2 2 8" xfId="34178" xr:uid="{93D9E299-F0E9-4F55-89FC-470D4D53B6B4}"/>
    <cellStyle name="Vírgula 4 5 2 3" xfId="5217" xr:uid="{870F5C2E-94D3-4638-9EC6-4201CCDDF9D5}"/>
    <cellStyle name="Vírgula 4 5 2 3 2" xfId="10466" xr:uid="{BB5C8BD2-52F0-4188-812D-1BB7D9EFCADE}"/>
    <cellStyle name="Vírgula 4 5 2 3 2 2" xfId="26728" xr:uid="{7BC165F0-2BFD-4DAB-8762-ACC6591EE3E6}"/>
    <cellStyle name="Vírgula 4 5 2 3 3" xfId="15989" xr:uid="{18D03AB9-329D-4C31-876A-47F6A6E0F4D7}"/>
    <cellStyle name="Vírgula 4 5 2 3 4" xfId="21887" xr:uid="{D677EFDB-1B45-4E6D-9C2F-D74603FAD3BA}"/>
    <cellStyle name="Vírgula 4 5 2 3 5" xfId="31355" xr:uid="{946B5244-E15F-4B13-866B-9E87D6CB1F5C}"/>
    <cellStyle name="Vírgula 4 5 2 4" xfId="7223" xr:uid="{8254A496-B3BB-4518-9A24-9E485F5FB612}"/>
    <cellStyle name="Vírgula 4 5 2 4 2" xfId="12078" xr:uid="{1B923E3B-EB58-43E7-8AD9-17F0ADC1DFEF}"/>
    <cellStyle name="Vírgula 4 5 2 4 2 2" xfId="28340" xr:uid="{38A0D027-59E1-426B-BAA5-3C034D446C8D}"/>
    <cellStyle name="Vírgula 4 5 2 4 3" xfId="17673" xr:uid="{2E44886F-2579-424E-AF0E-3CEC625A8523}"/>
    <cellStyle name="Vírgula 4 5 2 4 4" xfId="23499" xr:uid="{7D739A9A-4090-4742-94B6-75B3463DAB8D}"/>
    <cellStyle name="Vírgula 4 5 2 4 5" xfId="31301" xr:uid="{CD22A608-FE06-4EB2-9157-2EB88DAC0B28}"/>
    <cellStyle name="Vírgula 4 5 2 5" xfId="8850" xr:uid="{921E12E0-A6EB-48BA-A6B5-3EB34047C5AC}"/>
    <cellStyle name="Vírgula 4 5 2 5 2" xfId="25119" xr:uid="{7BCA0294-90CB-4ED0-B304-06DB3055658E}"/>
    <cellStyle name="Vírgula 4 5 2 6" xfId="14378" xr:uid="{3FC5C2F1-FF8F-4EC7-BA10-D87C88122102}"/>
    <cellStyle name="Vírgula 4 5 2 7" xfId="20278" xr:uid="{165FEB39-2B06-4838-A276-240426B7FE7C}"/>
    <cellStyle name="Vírgula 4 5 2 8" xfId="31750" xr:uid="{0CF997BD-3383-49A4-AA79-E0D80AB9F2CB}"/>
    <cellStyle name="Vírgula 4 5 2 9" xfId="33323" xr:uid="{0C285956-C0E2-4FB4-996F-65E3EFD08C13}"/>
    <cellStyle name="Vírgula 4 5 3" xfId="4028" xr:uid="{357BF00E-D671-4632-A1F4-23F4E300478B}"/>
    <cellStyle name="Vírgula 4 5 3 2" xfId="5637" xr:uid="{E320DF96-D3BD-46B7-B5B7-FDD910C2BB97}"/>
    <cellStyle name="Vírgula 4 5 3 2 2" xfId="10886" xr:uid="{1049F93E-AF08-4AC5-96BF-C2DDD35DBA96}"/>
    <cellStyle name="Vírgula 4 5 3 2 2 2" xfId="27148" xr:uid="{BF649DC8-AD29-4C65-9CD1-B17645B671C5}"/>
    <cellStyle name="Vírgula 4 5 3 2 3" xfId="16409" xr:uid="{1299E20A-A51C-48E4-A757-3D4D80A464E2}"/>
    <cellStyle name="Vírgula 4 5 3 2 4" xfId="22307" xr:uid="{4A5AA292-9FF5-45EB-9D9B-36D08D6701FF}"/>
    <cellStyle name="Vírgula 4 5 3 2 5" xfId="31652" xr:uid="{D1AE8F3C-0D7E-4D69-8949-3F69B0EA37F5}"/>
    <cellStyle name="Vírgula 4 5 3 3" xfId="7643" xr:uid="{14B6D547-1EBA-4956-B061-DE2D67C49B46}"/>
    <cellStyle name="Vírgula 4 5 3 3 2" xfId="12498" xr:uid="{EC61F3EB-AB83-4097-883C-45668D4FBE69}"/>
    <cellStyle name="Vírgula 4 5 3 3 2 2" xfId="28760" xr:uid="{A3AFC7C1-A7BB-44FB-BF3E-0F290CD8E878}"/>
    <cellStyle name="Vírgula 4 5 3 3 3" xfId="18093" xr:uid="{35C09B02-9FD9-4B2F-94E3-EB29138BDED0}"/>
    <cellStyle name="Vírgula 4 5 3 3 4" xfId="23919" xr:uid="{FB4BB4FE-8224-46E4-B390-E74169DF13DC}"/>
    <cellStyle name="Vírgula 4 5 3 3 5" xfId="31407" xr:uid="{B158CED2-6EFA-4DFF-AC48-312755E2D7FF}"/>
    <cellStyle name="Vírgula 4 5 3 4" xfId="9270" xr:uid="{12032AE6-B475-48D5-A3E7-7D2B45396326}"/>
    <cellStyle name="Vírgula 4 5 3 4 2" xfId="25539" xr:uid="{49134556-C2A8-4B77-9836-40F45A951B60}"/>
    <cellStyle name="Vírgula 4 5 3 5" xfId="14800" xr:uid="{51538245-BD7F-4790-A394-A311EA2F984F}"/>
    <cellStyle name="Vírgula 4 5 3 6" xfId="20698" xr:uid="{AD1D884F-44A8-412F-93D0-A6952ED56A98}"/>
    <cellStyle name="Vírgula 4 5 3 7" xfId="30260" xr:uid="{CC661C76-22C1-4EB3-B0A4-8586A588415A}"/>
    <cellStyle name="Vírgula 4 5 3 8" xfId="33743" xr:uid="{18AD7258-EF58-4174-BEB7-2D04213E6EC7}"/>
    <cellStyle name="Vírgula 4 5 4" xfId="4778" xr:uid="{9E8BA76F-829A-485D-A50C-A9128D579CEF}"/>
    <cellStyle name="Vírgula 4 5 4 2" xfId="10027" xr:uid="{2CE0BE30-B529-40F7-A5CB-FB7C60778292}"/>
    <cellStyle name="Vírgula 4 5 4 2 2" xfId="26289" xr:uid="{0651ACE7-819D-4395-9D24-72B8C719E750}"/>
    <cellStyle name="Vírgula 4 5 4 3" xfId="15550" xr:uid="{69DB3AA6-77FB-4D3E-8625-57E556D007CE}"/>
    <cellStyle name="Vírgula 4 5 4 4" xfId="21448" xr:uid="{B108988D-8C54-411E-ADB1-50CB1AF4E769}"/>
    <cellStyle name="Vírgula 4 5 4 5" xfId="31451" xr:uid="{81310D3C-7900-4C03-8D81-CF8768AA93F0}"/>
    <cellStyle name="Vírgula 4 5 5" xfId="6784" xr:uid="{ACB8C1F2-235B-4FCB-B70B-EFCF47789E38}"/>
    <cellStyle name="Vírgula 4 5 5 2" xfId="11639" xr:uid="{CA158A72-64BB-4E88-BF58-9D1C57D3D1DF}"/>
    <cellStyle name="Vírgula 4 5 5 2 2" xfId="27901" xr:uid="{4BBB7D30-55B5-4BDB-8730-4FB05941F2DA}"/>
    <cellStyle name="Vírgula 4 5 5 3" xfId="17234" xr:uid="{235354E2-B960-4347-A884-8A9F0FC79086}"/>
    <cellStyle name="Vírgula 4 5 5 4" xfId="23060" xr:uid="{8A9EDBD0-BEDB-4015-9EF4-3340CE4662EC}"/>
    <cellStyle name="Vírgula 4 5 5 5" xfId="29381" xr:uid="{6CEBF155-AC3E-4E49-93F4-FE7748214C87}"/>
    <cellStyle name="Vírgula 4 5 6" xfId="8411" xr:uid="{0737B9D4-AB8B-4FF6-9901-5705A89FFDD3}"/>
    <cellStyle name="Vírgula 4 5 6 2" xfId="24680" xr:uid="{DCF982F2-9CD2-4A19-ADA4-65EF51062F8F}"/>
    <cellStyle name="Vírgula 4 5 7" xfId="13936" xr:uid="{A7DF35FD-D82C-46C7-86CE-14D2BA3464BC}"/>
    <cellStyle name="Vírgula 4 5 8" xfId="19839" xr:uid="{F0AAC214-C90D-46D6-AAD8-731B06C40F80}"/>
    <cellStyle name="Vírgula 4 5 9" xfId="31573" xr:uid="{A167F76D-F456-4992-A4C4-F420BF2D8E5A}"/>
    <cellStyle name="Vírgula 4 6" xfId="3404" xr:uid="{162165D3-7CCE-4C0F-949A-5FD931416614}"/>
    <cellStyle name="Vírgula 4 6 10" xfId="35387" xr:uid="{B14EA69F-6B1A-460A-B97C-3DA907D05B8A}"/>
    <cellStyle name="Vírgula 4 6 11" xfId="36051" xr:uid="{70397FBC-1918-46A1-BB54-F4046B08B63F}"/>
    <cellStyle name="Vírgula 4 6 12" xfId="37463" xr:uid="{98465B7D-4908-453F-B69D-67BAAA2FDDFF}"/>
    <cellStyle name="Vírgula 4 6 13" xfId="38868" xr:uid="{DBA6A159-DCA4-4EAB-838A-8C428328AA4F}"/>
    <cellStyle name="Vírgula 4 6 14" xfId="41057" xr:uid="{46E8B55B-1426-4711-80C2-224FEA8F9411}"/>
    <cellStyle name="Vírgula 4 6 15" xfId="41917" xr:uid="{B3FDD449-4263-438E-A864-5547A260FA6B}"/>
    <cellStyle name="Vírgula 4 6 16" xfId="43320" xr:uid="{DBE990DF-ACC2-4239-B49A-4D8B6EB8FB50}"/>
    <cellStyle name="Vírgula 4 6 2" xfId="4265" xr:uid="{BEA237DC-119B-4BAB-A99E-244FB0F82A7E}"/>
    <cellStyle name="Vírgula 4 6 2 10" xfId="36803" xr:uid="{5D487768-02D6-4B4F-87CD-3F5A12BF6478}"/>
    <cellStyle name="Vírgula 4 6 2 11" xfId="38215" xr:uid="{6BD112FD-12FB-4376-BB53-468D074DFD9E}"/>
    <cellStyle name="Vírgula 4 6 2 12" xfId="39620" xr:uid="{94DF9D0A-7877-4EDC-9AA8-511B2F125CCD}"/>
    <cellStyle name="Vírgula 4 6 2 13" xfId="41058" xr:uid="{A0F4D5D5-1E2A-46CF-96D4-9C7C94EED822}"/>
    <cellStyle name="Vírgula 4 6 2 14" xfId="42669" xr:uid="{2361515D-C9CD-422E-AB36-E2FD76C98960}"/>
    <cellStyle name="Vírgula 4 6 2 15" xfId="44072" xr:uid="{16808C6E-0CF0-42DE-85B4-6685BA5C2228}"/>
    <cellStyle name="Vírgula 4 6 2 2" xfId="5874" xr:uid="{B5CF9168-4C97-494B-82C5-6705DAD96C28}"/>
    <cellStyle name="Vírgula 4 6 2 2 2" xfId="11123" xr:uid="{1057AAE6-EDAF-46DA-8CA7-ADF2AEC2B596}"/>
    <cellStyle name="Vírgula 4 6 2 2 2 2" xfId="27385" xr:uid="{3E6EE0DE-00C5-432D-99B3-0DBA19CB9AF0}"/>
    <cellStyle name="Vírgula 4 6 2 2 3" xfId="16646" xr:uid="{0366B5D4-61FD-4740-B81E-C0CD55DF6364}"/>
    <cellStyle name="Vírgula 4 6 2 2 4" xfId="22544" xr:uid="{AB097965-2E87-4E30-BC10-C1A22AC28BBC}"/>
    <cellStyle name="Vírgula 4 6 2 2 5" xfId="31395" xr:uid="{79EDE49D-F3CB-42AB-B7B7-1AA5D5F7158A}"/>
    <cellStyle name="Vírgula 4 6 2 3" xfId="7880" xr:uid="{BB7D6370-ADB1-45DA-9DE0-1C95053C11FB}"/>
    <cellStyle name="Vírgula 4 6 2 3 2" xfId="12735" xr:uid="{DC2EB16A-0811-4840-9F19-184134D83ED3}"/>
    <cellStyle name="Vírgula 4 6 2 3 2 2" xfId="28997" xr:uid="{F08C24B0-7A39-4B25-BD7F-9410FD10A935}"/>
    <cellStyle name="Vírgula 4 6 2 3 3" xfId="18330" xr:uid="{11D7A876-A405-4772-B510-6B7C40B283CA}"/>
    <cellStyle name="Vírgula 4 6 2 3 4" xfId="24156" xr:uid="{0CB08641-3083-49BE-B35C-D8B3519A133A}"/>
    <cellStyle name="Vírgula 4 6 2 3 5" xfId="30510" xr:uid="{527BAB02-04CE-4E51-A420-7AA194A2BCBC}"/>
    <cellStyle name="Vírgula 4 6 2 4" xfId="9507" xr:uid="{26FBA8FE-2258-4D92-86BB-3321E066D8BE}"/>
    <cellStyle name="Vírgula 4 6 2 4 2" xfId="25776" xr:uid="{FB4A68C7-C7D4-4570-BA1B-35607008127C}"/>
    <cellStyle name="Vírgula 4 6 2 5" xfId="15037" xr:uid="{3C284679-3963-4E7B-A37B-6C93E46F379E}"/>
    <cellStyle name="Vírgula 4 6 2 6" xfId="20935" xr:uid="{6FAD385F-E7DC-44DE-A43F-D83436A6838E}"/>
    <cellStyle name="Vírgula 4 6 2 7" xfId="31656" xr:uid="{18C90999-693F-4A96-A0E2-2B609F1578A9}"/>
    <cellStyle name="Vírgula 4 6 2 8" xfId="33980" xr:uid="{4A780F2E-820E-4E00-B4E4-4D468F75B668}"/>
    <cellStyle name="Vírgula 4 6 2 9" xfId="35388" xr:uid="{FA45D442-ACB0-4E23-8D6B-B18A6B920B1E}"/>
    <cellStyle name="Vírgula 4 6 3" xfId="5019" xr:uid="{2F44B117-F553-4E22-9B3C-A4436B0339EA}"/>
    <cellStyle name="Vírgula 4 6 3 2" xfId="10268" xr:uid="{B69673C9-A9D1-4C49-B119-3F9693F3E294}"/>
    <cellStyle name="Vírgula 4 6 3 2 2" xfId="26530" xr:uid="{13B826CD-3BCA-48CD-B66A-3381C59B189B}"/>
    <cellStyle name="Vírgula 4 6 3 3" xfId="15791" xr:uid="{58A3D905-A049-46E1-BBB5-01DCBBBFB300}"/>
    <cellStyle name="Vírgula 4 6 3 4" xfId="21689" xr:uid="{86C5CE77-DCE8-408F-8AA9-23D858016F9E}"/>
    <cellStyle name="Vírgula 4 6 3 5" xfId="29689" xr:uid="{DA55757E-1730-4BBA-8108-200585C60DCC}"/>
    <cellStyle name="Vírgula 4 6 4" xfId="7025" xr:uid="{9C55BEFA-7242-4436-A4F2-20E6FAF3FC17}"/>
    <cellStyle name="Vírgula 4 6 4 2" xfId="11880" xr:uid="{8202FDFA-AB95-4ED1-8290-92EFA82DEE74}"/>
    <cellStyle name="Vírgula 4 6 4 2 2" xfId="28142" xr:uid="{081DA626-E46B-4CAD-9A26-60B7840FF6CE}"/>
    <cellStyle name="Vírgula 4 6 4 3" xfId="17475" xr:uid="{6BA2F4A9-484A-4721-8850-E79819D16166}"/>
    <cellStyle name="Vírgula 4 6 4 4" xfId="23301" xr:uid="{869B9C63-282B-461D-8D28-27D5B45A79CE}"/>
    <cellStyle name="Vírgula 4 6 4 5" xfId="16923" xr:uid="{25717905-C807-4403-B1AB-1030F159D8BB}"/>
    <cellStyle name="Vírgula 4 6 5" xfId="8652" xr:uid="{2782A7DF-9CCD-4DE7-AFE4-537A62D6B687}"/>
    <cellStyle name="Vírgula 4 6 5 2" xfId="24921" xr:uid="{0C72F363-E238-4619-89BA-07CC82CA8305}"/>
    <cellStyle name="Vírgula 4 6 6" xfId="14180" xr:uid="{71259F4E-A69C-45F8-A3B5-02BB31BA766D}"/>
    <cellStyle name="Vírgula 4 6 7" xfId="20080" xr:uid="{066EB468-1206-4DA0-9127-92BF33791F39}"/>
    <cellStyle name="Vírgula 4 6 8" xfId="19273" xr:uid="{5C257FC1-23F8-4F2E-AB96-393F0CD654F9}"/>
    <cellStyle name="Vírgula 4 6 9" xfId="33125" xr:uid="{B727C82A-B142-4029-8F9D-1FA31D83D69E}"/>
    <cellStyle name="Vírgula 4 7" xfId="3827" xr:uid="{B3CEC53D-190B-4E09-8D6D-E9EFEC99B9D8}"/>
    <cellStyle name="Vírgula 4 7 2" xfId="5436" xr:uid="{880B8EFA-F16D-4DF2-ACF0-252DAC9E0141}"/>
    <cellStyle name="Vírgula 4 7 2 2" xfId="10685" xr:uid="{5DEC47D0-84B6-4E48-9214-598D001BB337}"/>
    <cellStyle name="Vírgula 4 7 2 2 2" xfId="26947" xr:uid="{FF0342E3-763D-44F2-A589-838AA1363D46}"/>
    <cellStyle name="Vírgula 4 7 2 3" xfId="16208" xr:uid="{534D441E-F17F-4318-9695-EE4EA09FCC0A}"/>
    <cellStyle name="Vírgula 4 7 2 4" xfId="22106" xr:uid="{57F8EDC0-4B59-4779-9D80-5FED33A60761}"/>
    <cellStyle name="Vírgula 4 7 2 5" xfId="19518" xr:uid="{6B94CBC7-C1DF-4840-A9AF-66ED784FAC21}"/>
    <cellStyle name="Vírgula 4 7 3" xfId="7442" xr:uid="{53E0149B-A410-45B5-84AE-11F88C1F233A}"/>
    <cellStyle name="Vírgula 4 7 3 2" xfId="12297" xr:uid="{A13A50C7-5251-4224-A055-71B45CBDE7D5}"/>
    <cellStyle name="Vírgula 4 7 3 2 2" xfId="28559" xr:uid="{04FBC0D1-987B-470F-8144-8E3383147DFA}"/>
    <cellStyle name="Vírgula 4 7 3 3" xfId="17892" xr:uid="{920410B5-67EB-4D4C-9482-F529FF347B2E}"/>
    <cellStyle name="Vírgula 4 7 3 4" xfId="23718" xr:uid="{2D94BA3F-8B42-42B0-81D7-3549A756BDA2}"/>
    <cellStyle name="Vírgula 4 7 3 5" xfId="19217" xr:uid="{28D8B2D1-8B9D-45DE-90F7-0AC25C667907}"/>
    <cellStyle name="Vírgula 4 7 4" xfId="9069" xr:uid="{41002F12-B7F3-46D4-860F-FFE3971667E2}"/>
    <cellStyle name="Vírgula 4 7 4 2" xfId="25338" xr:uid="{71610AA1-B063-42A5-9C7C-5EEABABF0E46}"/>
    <cellStyle name="Vírgula 4 7 5" xfId="14599" xr:uid="{144E0623-749C-4BF2-9409-B2A1FC2931B1}"/>
    <cellStyle name="Vírgula 4 7 6" xfId="20497" xr:uid="{9FB6F178-1357-4C15-AA79-23CE1EA29BBC}"/>
    <cellStyle name="Vírgula 4 7 7" xfId="29934" xr:uid="{E94537A1-59C9-483C-BBDD-0D8D149ED1FD}"/>
    <cellStyle name="Vírgula 4 7 8" xfId="33542" xr:uid="{8C83626F-A793-49A7-BAA5-EF5DEF6C5839}"/>
    <cellStyle name="Vírgula 4 7 9" xfId="35389" xr:uid="{786B3E97-A615-464B-8FF5-2471EB93139E}"/>
    <cellStyle name="Vírgula 4 8" xfId="4585" xr:uid="{9E5B910A-473F-4152-9CD9-BE5A2BC16F1C}"/>
    <cellStyle name="Vírgula 4 8 10" xfId="41059" xr:uid="{641AEB70-7129-4AD9-B578-21F3BECC7132}"/>
    <cellStyle name="Vírgula 4 8 11" xfId="42302" xr:uid="{CF726808-82FA-4C1E-81C9-76639E18DE55}"/>
    <cellStyle name="Vírgula 4 8 12" xfId="43705" xr:uid="{7493772C-8DDE-4ED7-A36A-69601C079263}"/>
    <cellStyle name="Vírgula 4 8 2" xfId="9834" xr:uid="{4AFC64D9-91E3-4239-B0E3-23A79FE56557}"/>
    <cellStyle name="Vírgula 4 8 2 2" xfId="26096" xr:uid="{2F9FAF46-B3F2-4D75-8140-7FD910927058}"/>
    <cellStyle name="Vírgula 4 8 3" xfId="15357" xr:uid="{0C01AF38-52BA-4CC5-BA17-D0B9FFD06BB7}"/>
    <cellStyle name="Vírgula 4 8 4" xfId="21255" xr:uid="{030E5179-21A8-4AF7-94E7-FF8CD3B96D00}"/>
    <cellStyle name="Vírgula 4 8 5" xfId="30734" xr:uid="{821BB21F-4ACD-463C-9A08-6627526683A5}"/>
    <cellStyle name="Vírgula 4 8 6" xfId="35390" xr:uid="{B9F95C0B-27AF-4A02-B16B-3CE38425F7DA}"/>
    <cellStyle name="Vírgula 4 8 7" xfId="36436" xr:uid="{CD27CCC2-AD9C-4342-9CAC-7D477324507D}"/>
    <cellStyle name="Vírgula 4 8 8" xfId="37848" xr:uid="{46A7AA24-7DDC-4629-A10C-050434AB4F11}"/>
    <cellStyle name="Vírgula 4 8 9" xfId="39253" xr:uid="{C3965A56-B824-4FDA-8FBB-2EF48E8E522C}"/>
    <cellStyle name="Vírgula 4 9" xfId="6591" xr:uid="{AD3890C4-1AE4-41F3-A433-4A6866B0ED9F}"/>
    <cellStyle name="Vírgula 4 9 2" xfId="11446" xr:uid="{2128CE9D-B0C1-4304-8756-FF041F69462F}"/>
    <cellStyle name="Vírgula 4 9 2 2" xfId="27708" xr:uid="{C76A9B9E-3E88-4822-9000-A3E0D98C59B6}"/>
    <cellStyle name="Vírgula 4 9 3" xfId="17041" xr:uid="{211D1553-7CC5-4892-AE77-E2032C1EB240}"/>
    <cellStyle name="Vírgula 4 9 4" xfId="22867" xr:uid="{2DDCF994-E225-4A9C-8FAC-055FB32E72A1}"/>
    <cellStyle name="Vírgula 4 9 5" xfId="32038" xr:uid="{A3400B9C-3E9F-448D-9B3E-909811A62355}"/>
    <cellStyle name="Vírgula 4 9 6" xfId="41350" xr:uid="{25F8367B-7BD2-4C6F-AFF6-ED35ADAE0EB5}"/>
    <cellStyle name="Vírgula 40" xfId="6146" xr:uid="{6B5F808D-B741-42AB-A737-A7757D92908E}"/>
    <cellStyle name="Vírgula 40 10" xfId="39921" xr:uid="{26749F2F-A01F-4F01-B1D0-3B2DC21A3636}"/>
    <cellStyle name="Vírgula 40 11" xfId="41060" xr:uid="{2299BFDE-E3DA-4E6B-8810-2DE40D0F0892}"/>
    <cellStyle name="Vírgula 40 12" xfId="42970" xr:uid="{42E412CA-7601-472F-A2AE-2CC5F8F3403E}"/>
    <cellStyle name="Vírgula 40 13" xfId="44373" xr:uid="{843FC369-0801-4045-A703-9DFF1A9BE2F1}"/>
    <cellStyle name="Vírgula 40 2" xfId="8152" xr:uid="{F38E905D-315F-4957-BF09-4768EAEDB236}"/>
    <cellStyle name="Vírgula 40 2 2" xfId="13007" xr:uid="{B0EE37A9-3DBD-4DF7-8CE5-7B9250100A7C}"/>
    <cellStyle name="Vírgula 40 2 2 2" xfId="29269" xr:uid="{8D88EC07-333D-4BAF-9E2E-28A0A678082B}"/>
    <cellStyle name="Vírgula 40 2 3" xfId="18602" xr:uid="{DE4288E9-E198-428D-AA76-9708DF2D3B77}"/>
    <cellStyle name="Vírgula 40 2 4" xfId="24428" xr:uid="{F0D32FAC-DBC1-4F88-9BA7-4F833CC73D28}"/>
    <cellStyle name="Vírgula 40 2 5" xfId="29283" xr:uid="{1ABA8626-363D-415C-9DCB-596596BB8876}"/>
    <cellStyle name="Vírgula 40 3" xfId="11395" xr:uid="{07F27729-CF38-4A0C-A1A3-BCEDA22EE58A}"/>
    <cellStyle name="Vírgula 40 3 2" xfId="27657" xr:uid="{8F12E6B5-E241-457D-9A53-4F7F691F6100}"/>
    <cellStyle name="Vírgula 40 4" xfId="16918" xr:uid="{16527391-9FDA-42FE-B8E6-742224570D98}"/>
    <cellStyle name="Vírgula 40 5" xfId="22816" xr:uid="{FB3CB98D-7771-43FC-9E87-FD14F4469DE6}"/>
    <cellStyle name="Vírgula 40 6" xfId="18871" xr:uid="{96080256-1E21-43CE-8B13-E754343B5501}"/>
    <cellStyle name="Vírgula 40 7" xfId="35391" xr:uid="{ED5BDBDF-8139-4B76-B389-81F247F5D3C6}"/>
    <cellStyle name="Vírgula 40 8" xfId="37104" xr:uid="{9C5C99F3-1246-41F1-91F4-9679A8FF9E27}"/>
    <cellStyle name="Vírgula 40 9" xfId="38516" xr:uid="{116D5972-36BC-4F2B-BC72-5B0C1E9B7657}"/>
    <cellStyle name="Vírgula 41" xfId="4536" xr:uid="{297819CE-50E1-4EBF-A62E-C9DC17EBC1A8}"/>
    <cellStyle name="Vírgula 41 10" xfId="41061" xr:uid="{0660D172-26C2-45F0-AB67-BE78C4D073AE}"/>
    <cellStyle name="Vírgula 41 11" xfId="42971" xr:uid="{B99D3B18-1CFB-413E-B220-5760FB66BD0A}"/>
    <cellStyle name="Vírgula 41 12" xfId="44374" xr:uid="{F0536DEF-36BE-4007-B829-CDF195E5D881}"/>
    <cellStyle name="Vírgula 41 2" xfId="9785" xr:uid="{E1C6CA26-DB7F-4AC7-9785-C7D26E08EA3E}"/>
    <cellStyle name="Vírgula 41 2 2" xfId="26047" xr:uid="{41A8D8CC-2B09-496C-BCC5-509A5F2F8C6A}"/>
    <cellStyle name="Vírgula 41 3" xfId="15308" xr:uid="{35CE7B7D-FDC5-44C6-A3F7-EA335F07588F}"/>
    <cellStyle name="Vírgula 41 4" xfId="21206" xr:uid="{99741BBC-52D5-4AF6-8904-8A7F9313E405}"/>
    <cellStyle name="Vírgula 41 5" xfId="30164" xr:uid="{C3FA9026-D448-4444-82BB-7DAC4A566F26}"/>
    <cellStyle name="Vírgula 41 6" xfId="35392" xr:uid="{063F3994-5C2E-4842-A763-8A62F6D67431}"/>
    <cellStyle name="Vírgula 41 7" xfId="37105" xr:uid="{A58E3D2A-25C7-4565-B75E-833D2FDD57E0}"/>
    <cellStyle name="Vírgula 41 8" xfId="38517" xr:uid="{DAA2AFB9-C984-45E3-B8AC-9FED28938061}"/>
    <cellStyle name="Vírgula 41 9" xfId="39922" xr:uid="{1205AFDE-42EA-4576-83A4-B157A765331C}"/>
    <cellStyle name="Vírgula 42" xfId="2919" xr:uid="{ED305A6A-FF3C-416F-A7EB-B9971FCD583C}"/>
    <cellStyle name="Vírgula 42 10" xfId="30613" xr:uid="{8459DFB6-08F6-4FFA-92EE-7C89C5F2FD55}"/>
    <cellStyle name="Vírgula 42 11" xfId="32692" xr:uid="{FF61D0B0-B529-46D3-A3EA-6BCEC31DAAE7}"/>
    <cellStyle name="Vírgula 42 12" xfId="35393" xr:uid="{31B62AA0-0D17-4404-A107-86195705BEBE}"/>
    <cellStyle name="Vírgula 42 13" xfId="35756" xr:uid="{EB126296-65FB-43B9-8400-587AD59D51C0}"/>
    <cellStyle name="Vírgula 42 14" xfId="37168" xr:uid="{55CA64FB-7E4B-494D-AD73-B31C70690FA1}"/>
    <cellStyle name="Vírgula 42 15" xfId="38573" xr:uid="{E74E748B-03B6-4DB9-A2CC-D6EF4E0FD499}"/>
    <cellStyle name="Vírgula 42 16" xfId="41062" xr:uid="{E0C19B58-47AE-44BA-AB86-68DDFB853903}"/>
    <cellStyle name="Vírgula 42 17" xfId="41622" xr:uid="{98977B7B-2C40-49C5-AB32-A75B7ED17742}"/>
    <cellStyle name="Vírgula 42 18" xfId="43025" xr:uid="{43912389-E368-4D35-8CE7-3E030335F86E}"/>
    <cellStyle name="Vírgula 42 2" xfId="3139" xr:uid="{DA664689-B283-48E1-B61B-79A61F838B18}"/>
    <cellStyle name="Vírgula 42 2 10" xfId="32886" xr:uid="{55CBE045-087A-4406-B3C7-42C7EFF51620}"/>
    <cellStyle name="Vírgula 42 2 11" xfId="35394" xr:uid="{8CEE5B06-0060-4D55-B606-FD1A4B180002}"/>
    <cellStyle name="Vírgula 42 2 12" xfId="35930" xr:uid="{2CC9234D-ACCD-41FB-9C7D-65FC914A4E2B}"/>
    <cellStyle name="Vírgula 42 2 13" xfId="37342" xr:uid="{85554497-9DF9-4453-8938-209BEFF73EAB}"/>
    <cellStyle name="Vírgula 42 2 14" xfId="38747" xr:uid="{270F5982-918E-4485-A551-82A317C79FAC}"/>
    <cellStyle name="Vírgula 42 2 15" xfId="41063" xr:uid="{E36D1D6B-5C10-4C06-9C7A-69E4104D61A2}"/>
    <cellStyle name="Vírgula 42 2 16" xfId="41796" xr:uid="{443C9654-3E64-45BD-A5A2-34BBE8051D23}"/>
    <cellStyle name="Vírgula 42 2 17" xfId="43199" xr:uid="{AAC40011-0B3B-4C71-98D4-A49264AFFBA3}"/>
    <cellStyle name="Vírgula 42 2 2" xfId="3604" xr:uid="{06B2B112-CA48-49C6-A050-D4EF9E54D574}"/>
    <cellStyle name="Vírgula 42 2 2 10" xfId="35395" xr:uid="{101E32B2-B2C3-4AB5-8E3A-904488420720}"/>
    <cellStyle name="Vírgula 42 2 2 11" xfId="36295" xr:uid="{B528694F-7D07-4859-9A2A-38EC3239C643}"/>
    <cellStyle name="Vírgula 42 2 2 12" xfId="37707" xr:uid="{0E4C3E51-6533-41B7-BBC4-E7F186DB6A32}"/>
    <cellStyle name="Vírgula 42 2 2 13" xfId="39112" xr:uid="{93C62F19-3452-4C4C-B991-E01B2E3B586B}"/>
    <cellStyle name="Vírgula 42 2 2 14" xfId="41064" xr:uid="{A4A3795D-5CE1-40B2-B7E7-F95BB8139073}"/>
    <cellStyle name="Vírgula 42 2 2 15" xfId="42161" xr:uid="{0825D549-E804-42B8-91C6-B506B717F7D8}"/>
    <cellStyle name="Vírgula 42 2 2 16" xfId="43564" xr:uid="{40DD2A67-CC22-4134-B4CB-462A135660B7}"/>
    <cellStyle name="Vírgula 42 2 2 2" xfId="4465" xr:uid="{A8FE6253-AD32-4C0C-83CF-7AD004F6FD17}"/>
    <cellStyle name="Vírgula 42 2 2 2 10" xfId="37047" xr:uid="{015990ED-1D77-46F9-B6A0-71B1111D8177}"/>
    <cellStyle name="Vírgula 42 2 2 2 11" xfId="38459" xr:uid="{3D5FDE96-1A95-4DC0-B106-1DA07C1DB543}"/>
    <cellStyle name="Vírgula 42 2 2 2 12" xfId="39864" xr:uid="{D3AAA2C3-BF5A-4A90-8907-5357E1F3EF2E}"/>
    <cellStyle name="Vírgula 42 2 2 2 13" xfId="41065" xr:uid="{AFE9CA10-60FB-45CE-B776-E1B8A39D7C0F}"/>
    <cellStyle name="Vírgula 42 2 2 2 14" xfId="42913" xr:uid="{A713D3D0-8441-4AEE-9083-8E80DA59857E}"/>
    <cellStyle name="Vírgula 42 2 2 2 15" xfId="44316" xr:uid="{50919C1C-8D8F-4897-AA02-12BE45C9223C}"/>
    <cellStyle name="Vírgula 42 2 2 2 2" xfId="6074" xr:uid="{AAF0402E-4FEF-4CDE-942C-F05EE6E6B38E}"/>
    <cellStyle name="Vírgula 42 2 2 2 2 2" xfId="11323" xr:uid="{6F9D488B-139D-4AEF-B524-937EE74B2777}"/>
    <cellStyle name="Vírgula 42 2 2 2 2 2 2" xfId="27585" xr:uid="{61F58965-520F-4D77-A899-AD2D9B0A7AFE}"/>
    <cellStyle name="Vírgula 42 2 2 2 2 3" xfId="16846" xr:uid="{FF9F9AEA-6077-42E9-8797-C21B3C938B11}"/>
    <cellStyle name="Vírgula 42 2 2 2 2 4" xfId="22744" xr:uid="{C19F4A7F-F021-42F4-BC41-1CA5183EF814}"/>
    <cellStyle name="Vírgula 42 2 2 2 2 5" xfId="30986" xr:uid="{DD4E64DD-A207-49C1-8C2D-9B5B6CB92E4F}"/>
    <cellStyle name="Vírgula 42 2 2 2 3" xfId="8080" xr:uid="{46636E1B-5355-4E1C-9C44-5EA907BC05AA}"/>
    <cellStyle name="Vírgula 42 2 2 2 3 2" xfId="12935" xr:uid="{D9D7D096-E6F0-48B0-BC76-6151EDCB76E9}"/>
    <cellStyle name="Vírgula 42 2 2 2 3 2 2" xfId="29197" xr:uid="{426DEDB1-E13A-4119-8EE1-E9C97E2348B3}"/>
    <cellStyle name="Vírgula 42 2 2 2 3 3" xfId="18530" xr:uid="{E5512099-0AC0-4EED-87FD-27289491BF32}"/>
    <cellStyle name="Vírgula 42 2 2 2 3 4" xfId="24356" xr:uid="{C0C60FFA-2ACB-4C3C-9268-BAE84FF8DA74}"/>
    <cellStyle name="Vírgula 42 2 2 2 3 5" xfId="19202" xr:uid="{A98DB6F5-B9B2-4B9B-B9DD-FDE76D693469}"/>
    <cellStyle name="Vírgula 42 2 2 2 4" xfId="9707" xr:uid="{38860582-42FF-4C05-9A8F-0A40F6196F76}"/>
    <cellStyle name="Vírgula 42 2 2 2 4 2" xfId="25976" xr:uid="{62E05DAC-C9B6-423E-9F6C-83DF8FAD8377}"/>
    <cellStyle name="Vírgula 42 2 2 2 5" xfId="15237" xr:uid="{17031E34-39DC-4418-B0D9-B332AED4B791}"/>
    <cellStyle name="Vírgula 42 2 2 2 6" xfId="21135" xr:uid="{2AA2D61F-056E-4281-A708-C054D5E04441}"/>
    <cellStyle name="Vírgula 42 2 2 2 7" xfId="13497" xr:uid="{E7DDECB8-A3CE-4BD7-814E-1D446D2C1E24}"/>
    <cellStyle name="Vírgula 42 2 2 2 8" xfId="34180" xr:uid="{17BB5A9F-927F-4961-8D77-DA9A89320E82}"/>
    <cellStyle name="Vírgula 42 2 2 2 9" xfId="35396" xr:uid="{9B2C5114-46E8-47CD-8DF1-D8B894FC075D}"/>
    <cellStyle name="Vírgula 42 2 2 3" xfId="5219" xr:uid="{E2B92A5F-436D-47B3-9861-C7860877ABBB}"/>
    <cellStyle name="Vírgula 42 2 2 3 2" xfId="10468" xr:uid="{5F4EF500-61F3-45D0-9EAD-F95124F1E96C}"/>
    <cellStyle name="Vírgula 42 2 2 3 2 2" xfId="26730" xr:uid="{4FDFF591-8DCE-4F9F-AEA9-48D1B2D609C0}"/>
    <cellStyle name="Vírgula 42 2 2 3 3" xfId="15991" xr:uid="{CDAD44FB-3113-4F1E-803E-854C2E840DAA}"/>
    <cellStyle name="Vírgula 42 2 2 3 4" xfId="21889" xr:uid="{D16E8ADC-C078-4368-80EB-E1973919DCBE}"/>
    <cellStyle name="Vírgula 42 2 2 3 5" xfId="31554" xr:uid="{70ABE622-803C-43EE-BACF-96B25AFCA396}"/>
    <cellStyle name="Vírgula 42 2 2 4" xfId="7225" xr:uid="{1B12B52C-3F86-4A5C-B98E-5112B2D82645}"/>
    <cellStyle name="Vírgula 42 2 2 4 2" xfId="12080" xr:uid="{A5115302-C061-4319-B61B-4CED75D3A9E2}"/>
    <cellStyle name="Vírgula 42 2 2 4 2 2" xfId="28342" xr:uid="{C937ECC1-A7D5-4194-B3CD-411DFDCB8411}"/>
    <cellStyle name="Vírgula 42 2 2 4 3" xfId="17675" xr:uid="{1036B0F1-B7F7-4C96-B838-1F3E6CB96807}"/>
    <cellStyle name="Vírgula 42 2 2 4 4" xfId="23501" xr:uid="{0DB3723B-9230-420F-AAF3-2C835AEB34FF}"/>
    <cellStyle name="Vírgula 42 2 2 4 5" xfId="29747" xr:uid="{A4CDEBD3-1387-412F-B0E9-DC9909CA8FE1}"/>
    <cellStyle name="Vírgula 42 2 2 5" xfId="8852" xr:uid="{3395B927-7219-4BD8-8A11-EA6134721BBD}"/>
    <cellStyle name="Vírgula 42 2 2 5 2" xfId="25121" xr:uid="{A5CE46F4-86D3-435B-AC5F-98B6294EF400}"/>
    <cellStyle name="Vírgula 42 2 2 6" xfId="14380" xr:uid="{E53CA667-7B4F-423E-9255-3E8EF337563D}"/>
    <cellStyle name="Vírgula 42 2 2 7" xfId="20280" xr:uid="{DD4206ED-D54E-4CB3-A326-3BE337D3AB66}"/>
    <cellStyle name="Vírgula 42 2 2 8" xfId="30051" xr:uid="{443E7E67-BAC1-45BF-9C8E-D0C13E64CA50}"/>
    <cellStyle name="Vírgula 42 2 2 9" xfId="33325" xr:uid="{C55CDB48-CDBE-44CF-A650-8E9DD11B0567}"/>
    <cellStyle name="Vírgula 42 2 3" xfId="4030" xr:uid="{FDD90EEA-C504-4620-82B4-2A1B4BB1AD3E}"/>
    <cellStyle name="Vírgula 42 2 3 10" xfId="36680" xr:uid="{8D41FFC1-AD59-4731-B2CC-E08C67891DEF}"/>
    <cellStyle name="Vírgula 42 2 3 11" xfId="38092" xr:uid="{4DEB2BC4-6930-48D4-8208-EE308CE2C087}"/>
    <cellStyle name="Vírgula 42 2 3 12" xfId="39497" xr:uid="{8FE528B2-16E0-400B-A8D3-6DB1D6DE97C6}"/>
    <cellStyle name="Vírgula 42 2 3 13" xfId="41066" xr:uid="{8510F3C4-AC18-47C5-B2C0-D4C550C549B9}"/>
    <cellStyle name="Vírgula 42 2 3 14" xfId="42546" xr:uid="{FBC60692-80AD-4449-97C8-7390FB2C25A7}"/>
    <cellStyle name="Vírgula 42 2 3 15" xfId="43949" xr:uid="{C4788913-34EF-49BD-8957-82A985FCBCD3}"/>
    <cellStyle name="Vírgula 42 2 3 2" xfId="5639" xr:uid="{E0CAB609-5737-4E97-B0D6-0E5249E31390}"/>
    <cellStyle name="Vírgula 42 2 3 2 2" xfId="10888" xr:uid="{5187701E-FE58-4845-B328-6A5A979C227B}"/>
    <cellStyle name="Vírgula 42 2 3 2 2 2" xfId="27150" xr:uid="{C6154566-8D20-4572-851C-3F7374A5925C}"/>
    <cellStyle name="Vírgula 42 2 3 2 3" xfId="16411" xr:uid="{D9E7F199-96D9-479E-80E7-9F6DC04EC146}"/>
    <cellStyle name="Vírgula 42 2 3 2 4" xfId="22309" xr:uid="{555704AD-68C1-45BA-A3B0-15691F0E7701}"/>
    <cellStyle name="Vírgula 42 2 3 2 5" xfId="18749" xr:uid="{5C6352D1-0953-4CD3-9428-E39FE8B216EC}"/>
    <cellStyle name="Vírgula 42 2 3 3" xfId="7645" xr:uid="{5875F1A9-8043-42C5-89CA-053B8D005895}"/>
    <cellStyle name="Vírgula 42 2 3 3 2" xfId="12500" xr:uid="{FB1FAE09-5E4A-42D9-92E1-12CB3FF800DA}"/>
    <cellStyle name="Vírgula 42 2 3 3 2 2" xfId="28762" xr:uid="{ECE7B884-3733-448F-8AD1-2CA74493A561}"/>
    <cellStyle name="Vírgula 42 2 3 3 3" xfId="18095" xr:uid="{CF817E19-56E9-4033-A38C-675B1734A748}"/>
    <cellStyle name="Vírgula 42 2 3 3 4" xfId="23921" xr:uid="{6D73BB32-92C6-4A95-B573-4D8849CF1A16}"/>
    <cellStyle name="Vírgula 42 2 3 3 5" xfId="29400" xr:uid="{D9EA9AC1-59B2-46A0-BFBB-908977E5838D}"/>
    <cellStyle name="Vírgula 42 2 3 4" xfId="9272" xr:uid="{95EAE507-9E28-4C68-A601-B51F640E9B8A}"/>
    <cellStyle name="Vírgula 42 2 3 4 2" xfId="25541" xr:uid="{554B3833-72AF-4ED5-9DBD-05BDDE385374}"/>
    <cellStyle name="Vírgula 42 2 3 5" xfId="14802" xr:uid="{05221B6F-9A7F-48A4-90F9-925BBC8E91E3}"/>
    <cellStyle name="Vírgula 42 2 3 6" xfId="20700" xr:uid="{583601E1-5B9E-4527-869C-49A72B30B7DC}"/>
    <cellStyle name="Vírgula 42 2 3 7" xfId="32031" xr:uid="{3D0E91D4-627D-431D-8FF6-AA4B3B209D2D}"/>
    <cellStyle name="Vírgula 42 2 3 8" xfId="33745" xr:uid="{B4FADE7D-C0E6-4CFB-A8A2-1655F052C59A}"/>
    <cellStyle name="Vírgula 42 2 3 9" xfId="35397" xr:uid="{CD6B8997-A574-44E2-96FF-407E9E639DD7}"/>
    <cellStyle name="Vírgula 42 2 4" xfId="4780" xr:uid="{C9D4FD2A-E074-4D4A-8E06-C27D3D4589D3}"/>
    <cellStyle name="Vírgula 42 2 4 2" xfId="10029" xr:uid="{78977C65-D941-4D62-989C-9773E390429E}"/>
    <cellStyle name="Vírgula 42 2 4 2 2" xfId="26291" xr:uid="{C8C1258C-015C-4839-896E-71DDA9AF3654}"/>
    <cellStyle name="Vírgula 42 2 4 3" xfId="15552" xr:uid="{53DE628C-0302-4BE7-A7FE-D8AD3ECAC998}"/>
    <cellStyle name="Vírgula 42 2 4 4" xfId="21450" xr:uid="{167A8E6C-4B5E-4CAA-8969-E1271AB284E4}"/>
    <cellStyle name="Vírgula 42 2 4 5" xfId="13361" xr:uid="{96666365-B103-466A-9F3C-D4470F3A7101}"/>
    <cellStyle name="Vírgula 42 2 5" xfId="6786" xr:uid="{531EB529-9A7F-40B7-AF55-B054DCCBBA4D}"/>
    <cellStyle name="Vírgula 42 2 5 2" xfId="11641" xr:uid="{9CBE017D-0C03-4F67-A08A-20512F4CD82A}"/>
    <cellStyle name="Vírgula 42 2 5 2 2" xfId="27903" xr:uid="{303F6265-886F-48C9-89A7-FFC922EC7F69}"/>
    <cellStyle name="Vírgula 42 2 5 3" xfId="17236" xr:uid="{56ED0D5E-3CA4-4B78-9634-FC25B63C7B9A}"/>
    <cellStyle name="Vírgula 42 2 5 4" xfId="23062" xr:uid="{C138A384-69C0-4435-9154-34CC33680172}"/>
    <cellStyle name="Vírgula 42 2 5 5" xfId="13477" xr:uid="{A38A7BD4-7C45-46D1-B8DA-F4C4A8AA7B24}"/>
    <cellStyle name="Vírgula 42 2 6" xfId="8413" xr:uid="{E057F595-A734-4697-B691-4B1D4E94A214}"/>
    <cellStyle name="Vírgula 42 2 6 2" xfId="24682" xr:uid="{019A590C-C9BE-425C-9083-BA5761C9139B}"/>
    <cellStyle name="Vírgula 42 2 7" xfId="13938" xr:uid="{B6A687D8-FCD0-4A0F-81D7-285CA111DAC8}"/>
    <cellStyle name="Vírgula 42 2 8" xfId="19841" xr:uid="{36528133-576D-44F1-ADCD-470F04C4850B}"/>
    <cellStyle name="Vírgula 42 2 9" xfId="32247" xr:uid="{C1743003-E0CC-4BB0-921D-9C87601D0E0E}"/>
    <cellStyle name="Vírgula 42 3" xfId="3406" xr:uid="{09FA46D4-AE5A-4A0E-8670-0053023C535C}"/>
    <cellStyle name="Vírgula 42 3 10" xfId="35398" xr:uid="{1F718665-EC59-47F8-8EAF-B1BDBCE8FC1D}"/>
    <cellStyle name="Vírgula 42 3 11" xfId="36119" xr:uid="{E78CBCAB-E811-46C7-8EE9-7B3821631BCA}"/>
    <cellStyle name="Vírgula 42 3 12" xfId="37531" xr:uid="{738A4B63-D818-43D0-8DBF-5292DD6F2278}"/>
    <cellStyle name="Vírgula 42 3 13" xfId="38936" xr:uid="{36B1DBD2-122D-44B3-9502-F2E8A34DBD5F}"/>
    <cellStyle name="Vírgula 42 3 14" xfId="41067" xr:uid="{379B050F-B4B0-4A54-A5C1-F099F110CAF7}"/>
    <cellStyle name="Vírgula 42 3 15" xfId="41985" xr:uid="{45CA90B9-8F11-43BC-A531-17516B29F530}"/>
    <cellStyle name="Vírgula 42 3 16" xfId="43388" xr:uid="{212B8DF8-FAE4-4A28-AC73-60B9C7A841EE}"/>
    <cellStyle name="Vírgula 42 3 2" xfId="4267" xr:uid="{3CE0FC3B-0638-48F2-92E3-D26EB65849D0}"/>
    <cellStyle name="Vírgula 42 3 2 10" xfId="36871" xr:uid="{C2B31E81-801F-40D3-8B5F-D5C9154A9AF5}"/>
    <cellStyle name="Vírgula 42 3 2 11" xfId="38283" xr:uid="{5DFB82DF-E967-4A19-AED2-7FB783F5ACC0}"/>
    <cellStyle name="Vírgula 42 3 2 12" xfId="39688" xr:uid="{9108A055-E150-42DC-BFD8-9EDAC770F53B}"/>
    <cellStyle name="Vírgula 42 3 2 13" xfId="41068" xr:uid="{5FD0238D-09A0-4DE6-9B4D-9E40B24E8C5F}"/>
    <cellStyle name="Vírgula 42 3 2 14" xfId="42737" xr:uid="{D62D2747-604E-4EB2-A015-35FEA0C6E257}"/>
    <cellStyle name="Vírgula 42 3 2 15" xfId="44140" xr:uid="{6517CD46-BFD6-4AAB-8D46-2796939D8DE3}"/>
    <cellStyle name="Vírgula 42 3 2 2" xfId="5876" xr:uid="{F4D6471D-7FF3-485B-BB85-A6378CB4988C}"/>
    <cellStyle name="Vírgula 42 3 2 2 2" xfId="11125" xr:uid="{F6A5DC05-3BAB-49E3-A52A-26A9C5549FE3}"/>
    <cellStyle name="Vírgula 42 3 2 2 2 2" xfId="27387" xr:uid="{D9331C93-58E7-4D73-9D0D-12A60E4F551E}"/>
    <cellStyle name="Vírgula 42 3 2 2 3" xfId="16648" xr:uid="{E060D040-284D-45AF-948D-527779E7C818}"/>
    <cellStyle name="Vírgula 42 3 2 2 4" xfId="22546" xr:uid="{59AFA332-BD0C-4F71-9BF0-3D67D76AA3CB}"/>
    <cellStyle name="Vírgula 42 3 2 2 5" xfId="30511" xr:uid="{5DD576F6-1A76-40A9-9771-E32D757D90F1}"/>
    <cellStyle name="Vírgula 42 3 2 3" xfId="7882" xr:uid="{5D569EFF-874B-4A19-AABE-F0B8499A1F6C}"/>
    <cellStyle name="Vírgula 42 3 2 3 2" xfId="12737" xr:uid="{CC312D59-2C14-4023-94C5-6E0000731D8E}"/>
    <cellStyle name="Vírgula 42 3 2 3 2 2" xfId="28999" xr:uid="{6483CE09-5CFC-4E0D-9A95-AEE2DE2EF584}"/>
    <cellStyle name="Vírgula 42 3 2 3 3" xfId="18332" xr:uid="{FAA663E0-C6F2-4596-B5AF-F9267A26CA82}"/>
    <cellStyle name="Vírgula 42 3 2 3 4" xfId="24158" xr:uid="{043FB9A7-AD61-418E-AB63-45A3084F09E2}"/>
    <cellStyle name="Vírgula 42 3 2 3 5" xfId="29422" xr:uid="{B772E8A7-9FE8-4F5A-9627-CB94299FF76A}"/>
    <cellStyle name="Vírgula 42 3 2 4" xfId="9509" xr:uid="{AF62CDD5-424D-410F-A0B8-BA4A0AC0E1E8}"/>
    <cellStyle name="Vírgula 42 3 2 4 2" xfId="25778" xr:uid="{42E5E861-534A-4CF0-AEE7-3FAD93C7E78A}"/>
    <cellStyle name="Vírgula 42 3 2 5" xfId="15039" xr:uid="{F39BC789-0FA9-44F3-8841-0BEB8A76D6F9}"/>
    <cellStyle name="Vírgula 42 3 2 6" xfId="20937" xr:uid="{3688FB2C-BD00-428F-92FF-4F390A1BF0B0}"/>
    <cellStyle name="Vírgula 42 3 2 7" xfId="30763" xr:uid="{2216A96A-7F16-4752-8A17-436717784A8E}"/>
    <cellStyle name="Vírgula 42 3 2 8" xfId="33982" xr:uid="{C9753F21-3F2A-4D66-AF3C-4EC53B93C255}"/>
    <cellStyle name="Vírgula 42 3 2 9" xfId="35399" xr:uid="{70844F15-BC98-40A5-9DED-6EF447FB63E5}"/>
    <cellStyle name="Vírgula 42 3 3" xfId="5021" xr:uid="{E0976017-ADAF-431A-86BA-7999FE8CB93E}"/>
    <cellStyle name="Vírgula 42 3 3 2" xfId="10270" xr:uid="{2CDD98C1-15AA-48E1-873C-35B7A16C89F2}"/>
    <cellStyle name="Vírgula 42 3 3 2 2" xfId="26532" xr:uid="{7A6AD2BA-F99F-4845-A88F-DE0F7E0F78AE}"/>
    <cellStyle name="Vírgula 42 3 3 3" xfId="15793" xr:uid="{86D589EC-D0F3-4645-8F7E-CE446B4F3382}"/>
    <cellStyle name="Vírgula 42 3 3 4" xfId="21691" xr:uid="{B6EBBCAB-5329-4137-9828-9A5D563BCB6C}"/>
    <cellStyle name="Vírgula 42 3 3 5" xfId="29648" xr:uid="{CA02DF91-AB9C-4414-B718-EB1D369E1923}"/>
    <cellStyle name="Vírgula 42 3 4" xfId="7027" xr:uid="{D8FDE121-CB2F-4DE2-8E58-ECB8BC798815}"/>
    <cellStyle name="Vírgula 42 3 4 2" xfId="11882" xr:uid="{3498400D-9CF5-4B78-AECF-8CC445B020C1}"/>
    <cellStyle name="Vírgula 42 3 4 2 2" xfId="28144" xr:uid="{15E08ED2-8F21-4479-83EE-485E06D309D9}"/>
    <cellStyle name="Vírgula 42 3 4 3" xfId="17477" xr:uid="{8EDF45CD-6645-4B05-82FA-DA2D5543DCBE}"/>
    <cellStyle name="Vírgula 42 3 4 4" xfId="23303" xr:uid="{DAD2FAB4-8053-45B2-89A0-B83D5FE11E37}"/>
    <cellStyle name="Vírgula 42 3 4 5" xfId="29889" xr:uid="{CA37BD2C-64D2-41D3-B63C-521F056A293E}"/>
    <cellStyle name="Vírgula 42 3 5" xfId="8654" xr:uid="{E8156B86-95FF-4E9F-8803-8E9D0B78C545}"/>
    <cellStyle name="Vírgula 42 3 5 2" xfId="24923" xr:uid="{C47B7EA6-8EF1-4F6E-A49D-6FCDAFD8E187}"/>
    <cellStyle name="Vírgula 42 3 6" xfId="14182" xr:uid="{B0D09CBB-8345-4C49-8AF8-B222147A41A6}"/>
    <cellStyle name="Vírgula 42 3 7" xfId="20082" xr:uid="{1EA32B07-7888-42F1-98E5-8CD45CD9512F}"/>
    <cellStyle name="Vírgula 42 3 8" xfId="31312" xr:uid="{ADA0B0F0-D2F9-463E-8FFE-696727BE2FA5}"/>
    <cellStyle name="Vírgula 42 3 9" xfId="33127" xr:uid="{F2F3E11D-5632-41D0-B60A-D55D9616A3E0}"/>
    <cellStyle name="Vírgula 42 4" xfId="3829" xr:uid="{72A4D0CB-852D-48E8-A066-6DFFA7CAD58E}"/>
    <cellStyle name="Vírgula 42 4 10" xfId="36504" xr:uid="{282C84DD-B862-4D1F-A6FA-074C0D3EBF0C}"/>
    <cellStyle name="Vírgula 42 4 11" xfId="37916" xr:uid="{BCB25CCF-1B10-4996-88A9-8F194574F821}"/>
    <cellStyle name="Vírgula 42 4 12" xfId="39321" xr:uid="{F931EAA0-611B-4797-A682-043E60C6EDCF}"/>
    <cellStyle name="Vírgula 42 4 13" xfId="41069" xr:uid="{6C695AA4-85D6-4CD2-96A5-9A8F1F7F8E96}"/>
    <cellStyle name="Vírgula 42 4 14" xfId="42370" xr:uid="{D23DB966-46E8-4244-9C31-468C423C7D9B}"/>
    <cellStyle name="Vírgula 42 4 15" xfId="43773" xr:uid="{CDF1A005-603C-408C-9E49-E412D1486919}"/>
    <cellStyle name="Vírgula 42 4 2" xfId="5438" xr:uid="{75B58E42-64DE-432E-A5C5-203A4D43FCB3}"/>
    <cellStyle name="Vírgula 42 4 2 2" xfId="10687" xr:uid="{F4019E35-926E-4A8A-A00D-137D7DBD99B8}"/>
    <cellStyle name="Vírgula 42 4 2 2 2" xfId="26949" xr:uid="{40CCE829-06CC-4913-B215-90AC9A538946}"/>
    <cellStyle name="Vírgula 42 4 2 3" xfId="16210" xr:uid="{B28CBC1C-A252-43C7-B63A-5589626CD82E}"/>
    <cellStyle name="Vírgula 42 4 2 4" xfId="22108" xr:uid="{D9BBA1E1-5E90-4CA3-AB86-44D1F54ACA7F}"/>
    <cellStyle name="Vírgula 42 4 2 5" xfId="29851" xr:uid="{7A10967B-1515-40C0-928B-326A0E96AAC6}"/>
    <cellStyle name="Vírgula 42 4 3" xfId="7444" xr:uid="{5F768C18-581D-4ED9-A0A4-9855B9D5F998}"/>
    <cellStyle name="Vírgula 42 4 3 2" xfId="12299" xr:uid="{0E974BB1-7AB0-4B2E-8ACF-0BE38A8BF45C}"/>
    <cellStyle name="Vírgula 42 4 3 2 2" xfId="28561" xr:uid="{7760CBC0-AA79-414D-91C0-00C578B67BB6}"/>
    <cellStyle name="Vírgula 42 4 3 3" xfId="17894" xr:uid="{E04C4DA3-702E-4E52-957E-1626DB9A6ECC}"/>
    <cellStyle name="Vírgula 42 4 3 4" xfId="23720" xr:uid="{C760D26F-40E9-4EF1-AC23-AA06D79597BF}"/>
    <cellStyle name="Vírgula 42 4 3 5" xfId="30635" xr:uid="{2A13912F-8773-4D05-AB39-EF906F3471D6}"/>
    <cellStyle name="Vírgula 42 4 4" xfId="9071" xr:uid="{9D489C2C-6876-4CD2-BDDF-5EE408CE2DB4}"/>
    <cellStyle name="Vírgula 42 4 4 2" xfId="25340" xr:uid="{65A90FE4-C060-4E25-BF94-62F8479CE912}"/>
    <cellStyle name="Vírgula 42 4 5" xfId="14601" xr:uid="{16913949-3138-4676-8B44-A2A3A7A52E28}"/>
    <cellStyle name="Vírgula 42 4 6" xfId="20499" xr:uid="{0AE93CCA-F2C1-48BB-BC6A-B1279CF8FA46}"/>
    <cellStyle name="Vírgula 42 4 7" xfId="31639" xr:uid="{9CC07C48-D6FB-4A50-9251-659D3CF5ADA7}"/>
    <cellStyle name="Vírgula 42 4 8" xfId="33544" xr:uid="{BC3C0C8D-D3AD-4FBB-88BC-672D6532C5C5}"/>
    <cellStyle name="Vírgula 42 4 9" xfId="35400" xr:uid="{72ACF614-BAD2-4DF8-9A4B-A619A17DA33E}"/>
    <cellStyle name="Vírgula 42 5" xfId="4587" xr:uid="{3959F0B7-9606-4D11-AF26-AD83C6F16C91}"/>
    <cellStyle name="Vírgula 42 5 2" xfId="9836" xr:uid="{B8310AD7-70EE-4023-8B8D-3DEBDA6A5839}"/>
    <cellStyle name="Vírgula 42 5 2 2" xfId="26098" xr:uid="{E587E902-4257-486C-A049-93FFE545DCFC}"/>
    <cellStyle name="Vírgula 42 5 3" xfId="15359" xr:uid="{0F4C3109-DA2D-4698-9B89-5E3C78D611C1}"/>
    <cellStyle name="Vírgula 42 5 4" xfId="21257" xr:uid="{63A64B3A-806D-4819-90C1-03081CE41E88}"/>
    <cellStyle name="Vírgula 42 5 5" xfId="31709" xr:uid="{87A20F8E-6525-475A-9C9B-8A122D27A765}"/>
    <cellStyle name="Vírgula 42 6" xfId="6593" xr:uid="{5CA714E1-773C-406E-9B94-7CB91E297E43}"/>
    <cellStyle name="Vírgula 42 6 2" xfId="11448" xr:uid="{1BF03C16-F5CD-41DC-9AB2-640AB3C9D802}"/>
    <cellStyle name="Vírgula 42 6 2 2" xfId="27710" xr:uid="{5D135D3D-6F4E-45DD-899A-1C0D4B0851CE}"/>
    <cellStyle name="Vírgula 42 6 3" xfId="17043" xr:uid="{33DD703C-BA55-4AA1-A308-46AB31931DDB}"/>
    <cellStyle name="Vírgula 42 6 4" xfId="22869" xr:uid="{8A535433-20E0-4713-8A93-52FA26A3955F}"/>
    <cellStyle name="Vírgula 42 6 5" xfId="31257" xr:uid="{4E569426-195D-4881-9ABE-6FB44F20003D}"/>
    <cellStyle name="Vírgula 42 7" xfId="8220" xr:uid="{3484D817-C7F6-42F6-9D02-F7A647CDF50A}"/>
    <cellStyle name="Vírgula 42 7 2" xfId="24489" xr:uid="{C5F5E850-E36E-479D-BFD6-047AC442DB1F}"/>
    <cellStyle name="Vírgula 42 8" xfId="13738" xr:uid="{8F7F1793-B389-4074-A993-FB07C144CEED}"/>
    <cellStyle name="Vírgula 42 9" xfId="19648" xr:uid="{D8CFC6EA-919D-4CA0-9E36-E0C65B97913E}"/>
    <cellStyle name="Vírgula 43" xfId="2920" xr:uid="{14805DEA-B99F-4C33-9751-AE673C09B1AC}"/>
    <cellStyle name="Vírgula 43 10" xfId="30649" xr:uid="{5857DE3E-2799-4AA6-9522-559D98061817}"/>
    <cellStyle name="Vírgula 43 11" xfId="32693" xr:uid="{A91D1027-6EB4-4117-A57E-9A5DBDD07D17}"/>
    <cellStyle name="Vírgula 43 12" xfId="35401" xr:uid="{A7644F73-AAE1-4860-B39F-5AEFD8CB2F22}"/>
    <cellStyle name="Vírgula 43 13" xfId="35757" xr:uid="{B3CA16FE-57D0-4B9D-843E-1A8E1E2872C2}"/>
    <cellStyle name="Vírgula 43 14" xfId="37169" xr:uid="{347847CC-5458-47E0-BA9A-B1155AD906F5}"/>
    <cellStyle name="Vírgula 43 15" xfId="38574" xr:uid="{F82F18D7-37D1-4FDD-8134-CD1E9871C905}"/>
    <cellStyle name="Vírgula 43 16" xfId="41070" xr:uid="{CB4701D6-7016-4868-A7B2-EE2C2AB2676D}"/>
    <cellStyle name="Vírgula 43 17" xfId="41623" xr:uid="{18195579-CC6B-4AF3-BD4D-C265EA6CFADD}"/>
    <cellStyle name="Vírgula 43 18" xfId="43026" xr:uid="{85F13AAF-849E-4715-96A0-AEEC6FFEFDAF}"/>
    <cellStyle name="Vírgula 43 2" xfId="3140" xr:uid="{379755DB-602C-4E49-B90A-E05224154C16}"/>
    <cellStyle name="Vírgula 43 2 10" xfId="32887" xr:uid="{1D6A1137-0209-4033-9D3A-379902B60742}"/>
    <cellStyle name="Vírgula 43 2 11" xfId="35402" xr:uid="{99B46CFA-7BC4-4631-9521-AA9E05C36B81}"/>
    <cellStyle name="Vírgula 43 2 12" xfId="35931" xr:uid="{89CB22D7-29E2-407F-AC31-901369BEEF9B}"/>
    <cellStyle name="Vírgula 43 2 13" xfId="37343" xr:uid="{4DDDC5CC-9EEE-4E6E-9FE6-265C1E956684}"/>
    <cellStyle name="Vírgula 43 2 14" xfId="38748" xr:uid="{D602F8DB-6B73-4AF2-A7F6-215D17AB21B8}"/>
    <cellStyle name="Vírgula 43 2 15" xfId="41071" xr:uid="{545DDC03-1CB2-453F-8EC0-25C878DD6DB2}"/>
    <cellStyle name="Vírgula 43 2 16" xfId="41797" xr:uid="{D2A37734-C9CD-49BA-B26C-AE6E2A89BDAC}"/>
    <cellStyle name="Vírgula 43 2 17" xfId="43200" xr:uid="{C71ABF48-369C-4E2B-862A-4B322F8C6E96}"/>
    <cellStyle name="Vírgula 43 2 2" xfId="3605" xr:uid="{E2AC954F-20C1-4679-B3A5-C2563AE8B61A}"/>
    <cellStyle name="Vírgula 43 2 2 10" xfId="35403" xr:uid="{F5FDC8D4-9048-4A8D-BE4B-03661FE3552D}"/>
    <cellStyle name="Vírgula 43 2 2 11" xfId="36296" xr:uid="{4AA14D84-4B17-4A5F-AF57-69864D8D01B0}"/>
    <cellStyle name="Vírgula 43 2 2 12" xfId="37708" xr:uid="{7B623FC9-43A7-4BB3-B063-3D6A816FB8B1}"/>
    <cellStyle name="Vírgula 43 2 2 13" xfId="39113" xr:uid="{1399FC3F-3391-47E5-8CB5-8857937778E2}"/>
    <cellStyle name="Vírgula 43 2 2 14" xfId="41072" xr:uid="{14BD1F7F-41BE-4E06-B959-091AF8AB8F8B}"/>
    <cellStyle name="Vírgula 43 2 2 15" xfId="42162" xr:uid="{B42121B8-BF1F-4247-A675-46A127A6B1EE}"/>
    <cellStyle name="Vírgula 43 2 2 16" xfId="43565" xr:uid="{B5E63705-2EDA-45C1-9667-71225D1F973A}"/>
    <cellStyle name="Vírgula 43 2 2 2" xfId="4466" xr:uid="{3BF21AA9-B0D9-4677-8659-7170340E5378}"/>
    <cellStyle name="Vírgula 43 2 2 2 10" xfId="37048" xr:uid="{81872F8D-E85B-45B8-800A-1458AE8439F2}"/>
    <cellStyle name="Vírgula 43 2 2 2 11" xfId="38460" xr:uid="{545858D3-8038-4A32-A061-756F500A6BBB}"/>
    <cellStyle name="Vírgula 43 2 2 2 12" xfId="39865" xr:uid="{C2A492D4-E639-4E7C-A68C-F19CD008D208}"/>
    <cellStyle name="Vírgula 43 2 2 2 13" xfId="41073" xr:uid="{76DC6827-09D2-4770-90C0-5D9BE784A277}"/>
    <cellStyle name="Vírgula 43 2 2 2 14" xfId="42914" xr:uid="{B22A6708-33D4-4901-A18E-01B32A00914A}"/>
    <cellStyle name="Vírgula 43 2 2 2 15" xfId="44317" xr:uid="{1E71B912-0DA7-4B45-B54A-BC01AEF54D5C}"/>
    <cellStyle name="Vírgula 43 2 2 2 2" xfId="6075" xr:uid="{3CD495E5-3B73-437F-A3D2-B4ADE0B1346A}"/>
    <cellStyle name="Vírgula 43 2 2 2 2 2" xfId="11324" xr:uid="{3696F445-41CC-4095-B3EF-3CB55BFE4142}"/>
    <cellStyle name="Vírgula 43 2 2 2 2 2 2" xfId="27586" xr:uid="{D9D4065D-5927-45F8-AE53-F9694703D702}"/>
    <cellStyle name="Vírgula 43 2 2 2 2 3" xfId="16847" xr:uid="{52312C97-9577-4A82-8355-2D31A47B5A93}"/>
    <cellStyle name="Vírgula 43 2 2 2 2 4" xfId="22745" xr:uid="{381BC97E-CDE0-4920-BC50-9A0BEF0DF438}"/>
    <cellStyle name="Vírgula 43 2 2 2 2 5" xfId="18674" xr:uid="{B5D67E46-0BED-4AD8-95E6-ED121004D0F8}"/>
    <cellStyle name="Vírgula 43 2 2 2 3" xfId="8081" xr:uid="{3E3EEA51-9077-4405-9F23-03CDD30865B2}"/>
    <cellStyle name="Vírgula 43 2 2 2 3 2" xfId="12936" xr:uid="{A0213E58-AB14-4174-9BD4-29B90B3CE3FC}"/>
    <cellStyle name="Vírgula 43 2 2 2 3 2 2" xfId="29198" xr:uid="{52F0F82B-C3E9-49B3-A928-9CC9CD7BC40E}"/>
    <cellStyle name="Vírgula 43 2 2 2 3 3" xfId="18531" xr:uid="{F2353806-D706-453F-AB05-0AEBAF793176}"/>
    <cellStyle name="Vírgula 43 2 2 2 3 4" xfId="24357" xr:uid="{26C67DB0-EED7-47A5-AD43-6DD2475AF94F}"/>
    <cellStyle name="Vírgula 43 2 2 2 3 5" xfId="30329" xr:uid="{FD2A6396-41CF-4EF5-BEAC-D396DA639AA8}"/>
    <cellStyle name="Vírgula 43 2 2 2 4" xfId="9708" xr:uid="{23529608-87E8-4DE3-B4AF-13460991D425}"/>
    <cellStyle name="Vírgula 43 2 2 2 4 2" xfId="25977" xr:uid="{CD782784-2BEF-4B29-9F15-BADE4C73B6C8}"/>
    <cellStyle name="Vírgula 43 2 2 2 5" xfId="15238" xr:uid="{4A63ADE3-0A78-4610-A3AE-F0880358A9D4}"/>
    <cellStyle name="Vírgula 43 2 2 2 6" xfId="21136" xr:uid="{A17D4892-0A27-44DE-8F55-97BECD7E8DB9}"/>
    <cellStyle name="Vírgula 43 2 2 2 7" xfId="18762" xr:uid="{994BC2AA-1FF0-4CF9-B068-D66B9F5FE8C2}"/>
    <cellStyle name="Vírgula 43 2 2 2 8" xfId="34181" xr:uid="{AC42DB66-CF08-4601-9B8C-D582301286F6}"/>
    <cellStyle name="Vírgula 43 2 2 2 9" xfId="35404" xr:uid="{C1D1D1F5-F72B-48F8-9EA0-CADFBC2B0EF6}"/>
    <cellStyle name="Vírgula 43 2 2 3" xfId="5220" xr:uid="{F9C12A9C-7428-4B20-93F7-13050FBA4895}"/>
    <cellStyle name="Vírgula 43 2 2 3 2" xfId="10469" xr:uid="{82F5DAEC-ED9A-4A08-B275-0CF444F012CE}"/>
    <cellStyle name="Vírgula 43 2 2 3 2 2" xfId="26731" xr:uid="{347145E6-06FD-4775-932D-188B2D44A5E0}"/>
    <cellStyle name="Vírgula 43 2 2 3 3" xfId="15992" xr:uid="{C5049E7A-F6B8-4583-B1B4-BA3824B5171C}"/>
    <cellStyle name="Vírgula 43 2 2 3 4" xfId="21890" xr:uid="{5C2A2E7B-0C17-4A70-85E1-1E85C24688E9}"/>
    <cellStyle name="Vírgula 43 2 2 3 5" xfId="30454" xr:uid="{C2CFE0EE-C07F-4E64-ABF9-13451998BA5B}"/>
    <cellStyle name="Vírgula 43 2 2 4" xfId="7226" xr:uid="{540362BE-3992-4621-8773-5F8641965819}"/>
    <cellStyle name="Vírgula 43 2 2 4 2" xfId="12081" xr:uid="{C49453B5-D393-48ED-8F6E-092EA305B4F3}"/>
    <cellStyle name="Vírgula 43 2 2 4 2 2" xfId="28343" xr:uid="{04BA5B72-BE74-49C0-A227-5660F7B7157B}"/>
    <cellStyle name="Vírgula 43 2 2 4 3" xfId="17676" xr:uid="{DF80A41C-C585-4C03-B0FE-1F50C6A2B01B}"/>
    <cellStyle name="Vírgula 43 2 2 4 4" xfId="23502" xr:uid="{39E88E83-EADC-4BE2-832E-FFF0E6228849}"/>
    <cellStyle name="Vírgula 43 2 2 4 5" xfId="29461" xr:uid="{A2EADC27-A4D3-4C29-BDB4-B5954253817F}"/>
    <cellStyle name="Vírgula 43 2 2 5" xfId="8853" xr:uid="{E8F87B7E-AB24-4E09-A058-2DEA1EF15D45}"/>
    <cellStyle name="Vírgula 43 2 2 5 2" xfId="25122" xr:uid="{DF48867E-A73B-4267-B518-24771558D234}"/>
    <cellStyle name="Vírgula 43 2 2 6" xfId="14381" xr:uid="{51E13F1C-253D-4865-B119-5C2B6FF14190}"/>
    <cellStyle name="Vírgula 43 2 2 7" xfId="20281" xr:uid="{C71457B8-BF44-468D-A29B-E3FFC8C6CBE5}"/>
    <cellStyle name="Vírgula 43 2 2 8" xfId="30995" xr:uid="{60044C30-6436-4493-814D-116867674363}"/>
    <cellStyle name="Vírgula 43 2 2 9" xfId="33326" xr:uid="{91DAAE0B-8CD8-4883-A505-1997B6C9843E}"/>
    <cellStyle name="Vírgula 43 2 3" xfId="4031" xr:uid="{CA413F5D-4F78-4385-A339-3CCF85017F74}"/>
    <cellStyle name="Vírgula 43 2 3 10" xfId="36681" xr:uid="{A778EA24-E366-44CD-9066-0129DB918ECF}"/>
    <cellStyle name="Vírgula 43 2 3 11" xfId="38093" xr:uid="{D8BFD2F7-4530-4785-B15E-D2BA37680AB9}"/>
    <cellStyle name="Vírgula 43 2 3 12" xfId="39498" xr:uid="{F7C9B9D5-187A-44F0-9046-86DF37B3A445}"/>
    <cellStyle name="Vírgula 43 2 3 13" xfId="41074" xr:uid="{BE7AFC0E-BE49-4CD4-8ABB-FB394BBE1203}"/>
    <cellStyle name="Vírgula 43 2 3 14" xfId="42547" xr:uid="{B9411849-3692-4324-9A27-FEB45A7C8142}"/>
    <cellStyle name="Vírgula 43 2 3 15" xfId="43950" xr:uid="{4DAA12AB-10D8-453A-AA0E-22F1A4532176}"/>
    <cellStyle name="Vírgula 43 2 3 2" xfId="5640" xr:uid="{A472B45D-4125-4313-BCEA-3FFDB09C7812}"/>
    <cellStyle name="Vírgula 43 2 3 2 2" xfId="10889" xr:uid="{1B31C8E1-2576-4D70-838A-3B3652497005}"/>
    <cellStyle name="Vírgula 43 2 3 2 2 2" xfId="27151" xr:uid="{D74BAC81-43A0-4FF5-A737-C4735BC58F17}"/>
    <cellStyle name="Vírgula 43 2 3 2 3" xfId="16412" xr:uid="{C54F93DD-22CC-4387-9A8A-19CBE0B6DF78}"/>
    <cellStyle name="Vírgula 43 2 3 2 4" xfId="22310" xr:uid="{892D0D47-17BC-46CA-9FAB-0A44FCD8E463}"/>
    <cellStyle name="Vírgula 43 2 3 2 5" xfId="30807" xr:uid="{F33EC6D9-36D9-4AB8-95A9-6F0FE7B3C07C}"/>
    <cellStyle name="Vírgula 43 2 3 3" xfId="7646" xr:uid="{998049AF-2D24-4CB7-8817-7707BA0609FE}"/>
    <cellStyle name="Vírgula 43 2 3 3 2" xfId="12501" xr:uid="{D7D6F594-C178-4D6C-81C4-6AAA8E1C1FA7}"/>
    <cellStyle name="Vírgula 43 2 3 3 2 2" xfId="28763" xr:uid="{CBF88D57-6F1F-4FFD-9E3B-0EDE8373DD99}"/>
    <cellStyle name="Vírgula 43 2 3 3 3" xfId="18096" xr:uid="{796BC768-DD01-4428-BB37-8BB752F061BF}"/>
    <cellStyle name="Vírgula 43 2 3 3 4" xfId="23922" xr:uid="{196EC537-CE8E-4740-AC76-4FC4DB0A8EA2}"/>
    <cellStyle name="Vírgula 43 2 3 3 5" xfId="32452" xr:uid="{7810F304-EB8A-4232-BB1B-30F50BB82729}"/>
    <cellStyle name="Vírgula 43 2 3 4" xfId="9273" xr:uid="{064DB673-3BFA-409F-AFE0-DD6D0582F31F}"/>
    <cellStyle name="Vírgula 43 2 3 4 2" xfId="25542" xr:uid="{D3191312-2168-45F3-BDBE-85D2F2AD13DA}"/>
    <cellStyle name="Vírgula 43 2 3 5" xfId="14803" xr:uid="{B8224CD4-9CE2-41EF-AD4C-B6ADE95DC190}"/>
    <cellStyle name="Vírgula 43 2 3 6" xfId="20701" xr:uid="{8370AF49-69E8-48A7-BF3D-C194D6BC5525}"/>
    <cellStyle name="Vírgula 43 2 3 7" xfId="29586" xr:uid="{E576D090-73F7-47A1-A9CC-95E0D4163DE3}"/>
    <cellStyle name="Vírgula 43 2 3 8" xfId="33746" xr:uid="{F1A29BC7-63A6-4C8A-9529-9649B2956C2A}"/>
    <cellStyle name="Vírgula 43 2 3 9" xfId="35405" xr:uid="{B2857B78-FE91-4F23-AC17-7383522E27C9}"/>
    <cellStyle name="Vírgula 43 2 4" xfId="4781" xr:uid="{A49CA259-BFE7-42D0-B6A4-8CCBD9586B0B}"/>
    <cellStyle name="Vírgula 43 2 4 2" xfId="10030" xr:uid="{3CD18907-DCE5-43C4-B514-1065288E62F7}"/>
    <cellStyle name="Vírgula 43 2 4 2 2" xfId="26292" xr:uid="{D3BABCC3-FF61-4F56-A122-C8B615022EB1}"/>
    <cellStyle name="Vírgula 43 2 4 3" xfId="15553" xr:uid="{FD48602C-1380-413F-80C6-4616DF4E83B2}"/>
    <cellStyle name="Vírgula 43 2 4 4" xfId="21451" xr:uid="{59879EFC-5452-4BC8-B807-CCAA14CCD045}"/>
    <cellStyle name="Vírgula 43 2 4 5" xfId="29426" xr:uid="{A4330043-ED03-4A79-AF60-538268222C23}"/>
    <cellStyle name="Vírgula 43 2 5" xfId="6787" xr:uid="{70D12E87-91D3-4235-8B0E-A248EF8A6793}"/>
    <cellStyle name="Vírgula 43 2 5 2" xfId="11642" xr:uid="{946C3371-CCB2-4F1E-AC75-25C1D645C6A0}"/>
    <cellStyle name="Vírgula 43 2 5 2 2" xfId="27904" xr:uid="{806F045B-454A-49D5-B216-3DBDF1DBF0CE}"/>
    <cellStyle name="Vírgula 43 2 5 3" xfId="17237" xr:uid="{6F0FCD65-164A-4324-8879-0E74B2BEFEE7}"/>
    <cellStyle name="Vírgula 43 2 5 4" xfId="23063" xr:uid="{182E3305-A9B6-4524-9F03-F7569870C0FE}"/>
    <cellStyle name="Vírgula 43 2 5 5" xfId="32292" xr:uid="{32133751-3489-4D21-BE03-9CAD96B66928}"/>
    <cellStyle name="Vírgula 43 2 6" xfId="8414" xr:uid="{4C32707F-FD52-4C0C-9034-2CEC6AC8D171}"/>
    <cellStyle name="Vírgula 43 2 6 2" xfId="24683" xr:uid="{A4C5B7D0-2D61-4343-9A6E-E4EB69C0C3DC}"/>
    <cellStyle name="Vírgula 43 2 7" xfId="13939" xr:uid="{0E8EFBC7-628D-4A30-9353-3998D4489AE4}"/>
    <cellStyle name="Vírgula 43 2 8" xfId="19842" xr:uid="{EB7096A6-4970-46A8-A9FC-1EDD5C13285A}"/>
    <cellStyle name="Vírgula 43 2 9" xfId="13571" xr:uid="{42608B85-F3A4-4357-9C89-A19BACBCE88B}"/>
    <cellStyle name="Vírgula 43 3" xfId="3407" xr:uid="{25321984-F6E2-4050-A4EA-48B7102704DC}"/>
    <cellStyle name="Vírgula 43 3 10" xfId="35406" xr:uid="{23D71045-F7AD-4AB7-A852-8A7CB87DEC5C}"/>
    <cellStyle name="Vírgula 43 3 11" xfId="36120" xr:uid="{A0BE2293-91BB-4486-A6A7-EC705249C87F}"/>
    <cellStyle name="Vírgula 43 3 12" xfId="37532" xr:uid="{014FC6B8-DAE1-4B80-BC05-F73DEF2CEC4A}"/>
    <cellStyle name="Vírgula 43 3 13" xfId="38937" xr:uid="{C7225723-E771-4EEC-ACA1-500F9A591279}"/>
    <cellStyle name="Vírgula 43 3 14" xfId="41075" xr:uid="{B3477BE7-CB21-49AF-84F3-637CF687BA75}"/>
    <cellStyle name="Vírgula 43 3 15" xfId="41986" xr:uid="{9E8A5E7D-6DB7-4197-AB3D-E808A913034B}"/>
    <cellStyle name="Vírgula 43 3 16" xfId="43389" xr:uid="{1A5C6CDD-0577-4ECB-B5D9-C11C76838B05}"/>
    <cellStyle name="Vírgula 43 3 2" xfId="4268" xr:uid="{8C8D4019-8FA6-48DF-BE26-2A1A7013C527}"/>
    <cellStyle name="Vírgula 43 3 2 10" xfId="36872" xr:uid="{84789E9B-473F-4807-996E-F1078AA49AB1}"/>
    <cellStyle name="Vírgula 43 3 2 11" xfId="38284" xr:uid="{DBF26962-B247-4C56-B156-CE656422C2F3}"/>
    <cellStyle name="Vírgula 43 3 2 12" xfId="39689" xr:uid="{B9242C59-BFB4-4F04-9150-073C874FE92E}"/>
    <cellStyle name="Vírgula 43 3 2 13" xfId="41076" xr:uid="{BBFDCE33-3E9B-4416-BAB0-7B463D1464C2}"/>
    <cellStyle name="Vírgula 43 3 2 14" xfId="42738" xr:uid="{A8DA95A6-F94B-425E-986E-32CC7859232C}"/>
    <cellStyle name="Vírgula 43 3 2 15" xfId="44141" xr:uid="{8C982F04-A2B8-4D57-9796-70499A50F860}"/>
    <cellStyle name="Vírgula 43 3 2 2" xfId="5877" xr:uid="{F408273E-9CCF-4E5D-BA3B-F21EC80FADC0}"/>
    <cellStyle name="Vírgula 43 3 2 2 2" xfId="11126" xr:uid="{A80EDFDF-008A-4FD3-B5AD-38F6C4DA2166}"/>
    <cellStyle name="Vírgula 43 3 2 2 2 2" xfId="27388" xr:uid="{04A0A6F1-24D1-46B9-90E8-65894051E8E9}"/>
    <cellStyle name="Vírgula 43 3 2 2 3" xfId="16649" xr:uid="{55FB1371-07EB-4468-A19A-2A0A74901FB2}"/>
    <cellStyle name="Vírgula 43 3 2 2 4" xfId="22547" xr:uid="{AC450720-FCDA-412A-B23A-BBADB3074126}"/>
    <cellStyle name="Vírgula 43 3 2 2 5" xfId="16972" xr:uid="{398B604B-89B9-4F99-A23E-EAA12B41B3C3}"/>
    <cellStyle name="Vírgula 43 3 2 3" xfId="7883" xr:uid="{961EB9C4-AFBC-4910-9E1C-03923135737B}"/>
    <cellStyle name="Vírgula 43 3 2 3 2" xfId="12738" xr:uid="{25BCC30F-49CD-424F-9311-786E3515C69E}"/>
    <cellStyle name="Vírgula 43 3 2 3 2 2" xfId="29000" xr:uid="{5CD77CC0-E183-4D88-B24F-08289B5FB735}"/>
    <cellStyle name="Vírgula 43 3 2 3 3" xfId="18333" xr:uid="{A80EB1D0-88C8-4503-AB22-69E930410578}"/>
    <cellStyle name="Vírgula 43 3 2 3 4" xfId="24159" xr:uid="{4729043D-C761-45B2-94E9-35E45A8FF411}"/>
    <cellStyle name="Vírgula 43 3 2 3 5" xfId="30176" xr:uid="{5F005E15-8A15-43B8-BF74-F01810787295}"/>
    <cellStyle name="Vírgula 43 3 2 4" xfId="9510" xr:uid="{1BD77B4D-6BBA-40A2-A24B-72C91B98A58D}"/>
    <cellStyle name="Vírgula 43 3 2 4 2" xfId="25779" xr:uid="{50A97A4E-33E1-4715-B6C0-80A7F5AC1F4C}"/>
    <cellStyle name="Vírgula 43 3 2 5" xfId="15040" xr:uid="{1FB1D3B8-760B-495D-BF2C-0A645684C2AD}"/>
    <cellStyle name="Vírgula 43 3 2 6" xfId="20938" xr:uid="{5D8460F3-AC1A-4232-805D-5234C883D548}"/>
    <cellStyle name="Vírgula 43 3 2 7" xfId="30608" xr:uid="{3DE25698-8180-422D-ACB7-882B29454AA0}"/>
    <cellStyle name="Vírgula 43 3 2 8" xfId="33983" xr:uid="{1D018BBF-7811-4BDE-8A3A-27640558C400}"/>
    <cellStyle name="Vírgula 43 3 2 9" xfId="35407" xr:uid="{E96F8F39-E523-4480-98A3-2A02C72F0FFD}"/>
    <cellStyle name="Vírgula 43 3 3" xfId="5022" xr:uid="{B48C3486-28E9-4CC6-A1B0-D39A341A21CE}"/>
    <cellStyle name="Vírgula 43 3 3 2" xfId="10271" xr:uid="{D2458563-2EB5-4C63-A8C7-A330FEB23632}"/>
    <cellStyle name="Vírgula 43 3 3 2 2" xfId="26533" xr:uid="{D08F3DD5-0260-4930-A5B0-050FFC155729}"/>
    <cellStyle name="Vírgula 43 3 3 3" xfId="15794" xr:uid="{66ACD0AC-7BC1-4A4E-9980-4A0966DDBCAD}"/>
    <cellStyle name="Vírgula 43 3 3 4" xfId="21692" xr:uid="{4EDE7490-7ABF-48FE-8EEA-19FFEDAC55C8}"/>
    <cellStyle name="Vírgula 43 3 3 5" xfId="32507" xr:uid="{A48D8A34-EDB7-4FF9-94EB-6C786CA6A540}"/>
    <cellStyle name="Vírgula 43 3 4" xfId="7028" xr:uid="{566CD679-1609-4B86-962D-AAE390C8914C}"/>
    <cellStyle name="Vírgula 43 3 4 2" xfId="11883" xr:uid="{BBB1DFA9-318A-46D2-933B-EA12A3BE385C}"/>
    <cellStyle name="Vírgula 43 3 4 2 2" xfId="28145" xr:uid="{7433A3D0-D962-4484-BE97-F1BC841A5980}"/>
    <cellStyle name="Vírgula 43 3 4 3" xfId="17478" xr:uid="{6FE85BE5-E981-4C24-9479-794FBA1FF974}"/>
    <cellStyle name="Vírgula 43 3 4 4" xfId="23304" xr:uid="{679CAD34-5908-479C-ADDB-F5AB3C09172D}"/>
    <cellStyle name="Vírgula 43 3 4 5" xfId="31307" xr:uid="{9566A631-BEB7-4D3A-8851-9B8E83F4B9AA}"/>
    <cellStyle name="Vírgula 43 3 5" xfId="8655" xr:uid="{B27BE9F1-9972-47C4-8681-F5ACCB2E1896}"/>
    <cellStyle name="Vírgula 43 3 5 2" xfId="24924" xr:uid="{5102F923-214D-41A2-9EC5-04E226F8736A}"/>
    <cellStyle name="Vírgula 43 3 6" xfId="14183" xr:uid="{3CA93716-8CAA-4A50-98FE-9715463C5B80}"/>
    <cellStyle name="Vírgula 43 3 7" xfId="20083" xr:uid="{1612C97B-8C1B-4446-8F24-EC30FB0A86C5}"/>
    <cellStyle name="Vírgula 43 3 8" xfId="29474" xr:uid="{EB4E32D4-5063-4131-A538-0F0C977A9E62}"/>
    <cellStyle name="Vírgula 43 3 9" xfId="33128" xr:uid="{AF6BD2DE-7C7C-4CD3-88C8-338E468B3712}"/>
    <cellStyle name="Vírgula 43 4" xfId="3830" xr:uid="{6ADFAB6E-C594-4847-B366-6314F5EB4851}"/>
    <cellStyle name="Vírgula 43 4 10" xfId="36505" xr:uid="{2221B2FD-EE7F-40C7-86E9-78681259AF13}"/>
    <cellStyle name="Vírgula 43 4 11" xfId="37917" xr:uid="{A01388D4-57E4-41C0-AA1E-19DD138D64D2}"/>
    <cellStyle name="Vírgula 43 4 12" xfId="39322" xr:uid="{28FB395D-CCDB-44C5-AFBD-0D36B4B2DDE4}"/>
    <cellStyle name="Vírgula 43 4 13" xfId="41077" xr:uid="{50DA1927-8320-4751-A005-970F481A56AC}"/>
    <cellStyle name="Vírgula 43 4 14" xfId="42371" xr:uid="{A5C92A04-EAD0-4EBF-9273-EF38DEE9EED9}"/>
    <cellStyle name="Vírgula 43 4 15" xfId="43774" xr:uid="{80F7A85D-8F08-4B23-9E71-6A65E3EBB26D}"/>
    <cellStyle name="Vírgula 43 4 2" xfId="5439" xr:uid="{BCFF6EF1-480F-49EC-8909-E08B30C56BD3}"/>
    <cellStyle name="Vírgula 43 4 2 2" xfId="10688" xr:uid="{C6D8B8AB-AE41-456B-A39C-D3F70ED8E421}"/>
    <cellStyle name="Vírgula 43 4 2 2 2" xfId="26950" xr:uid="{CA9940DA-9E6D-44B1-9641-0DF4EF970BCD}"/>
    <cellStyle name="Vírgula 43 4 2 3" xfId="16211" xr:uid="{F4D22227-C0C1-4176-ABD7-D2FB385C5EBA}"/>
    <cellStyle name="Vírgula 43 4 2 4" xfId="22109" xr:uid="{52064C1F-E7CF-4A5F-9C47-9B5C051CC655}"/>
    <cellStyle name="Vírgula 43 4 2 5" xfId="30955" xr:uid="{EE3CB53E-EA23-4B27-BC1F-35D4A184DD60}"/>
    <cellStyle name="Vírgula 43 4 3" xfId="7445" xr:uid="{497C5D8B-57C5-4922-848E-19A091B95CD9}"/>
    <cellStyle name="Vírgula 43 4 3 2" xfId="12300" xr:uid="{6D205B13-92EF-43CE-B583-BC1A10F3E248}"/>
    <cellStyle name="Vírgula 43 4 3 2 2" xfId="28562" xr:uid="{C32007A1-8472-437F-B1C2-2CBA938328F7}"/>
    <cellStyle name="Vírgula 43 4 3 3" xfId="17895" xr:uid="{2FA44E1D-AEBA-4968-87E0-DD136CDA2E82}"/>
    <cellStyle name="Vírgula 43 4 3 4" xfId="23721" xr:uid="{25A9E3BC-D95A-4F4E-8A3E-462507D6B2BA}"/>
    <cellStyle name="Vírgula 43 4 3 5" xfId="18738" xr:uid="{DE598F60-AC34-43E7-873B-76C353690AAA}"/>
    <cellStyle name="Vírgula 43 4 4" xfId="9072" xr:uid="{2151453D-84AB-457E-B991-D8A3350D6F08}"/>
    <cellStyle name="Vírgula 43 4 4 2" xfId="25341" xr:uid="{CB6F6AD5-DAB0-47E9-8F09-1E6CF6A3EC93}"/>
    <cellStyle name="Vírgula 43 4 5" xfId="14602" xr:uid="{D84B797F-DDCD-46C8-853D-E3F62E59E16D}"/>
    <cellStyle name="Vírgula 43 4 6" xfId="20500" xr:uid="{849DB0E9-C4B9-4DBF-B8E4-92E0490D9F88}"/>
    <cellStyle name="Vírgula 43 4 7" xfId="19332" xr:uid="{750F659F-0397-42FB-87CD-B448765E27C4}"/>
    <cellStyle name="Vírgula 43 4 8" xfId="33545" xr:uid="{CE4D2ED8-842D-4440-B345-2265412F7E8D}"/>
    <cellStyle name="Vírgula 43 4 9" xfId="35408" xr:uid="{6C1DAD78-2129-4DBE-8512-52AFE4A5884C}"/>
    <cellStyle name="Vírgula 43 5" xfId="4588" xr:uid="{6F69CBC4-D06C-4909-91E4-FD952778A9DF}"/>
    <cellStyle name="Vírgula 43 5 2" xfId="9837" xr:uid="{A84EEBB8-2AEE-4A0B-8441-AA4ED0FF1919}"/>
    <cellStyle name="Vírgula 43 5 2 2" xfId="26099" xr:uid="{5E784EB1-C859-4F49-819E-770CE420E2F2}"/>
    <cellStyle name="Vírgula 43 5 3" xfId="15360" xr:uid="{3A2B54B3-D175-4E62-8252-58AD81D33FD0}"/>
    <cellStyle name="Vírgula 43 5 4" xfId="21258" xr:uid="{B8EA1D09-E90E-4E6E-BA2A-F389C89BD9EE}"/>
    <cellStyle name="Vírgula 43 5 5" xfId="31104" xr:uid="{2784ECB8-85B6-4D4D-B34C-6EF3FC922656}"/>
    <cellStyle name="Vírgula 43 6" xfId="6594" xr:uid="{32F81979-EFED-43F4-9FAF-C72D49BC72D8}"/>
    <cellStyle name="Vírgula 43 6 2" xfId="11449" xr:uid="{B842C112-EB94-42D0-A085-01D843311829}"/>
    <cellStyle name="Vírgula 43 6 2 2" xfId="27711" xr:uid="{85FD6BAB-B96E-4D35-970A-1514EA10309D}"/>
    <cellStyle name="Vírgula 43 6 3" xfId="17044" xr:uid="{62BD13F9-DD91-489F-8792-E43719570FF0}"/>
    <cellStyle name="Vírgula 43 6 4" xfId="22870" xr:uid="{D66EFA33-9A29-451D-9EEB-7EF16E440E24}"/>
    <cellStyle name="Vírgula 43 6 5" xfId="30521" xr:uid="{FB119366-5BFF-4D74-954A-588D748577D1}"/>
    <cellStyle name="Vírgula 43 7" xfId="8221" xr:uid="{7E6C5CE7-6938-4FAF-B22A-41AB03414D5D}"/>
    <cellStyle name="Vírgula 43 7 2" xfId="24490" xr:uid="{CACC6EC6-B8B0-4AA3-AD26-AC9E62049630}"/>
    <cellStyle name="Vírgula 43 8" xfId="13739" xr:uid="{04FDBB58-CA15-4655-8C60-35CA3F135AD6}"/>
    <cellStyle name="Vírgula 43 9" xfId="19649" xr:uid="{DAE656D7-F3F1-48CB-BD5C-005B909C1495}"/>
    <cellStyle name="Vírgula 44" xfId="6542" xr:uid="{50613E8C-B54A-40FD-9A40-62E3A3B774CB}"/>
    <cellStyle name="Vírgula 44 10" xfId="42972" xr:uid="{5C639570-5B71-4F48-82E3-9FDE12F7B655}"/>
    <cellStyle name="Vírgula 44 11" xfId="44375" xr:uid="{ECB9D353-8B1C-4FBB-A371-C7879C03EF6F}"/>
    <cellStyle name="Vírgula 44 2" xfId="11397" xr:uid="{41DFD57E-957D-4198-B545-CA75BE8AE94E}"/>
    <cellStyle name="Vírgula 44 2 2" xfId="27659" xr:uid="{E830B924-07A1-47F5-B3E8-CA2E3245A3B5}"/>
    <cellStyle name="Vírgula 44 3" xfId="16992" xr:uid="{4F01D4B7-DA9F-46C7-BEBE-F7FE0C110743}"/>
    <cellStyle name="Vírgula 44 4" xfId="22818" xr:uid="{05021878-2FFD-44A9-BC5F-7237C5E28517}"/>
    <cellStyle name="Vírgula 44 5" xfId="31500" xr:uid="{F6394ECA-CB66-4A19-9BA8-E79F2DBBF1EE}"/>
    <cellStyle name="Vírgula 44 6" xfId="37107" xr:uid="{5FA03065-18ED-4C88-A1E5-47D334DE4451}"/>
    <cellStyle name="Vírgula 44 7" xfId="38518" xr:uid="{F4EF8358-B1A5-4D58-9E7A-6AA36A5F9C16}"/>
    <cellStyle name="Vírgula 44 8" xfId="39923" xr:uid="{3D91C672-40B4-4284-9AC3-A7F616A60F9B}"/>
    <cellStyle name="Vírgula 44 9" xfId="41341" xr:uid="{DC347E9E-EC3C-4F8B-8487-817AFC9C3EB8}"/>
    <cellStyle name="Vírgula 45" xfId="8154" xr:uid="{E0CE3434-6F31-4ECE-A9F2-9C31691F5F81}"/>
    <cellStyle name="Vírgula 45 10" xfId="42973" xr:uid="{E6F1C4F6-41B2-43CD-AF20-D864E12A6F3F}"/>
    <cellStyle name="Vírgula 45 11" xfId="44376" xr:uid="{37F30542-2A8F-4EB7-94FA-04F1F742D4DD}"/>
    <cellStyle name="Vírgula 45 2" xfId="13009" xr:uid="{550F2614-5023-4102-8E8F-156240E5EEB4}"/>
    <cellStyle name="Vírgula 45 2 2" xfId="29271" xr:uid="{15C9C924-8BD1-464E-9889-BECF5BD1F889}"/>
    <cellStyle name="Vírgula 45 3" xfId="18604" xr:uid="{FD0B41B8-0D83-483B-91EE-44795C4FB622}"/>
    <cellStyle name="Vírgula 45 4" xfId="24430" xr:uid="{6EAD9E53-C7AF-4BF3-A419-D9F3B39CB06B}"/>
    <cellStyle name="Vírgula 45 5" xfId="31650" xr:uid="{409B4E94-B72F-4016-AC8A-CDE8CAAD25B4}"/>
    <cellStyle name="Vírgula 45 6" xfId="37109" xr:uid="{653791B6-ABBE-48DA-AFF4-63DD7B5B3278}"/>
    <cellStyle name="Vírgula 45 7" xfId="38519" xr:uid="{1B15E1C6-2056-4CF3-A0BC-4AEB4A2FFA96}"/>
    <cellStyle name="Vírgula 45 8" xfId="39924" xr:uid="{3F9A2ECC-CAE1-4D33-9C48-38AC05991A30}"/>
    <cellStyle name="Vírgula 45 9" xfId="41342" xr:uid="{15D70390-8799-4071-860A-F881CD5FAE58}"/>
    <cellStyle name="Vírgula 46" xfId="2921" xr:uid="{2E482508-B27A-424A-96A9-40134E128D49}"/>
    <cellStyle name="Vírgula 46 10" xfId="31362" xr:uid="{E3D8DEFB-92AC-4231-BBBE-C84E709B345D}"/>
    <cellStyle name="Vírgula 46 11" xfId="32694" xr:uid="{F612D230-8D4A-4D71-98E5-74FA42AE5A80}"/>
    <cellStyle name="Vírgula 46 12" xfId="35409" xr:uid="{6F31CAA5-0B3D-4210-BBE0-D5D99B5E13FD}"/>
    <cellStyle name="Vírgula 46 13" xfId="35758" xr:uid="{1D14C001-93A5-43AC-9B1A-BE5CD4D6420C}"/>
    <cellStyle name="Vírgula 46 14" xfId="37170" xr:uid="{5EE8F86B-4454-49D1-9116-70C5120405AD}"/>
    <cellStyle name="Vírgula 46 15" xfId="38575" xr:uid="{2C40691B-BCA1-4CD1-9F11-431F9F2D7D74}"/>
    <cellStyle name="Vírgula 46 16" xfId="41078" xr:uid="{F806902C-983C-4D7A-A7EF-A3C651293D61}"/>
    <cellStyle name="Vírgula 46 17" xfId="41624" xr:uid="{84D3D520-587D-4649-A955-1E2ED099EB03}"/>
    <cellStyle name="Vírgula 46 18" xfId="43027" xr:uid="{5C3C55FA-D9E5-4C5A-AB8B-BEFC0A22C76A}"/>
    <cellStyle name="Vírgula 46 2" xfId="3141" xr:uid="{0FC2A3A9-52E1-46FD-93B4-0F15A7C56CCF}"/>
    <cellStyle name="Vírgula 46 2 10" xfId="32888" xr:uid="{F17CE8AD-3480-4848-8DFC-9E845927778B}"/>
    <cellStyle name="Vírgula 46 2 11" xfId="35410" xr:uid="{08AFAB1E-3632-4F37-9205-1F35F3BC2A31}"/>
    <cellStyle name="Vírgula 46 2 12" xfId="35932" xr:uid="{CF666732-EBA9-47B0-926E-128BC1199A7D}"/>
    <cellStyle name="Vírgula 46 2 13" xfId="37344" xr:uid="{7DB1EEC5-282A-440C-8ADB-F844520D1142}"/>
    <cellStyle name="Vírgula 46 2 14" xfId="38749" xr:uid="{BE58E9BB-1766-41FE-81F9-63113D5579B3}"/>
    <cellStyle name="Vírgula 46 2 15" xfId="41079" xr:uid="{D66813FA-5BA7-4EA3-AA0B-F651AB6006C6}"/>
    <cellStyle name="Vírgula 46 2 16" xfId="41798" xr:uid="{5DFB46F8-E7D9-4B37-894B-653A8B020C9A}"/>
    <cellStyle name="Vírgula 46 2 17" xfId="43201" xr:uid="{588B3E07-B1D0-43BF-ABA3-CE3EACD1AF4C}"/>
    <cellStyle name="Vírgula 46 2 2" xfId="3606" xr:uid="{115A94B6-D147-47ED-A9B8-325A0E1A0E96}"/>
    <cellStyle name="Vírgula 46 2 2 10" xfId="35411" xr:uid="{98B6309B-4232-48EC-8CE2-BA3920BD57EB}"/>
    <cellStyle name="Vírgula 46 2 2 11" xfId="36297" xr:uid="{EEB1FFD6-F2A7-43B2-8D47-BBC5F78F5780}"/>
    <cellStyle name="Vírgula 46 2 2 12" xfId="37709" xr:uid="{BE59F2ED-05C8-4D51-AEB9-9A82A62BDCE6}"/>
    <cellStyle name="Vírgula 46 2 2 13" xfId="39114" xr:uid="{C3834F13-EA84-47EA-AC43-1B8DCC815FDB}"/>
    <cellStyle name="Vírgula 46 2 2 14" xfId="41080" xr:uid="{10737ADF-1E7F-4EC1-9E8D-170B93D7F7AC}"/>
    <cellStyle name="Vírgula 46 2 2 15" xfId="42163" xr:uid="{0A1E91FD-4976-4C80-8497-5AADA94EF0AB}"/>
    <cellStyle name="Vírgula 46 2 2 16" xfId="43566" xr:uid="{AE1436FF-A4F8-4A9D-A0F5-F8178375B1F6}"/>
    <cellStyle name="Vírgula 46 2 2 2" xfId="4467" xr:uid="{E82E1CBF-C5C2-48CF-B405-6C3D8936154D}"/>
    <cellStyle name="Vírgula 46 2 2 2 10" xfId="37049" xr:uid="{BDDB8F93-A6F6-4DF1-9742-5E5B026EBF50}"/>
    <cellStyle name="Vírgula 46 2 2 2 11" xfId="38461" xr:uid="{805069A7-8D77-42BD-965C-8236117FE92D}"/>
    <cellStyle name="Vírgula 46 2 2 2 12" xfId="39866" xr:uid="{D6776859-4893-4918-A452-A4111CBDC2A4}"/>
    <cellStyle name="Vírgula 46 2 2 2 13" xfId="41081" xr:uid="{C0251164-1219-4993-BFF4-624C2210F833}"/>
    <cellStyle name="Vírgula 46 2 2 2 14" xfId="42915" xr:uid="{ACF0F359-20FF-492E-A38F-45BD1D68D1B6}"/>
    <cellStyle name="Vírgula 46 2 2 2 15" xfId="44318" xr:uid="{B80765DF-8A96-41F7-A8CD-064891107B69}"/>
    <cellStyle name="Vírgula 46 2 2 2 2" xfId="6076" xr:uid="{083A63AC-5407-4546-A77C-302DADCE4F83}"/>
    <cellStyle name="Vírgula 46 2 2 2 2 2" xfId="11325" xr:uid="{FB9B8112-8664-4CE8-8C24-709FE66186AB}"/>
    <cellStyle name="Vírgula 46 2 2 2 2 2 2" xfId="27587" xr:uid="{A02525F7-A07B-4B84-A6AC-6B9F94CD2272}"/>
    <cellStyle name="Vírgula 46 2 2 2 2 3" xfId="16848" xr:uid="{BE161739-6861-49BB-ADFB-51264685CFDB}"/>
    <cellStyle name="Vírgula 46 2 2 2 2 4" xfId="22746" xr:uid="{9CD7CF50-483F-454E-92E9-ECBD4B2576F9}"/>
    <cellStyle name="Vírgula 46 2 2 2 2 5" xfId="13566" xr:uid="{6DEC5A0B-83FA-4AE5-9FE8-BDD269A254C3}"/>
    <cellStyle name="Vírgula 46 2 2 2 3" xfId="8082" xr:uid="{16F5AC3E-B28A-4084-82C2-D8D335B3A458}"/>
    <cellStyle name="Vírgula 46 2 2 2 3 2" xfId="12937" xr:uid="{0BE74409-2573-4713-8188-29809FAD418F}"/>
    <cellStyle name="Vírgula 46 2 2 2 3 2 2" xfId="29199" xr:uid="{D3E4C95B-0263-4F41-A86B-450A436A9582}"/>
    <cellStyle name="Vírgula 46 2 2 2 3 3" xfId="18532" xr:uid="{9CBA1A25-CD65-4B87-9D24-88A81CC0123A}"/>
    <cellStyle name="Vírgula 46 2 2 2 3 4" xfId="24358" xr:uid="{DC3484D5-FFFE-4FAA-B83F-CFD901FE92A7}"/>
    <cellStyle name="Vírgula 46 2 2 2 3 5" xfId="18669" xr:uid="{167D0CD0-549A-44E6-B5C0-52E88CD3558C}"/>
    <cellStyle name="Vírgula 46 2 2 2 4" xfId="9709" xr:uid="{801071DC-93D3-426D-86E8-589B7CEA7E98}"/>
    <cellStyle name="Vírgula 46 2 2 2 4 2" xfId="25978" xr:uid="{D02C05E1-453E-4446-9D54-84769A5D6318}"/>
    <cellStyle name="Vírgula 46 2 2 2 5" xfId="15239" xr:uid="{8A8AEF17-B8AF-41CD-8B39-C11728866FAB}"/>
    <cellStyle name="Vírgula 46 2 2 2 6" xfId="21137" xr:uid="{B93DFCD6-09FB-4047-95EA-E83A04BC50C0}"/>
    <cellStyle name="Vírgula 46 2 2 2 7" xfId="31919" xr:uid="{2949D81B-D935-4BDC-A768-28845A4995D3}"/>
    <cellStyle name="Vírgula 46 2 2 2 8" xfId="34182" xr:uid="{8CE78B26-EE65-4BC2-8F3B-24568CE3782E}"/>
    <cellStyle name="Vírgula 46 2 2 2 9" xfId="35412" xr:uid="{41A6DD61-26EF-40B7-A97A-398DA2303FB1}"/>
    <cellStyle name="Vírgula 46 2 2 3" xfId="5221" xr:uid="{E16C7130-80C2-480B-A41E-65D0C07EB4B6}"/>
    <cellStyle name="Vírgula 46 2 2 3 2" xfId="10470" xr:uid="{23E3BFFC-4489-4229-86C4-C01A924F75AC}"/>
    <cellStyle name="Vírgula 46 2 2 3 2 2" xfId="26732" xr:uid="{21347BA9-286D-449E-94FF-3318B063C9E5}"/>
    <cellStyle name="Vírgula 46 2 2 3 3" xfId="15993" xr:uid="{2D54F216-5556-4B42-8C0B-C87F28CA096B}"/>
    <cellStyle name="Vírgula 46 2 2 3 4" xfId="21891" xr:uid="{CE8F0FD2-E72F-46DA-9370-B9471870FE34}"/>
    <cellStyle name="Vírgula 46 2 2 3 5" xfId="13034" xr:uid="{F65636F5-6856-456E-9869-698C75750F0E}"/>
    <cellStyle name="Vírgula 46 2 2 4" xfId="7227" xr:uid="{321D6786-EB3F-4830-AAB3-F5DEDA7D4949}"/>
    <cellStyle name="Vírgula 46 2 2 4 2" xfId="12082" xr:uid="{D4A2C695-57B4-4BB7-9423-9CD06C4D74CE}"/>
    <cellStyle name="Vírgula 46 2 2 4 2 2" xfId="28344" xr:uid="{0F124CE5-C7F5-453A-9230-EDFAA4864B66}"/>
    <cellStyle name="Vírgula 46 2 2 4 3" xfId="17677" xr:uid="{9BB7626A-BDBA-4D49-9DB7-C4752F9D5763}"/>
    <cellStyle name="Vírgula 46 2 2 4 4" xfId="23503" xr:uid="{067F5969-BE7F-4BC0-A45C-969FECB32B6C}"/>
    <cellStyle name="Vírgula 46 2 2 4 5" xfId="18998" xr:uid="{1FF2A142-B0CE-45E0-8F9C-4B6C3E64D3FD}"/>
    <cellStyle name="Vírgula 46 2 2 5" xfId="8854" xr:uid="{CE20FA1E-640C-459C-A633-E0D9DD876B70}"/>
    <cellStyle name="Vírgula 46 2 2 5 2" xfId="25123" xr:uid="{D112595B-FB79-44C1-B5E1-94F244E6EBD1}"/>
    <cellStyle name="Vírgula 46 2 2 6" xfId="14382" xr:uid="{3C8B94EE-BB5A-4005-AC34-C9A49D3C2A3A}"/>
    <cellStyle name="Vírgula 46 2 2 7" xfId="20282" xr:uid="{3A5C78F8-DAFE-41E9-A518-8BCBCACAC945}"/>
    <cellStyle name="Vírgula 46 2 2 8" xfId="29620" xr:uid="{CA612C95-35F1-4721-81EB-9020FD88C075}"/>
    <cellStyle name="Vírgula 46 2 2 9" xfId="33327" xr:uid="{6C67CA0D-131F-4061-A4B7-67FE82E90A05}"/>
    <cellStyle name="Vírgula 46 2 3" xfId="4032" xr:uid="{037DE67F-7CFE-45C4-B1B7-4E2C7D507271}"/>
    <cellStyle name="Vírgula 46 2 3 10" xfId="36682" xr:uid="{D8F975AF-DD1A-4221-A0C7-7A44741C236A}"/>
    <cellStyle name="Vírgula 46 2 3 11" xfId="38094" xr:uid="{125CF674-2374-43DF-8551-A19B6D5CE9A1}"/>
    <cellStyle name="Vírgula 46 2 3 12" xfId="39499" xr:uid="{3C3EC70A-1B0D-417B-A76E-86431991AADB}"/>
    <cellStyle name="Vírgula 46 2 3 13" xfId="41082" xr:uid="{9BEBCCC5-3D09-434F-9F30-8BDB356E58FA}"/>
    <cellStyle name="Vírgula 46 2 3 14" xfId="42548" xr:uid="{1E78802E-968F-4741-A66D-EA78689495AF}"/>
    <cellStyle name="Vírgula 46 2 3 15" xfId="43951" xr:uid="{96E86D91-ABF1-490C-B396-85EF3F393F06}"/>
    <cellStyle name="Vírgula 46 2 3 2" xfId="5641" xr:uid="{066A658E-46AA-4909-A140-DF3706055E97}"/>
    <cellStyle name="Vírgula 46 2 3 2 2" xfId="10890" xr:uid="{46DA20C6-733D-4F2D-831E-3516BEF55349}"/>
    <cellStyle name="Vírgula 46 2 3 2 2 2" xfId="27152" xr:uid="{A2FF0D36-7279-4B7D-81A2-0A091F3CFE6F}"/>
    <cellStyle name="Vírgula 46 2 3 2 3" xfId="16413" xr:uid="{666AFC84-064F-4ED3-AA62-E4C5F572F9C0}"/>
    <cellStyle name="Vírgula 46 2 3 2 4" xfId="22311" xr:uid="{1DE7A7BC-4671-4DF6-B1A9-D88E316F8DFB}"/>
    <cellStyle name="Vírgula 46 2 3 2 5" xfId="18868" xr:uid="{D39B4576-A4D5-4DE9-8D7F-8293982CD792}"/>
    <cellStyle name="Vírgula 46 2 3 3" xfId="7647" xr:uid="{CDA4D648-7E4F-4F2E-B44D-3B4ED11CD267}"/>
    <cellStyle name="Vírgula 46 2 3 3 2" xfId="12502" xr:uid="{6F405A58-7E8A-44AA-A2E8-9132C1438954}"/>
    <cellStyle name="Vírgula 46 2 3 3 2 2" xfId="28764" xr:uid="{9ACADAB3-AAE0-41D1-87EB-D0687BAD7217}"/>
    <cellStyle name="Vírgula 46 2 3 3 3" xfId="18097" xr:uid="{FFCF3909-8B34-4315-AAB9-7FB634DA2F47}"/>
    <cellStyle name="Vírgula 46 2 3 3 4" xfId="23923" xr:uid="{9CC6F5C5-476C-47E3-84BA-489BBBF067E5}"/>
    <cellStyle name="Vírgula 46 2 3 3 5" xfId="13338" xr:uid="{2959E01D-10CB-4E45-A04A-A0BAEDE52840}"/>
    <cellStyle name="Vírgula 46 2 3 4" xfId="9274" xr:uid="{5BC5397B-37C3-4F29-98F5-7064D0643336}"/>
    <cellStyle name="Vírgula 46 2 3 4 2" xfId="25543" xr:uid="{597A4AF6-FF8B-4B13-AEB7-C3395B23A124}"/>
    <cellStyle name="Vírgula 46 2 3 5" xfId="14804" xr:uid="{F0FFF45F-D868-4997-B8C8-EC2FC80345FF}"/>
    <cellStyle name="Vírgula 46 2 3 6" xfId="20702" xr:uid="{3934D942-BDCE-41CA-8087-729635B7D6CF}"/>
    <cellStyle name="Vírgula 46 2 3 7" xfId="29514" xr:uid="{0C1EC021-ACAC-4723-9BA0-5C7597238EE5}"/>
    <cellStyle name="Vírgula 46 2 3 8" xfId="33747" xr:uid="{2C45BF80-5FF3-45BD-A704-ABB45C791681}"/>
    <cellStyle name="Vírgula 46 2 3 9" xfId="35413" xr:uid="{8DDEF83C-9A26-43D4-9744-84E6D1BF88ED}"/>
    <cellStyle name="Vírgula 46 2 4" xfId="4782" xr:uid="{AE9697FA-E828-4C52-A947-697D7E1BB8BF}"/>
    <cellStyle name="Vírgula 46 2 4 2" xfId="10031" xr:uid="{0A7528CB-F6B2-49E6-BE99-08F70EB66B54}"/>
    <cellStyle name="Vírgula 46 2 4 2 2" xfId="26293" xr:uid="{4A9B8600-3F76-42DF-AA10-88EF5165BD47}"/>
    <cellStyle name="Vírgula 46 2 4 3" xfId="15554" xr:uid="{33DAC767-EA41-49AF-B3C0-21C7CC33FAB1}"/>
    <cellStyle name="Vírgula 46 2 4 4" xfId="21452" xr:uid="{04BC2747-56C3-4A53-99B9-124B70037F89}"/>
    <cellStyle name="Vírgula 46 2 4 5" xfId="30339" xr:uid="{FE25CA33-A69E-440A-90A2-6738C8A4104D}"/>
    <cellStyle name="Vírgula 46 2 5" xfId="6788" xr:uid="{9765A116-28A0-44BC-AF93-750529F9FC45}"/>
    <cellStyle name="Vírgula 46 2 5 2" xfId="11643" xr:uid="{9FEBCAB5-D819-42EA-9BBF-48A8C12659DD}"/>
    <cellStyle name="Vírgula 46 2 5 2 2" xfId="27905" xr:uid="{17172C29-5B96-455F-8EAD-5737DB8B5303}"/>
    <cellStyle name="Vírgula 46 2 5 3" xfId="17238" xr:uid="{77FF3DC4-7722-46C0-8A0B-BAA5BE47FA0C}"/>
    <cellStyle name="Vírgula 46 2 5 4" xfId="23064" xr:uid="{23350F4C-DD6C-4419-97CA-3F8E99515B73}"/>
    <cellStyle name="Vírgula 46 2 5 5" xfId="30180" xr:uid="{2570DE49-0C41-43FC-9B19-AA8585618163}"/>
    <cellStyle name="Vírgula 46 2 6" xfId="8415" xr:uid="{8B7B9CB4-E8A9-45AA-A320-8BC17135D54D}"/>
    <cellStyle name="Vírgula 46 2 6 2" xfId="24684" xr:uid="{305AF5DD-DA5C-4AEE-AE8E-4DCB0DF54D0F}"/>
    <cellStyle name="Vírgula 46 2 7" xfId="13940" xr:uid="{D01E6792-FDDE-4CBC-B0EB-3C9BDC254AFB}"/>
    <cellStyle name="Vírgula 46 2 8" xfId="19843" xr:uid="{381973AB-974F-408D-A048-C9416A99D3BC}"/>
    <cellStyle name="Vírgula 46 2 9" xfId="29908" xr:uid="{5A270D61-970F-4FB3-ACE4-B569CCE78556}"/>
    <cellStyle name="Vírgula 46 3" xfId="3408" xr:uid="{407BD810-95C3-472A-BB9A-C7484F50872C}"/>
    <cellStyle name="Vírgula 46 3 10" xfId="35414" xr:uid="{9FAAEDD9-6458-4833-8345-AB91A2DB7355}"/>
    <cellStyle name="Vírgula 46 3 11" xfId="36121" xr:uid="{2F30AD88-0C49-4557-AEB7-0B7E31B6E587}"/>
    <cellStyle name="Vírgula 46 3 12" xfId="37533" xr:uid="{E496D0E9-5A75-4855-96A1-DF5B98C618A7}"/>
    <cellStyle name="Vírgula 46 3 13" xfId="38938" xr:uid="{CD3CE7F9-0504-4BC9-800A-91AEB1BB7415}"/>
    <cellStyle name="Vírgula 46 3 14" xfId="41083" xr:uid="{94541685-64B3-4B44-87DF-833D1CAD9604}"/>
    <cellStyle name="Vírgula 46 3 15" xfId="41987" xr:uid="{0803A7C8-BDA1-4589-9F84-1DEFC39AE7AA}"/>
    <cellStyle name="Vírgula 46 3 16" xfId="43390" xr:uid="{B4AFADF9-6510-46E3-BDB7-B15B8DDF501C}"/>
    <cellStyle name="Vírgula 46 3 2" xfId="4269" xr:uid="{7466F47B-A2F4-4F8D-972A-A2818774E41A}"/>
    <cellStyle name="Vírgula 46 3 2 10" xfId="36873" xr:uid="{FDB9E1F6-88ED-433A-8883-158FA1B4ADAB}"/>
    <cellStyle name="Vírgula 46 3 2 11" xfId="38285" xr:uid="{658CA953-9201-41C1-8AEC-57E15D43E0D8}"/>
    <cellStyle name="Vírgula 46 3 2 12" xfId="39690" xr:uid="{85FB3425-D814-449F-B2D5-568A101E3ACE}"/>
    <cellStyle name="Vírgula 46 3 2 13" xfId="41084" xr:uid="{3FB1897E-98F8-4D30-A4AD-5037EC790472}"/>
    <cellStyle name="Vírgula 46 3 2 14" xfId="42739" xr:uid="{F2BB49F2-621C-452F-AD5E-01C051BE67C5}"/>
    <cellStyle name="Vírgula 46 3 2 15" xfId="44142" xr:uid="{9FF62A4B-B40E-4B96-AC10-FF9E9464B764}"/>
    <cellStyle name="Vírgula 46 3 2 2" xfId="5878" xr:uid="{A448668B-5732-4052-992D-6C11D5EC2C5C}"/>
    <cellStyle name="Vírgula 46 3 2 2 2" xfId="11127" xr:uid="{CD174CDB-D44C-4B26-BAC1-A2747D14CE36}"/>
    <cellStyle name="Vírgula 46 3 2 2 2 2" xfId="27389" xr:uid="{911C9308-C821-4217-841C-C81AAA7D7A90}"/>
    <cellStyle name="Vírgula 46 3 2 2 3" xfId="16650" xr:uid="{C321C6C5-A6E5-4D3D-B533-642749D660BE}"/>
    <cellStyle name="Vírgula 46 3 2 2 4" xfId="22548" xr:uid="{1745E455-437F-45F9-8248-414804B46E8E}"/>
    <cellStyle name="Vírgula 46 3 2 2 5" xfId="18967" xr:uid="{070F7383-2E53-4DC9-A94A-B8FEDF3E31DE}"/>
    <cellStyle name="Vírgula 46 3 2 3" xfId="7884" xr:uid="{44744AF5-773A-4CA5-83CD-B636D4999767}"/>
    <cellStyle name="Vírgula 46 3 2 3 2" xfId="12739" xr:uid="{C39A4199-4FB1-40DF-AF7C-B291E49C776A}"/>
    <cellStyle name="Vírgula 46 3 2 3 2 2" xfId="29001" xr:uid="{5BBE0B8B-A6A4-4F64-918D-0B7C094FA9DE}"/>
    <cellStyle name="Vírgula 46 3 2 3 3" xfId="18334" xr:uid="{7B5DAFE0-C731-4B4A-851C-C29EBA1D5610}"/>
    <cellStyle name="Vírgula 46 3 2 3 4" xfId="24160" xr:uid="{3E6CB9A4-0CB0-4400-BF97-FCAC3F323614}"/>
    <cellStyle name="Vírgula 46 3 2 3 5" xfId="18677" xr:uid="{9EC58812-FA21-4B06-939D-920E80B051F5}"/>
    <cellStyle name="Vírgula 46 3 2 4" xfId="9511" xr:uid="{66E54B33-6537-4DB7-861F-EE74BBE9FB1B}"/>
    <cellStyle name="Vírgula 46 3 2 4 2" xfId="25780" xr:uid="{99871A5E-BD26-4556-BAAC-58645E24E162}"/>
    <cellStyle name="Vírgula 46 3 2 5" xfId="15041" xr:uid="{66F17410-7436-4323-9BF6-9081D621CEE2}"/>
    <cellStyle name="Vírgula 46 3 2 6" xfId="20939" xr:uid="{BC3E57B2-FD49-4949-802D-4376D3291C64}"/>
    <cellStyle name="Vírgula 46 3 2 7" xfId="19238" xr:uid="{1CD9C6AD-BF5C-4FAF-866B-30D373CC9588}"/>
    <cellStyle name="Vírgula 46 3 2 8" xfId="33984" xr:uid="{5726732E-0D6B-4AC6-8DA8-B66B14DEB98F}"/>
    <cellStyle name="Vírgula 46 3 2 9" xfId="35415" xr:uid="{8B19361C-DB8E-4C6B-8FD1-AA2E597BF4DA}"/>
    <cellStyle name="Vírgula 46 3 3" xfId="5023" xr:uid="{4336A3EE-EDC9-410A-A045-0A3420E38BAF}"/>
    <cellStyle name="Vírgula 46 3 3 2" xfId="10272" xr:uid="{53C320FC-8C6C-4D84-943F-44A776514680}"/>
    <cellStyle name="Vírgula 46 3 3 2 2" xfId="26534" xr:uid="{645F4C92-C656-40CA-8549-7C8B53F76354}"/>
    <cellStyle name="Vírgula 46 3 3 3" xfId="15795" xr:uid="{BF488A94-B0DC-4CF8-BC3C-D7414A794428}"/>
    <cellStyle name="Vírgula 46 3 3 4" xfId="21693" xr:uid="{6D196F6D-B7F9-48E9-B4C0-A857767F9F51}"/>
    <cellStyle name="Vírgula 46 3 3 5" xfId="30112" xr:uid="{0E790F24-3689-488D-9B7A-B45A4BF70A28}"/>
    <cellStyle name="Vírgula 46 3 4" xfId="7029" xr:uid="{C6D294B6-F6DF-4AEE-8DB8-F13E519FEAF6}"/>
    <cellStyle name="Vírgula 46 3 4 2" xfId="11884" xr:uid="{7F87DD4E-1236-4517-85D9-0DF1835CD662}"/>
    <cellStyle name="Vírgula 46 3 4 2 2" xfId="28146" xr:uid="{CADEF3AB-6A3C-4C65-B556-A67B1A8665C3}"/>
    <cellStyle name="Vírgula 46 3 4 3" xfId="17479" xr:uid="{BC7B4D24-81F0-4C9B-8BC6-C827E384D07D}"/>
    <cellStyle name="Vírgula 46 3 4 4" xfId="23305" xr:uid="{4966D557-8071-4625-A597-89C067C91FE9}"/>
    <cellStyle name="Vírgula 46 3 4 5" xfId="13551" xr:uid="{FDFCF15F-F377-4815-ABB4-FE1854737F32}"/>
    <cellStyle name="Vírgula 46 3 5" xfId="8656" xr:uid="{D70249E9-EB4F-42E4-89FE-B455CFCA17E9}"/>
    <cellStyle name="Vírgula 46 3 5 2" xfId="24925" xr:uid="{3879FC6A-3C17-4987-9E85-B76099665A72}"/>
    <cellStyle name="Vírgula 46 3 6" xfId="14184" xr:uid="{002D422B-5B52-4D1C-A19D-EFA24AC461DD}"/>
    <cellStyle name="Vírgula 46 3 7" xfId="20084" xr:uid="{02FC053E-87C4-48FB-AD8D-30A33EC700A5}"/>
    <cellStyle name="Vírgula 46 3 8" xfId="30264" xr:uid="{7876C309-AACC-41F5-93AC-7AE70BB6AD4C}"/>
    <cellStyle name="Vírgula 46 3 9" xfId="33129" xr:uid="{D66C4670-EFDE-4A67-A2A7-879FB9150446}"/>
    <cellStyle name="Vírgula 46 4" xfId="3831" xr:uid="{E633DF85-BC6D-4A13-8201-09FC3FA0B9D8}"/>
    <cellStyle name="Vírgula 46 4 10" xfId="36506" xr:uid="{A72DBE59-2ECA-4213-B3FA-D94523607F6C}"/>
    <cellStyle name="Vírgula 46 4 11" xfId="37918" xr:uid="{ED343849-C141-4F8D-A3FD-6C297AB84F5A}"/>
    <cellStyle name="Vírgula 46 4 12" xfId="39323" xr:uid="{AE054DC4-89C8-4E3B-83A3-071CA57E78F8}"/>
    <cellStyle name="Vírgula 46 4 13" xfId="41085" xr:uid="{EEBB9DE2-D969-4019-8C87-60DDB0B27A8F}"/>
    <cellStyle name="Vírgula 46 4 14" xfId="42372" xr:uid="{2EA818C2-7A77-4C19-8980-354B24A6C2E9}"/>
    <cellStyle name="Vírgula 46 4 15" xfId="43775" xr:uid="{A3FB1BDA-97A0-4CCA-8AC1-2DE990BB4EBB}"/>
    <cellStyle name="Vírgula 46 4 2" xfId="5440" xr:uid="{58A6BF32-A1C0-40E2-AB17-40427438F4B6}"/>
    <cellStyle name="Vírgula 46 4 2 2" xfId="10689" xr:uid="{481F18F8-23E6-417C-97D5-9698386058BD}"/>
    <cellStyle name="Vírgula 46 4 2 2 2" xfId="26951" xr:uid="{71C40106-C5D6-424A-AB99-C2B094134E8F}"/>
    <cellStyle name="Vírgula 46 4 2 3" xfId="16212" xr:uid="{4C94AC7F-ACB6-4151-B90A-C4526D962654}"/>
    <cellStyle name="Vírgula 46 4 2 4" xfId="22110" xr:uid="{85226BEC-94DF-4C00-820B-C09D3014F63E}"/>
    <cellStyle name="Vírgula 46 4 2 5" xfId="30709" xr:uid="{B9C51676-B7B5-4879-8882-B4767ABBE74D}"/>
    <cellStyle name="Vírgula 46 4 3" xfId="7446" xr:uid="{FFB782E7-37FF-4000-8DBF-338ADEAD3A10}"/>
    <cellStyle name="Vírgula 46 4 3 2" xfId="12301" xr:uid="{9FEB50AD-903F-40FC-B5CB-7118A385744E}"/>
    <cellStyle name="Vírgula 46 4 3 2 2" xfId="28563" xr:uid="{7E42676D-D8D3-4FEA-AC7B-23D9C55DFCFC}"/>
    <cellStyle name="Vírgula 46 4 3 3" xfId="17896" xr:uid="{3433E065-4FB4-4534-9DE8-43045E8466DB}"/>
    <cellStyle name="Vírgula 46 4 3 4" xfId="23722" xr:uid="{BBD83191-3CDA-44C3-A973-CE274598397B}"/>
    <cellStyle name="Vírgula 46 4 3 5" xfId="30418" xr:uid="{F200AFA7-14E2-4FE9-9794-926FC89838E1}"/>
    <cellStyle name="Vírgula 46 4 4" xfId="9073" xr:uid="{A0983CB4-142D-4542-BBB0-72A2CD94DCDC}"/>
    <cellStyle name="Vírgula 46 4 4 2" xfId="25342" xr:uid="{D624878D-E333-41EE-8F80-9D346988DC42}"/>
    <cellStyle name="Vírgula 46 4 5" xfId="14603" xr:uid="{91F27A3D-D4C5-4F56-A0F2-9EBE65D77E4D}"/>
    <cellStyle name="Vírgula 46 4 6" xfId="20501" xr:uid="{E3D7F0DF-7CED-45AE-8918-935FC27AC756}"/>
    <cellStyle name="Vírgula 46 4 7" xfId="31556" xr:uid="{37D2136D-837B-44CF-83D5-6CCE4AD04D93}"/>
    <cellStyle name="Vírgula 46 4 8" xfId="33546" xr:uid="{F41698D1-DCE5-47D8-A807-0E413AE80EED}"/>
    <cellStyle name="Vírgula 46 4 9" xfId="35416" xr:uid="{188C2A05-D605-426C-8EB4-914B88B22EAB}"/>
    <cellStyle name="Vírgula 46 5" xfId="4589" xr:uid="{74FAA1C6-12C7-4025-9ACB-3DEAE0425696}"/>
    <cellStyle name="Vírgula 46 5 2" xfId="9838" xr:uid="{31C92E55-12D7-43CB-B71B-D764DFF3A355}"/>
    <cellStyle name="Vírgula 46 5 2 2" xfId="26100" xr:uid="{28F6108E-C947-45CE-B529-52ACE2DBAF98}"/>
    <cellStyle name="Vírgula 46 5 3" xfId="15361" xr:uid="{18EC6E2A-8B93-4E69-AAE8-B5523054F0BA}"/>
    <cellStyle name="Vírgula 46 5 4" xfId="21259" xr:uid="{48CDB377-8109-4FAC-89A7-1EC0E6A343AB}"/>
    <cellStyle name="Vírgula 46 5 5" xfId="30147" xr:uid="{8D00F2BD-FFA4-4999-AFC3-C904896A2712}"/>
    <cellStyle name="Vírgula 46 6" xfId="6595" xr:uid="{B6666F67-8405-415E-AF63-B105C26C8DCA}"/>
    <cellStyle name="Vírgula 46 6 2" xfId="11450" xr:uid="{FF569995-A379-45B7-86FB-A66D04999259}"/>
    <cellStyle name="Vírgula 46 6 2 2" xfId="27712" xr:uid="{C25EA503-842E-4518-82DC-B45F7F6F455B}"/>
    <cellStyle name="Vírgula 46 6 3" xfId="17045" xr:uid="{5A1A7C7C-ACD7-4F7A-8AD8-97E71A1A24CB}"/>
    <cellStyle name="Vírgula 46 6 4" xfId="22871" xr:uid="{95A2394B-33A6-4A65-934D-B0AAA7D320D7}"/>
    <cellStyle name="Vírgula 46 6 5" xfId="32588" xr:uid="{951F670F-3544-498F-AC30-66ECC5B1CEDD}"/>
    <cellStyle name="Vírgula 46 7" xfId="8222" xr:uid="{6888E9CB-A73B-45BF-934C-10A0313A89A6}"/>
    <cellStyle name="Vírgula 46 7 2" xfId="24491" xr:uid="{37E7767B-BAD9-4AF4-BCF0-C7B60A16F98E}"/>
    <cellStyle name="Vírgula 46 8" xfId="13740" xr:uid="{9DA14BD0-509E-44C1-BFC5-D7D0249A635D}"/>
    <cellStyle name="Vírgula 46 9" xfId="19650" xr:uid="{6713777F-320D-4C48-B15F-F9C0BD7ADFEA}"/>
    <cellStyle name="Vírgula 47" xfId="8165" xr:uid="{45B82A37-E0ED-41FE-A403-318B0FE12F68}"/>
    <cellStyle name="Vírgula 47 2" xfId="8193" xr:uid="{EEDA8DC9-FD0F-433A-9F11-A8F4CC52EC70}"/>
    <cellStyle name="Vírgula 47 2 2" xfId="24463" xr:uid="{C7B19DC0-F6F9-44B6-9A14-6469B8A21672}"/>
    <cellStyle name="Vírgula 47 3" xfId="13025" xr:uid="{C9BB6861-5C49-4F77-B7B5-3E86E5E94D77}"/>
    <cellStyle name="Vírgula 47 4" xfId="24438" xr:uid="{C54C65B7-FC3B-4A7E-9AE7-663E268F24D6}"/>
    <cellStyle name="Vírgula 47 5" xfId="13309" xr:uid="{B393D785-CCAE-447C-B58A-891FD7E22313}"/>
    <cellStyle name="Vírgula 47 6" xfId="41357" xr:uid="{B27CED4C-E61D-4D31-8BA5-83E1AE5C67D1}"/>
    <cellStyle name="Vírgula 48" xfId="2922" xr:uid="{7FAD0C95-C4EF-4B27-994F-4CB6E0819219}"/>
    <cellStyle name="Vírgula 48 10" xfId="29289" xr:uid="{791E86A3-FC0B-4DFE-96FA-AF42C1DB8E24}"/>
    <cellStyle name="Vírgula 48 11" xfId="32695" xr:uid="{656FF34D-E53A-4BAD-AD11-34628DB44749}"/>
    <cellStyle name="Vírgula 48 12" xfId="35417" xr:uid="{24E5BDC3-6A91-47D5-83F7-E7915FEAD7EE}"/>
    <cellStyle name="Vírgula 48 13" xfId="35759" xr:uid="{CDB0D9B0-C5CA-4B47-B1A6-95A952E37D98}"/>
    <cellStyle name="Vírgula 48 14" xfId="37171" xr:uid="{5F5267D7-2F9D-4FB2-937E-EAC277CECF81}"/>
    <cellStyle name="Vírgula 48 15" xfId="38576" xr:uid="{CAF317EA-9ADA-4F92-B750-0B84C0C9253E}"/>
    <cellStyle name="Vírgula 48 16" xfId="41086" xr:uid="{3A28C8B7-8714-4D71-8D29-C73C2171D865}"/>
    <cellStyle name="Vírgula 48 17" xfId="41625" xr:uid="{B5BBA9D7-D061-46ED-B929-F8FDBA697AF9}"/>
    <cellStyle name="Vírgula 48 18" xfId="43028" xr:uid="{EB7C25E7-9226-4366-9A14-FCA5C194E6C8}"/>
    <cellStyle name="Vírgula 48 2" xfId="3142" xr:uid="{40337448-2812-458A-8F80-F5FFD277F3FF}"/>
    <cellStyle name="Vírgula 48 2 10" xfId="32889" xr:uid="{2C613542-58E6-48F0-930A-B5DA68544686}"/>
    <cellStyle name="Vírgula 48 2 11" xfId="35418" xr:uid="{1EC530A0-69A2-4AC3-9527-62686302607C}"/>
    <cellStyle name="Vírgula 48 2 12" xfId="35933" xr:uid="{AFA9EC1E-B518-411C-B71A-22892545E319}"/>
    <cellStyle name="Vírgula 48 2 13" xfId="37345" xr:uid="{AFCE5DF4-83A5-4681-850C-FB0AC1457610}"/>
    <cellStyle name="Vírgula 48 2 14" xfId="38750" xr:uid="{0D91B52F-18DE-46D0-A278-4FF60AFD38E6}"/>
    <cellStyle name="Vírgula 48 2 15" xfId="41087" xr:uid="{B7EA8C03-A4B1-435F-976F-52AF48F68334}"/>
    <cellStyle name="Vírgula 48 2 16" xfId="41799" xr:uid="{71C1CB4F-D00F-49B7-A048-6A469B525820}"/>
    <cellStyle name="Vírgula 48 2 17" xfId="43202" xr:uid="{C891266F-5574-4393-A7F3-48314736A6FD}"/>
    <cellStyle name="Vírgula 48 2 2" xfId="3607" xr:uid="{919CD188-B8F0-4351-8C72-019F136FD343}"/>
    <cellStyle name="Vírgula 48 2 2 10" xfId="35419" xr:uid="{C32CC579-9AD3-4629-9F05-E67CC2155F0A}"/>
    <cellStyle name="Vírgula 48 2 2 11" xfId="36298" xr:uid="{8E9438CB-CF50-4CB0-8B9B-1FE46262F77D}"/>
    <cellStyle name="Vírgula 48 2 2 12" xfId="37710" xr:uid="{A11C04C7-D350-453D-94F5-0EB4579BFFD0}"/>
    <cellStyle name="Vírgula 48 2 2 13" xfId="39115" xr:uid="{233F0ABD-BAAF-416B-B96E-63A24BE81EF9}"/>
    <cellStyle name="Vírgula 48 2 2 14" xfId="41088" xr:uid="{0174E6F3-E575-4E10-A5EE-327D1E895DCD}"/>
    <cellStyle name="Vírgula 48 2 2 15" xfId="42164" xr:uid="{B38C56F6-5FFD-422F-A114-D00840703A32}"/>
    <cellStyle name="Vírgula 48 2 2 16" xfId="43567" xr:uid="{325EEBB8-2226-474E-A65A-C3F47523F62D}"/>
    <cellStyle name="Vírgula 48 2 2 2" xfId="4468" xr:uid="{A55F1BAA-32B7-4D40-96B1-98A815AA98D4}"/>
    <cellStyle name="Vírgula 48 2 2 2 10" xfId="37050" xr:uid="{5B88EBEE-5FF9-438F-83B1-9AD5EB48992E}"/>
    <cellStyle name="Vírgula 48 2 2 2 11" xfId="38462" xr:uid="{5E39867D-B9A2-4458-B12D-92C51DB86438}"/>
    <cellStyle name="Vírgula 48 2 2 2 12" xfId="39867" xr:uid="{EFA41FCF-7F19-41AD-AFCB-DE4AB0F87B04}"/>
    <cellStyle name="Vírgula 48 2 2 2 13" xfId="41089" xr:uid="{4E693B87-95E0-4D03-B045-616FCC94E930}"/>
    <cellStyle name="Vírgula 48 2 2 2 14" xfId="42916" xr:uid="{639A9883-62E5-4E6D-8D19-FDB8DB41CA74}"/>
    <cellStyle name="Vírgula 48 2 2 2 15" xfId="44319" xr:uid="{309E4D55-01FF-449D-81E7-808DF2B247DA}"/>
    <cellStyle name="Vírgula 48 2 2 2 2" xfId="6077" xr:uid="{0318EDB6-6AD6-4A00-853B-6256952AFA16}"/>
    <cellStyle name="Vírgula 48 2 2 2 2 2" xfId="11326" xr:uid="{24DB6073-AF94-4737-962D-28B37565DE46}"/>
    <cellStyle name="Vírgula 48 2 2 2 2 2 2" xfId="27588" xr:uid="{863FE362-A019-4FA5-A664-25425ADD27A9}"/>
    <cellStyle name="Vírgula 48 2 2 2 2 3" xfId="16849" xr:uid="{C55CAAD7-22F4-42BC-B6D4-38D3C19FF449}"/>
    <cellStyle name="Vírgula 48 2 2 2 2 4" xfId="22747" xr:uid="{0D2100AF-8013-4540-9763-36DAE972F49E}"/>
    <cellStyle name="Vírgula 48 2 2 2 2 5" xfId="32367" xr:uid="{D4D864DD-5471-4539-ADED-2E29BEB7890B}"/>
    <cellStyle name="Vírgula 48 2 2 2 3" xfId="8083" xr:uid="{B0F78103-1304-45B9-BE57-42DD46E7C772}"/>
    <cellStyle name="Vírgula 48 2 2 2 3 2" xfId="12938" xr:uid="{A379FF2E-C8FF-4B6B-B8ED-2AE214CD70FB}"/>
    <cellStyle name="Vírgula 48 2 2 2 3 2 2" xfId="29200" xr:uid="{9F6A6E26-5BA7-4B06-93E4-36DF3AA51E29}"/>
    <cellStyle name="Vírgula 48 2 2 2 3 3" xfId="18533" xr:uid="{DB662445-391B-4C11-BAF8-435095A63A71}"/>
    <cellStyle name="Vírgula 48 2 2 2 3 4" xfId="24359" xr:uid="{CB023E43-F852-4ACA-8572-56634203ABB6}"/>
    <cellStyle name="Vírgula 48 2 2 2 3 5" xfId="31181" xr:uid="{13899D05-99CA-43F0-8B94-48173B089791}"/>
    <cellStyle name="Vírgula 48 2 2 2 4" xfId="9710" xr:uid="{82AB341E-34FC-4CBB-8CF2-09EA8D5CE6F1}"/>
    <cellStyle name="Vírgula 48 2 2 2 4 2" xfId="25979" xr:uid="{746B9AD7-B8B4-4C69-9DA7-67B0BB5415C5}"/>
    <cellStyle name="Vírgula 48 2 2 2 5" xfId="15240" xr:uid="{AF985B25-FC8E-4C81-A37B-0A2271E97C26}"/>
    <cellStyle name="Vírgula 48 2 2 2 6" xfId="21138" xr:uid="{66B63A3A-01A5-4E1D-A8F3-F0A69AEB5635}"/>
    <cellStyle name="Vírgula 48 2 2 2 7" xfId="32500" xr:uid="{0811EB01-B0EC-4768-B6DD-09C7DBBBE7B9}"/>
    <cellStyle name="Vírgula 48 2 2 2 8" xfId="34183" xr:uid="{6E8D0967-18C8-4FCE-96C7-1E6D8C201827}"/>
    <cellStyle name="Vírgula 48 2 2 2 9" xfId="35420" xr:uid="{70F2CCB2-E10D-4AC7-BFA5-57D9E62BDEDD}"/>
    <cellStyle name="Vírgula 48 2 2 3" xfId="5222" xr:uid="{52F6E8B7-D0A0-40FF-A66C-CC5FEB87895B}"/>
    <cellStyle name="Vírgula 48 2 2 3 2" xfId="10471" xr:uid="{DADF14FD-1565-4009-B88B-DA48B9F9BBD5}"/>
    <cellStyle name="Vírgula 48 2 2 3 2 2" xfId="26733" xr:uid="{F1D13FBE-EE7E-44A0-B793-5A8134251D02}"/>
    <cellStyle name="Vírgula 48 2 2 3 3" xfId="15994" xr:uid="{D705A00F-5395-43FF-9563-BC8B7A93F039}"/>
    <cellStyle name="Vírgula 48 2 2 3 4" xfId="21892" xr:uid="{54C3AB74-5A46-4AA8-99AB-393F57B30356}"/>
    <cellStyle name="Vírgula 48 2 2 3 5" xfId="16956" xr:uid="{C5987C85-F471-4CB5-AB91-080EF8AD4C09}"/>
    <cellStyle name="Vírgula 48 2 2 4" xfId="7228" xr:uid="{88256C8F-A972-4EDF-A19E-DAFE590CE500}"/>
    <cellStyle name="Vírgula 48 2 2 4 2" xfId="12083" xr:uid="{BCA23387-E47F-4F1D-B6F1-EC91E2B259F9}"/>
    <cellStyle name="Vírgula 48 2 2 4 2 2" xfId="28345" xr:uid="{4E08EA89-3BB2-4E6D-9E8E-C649E6839916}"/>
    <cellStyle name="Vírgula 48 2 2 4 3" xfId="17678" xr:uid="{BBEFCDBA-1899-4ACB-AB0C-DF813F16D0CA}"/>
    <cellStyle name="Vírgula 48 2 2 4 4" xfId="23504" xr:uid="{08287EC6-83C4-4B69-8321-4C5EFDD459DB}"/>
    <cellStyle name="Vírgula 48 2 2 4 5" xfId="31592" xr:uid="{3C09117D-42F6-4268-9494-69F016CC8662}"/>
    <cellStyle name="Vírgula 48 2 2 5" xfId="8855" xr:uid="{F9A1DC29-5AB8-49E0-BC0F-818548213B7A}"/>
    <cellStyle name="Vírgula 48 2 2 5 2" xfId="25124" xr:uid="{3A11E6EA-F91D-421A-8877-D7500661CB78}"/>
    <cellStyle name="Vírgula 48 2 2 6" xfId="14383" xr:uid="{4E6E775D-FB9E-4C5A-AD8F-F379ED69FCA7}"/>
    <cellStyle name="Vírgula 48 2 2 7" xfId="20283" xr:uid="{7CC84280-19F1-40E1-ABBF-53FF6D0500B0}"/>
    <cellStyle name="Vírgula 48 2 2 8" xfId="31139" xr:uid="{D3A556D8-7807-4B33-8D05-2FA448AEF6C4}"/>
    <cellStyle name="Vírgula 48 2 2 9" xfId="33328" xr:uid="{A074EC51-B146-4C61-8C00-009EFC3384AC}"/>
    <cellStyle name="Vírgula 48 2 3" xfId="4033" xr:uid="{5D0F2ECC-CCC4-4407-A240-E6F7B3897B0D}"/>
    <cellStyle name="Vírgula 48 2 3 10" xfId="36683" xr:uid="{5CABC100-CBEF-46D8-B573-714BCF345BDC}"/>
    <cellStyle name="Vírgula 48 2 3 11" xfId="38095" xr:uid="{A73D84B3-F16C-41B3-BA69-3A43733B5E14}"/>
    <cellStyle name="Vírgula 48 2 3 12" xfId="39500" xr:uid="{E3FADBB3-A120-4AA3-8BF8-81EFE18172D6}"/>
    <cellStyle name="Vírgula 48 2 3 13" xfId="41090" xr:uid="{D4399FC4-1F56-4504-A870-640248F88562}"/>
    <cellStyle name="Vírgula 48 2 3 14" xfId="42549" xr:uid="{63EE9F03-A785-41FB-8FBB-3BB2A0D8F110}"/>
    <cellStyle name="Vírgula 48 2 3 15" xfId="43952" xr:uid="{559DA9BF-F5E3-4CEC-BC11-B3171B7AF8B2}"/>
    <cellStyle name="Vírgula 48 2 3 2" xfId="5642" xr:uid="{E813CE36-788B-4ABD-9999-C3F1D29B2AE2}"/>
    <cellStyle name="Vírgula 48 2 3 2 2" xfId="10891" xr:uid="{8D9F10DF-F9DF-46DC-AD25-9DDB179E5536}"/>
    <cellStyle name="Vírgula 48 2 3 2 2 2" xfId="27153" xr:uid="{EB4ABF5D-175A-451E-8E0F-08141EC21082}"/>
    <cellStyle name="Vírgula 48 2 3 2 3" xfId="16414" xr:uid="{1ABADE56-AA2E-4C2E-BB31-CCBD363344EE}"/>
    <cellStyle name="Vírgula 48 2 3 2 4" xfId="22312" xr:uid="{310F6530-FB84-42F7-9C29-4E1C16C512A9}"/>
    <cellStyle name="Vírgula 48 2 3 2 5" xfId="32453" xr:uid="{06873DAD-077E-423E-9EE1-6B9DEE8ADDF6}"/>
    <cellStyle name="Vírgula 48 2 3 3" xfId="7648" xr:uid="{8C950996-4FD4-4D71-BBD8-E81A21F48AE8}"/>
    <cellStyle name="Vírgula 48 2 3 3 2" xfId="12503" xr:uid="{48AAB80C-B0F0-4478-96AC-A91ED14BAECE}"/>
    <cellStyle name="Vírgula 48 2 3 3 2 2" xfId="28765" xr:uid="{6A1FE48A-F078-48E8-8053-25C8590A910C}"/>
    <cellStyle name="Vírgula 48 2 3 3 3" xfId="18098" xr:uid="{A31845EA-52F7-452B-8269-DDFFD0B45ACD}"/>
    <cellStyle name="Vírgula 48 2 3 3 4" xfId="23924" xr:uid="{6A6F846F-500F-4568-BC22-150FC02EFD8D}"/>
    <cellStyle name="Vírgula 48 2 3 3 5" xfId="31636" xr:uid="{019CC404-D2EF-410D-8ED6-2286F6068272}"/>
    <cellStyle name="Vírgula 48 2 3 4" xfId="9275" xr:uid="{60AF56C1-70E3-4A31-9AEC-92B2809CE524}"/>
    <cellStyle name="Vírgula 48 2 3 4 2" xfId="25544" xr:uid="{396F3EEE-F66D-4D3A-9AAF-73A9A7C20B0C}"/>
    <cellStyle name="Vírgula 48 2 3 5" xfId="14805" xr:uid="{EDA88BF4-9FA2-4529-9FCD-3C9D477EF4F2}"/>
    <cellStyle name="Vírgula 48 2 3 6" xfId="20703" xr:uid="{084DD6D9-377C-4EA8-AD98-C3273C3A5676}"/>
    <cellStyle name="Vírgula 48 2 3 7" xfId="14446" xr:uid="{A221E741-6D45-496B-B9ED-E1FDDDF971A2}"/>
    <cellStyle name="Vírgula 48 2 3 8" xfId="33748" xr:uid="{45A4632A-2BF5-4B46-99B3-2CF4750A6A83}"/>
    <cellStyle name="Vírgula 48 2 3 9" xfId="35421" xr:uid="{CB2CDEDD-F63E-4F55-90A5-C4351D9F13DD}"/>
    <cellStyle name="Vírgula 48 2 4" xfId="4783" xr:uid="{F724A6EC-994D-4932-8232-52C8F13E9A11}"/>
    <cellStyle name="Vírgula 48 2 4 2" xfId="10032" xr:uid="{3D21EF90-64DC-4BE5-AA48-9A57D24DF776}"/>
    <cellStyle name="Vírgula 48 2 4 2 2" xfId="26294" xr:uid="{B4898F28-B62C-4CC1-B8D8-0F465763F6E7}"/>
    <cellStyle name="Vírgula 48 2 4 3" xfId="15555" xr:uid="{F54D6565-33E2-4983-8FA9-AD2387F260BC}"/>
    <cellStyle name="Vírgula 48 2 4 4" xfId="21453" xr:uid="{9322B679-32B2-412D-A3C3-FB9E983FB764}"/>
    <cellStyle name="Vírgula 48 2 4 5" xfId="32418" xr:uid="{AAB81D93-E2B2-49B7-A6BC-BA74AA8813B1}"/>
    <cellStyle name="Vírgula 48 2 5" xfId="6789" xr:uid="{70A55AE8-6021-4EC3-A111-30B56E8E706C}"/>
    <cellStyle name="Vírgula 48 2 5 2" xfId="11644" xr:uid="{7E92DC88-E6E3-4560-9677-5C58CFA7852F}"/>
    <cellStyle name="Vírgula 48 2 5 2 2" xfId="27906" xr:uid="{5D128FC3-4698-4DF2-A25A-09ACA16747F9}"/>
    <cellStyle name="Vírgula 48 2 5 3" xfId="17239" xr:uid="{B16E2F37-9787-46E4-A166-8D4E89C5288E}"/>
    <cellStyle name="Vírgula 48 2 5 4" xfId="23065" xr:uid="{6DCB86BA-AAC1-4A8B-A3FF-912DC6518364}"/>
    <cellStyle name="Vírgula 48 2 5 5" xfId="29595" xr:uid="{CDB14D82-D710-4DA7-900C-49C1031AD7C1}"/>
    <cellStyle name="Vírgula 48 2 6" xfId="8416" xr:uid="{15214E9C-6CA3-41D3-A223-C9EB0275B233}"/>
    <cellStyle name="Vírgula 48 2 6 2" xfId="24685" xr:uid="{D4040A05-EA18-429C-A09D-DED40C4E2E7D}"/>
    <cellStyle name="Vírgula 48 2 7" xfId="13941" xr:uid="{083029A7-F9E0-4E6B-B613-45DFB7672E5B}"/>
    <cellStyle name="Vírgula 48 2 8" xfId="19844" xr:uid="{3B2441F2-FAC1-40D0-A028-47F2BB1B488F}"/>
    <cellStyle name="Vírgula 48 2 9" xfId="31790" xr:uid="{03B5C89F-B984-48AA-A4A9-65CCE73A3F4B}"/>
    <cellStyle name="Vírgula 48 3" xfId="3409" xr:uid="{8B8C859F-E41D-4FBC-9BB5-D7EDC9D96D99}"/>
    <cellStyle name="Vírgula 48 3 10" xfId="35422" xr:uid="{DCA3C5A1-43F9-449F-87C2-2641AEDA0F2B}"/>
    <cellStyle name="Vírgula 48 3 11" xfId="36122" xr:uid="{EA27C168-FF26-4268-807B-9EF9A91B137E}"/>
    <cellStyle name="Vírgula 48 3 12" xfId="37534" xr:uid="{5193F5DD-F74A-43C3-9638-DBBA5F5E9A6F}"/>
    <cellStyle name="Vírgula 48 3 13" xfId="38939" xr:uid="{9751BCE4-3991-4288-B010-E6B1A25F9D90}"/>
    <cellStyle name="Vírgula 48 3 14" xfId="41091" xr:uid="{C2593D49-E193-4AE5-A4FA-3547BA42EEF1}"/>
    <cellStyle name="Vírgula 48 3 15" xfId="41988" xr:uid="{00FFEFF9-7617-498C-98AE-3F728FE77A09}"/>
    <cellStyle name="Vírgula 48 3 16" xfId="43391" xr:uid="{095FFCA0-D008-4EB1-A1AF-05EC451DCDF7}"/>
    <cellStyle name="Vírgula 48 3 2" xfId="4270" xr:uid="{5A05D909-5F14-4ADE-9B01-7893196347B3}"/>
    <cellStyle name="Vírgula 48 3 2 10" xfId="36874" xr:uid="{E35FE861-B39D-41CC-9E4F-EDD9D38FEEB6}"/>
    <cellStyle name="Vírgula 48 3 2 11" xfId="38286" xr:uid="{950DE50C-1CAC-4F76-BB00-CA16A7404D2D}"/>
    <cellStyle name="Vírgula 48 3 2 12" xfId="39691" xr:uid="{D415FE69-289E-4795-8AFB-00311693289D}"/>
    <cellStyle name="Vírgula 48 3 2 13" xfId="41092" xr:uid="{EC53EEA6-6435-400F-9272-8A5D77DC257D}"/>
    <cellStyle name="Vírgula 48 3 2 14" xfId="42740" xr:uid="{EA831EB7-565F-4B69-8A8C-D4D3B410A514}"/>
    <cellStyle name="Vírgula 48 3 2 15" xfId="44143" xr:uid="{C6E759BF-1D97-47B1-AD65-568AAB1BFC2E}"/>
    <cellStyle name="Vírgula 48 3 2 2" xfId="5879" xr:uid="{7C1DFB9B-826F-42A9-8549-D585D32FD2F1}"/>
    <cellStyle name="Vírgula 48 3 2 2 2" xfId="11128" xr:uid="{59D890EB-F595-4C08-92B0-0F4DEE917F60}"/>
    <cellStyle name="Vírgula 48 3 2 2 2 2" xfId="27390" xr:uid="{4BF340F9-F12E-4964-BBCC-6BC5C4B32E35}"/>
    <cellStyle name="Vírgula 48 3 2 2 3" xfId="16651" xr:uid="{A0CEA6CE-2CB7-4B66-A2F6-502F4F0F6450}"/>
    <cellStyle name="Vírgula 48 3 2 2 4" xfId="22549" xr:uid="{0B9CE9AC-4D49-4990-8078-0EE3CF3E7F74}"/>
    <cellStyle name="Vírgula 48 3 2 2 5" xfId="29394" xr:uid="{6A9D8BE2-CDC5-4B6A-A196-090CD3CF153B}"/>
    <cellStyle name="Vírgula 48 3 2 3" xfId="7885" xr:uid="{9B7A59EC-CE66-42A5-BE13-DA8556667E02}"/>
    <cellStyle name="Vírgula 48 3 2 3 2" xfId="12740" xr:uid="{92DB3B3D-4AAC-4C95-9896-45D0C9433B9B}"/>
    <cellStyle name="Vírgula 48 3 2 3 2 2" xfId="29002" xr:uid="{8B280773-457B-4EB0-9A60-BDDD7D9569C1}"/>
    <cellStyle name="Vírgula 48 3 2 3 3" xfId="18335" xr:uid="{254160C1-E861-42F4-8EA1-24A5CCB25FBF}"/>
    <cellStyle name="Vírgula 48 3 2 3 4" xfId="24161" xr:uid="{96879150-E278-4E2B-A9B3-B5B0F2AA083E}"/>
    <cellStyle name="Vírgula 48 3 2 3 5" xfId="30143" xr:uid="{875F04D0-CB81-414C-86E5-9ADA0568355A}"/>
    <cellStyle name="Vírgula 48 3 2 4" xfId="9512" xr:uid="{D473825B-BF7B-4064-8DBD-BA5489A76565}"/>
    <cellStyle name="Vírgula 48 3 2 4 2" xfId="25781" xr:uid="{3B10C825-6F89-4B0D-B42F-8AC98FBDBE33}"/>
    <cellStyle name="Vírgula 48 3 2 5" xfId="15042" xr:uid="{0036CC9B-7656-49E4-A639-2F9310D66AA0}"/>
    <cellStyle name="Vírgula 48 3 2 6" xfId="20940" xr:uid="{C0BE5FF5-0B61-4ECE-A7A1-2CEED8C9E438}"/>
    <cellStyle name="Vírgula 48 3 2 7" xfId="30784" xr:uid="{4F5371EE-B63C-4A4F-8A8B-BBE45E9634B9}"/>
    <cellStyle name="Vírgula 48 3 2 8" xfId="33985" xr:uid="{49FF17BB-7615-474B-A740-FF8054688559}"/>
    <cellStyle name="Vírgula 48 3 2 9" xfId="35423" xr:uid="{7FAFDAC9-C487-435A-8FF3-450187C983E6}"/>
    <cellStyle name="Vírgula 48 3 3" xfId="5024" xr:uid="{C39C4670-EF3E-43D3-8223-9610CC066934}"/>
    <cellStyle name="Vírgula 48 3 3 2" xfId="10273" xr:uid="{16323CDD-083B-487B-A55F-7A893D280E68}"/>
    <cellStyle name="Vírgula 48 3 3 2 2" xfId="26535" xr:uid="{3E6AB589-23C8-4DE3-ADCF-D0C889D08137}"/>
    <cellStyle name="Vírgula 48 3 3 3" xfId="15796" xr:uid="{D52598A4-4677-4D9D-8C10-1DFB39FFCD59}"/>
    <cellStyle name="Vírgula 48 3 3 4" xfId="21694" xr:uid="{6619F360-8339-4E52-8886-DEE6E6141E08}"/>
    <cellStyle name="Vírgula 48 3 3 5" xfId="29700" xr:uid="{5974F0E0-A2FD-403F-999F-DE13EAF063D4}"/>
    <cellStyle name="Vírgula 48 3 4" xfId="7030" xr:uid="{D3584B6B-2F04-4DAD-B803-D50E5C376A2A}"/>
    <cellStyle name="Vírgula 48 3 4 2" xfId="11885" xr:uid="{F603CE24-35F1-40C4-A87A-36B3920951BB}"/>
    <cellStyle name="Vírgula 48 3 4 2 2" xfId="28147" xr:uid="{B52A829A-AEF0-4606-805B-E56E0A92862F}"/>
    <cellStyle name="Vírgula 48 3 4 3" xfId="17480" xr:uid="{DD90EEFD-E103-47E2-A073-6C2CA4A1E16C}"/>
    <cellStyle name="Vírgula 48 3 4 4" xfId="23306" xr:uid="{D4488A52-ACFF-4C08-AF93-23B1F60D2C17}"/>
    <cellStyle name="Vírgula 48 3 4 5" xfId="19230" xr:uid="{2B5D93D9-F4BF-4577-B183-CFD6841B8778}"/>
    <cellStyle name="Vírgula 48 3 5" xfId="8657" xr:uid="{7284EA2D-CB0E-4026-8EFA-B4B13F303273}"/>
    <cellStyle name="Vírgula 48 3 5 2" xfId="24926" xr:uid="{8F2B0180-FE22-4838-BCDF-7CF9D2CBCC4C}"/>
    <cellStyle name="Vírgula 48 3 6" xfId="14185" xr:uid="{D6DA9816-265C-4D11-A95B-A4F110C8DF13}"/>
    <cellStyle name="Vírgula 48 3 7" xfId="20085" xr:uid="{2B1BEB0B-FDEE-4592-856C-50CBA49156CA}"/>
    <cellStyle name="Vírgula 48 3 8" xfId="29898" xr:uid="{C3EBEA81-445B-4095-84DB-9FBB84A8E591}"/>
    <cellStyle name="Vírgula 48 3 9" xfId="33130" xr:uid="{A03E140F-26B8-4C09-B6A8-33ACF9EBCDC9}"/>
    <cellStyle name="Vírgula 48 4" xfId="3832" xr:uid="{D8920064-561E-48FB-9787-68A0BF00D646}"/>
    <cellStyle name="Vírgula 48 4 10" xfId="36507" xr:uid="{AB589BB9-5924-47A7-A871-4A04C6292FE0}"/>
    <cellStyle name="Vírgula 48 4 11" xfId="37919" xr:uid="{F030B54A-13C5-47F7-8DCF-076F3599561D}"/>
    <cellStyle name="Vírgula 48 4 12" xfId="39324" xr:uid="{B5A16207-F004-415F-8C47-D16E9D8BA162}"/>
    <cellStyle name="Vírgula 48 4 13" xfId="41093" xr:uid="{7707170C-EAF0-4AB6-82FD-C1A77B035AB7}"/>
    <cellStyle name="Vírgula 48 4 14" xfId="42373" xr:uid="{71F6897D-89FF-44B3-8632-83759F73A304}"/>
    <cellStyle name="Vírgula 48 4 15" xfId="43776" xr:uid="{6FCFCCC0-B974-4406-90AD-CE23C81C5DAF}"/>
    <cellStyle name="Vírgula 48 4 2" xfId="5441" xr:uid="{0B168BD8-A8C9-4225-A023-ECB24D5FCD98}"/>
    <cellStyle name="Vírgula 48 4 2 2" xfId="10690" xr:uid="{E49C297C-6C54-4FF5-9810-F33E707603C6}"/>
    <cellStyle name="Vírgula 48 4 2 2 2" xfId="26952" xr:uid="{FF494DA6-7DBF-4FD6-8BD4-EDD72084E3A0}"/>
    <cellStyle name="Vírgula 48 4 2 3" xfId="16213" xr:uid="{517DDCBF-2D7B-4544-B547-3EC2CB0DDA71}"/>
    <cellStyle name="Vírgula 48 4 2 4" xfId="22111" xr:uid="{DF1E626C-9542-4BA7-A383-2656E819D23A}"/>
    <cellStyle name="Vírgula 48 4 2 5" xfId="19099" xr:uid="{2B58887B-A6B5-4BD7-ACF2-B3BB02CD08B4}"/>
    <cellStyle name="Vírgula 48 4 3" xfId="7447" xr:uid="{E945E00C-1C4C-4A1A-8666-1E1515D97F83}"/>
    <cellStyle name="Vírgula 48 4 3 2" xfId="12302" xr:uid="{76AB7F8B-2875-4A8E-B956-2A66D92CF6A5}"/>
    <cellStyle name="Vírgula 48 4 3 2 2" xfId="28564" xr:uid="{1E924283-445B-406F-98AD-B73A1DE82235}"/>
    <cellStyle name="Vírgula 48 4 3 3" xfId="17897" xr:uid="{B61B5B9F-CE6A-4518-9FEC-3AA5AAC9DF5D}"/>
    <cellStyle name="Vírgula 48 4 3 4" xfId="23723" xr:uid="{6C23C848-6B62-481A-A04C-31B91CCD3E11}"/>
    <cellStyle name="Vírgula 48 4 3 5" xfId="30045" xr:uid="{D34B2646-DC02-4614-BBAE-8F9272324E7B}"/>
    <cellStyle name="Vírgula 48 4 4" xfId="9074" xr:uid="{0BA5BCE8-E05E-45AC-A90E-72FB7D5DDCED}"/>
    <cellStyle name="Vírgula 48 4 4 2" xfId="25343" xr:uid="{D84E9D51-B782-40AB-88E0-66D479B5E25E}"/>
    <cellStyle name="Vírgula 48 4 5" xfId="14604" xr:uid="{6B62FB81-6169-46B2-8EF1-8E90748DE059}"/>
    <cellStyle name="Vírgula 48 4 6" xfId="20502" xr:uid="{64538819-F6C5-46C0-9904-6C337D03EA73}"/>
    <cellStyle name="Vírgula 48 4 7" xfId="31693" xr:uid="{67B97DAC-2A36-4F7E-B47B-93A40D54D44D}"/>
    <cellStyle name="Vírgula 48 4 8" xfId="33547" xr:uid="{81A78668-C55E-4C48-AB3E-0EAB7EA40246}"/>
    <cellStyle name="Vírgula 48 4 9" xfId="35424" xr:uid="{F6BD7B49-0FF9-420E-9CFE-46EB0B7BD545}"/>
    <cellStyle name="Vírgula 48 5" xfId="4590" xr:uid="{68635A88-0F22-4532-A78B-6CFEF1078819}"/>
    <cellStyle name="Vírgula 48 5 2" xfId="9839" xr:uid="{C64B05CF-A2A9-482D-8096-DA719A989DEF}"/>
    <cellStyle name="Vírgula 48 5 2 2" xfId="26101" xr:uid="{ACDBB7CF-00E3-40F3-A85D-126EC8DDF937}"/>
    <cellStyle name="Vírgula 48 5 3" xfId="15362" xr:uid="{E2BCC2BA-231C-4A1C-81F6-812699159F06}"/>
    <cellStyle name="Vírgula 48 5 4" xfId="21260" xr:uid="{F13E9CD6-C2C6-4BFE-A654-36FC3F263893}"/>
    <cellStyle name="Vírgula 48 5 5" xfId="32039" xr:uid="{78C9CC46-A614-4D34-AAFC-C26209B62B99}"/>
    <cellStyle name="Vírgula 48 6" xfId="6596" xr:uid="{86E79662-D036-475B-8C9A-8BFD069D9DBC}"/>
    <cellStyle name="Vírgula 48 6 2" xfId="11451" xr:uid="{95BE4D4F-E9AB-40B0-89D4-2D778D46D93D}"/>
    <cellStyle name="Vírgula 48 6 2 2" xfId="27713" xr:uid="{589BCD33-D1C1-4999-961A-A944571841A3}"/>
    <cellStyle name="Vírgula 48 6 3" xfId="17046" xr:uid="{789038B0-3D60-4BC4-8B6A-E74411275E9A}"/>
    <cellStyle name="Vírgula 48 6 4" xfId="22872" xr:uid="{3D2A796A-9937-4335-9122-38FAB4509A04}"/>
    <cellStyle name="Vírgula 48 6 5" xfId="18725" xr:uid="{0C26B303-46C2-4748-A7A2-8B537905DE5A}"/>
    <cellStyle name="Vírgula 48 7" xfId="8223" xr:uid="{EE582F6B-EA10-43E1-8C6B-AF199D39C2E9}"/>
    <cellStyle name="Vírgula 48 7 2" xfId="24492" xr:uid="{7715105F-AECA-4B1C-B8FC-A1CCF51F8649}"/>
    <cellStyle name="Vírgula 48 8" xfId="13741" xr:uid="{EE17ECD1-F695-4FFA-88BF-2E8FA3E2D392}"/>
    <cellStyle name="Vírgula 48 9" xfId="19651" xr:uid="{14386263-8D68-4AEC-A5F4-A7BDCF9B3B00}"/>
    <cellStyle name="Vírgula 49" xfId="2923" xr:uid="{1ADB5506-D8F7-4943-9DDD-BCAC009C350D}"/>
    <cellStyle name="Vírgula 49 10" xfId="29721" xr:uid="{C34E28B7-497A-4B82-9A16-74F22945D646}"/>
    <cellStyle name="Vírgula 49 11" xfId="32696" xr:uid="{A6ADE48E-7084-4544-9A91-FBAF0191A1A7}"/>
    <cellStyle name="Vírgula 49 12" xfId="35425" xr:uid="{0EC6FA0D-EEB0-449C-BB85-4A4DA7FDCB59}"/>
    <cellStyle name="Vírgula 49 13" xfId="35760" xr:uid="{DD5A17F5-31F9-410B-9E5E-8054140918C3}"/>
    <cellStyle name="Vírgula 49 14" xfId="37172" xr:uid="{EB6BA6B0-1FD0-4B0B-953D-4C0FA3BA11B4}"/>
    <cellStyle name="Vírgula 49 15" xfId="38577" xr:uid="{03BB90C8-B6C3-4B2E-B727-4726E0415868}"/>
    <cellStyle name="Vírgula 49 16" xfId="41094" xr:uid="{367498E4-9142-4ADC-98BD-C0BC7BD6BBE9}"/>
    <cellStyle name="Vírgula 49 17" xfId="41626" xr:uid="{1C61A86B-FD5C-40DF-A2D2-72563A43D060}"/>
    <cellStyle name="Vírgula 49 18" xfId="43029" xr:uid="{C15122A0-0319-4970-8943-555C5DF635CC}"/>
    <cellStyle name="Vírgula 49 2" xfId="3143" xr:uid="{A962CD95-34A2-4880-B2E4-D1100EB5E0CB}"/>
    <cellStyle name="Vírgula 49 2 10" xfId="32890" xr:uid="{D33C08F1-A116-470C-B886-0C993409E91B}"/>
    <cellStyle name="Vírgula 49 2 11" xfId="35426" xr:uid="{8E7D5AEA-A3C2-4845-AD21-ED8A619F75EB}"/>
    <cellStyle name="Vírgula 49 2 12" xfId="35934" xr:uid="{715EB73C-F43D-4A17-B3A9-8ECB789A2085}"/>
    <cellStyle name="Vírgula 49 2 13" xfId="37346" xr:uid="{B5B10A2A-B364-4A7D-8C01-73E25F1E525D}"/>
    <cellStyle name="Vírgula 49 2 14" xfId="38751" xr:uid="{04EA714C-DF98-4D91-B49C-50056ED6E6F1}"/>
    <cellStyle name="Vírgula 49 2 15" xfId="41095" xr:uid="{D1BD420C-AF0B-44DE-A83F-39B0143FC05A}"/>
    <cellStyle name="Vírgula 49 2 16" xfId="41800" xr:uid="{F716A654-B137-497B-B221-A74805783E7F}"/>
    <cellStyle name="Vírgula 49 2 17" xfId="43203" xr:uid="{17A0562A-F947-4EC8-8CF6-1ABFCEE0B609}"/>
    <cellStyle name="Vírgula 49 2 2" xfId="3608" xr:uid="{1A753E09-ACFA-4F44-B6EF-E40252268BD0}"/>
    <cellStyle name="Vírgula 49 2 2 10" xfId="35427" xr:uid="{3F17B7AD-1638-4429-AB30-FD512E45CEB2}"/>
    <cellStyle name="Vírgula 49 2 2 11" xfId="36299" xr:uid="{932F6AFB-368D-4D56-9C8F-E7179C6EAC18}"/>
    <cellStyle name="Vírgula 49 2 2 12" xfId="37711" xr:uid="{4F513023-F2FA-4B62-9ABD-2BCADD6AC79E}"/>
    <cellStyle name="Vírgula 49 2 2 13" xfId="39116" xr:uid="{07E82377-229B-4311-BE05-3133F335FC22}"/>
    <cellStyle name="Vírgula 49 2 2 14" xfId="41096" xr:uid="{83294259-CA96-41D7-B3C6-69B16B3741C7}"/>
    <cellStyle name="Vírgula 49 2 2 15" xfId="42165" xr:uid="{6AC486E0-EC9F-40D0-AA1F-53098635255F}"/>
    <cellStyle name="Vírgula 49 2 2 16" xfId="43568" xr:uid="{C2D245EE-6FC9-43EE-A774-153AA9CADC2F}"/>
    <cellStyle name="Vírgula 49 2 2 2" xfId="4469" xr:uid="{D5148F93-D5B8-4471-8BED-AA78A4D41F00}"/>
    <cellStyle name="Vírgula 49 2 2 2 10" xfId="37051" xr:uid="{2CCE8B68-CDF1-469F-96EE-4E69A9BF4259}"/>
    <cellStyle name="Vírgula 49 2 2 2 11" xfId="38463" xr:uid="{3BB067FA-D60F-4A86-8A06-048B8841D7E6}"/>
    <cellStyle name="Vírgula 49 2 2 2 12" xfId="39868" xr:uid="{ABBFE3EA-707A-4863-96C1-8D3D5E248B70}"/>
    <cellStyle name="Vírgula 49 2 2 2 13" xfId="41097" xr:uid="{DDF72513-A3B7-4299-8D5C-75A1E0BE60AC}"/>
    <cellStyle name="Vírgula 49 2 2 2 14" xfId="42917" xr:uid="{C2AA6C87-9159-424C-A149-F34E61D88F29}"/>
    <cellStyle name="Vírgula 49 2 2 2 15" xfId="44320" xr:uid="{959CDB1E-F733-476C-96D0-B2FF661D6ED5}"/>
    <cellStyle name="Vírgula 49 2 2 2 2" xfId="6078" xr:uid="{B122E359-A86F-4C0D-8391-FB45D45FE53D}"/>
    <cellStyle name="Vírgula 49 2 2 2 2 2" xfId="11327" xr:uid="{CC694899-0998-4488-813B-4BE3C336D1AC}"/>
    <cellStyle name="Vírgula 49 2 2 2 2 2 2" xfId="27589" xr:uid="{1C6E3ABF-BDD5-4D76-9F39-2A4E10954CDA}"/>
    <cellStyle name="Vírgula 49 2 2 2 2 3" xfId="16850" xr:uid="{48E2A29F-369A-4566-9C93-33BCD5FBF6CB}"/>
    <cellStyle name="Vírgula 49 2 2 2 2 4" xfId="22748" xr:uid="{84A0956A-744D-4BB6-A069-E6EB4EF2078C}"/>
    <cellStyle name="Vírgula 49 2 2 2 2 5" xfId="19346" xr:uid="{28CDD820-D264-40E2-B9C7-856281EC306F}"/>
    <cellStyle name="Vírgula 49 2 2 2 3" xfId="8084" xr:uid="{63771670-CE86-4AF5-88AD-C4B0AC12ECCF}"/>
    <cellStyle name="Vírgula 49 2 2 2 3 2" xfId="12939" xr:uid="{D513DD51-B71E-4B5D-96D8-20323F80BF75}"/>
    <cellStyle name="Vírgula 49 2 2 2 3 2 2" xfId="29201" xr:uid="{167BD7E7-C0F6-49EB-A366-7268D2D11B84}"/>
    <cellStyle name="Vírgula 49 2 2 2 3 3" xfId="18534" xr:uid="{6FDA32F5-B0A4-4D3A-B7C1-6084D7BD0C0C}"/>
    <cellStyle name="Vírgula 49 2 2 2 3 4" xfId="24360" xr:uid="{B38376C5-9807-4000-AB0A-3A156E090B26}"/>
    <cellStyle name="Vírgula 49 2 2 2 3 5" xfId="19434" xr:uid="{EDDD5B0E-A70B-4106-A565-32D383E28DCD}"/>
    <cellStyle name="Vírgula 49 2 2 2 4" xfId="9711" xr:uid="{7E106868-2A95-4F30-89A2-185F7B25D794}"/>
    <cellStyle name="Vírgula 49 2 2 2 4 2" xfId="25980" xr:uid="{8A61A358-22FC-4D91-96A5-D26D8C3391EA}"/>
    <cellStyle name="Vírgula 49 2 2 2 5" xfId="15241" xr:uid="{E940D82E-41C9-4046-8147-09CB72EC3DFB}"/>
    <cellStyle name="Vírgula 49 2 2 2 6" xfId="21139" xr:uid="{B5C9E051-4F5A-4CDB-A6EA-8F9FB07CCEF6}"/>
    <cellStyle name="Vírgula 49 2 2 2 7" xfId="29985" xr:uid="{E0A281C9-098C-42AD-AF78-0C6CFE933814}"/>
    <cellStyle name="Vírgula 49 2 2 2 8" xfId="34184" xr:uid="{1CBF1043-EA3A-4534-81F5-37CBA1A856FB}"/>
    <cellStyle name="Vírgula 49 2 2 2 9" xfId="35428" xr:uid="{85D84192-862C-41EB-8032-2E8CE6299576}"/>
    <cellStyle name="Vírgula 49 2 2 3" xfId="5223" xr:uid="{82C5F7F5-9E6C-4BC0-A962-508E99F4DDC8}"/>
    <cellStyle name="Vírgula 49 2 2 3 2" xfId="10472" xr:uid="{EDF95565-DDB8-4C0D-9FC3-630F8E83624A}"/>
    <cellStyle name="Vírgula 49 2 2 3 2 2" xfId="26734" xr:uid="{DFE6D4D4-ED57-4449-9B5B-A74141668205}"/>
    <cellStyle name="Vírgula 49 2 2 3 3" xfId="15995" xr:uid="{F425E609-C533-49D0-9660-044425BC6346}"/>
    <cellStyle name="Vírgula 49 2 2 3 4" xfId="21893" xr:uid="{DFAB3614-AABD-4F4C-AB9A-2E6D07B80511}"/>
    <cellStyle name="Vírgula 49 2 2 3 5" xfId="31653" xr:uid="{B63A455C-A0AC-4EE0-86C3-97C9AB5C685A}"/>
    <cellStyle name="Vírgula 49 2 2 4" xfId="7229" xr:uid="{965E4494-BA1E-4974-95B4-2B15067988B1}"/>
    <cellStyle name="Vírgula 49 2 2 4 2" xfId="12084" xr:uid="{C284D30C-0B4C-4A4C-A079-C09246525E94}"/>
    <cellStyle name="Vírgula 49 2 2 4 2 2" xfId="28346" xr:uid="{DB837E57-AC77-441D-8230-16B36F2310AB}"/>
    <cellStyle name="Vírgula 49 2 2 4 3" xfId="17679" xr:uid="{600EF82D-7768-4582-8676-19C0EB4CE653}"/>
    <cellStyle name="Vírgula 49 2 2 4 4" xfId="23505" xr:uid="{2CAC4BC4-27D7-4930-A787-3F65911EFB58}"/>
    <cellStyle name="Vírgula 49 2 2 4 5" xfId="30184" xr:uid="{FA7A8553-09AB-478D-9651-79B381755C4A}"/>
    <cellStyle name="Vírgula 49 2 2 5" xfId="8856" xr:uid="{8F7CDECF-AE39-45C4-BCCC-272651300B05}"/>
    <cellStyle name="Vírgula 49 2 2 5 2" xfId="25125" xr:uid="{227F0333-9CD7-494E-80BD-FF977B18B7F0}"/>
    <cellStyle name="Vírgula 49 2 2 6" xfId="14384" xr:uid="{A74D232D-F5E8-4046-AA35-0F3289D98038}"/>
    <cellStyle name="Vírgula 49 2 2 7" xfId="20284" xr:uid="{F0ED084B-8F1C-4089-A6D5-BE10F9629536}"/>
    <cellStyle name="Vírgula 49 2 2 8" xfId="19116" xr:uid="{7A6425F9-D76D-476B-BF1A-54FAC09C6F61}"/>
    <cellStyle name="Vírgula 49 2 2 9" xfId="33329" xr:uid="{AA300FB4-BC08-4CB8-A9BB-01AFDC3F6140}"/>
    <cellStyle name="Vírgula 49 2 3" xfId="4034" xr:uid="{CBE31859-510D-4150-88E8-3BC0F864DD13}"/>
    <cellStyle name="Vírgula 49 2 3 10" xfId="36684" xr:uid="{91B2AAEF-D858-460A-BA23-C1E85484C03D}"/>
    <cellStyle name="Vírgula 49 2 3 11" xfId="38096" xr:uid="{333F9462-3120-4FA0-8B30-AFAAD2DAA0B8}"/>
    <cellStyle name="Vírgula 49 2 3 12" xfId="39501" xr:uid="{711A42CE-01E4-4F0F-AF62-87C3A2C1BFAB}"/>
    <cellStyle name="Vírgula 49 2 3 13" xfId="41098" xr:uid="{0F329C64-7160-489B-872B-14618915982D}"/>
    <cellStyle name="Vírgula 49 2 3 14" xfId="42550" xr:uid="{183D9945-7F36-4796-99BD-9A1DC858795F}"/>
    <cellStyle name="Vírgula 49 2 3 15" xfId="43953" xr:uid="{FFEE8489-70CB-47EA-A437-B7C869D1F422}"/>
    <cellStyle name="Vírgula 49 2 3 2" xfId="5643" xr:uid="{B768DAB9-37F1-4E72-8D39-B4629DBDFC4B}"/>
    <cellStyle name="Vírgula 49 2 3 2 2" xfId="10892" xr:uid="{BD097DE6-70BC-4CA0-B8BC-D5BBFAF27AE6}"/>
    <cellStyle name="Vírgula 49 2 3 2 2 2" xfId="27154" xr:uid="{8952C36B-3B17-4C9E-AB32-D0DCCD734B02}"/>
    <cellStyle name="Vírgula 49 2 3 2 3" xfId="16415" xr:uid="{0E7C9C95-86AF-4183-9486-FC7DE1447D1D}"/>
    <cellStyle name="Vírgula 49 2 3 2 4" xfId="22313" xr:uid="{6840B66C-4E43-449E-A5DF-F07CA323D661}"/>
    <cellStyle name="Vírgula 49 2 3 2 5" xfId="29300" xr:uid="{AB7E253F-EFDA-423B-921F-EC8F4B353F3F}"/>
    <cellStyle name="Vírgula 49 2 3 3" xfId="7649" xr:uid="{F9F89286-D5E0-4EC1-831A-6E1F46223C6B}"/>
    <cellStyle name="Vírgula 49 2 3 3 2" xfId="12504" xr:uid="{BBD6BEB9-837F-45E8-9C34-17E0311C472B}"/>
    <cellStyle name="Vírgula 49 2 3 3 2 2" xfId="28766" xr:uid="{09D602E1-1A8C-4697-8F6C-F5AD45CE0D24}"/>
    <cellStyle name="Vírgula 49 2 3 3 3" xfId="18099" xr:uid="{06D82E8F-69A2-4A4E-B23E-1612CA6A99D4}"/>
    <cellStyle name="Vírgula 49 2 3 3 4" xfId="23925" xr:uid="{6E71A898-2193-44F8-8CE5-A0CBC35E3C2F}"/>
    <cellStyle name="Vírgula 49 2 3 3 5" xfId="31972" xr:uid="{5995A207-6912-461D-88C9-279F16EAB4AA}"/>
    <cellStyle name="Vírgula 49 2 3 4" xfId="9276" xr:uid="{672C6566-610A-468E-A4DC-87F1EC60A97D}"/>
    <cellStyle name="Vírgula 49 2 3 4 2" xfId="25545" xr:uid="{F791211F-3965-48AC-814A-8EF448CA6B2C}"/>
    <cellStyle name="Vírgula 49 2 3 5" xfId="14806" xr:uid="{79B4C999-90C6-4867-833A-F9419E7E1ADF}"/>
    <cellStyle name="Vírgula 49 2 3 6" xfId="20704" xr:uid="{2881EDA6-EB79-40BB-8A61-45536438DB33}"/>
    <cellStyle name="Vírgula 49 2 3 7" xfId="30767" xr:uid="{3BE7F83F-813D-4415-A615-DF573759F25E}"/>
    <cellStyle name="Vírgula 49 2 3 8" xfId="33749" xr:uid="{961317C9-7BC0-438C-9AAE-DBFA2631DBBB}"/>
    <cellStyle name="Vírgula 49 2 3 9" xfId="35429" xr:uid="{FE7F27F7-FFE5-408F-B5F4-8D91E1929259}"/>
    <cellStyle name="Vírgula 49 2 4" xfId="4784" xr:uid="{BFAF2735-D0B0-4B73-B8B9-877400C9160A}"/>
    <cellStyle name="Vírgula 49 2 4 2" xfId="10033" xr:uid="{B34C7FD9-18CF-4D2D-8BFD-E1C51C1FA794}"/>
    <cellStyle name="Vírgula 49 2 4 2 2" xfId="26295" xr:uid="{6A53EC01-EA7E-44DD-8170-4D26484A018A}"/>
    <cellStyle name="Vírgula 49 2 4 3" xfId="15556" xr:uid="{CB4F3534-3758-4446-9BB8-3ED3ADC63A8F}"/>
    <cellStyle name="Vírgula 49 2 4 4" xfId="21454" xr:uid="{96CA92EA-C64F-4ED8-96B6-F6865699D1C3}"/>
    <cellStyle name="Vírgula 49 2 4 5" xfId="30282" xr:uid="{AF6C8C30-39C0-4162-8027-221CB9DC8B33}"/>
    <cellStyle name="Vírgula 49 2 5" xfId="6790" xr:uid="{67B0FC37-11E2-4A0E-9E49-B646BA700BA6}"/>
    <cellStyle name="Vírgula 49 2 5 2" xfId="11645" xr:uid="{B5B5061A-09E0-4EDE-BAB3-8B78DC3A864C}"/>
    <cellStyle name="Vírgula 49 2 5 2 2" xfId="27907" xr:uid="{35609C7A-4C69-452B-B208-6FE42FA660C6}"/>
    <cellStyle name="Vírgula 49 2 5 3" xfId="17240" xr:uid="{300A7304-6E5F-44EA-8B8E-3808A495A140}"/>
    <cellStyle name="Vírgula 49 2 5 4" xfId="23066" xr:uid="{B90835E9-B868-4302-BDEB-7C9DAED47AE4}"/>
    <cellStyle name="Vírgula 49 2 5 5" xfId="29965" xr:uid="{36F16F3A-2C15-416D-B5DD-6636E7C968E4}"/>
    <cellStyle name="Vírgula 49 2 6" xfId="8417" xr:uid="{8D6DFA7D-DB7C-4AD8-99BD-6EE60AF45157}"/>
    <cellStyle name="Vírgula 49 2 6 2" xfId="24686" xr:uid="{F04D136B-E406-4FD4-A8CC-DED7B2F3E00F}"/>
    <cellStyle name="Vírgula 49 2 7" xfId="13942" xr:uid="{DFC77EAF-1ECA-4AD8-BDA0-0B95348A0CB0}"/>
    <cellStyle name="Vírgula 49 2 8" xfId="19845" xr:uid="{E83FDFE3-3BE0-497C-BF0E-B721CF5D8A1B}"/>
    <cellStyle name="Vírgula 49 2 9" xfId="13033" xr:uid="{51703285-9B2D-42A7-A418-FEEAF6F585D1}"/>
    <cellStyle name="Vírgula 49 3" xfId="3410" xr:uid="{FF1B374F-34E4-41CD-B244-ADC8B0697885}"/>
    <cellStyle name="Vírgula 49 3 10" xfId="35430" xr:uid="{349A05BF-18F9-463E-B97D-C6AC480B1112}"/>
    <cellStyle name="Vírgula 49 3 11" xfId="36123" xr:uid="{9744ADA4-0B19-4367-B1EB-9A06D8F30F56}"/>
    <cellStyle name="Vírgula 49 3 12" xfId="37535" xr:uid="{B7423F15-D8F7-4E6C-835F-9507CCB4C517}"/>
    <cellStyle name="Vírgula 49 3 13" xfId="38940" xr:uid="{75EC5ACF-22D9-40EC-84CA-E2A584B825FD}"/>
    <cellStyle name="Vírgula 49 3 14" xfId="41099" xr:uid="{2670BB86-6595-44C0-89A1-714A24995E11}"/>
    <cellStyle name="Vírgula 49 3 15" xfId="41989" xr:uid="{3125FFF1-2BF7-4350-9762-0B940B0CE257}"/>
    <cellStyle name="Vírgula 49 3 16" xfId="43392" xr:uid="{58E03A79-8C78-402D-AE6B-2E6E4D83E83A}"/>
    <cellStyle name="Vírgula 49 3 2" xfId="4271" xr:uid="{F3A7F83B-9B00-44A6-9921-843F0D8CCA07}"/>
    <cellStyle name="Vírgula 49 3 2 10" xfId="36875" xr:uid="{D4A7B843-9404-4B37-BC50-11F0D463600B}"/>
    <cellStyle name="Vírgula 49 3 2 11" xfId="38287" xr:uid="{27343966-0C23-4C6F-A8B0-53E84897999C}"/>
    <cellStyle name="Vírgula 49 3 2 12" xfId="39692" xr:uid="{699B27DA-F14E-468A-BDDA-0AE7C252754B}"/>
    <cellStyle name="Vírgula 49 3 2 13" xfId="41100" xr:uid="{21D9D970-F23F-42B8-95C1-3ED89DB0D197}"/>
    <cellStyle name="Vírgula 49 3 2 14" xfId="42741" xr:uid="{21EA5A94-03F4-45B2-834E-D91FBCCACBCD}"/>
    <cellStyle name="Vírgula 49 3 2 15" xfId="44144" xr:uid="{9BCEF99C-A1FA-45F9-BCE5-65192058D3FB}"/>
    <cellStyle name="Vírgula 49 3 2 2" xfId="5880" xr:uid="{939D7DCE-95D8-41DE-9B39-FE4CC77662BC}"/>
    <cellStyle name="Vírgula 49 3 2 2 2" xfId="11129" xr:uid="{D7184854-5960-4049-A1C3-9532910B4AA8}"/>
    <cellStyle name="Vírgula 49 3 2 2 2 2" xfId="27391" xr:uid="{824D248E-1009-4F05-8340-1E603540E72A}"/>
    <cellStyle name="Vírgula 49 3 2 2 3" xfId="16652" xr:uid="{C2FD53D5-324C-4BCD-BE14-9CC7C5CFCA29}"/>
    <cellStyle name="Vírgula 49 3 2 2 4" xfId="22550" xr:uid="{AFEC69AA-7693-4A24-A017-8B0B5CEFAF08}"/>
    <cellStyle name="Vírgula 49 3 2 2 5" xfId="13548" xr:uid="{82C53A17-F452-42B4-ACB4-C2A4CA66446D}"/>
    <cellStyle name="Vírgula 49 3 2 3" xfId="7886" xr:uid="{4193D978-86A4-4B8B-AFFA-18114CB493FF}"/>
    <cellStyle name="Vírgula 49 3 2 3 2" xfId="12741" xr:uid="{1DA56C1C-4A27-4620-B45D-D2525D616DF7}"/>
    <cellStyle name="Vírgula 49 3 2 3 2 2" xfId="29003" xr:uid="{3954966A-01A6-43D5-84BA-E2D1C3214AD9}"/>
    <cellStyle name="Vírgula 49 3 2 3 3" xfId="18336" xr:uid="{08AEB2A4-EC81-4E8C-A0F0-E15E144CEA2A}"/>
    <cellStyle name="Vírgula 49 3 2 3 4" xfId="24162" xr:uid="{51C7C2CE-C508-4949-B31E-33C0B8176879}"/>
    <cellStyle name="Vírgula 49 3 2 3 5" xfId="31060" xr:uid="{DC3F84FD-6044-48C2-8F95-C21013F5B033}"/>
    <cellStyle name="Vírgula 49 3 2 4" xfId="9513" xr:uid="{DC594A88-1375-498C-8AC0-92DAC8F1DB7E}"/>
    <cellStyle name="Vírgula 49 3 2 4 2" xfId="25782" xr:uid="{CA3BE710-AC80-4BC5-86DF-99CE60EDD682}"/>
    <cellStyle name="Vírgula 49 3 2 5" xfId="15043" xr:uid="{0D3FD49C-5581-4D53-B5AE-479BD9ED020E}"/>
    <cellStyle name="Vírgula 49 3 2 6" xfId="20941" xr:uid="{E601124A-C950-4AB7-8A8A-5AE1F5CB9C02}"/>
    <cellStyle name="Vírgula 49 3 2 7" xfId="19040" xr:uid="{F9C5F473-3F4C-4C31-B035-9952653691F0}"/>
    <cellStyle name="Vírgula 49 3 2 8" xfId="33986" xr:uid="{0794379A-88AC-4067-B012-30F00D482061}"/>
    <cellStyle name="Vírgula 49 3 2 9" xfId="35431" xr:uid="{02BF0805-8B8F-469D-8114-6E32999BE1F9}"/>
    <cellStyle name="Vírgula 49 3 3" xfId="5025" xr:uid="{D0063382-877E-420B-817A-BB9FEFC9B62B}"/>
    <cellStyle name="Vírgula 49 3 3 2" xfId="10274" xr:uid="{15191E62-45CC-4FEE-AE97-59AEEFDBE1A9}"/>
    <cellStyle name="Vírgula 49 3 3 2 2" xfId="26536" xr:uid="{3D7B412B-D603-4256-94F4-F315B61BD20B}"/>
    <cellStyle name="Vírgula 49 3 3 3" xfId="15797" xr:uid="{C18B306A-0668-44D1-AF75-D1754931C96E}"/>
    <cellStyle name="Vírgula 49 3 3 4" xfId="21695" xr:uid="{C7BAA1A0-D048-4B94-A822-5E59759368C4}"/>
    <cellStyle name="Vírgula 49 3 3 5" xfId="30959" xr:uid="{080FD67B-DDD5-4E3E-B021-E8F2FB18BB44}"/>
    <cellStyle name="Vírgula 49 3 4" xfId="7031" xr:uid="{24DF9586-05EF-4E50-AE50-B961D8A1CD74}"/>
    <cellStyle name="Vírgula 49 3 4 2" xfId="11886" xr:uid="{EE7F2268-C1C9-494B-96B9-D36D04B3F64C}"/>
    <cellStyle name="Vírgula 49 3 4 2 2" xfId="28148" xr:uid="{4ABD0DCB-D162-4246-B135-C4677CF49824}"/>
    <cellStyle name="Vírgula 49 3 4 3" xfId="17481" xr:uid="{FC643E62-A989-4B54-91C4-1018CA872B00}"/>
    <cellStyle name="Vírgula 49 3 4 4" xfId="23307" xr:uid="{D12765FC-2A62-48C8-B2FA-78672146989A}"/>
    <cellStyle name="Vírgula 49 3 4 5" xfId="18922" xr:uid="{66C5FFAB-4D3E-4DB9-A4BB-D1D5839B6327}"/>
    <cellStyle name="Vírgula 49 3 5" xfId="8658" xr:uid="{E463528C-40E9-4B25-BD83-47C4CE3C28D7}"/>
    <cellStyle name="Vírgula 49 3 5 2" xfId="24927" xr:uid="{29B37470-93E8-4431-938B-192E9D5110E9}"/>
    <cellStyle name="Vírgula 49 3 6" xfId="14186" xr:uid="{081302E8-41BB-4B59-8946-1105502F8FD7}"/>
    <cellStyle name="Vírgula 49 3 7" xfId="20086" xr:uid="{763D076D-1443-43DF-B640-DC16413A4C44}"/>
    <cellStyle name="Vírgula 49 3 8" xfId="32576" xr:uid="{3FCEFE21-2B01-46D5-9FE8-3BD1FBB3AEB6}"/>
    <cellStyle name="Vírgula 49 3 9" xfId="33131" xr:uid="{AFA78DEC-91E0-4686-B642-E2B5D5B71F8E}"/>
    <cellStyle name="Vírgula 49 4" xfId="3833" xr:uid="{248A946B-4CEF-42FC-98B3-75E315AF399C}"/>
    <cellStyle name="Vírgula 49 4 10" xfId="36508" xr:uid="{99C5898E-E283-40FF-AD7B-37797CD0D4C5}"/>
    <cellStyle name="Vírgula 49 4 11" xfId="37920" xr:uid="{84ACBDDC-72E0-46D7-AC46-EBBD170C9741}"/>
    <cellStyle name="Vírgula 49 4 12" xfId="39325" xr:uid="{766B109A-874C-442C-AA85-E48D0093900D}"/>
    <cellStyle name="Vírgula 49 4 13" xfId="41101" xr:uid="{4E9F0A8F-9209-40DB-B7B6-47C1AF278D78}"/>
    <cellStyle name="Vírgula 49 4 14" xfId="42374" xr:uid="{F444ED7E-874D-463A-A8ED-9EB1E916535E}"/>
    <cellStyle name="Vírgula 49 4 15" xfId="43777" xr:uid="{D1017527-75F4-47B1-A121-CD4334FC34C5}"/>
    <cellStyle name="Vírgula 49 4 2" xfId="5442" xr:uid="{E701B1B0-1998-404C-AD86-0DBEA1DE1D53}"/>
    <cellStyle name="Vírgula 49 4 2 2" xfId="10691" xr:uid="{7B3B4C88-26AE-4CE7-8908-5D93AC42F2DB}"/>
    <cellStyle name="Vírgula 49 4 2 2 2" xfId="26953" xr:uid="{73B1BD1F-2B7A-41AF-B5A0-8B60005E2B2A}"/>
    <cellStyle name="Vírgula 49 4 2 3" xfId="16214" xr:uid="{7C644FA7-B646-47AD-9BEA-2DA3A814241E}"/>
    <cellStyle name="Vírgula 49 4 2 4" xfId="22112" xr:uid="{2D076B18-C7C6-4966-973F-225E411CF72E}"/>
    <cellStyle name="Vírgula 49 4 2 5" xfId="18847" xr:uid="{F8B30FEE-E6A5-442B-ABEE-B1E1B620A406}"/>
    <cellStyle name="Vírgula 49 4 3" xfId="7448" xr:uid="{C3F934F4-88C4-4244-9E38-0197FD91A157}"/>
    <cellStyle name="Vírgula 49 4 3 2" xfId="12303" xr:uid="{51B7C22B-26C4-4A65-AEE9-A757DA0DA935}"/>
    <cellStyle name="Vírgula 49 4 3 2 2" xfId="28565" xr:uid="{68732CBE-F764-49D6-B3C5-4E4CA845A8D8}"/>
    <cellStyle name="Vírgula 49 4 3 3" xfId="17898" xr:uid="{E04E4C87-8129-4F2E-9FB9-7D9E1A775F05}"/>
    <cellStyle name="Vírgula 49 4 3 4" xfId="23724" xr:uid="{3E40120C-11F7-4BA9-A447-0091F160AA58}"/>
    <cellStyle name="Vírgula 49 4 3 5" xfId="29542" xr:uid="{3202B4FE-90CA-409F-9F65-8D3469182252}"/>
    <cellStyle name="Vírgula 49 4 4" xfId="9075" xr:uid="{4F400EA0-A7D6-4974-88F1-A0FC9D3A7D9A}"/>
    <cellStyle name="Vírgula 49 4 4 2" xfId="25344" xr:uid="{499006D2-DB0B-4661-98B6-ECC2021CA41E}"/>
    <cellStyle name="Vírgula 49 4 5" xfId="14605" xr:uid="{81CEC003-F3F8-4B47-85B1-B7D0210A17A1}"/>
    <cellStyle name="Vírgula 49 4 6" xfId="20503" xr:uid="{EB9C41C9-025F-4BE1-9496-C835F973FF59}"/>
    <cellStyle name="Vírgula 49 4 7" xfId="29524" xr:uid="{5B496E4D-FBA3-4AAA-989A-FDA8C414D46E}"/>
    <cellStyle name="Vírgula 49 4 8" xfId="33548" xr:uid="{DFDD6410-1656-4A2A-B221-597DAF428605}"/>
    <cellStyle name="Vírgula 49 4 9" xfId="35432" xr:uid="{F7EBA1F5-7C50-4831-9908-279A0CDA222C}"/>
    <cellStyle name="Vírgula 49 5" xfId="4591" xr:uid="{E5F2CFA7-ADE0-4509-A5BC-5BBDF5B6C95E}"/>
    <cellStyle name="Vírgula 49 5 2" xfId="9840" xr:uid="{F79579AB-688A-4DA1-B5C0-D00955DE660A}"/>
    <cellStyle name="Vírgula 49 5 2 2" xfId="26102" xr:uid="{9994CE74-5D1C-4435-A6F6-699DE8CD3330}"/>
    <cellStyle name="Vírgula 49 5 3" xfId="15363" xr:uid="{7C983167-6277-4932-B2DA-C97E8271B255}"/>
    <cellStyle name="Vírgula 49 5 4" xfId="21261" xr:uid="{78B017CD-7990-41D3-B6F5-45DB29A5E721}"/>
    <cellStyle name="Vírgula 49 5 5" xfId="32508" xr:uid="{9270223B-2BD0-4523-807C-1CD781186584}"/>
    <cellStyle name="Vírgula 49 6" xfId="6597" xr:uid="{E03E72D6-A3C0-462E-9EB9-45D6F6E1684C}"/>
    <cellStyle name="Vírgula 49 6 2" xfId="11452" xr:uid="{E813AED8-3C85-41AE-A7BA-BE5DA0F608DD}"/>
    <cellStyle name="Vírgula 49 6 2 2" xfId="27714" xr:uid="{19ADB701-EA23-4183-9800-22E80205A402}"/>
    <cellStyle name="Vírgula 49 6 3" xfId="17047" xr:uid="{2AF0AB2E-44DA-4FA1-AAA1-E8E59BA3B52D}"/>
    <cellStyle name="Vírgula 49 6 4" xfId="22873" xr:uid="{DA54F3DF-CCE4-4DFA-987E-E13EEA5CCEB3}"/>
    <cellStyle name="Vírgula 49 6 5" xfId="31190" xr:uid="{C060CB2B-76E0-41D7-AB51-1D501B0ADCB1}"/>
    <cellStyle name="Vírgula 49 7" xfId="8224" xr:uid="{944FC975-A89A-43B0-84EA-CA938EC7FBFF}"/>
    <cellStyle name="Vírgula 49 7 2" xfId="24493" xr:uid="{60C0A0C0-497C-44B3-8ACC-C16D7C4346C0}"/>
    <cellStyle name="Vírgula 49 8" xfId="13742" xr:uid="{4E6D7A43-CA21-422C-974B-12566D8929A4}"/>
    <cellStyle name="Vírgula 49 9" xfId="19652" xr:uid="{4A1B1D6F-5CC0-4516-B025-B95DC6164E2D}"/>
    <cellStyle name="Vírgula 5" xfId="2924" xr:uid="{DB53B3E0-D947-436D-9C04-7C3EECFB7177}"/>
    <cellStyle name="Vírgula 5 10" xfId="35673" xr:uid="{639DAEBA-E33F-49A7-A077-94FFDDC31463}"/>
    <cellStyle name="Vírgula 5 2" xfId="2925" xr:uid="{4496C1A5-FE5E-4EF8-A47B-4935C04552C1}"/>
    <cellStyle name="Vírgula 5 2 10" xfId="18662" xr:uid="{C45AC30A-AC8B-40FC-9E0D-B12401F9DBC9}"/>
    <cellStyle name="Vírgula 5 2 11" xfId="32625" xr:uid="{3EE3059B-0751-4AC5-B37E-DD29CCD37F43}"/>
    <cellStyle name="Vírgula 5 2 12" xfId="32697" xr:uid="{F34807A8-37CE-4192-8181-1E8FCA2F184B}"/>
    <cellStyle name="Vírgula 5 2 13" xfId="35433" xr:uid="{6523D443-F247-4EB7-873C-E8B5B096CAAD}"/>
    <cellStyle name="Vírgula 5 2 14" xfId="35738" xr:uid="{2FF640D1-6098-430C-8963-598ECE8ED879}"/>
    <cellStyle name="Vírgula 5 2 15" xfId="37150" xr:uid="{B8B625D4-E043-4E27-A053-5AD0EF228925}"/>
    <cellStyle name="Vírgula 5 2 16" xfId="38555" xr:uid="{7EE1D949-2BF2-449A-8ADF-109E5EA1CE1D}"/>
    <cellStyle name="Vírgula 5 2 17" xfId="41102" xr:uid="{20F1EC39-913B-4F22-8D32-F65FE8E4651B}"/>
    <cellStyle name="Vírgula 5 2 18" xfId="41604" xr:uid="{5EE516D3-FF86-47CB-BC76-6E6C736AF7FE}"/>
    <cellStyle name="Vírgula 5 2 19" xfId="43007" xr:uid="{9DBCF5EE-50DC-4604-BB11-6D079ABAEA7E}"/>
    <cellStyle name="Vírgula 5 2 2" xfId="3145" xr:uid="{CB7946EE-C33D-4610-8EDC-C4CF2955605E}"/>
    <cellStyle name="Vírgula 5 2 2 10" xfId="32892" xr:uid="{B921EF09-0426-44BB-8273-AB0C1D7B3DD1}"/>
    <cellStyle name="Vírgula 5 2 2 11" xfId="35434" xr:uid="{C63EC0C8-9140-43D2-9807-FDFD9CEBA9C1}"/>
    <cellStyle name="Vírgula 5 2 2 12" xfId="35910" xr:uid="{5ABAF119-1571-4CE1-8A3D-D39F12F1BB99}"/>
    <cellStyle name="Vírgula 5 2 2 13" xfId="37322" xr:uid="{213BD221-8869-4FE2-9F3D-61474A88CD7E}"/>
    <cellStyle name="Vírgula 5 2 2 14" xfId="38727" xr:uid="{19278A61-BD49-4567-A6F9-A58CF4FC5D01}"/>
    <cellStyle name="Vírgula 5 2 2 15" xfId="41103" xr:uid="{4B22CB53-298E-48BE-8CE8-8023537E4818}"/>
    <cellStyle name="Vírgula 5 2 2 16" xfId="41776" xr:uid="{9BC8E6EF-D97D-4351-ABE2-4CF31BC7C323}"/>
    <cellStyle name="Vírgula 5 2 2 17" xfId="43179" xr:uid="{650B8A57-0995-4638-92E7-640193546EEC}"/>
    <cellStyle name="Vírgula 5 2 2 2" xfId="3610" xr:uid="{713BF9A4-6BD2-490A-B4EF-3109F6487922}"/>
    <cellStyle name="Vírgula 5 2 2 2 10" xfId="35435" xr:uid="{1B486104-8E37-4EFD-854E-251D17E073D7}"/>
    <cellStyle name="Vírgula 5 2 2 2 11" xfId="36275" xr:uid="{2D1E2F97-C6C6-4766-A329-170B9359CE04}"/>
    <cellStyle name="Vírgula 5 2 2 2 12" xfId="37687" xr:uid="{C848AE5F-053D-4AC4-B506-72212A3272FA}"/>
    <cellStyle name="Vírgula 5 2 2 2 13" xfId="39092" xr:uid="{8AC8AE24-F972-4BB3-9F57-0DA5C7B5DDA8}"/>
    <cellStyle name="Vírgula 5 2 2 2 14" xfId="41104" xr:uid="{2A6B2A07-F946-4BF9-9525-B56FDF42B868}"/>
    <cellStyle name="Vírgula 5 2 2 2 15" xfId="42141" xr:uid="{25CB0188-7A3B-4571-8BFF-5448811BD9B6}"/>
    <cellStyle name="Vírgula 5 2 2 2 16" xfId="43544" xr:uid="{CDA862CC-1F7B-49FA-B13E-67B5DB2E6E54}"/>
    <cellStyle name="Vírgula 5 2 2 2 2" xfId="4471" xr:uid="{D642988C-5442-4EE5-B426-DB765E420F89}"/>
    <cellStyle name="Vírgula 5 2 2 2 2 10" xfId="37027" xr:uid="{FF4D6B59-7E6F-4CAF-8FAE-AFF3E02F7C18}"/>
    <cellStyle name="Vírgula 5 2 2 2 2 11" xfId="38439" xr:uid="{F290E83C-954B-43A7-85D7-3B46C62378EA}"/>
    <cellStyle name="Vírgula 5 2 2 2 2 12" xfId="39844" xr:uid="{0553E22C-7ED4-44FB-BD47-2589DD8B63AF}"/>
    <cellStyle name="Vírgula 5 2 2 2 2 13" xfId="41105" xr:uid="{6E258C95-4CC4-431A-BFDB-E3060B2A436D}"/>
    <cellStyle name="Vírgula 5 2 2 2 2 14" xfId="42893" xr:uid="{A428F46B-AE4A-41F9-90C8-86581A53EF68}"/>
    <cellStyle name="Vírgula 5 2 2 2 2 15" xfId="44296" xr:uid="{2F8F7240-B8A9-4859-AFF2-32A355E3A26B}"/>
    <cellStyle name="Vírgula 5 2 2 2 2 2" xfId="6080" xr:uid="{7FBDE43F-AAAE-450D-B300-6DC3E4135EEE}"/>
    <cellStyle name="Vírgula 5 2 2 2 2 2 2" xfId="11329" xr:uid="{72C81EAF-D272-4818-BE20-6B5D3E787D63}"/>
    <cellStyle name="Vírgula 5 2 2 2 2 2 2 2" xfId="27591" xr:uid="{8B0D6C17-89B5-40AC-BB8C-CA723366B624}"/>
    <cellStyle name="Vírgula 5 2 2 2 2 2 3" xfId="16852" xr:uid="{B8E6F25C-18F2-4DC9-A69B-13C234AF892C}"/>
    <cellStyle name="Vírgula 5 2 2 2 2 2 4" xfId="22750" xr:uid="{B0357BE7-B241-4EF8-B22D-F13A1EAAA784}"/>
    <cellStyle name="Vírgula 5 2 2 2 2 2 5" xfId="13541" xr:uid="{75FDF3B2-0F51-4F46-963D-5272352EF729}"/>
    <cellStyle name="Vírgula 5 2 2 2 2 3" xfId="8086" xr:uid="{214D3C08-627A-41ED-8DE5-F086ABE2BF28}"/>
    <cellStyle name="Vírgula 5 2 2 2 2 3 2" xfId="12941" xr:uid="{C21B3B64-20A9-4AEF-B8BB-0BB1162411C1}"/>
    <cellStyle name="Vírgula 5 2 2 2 2 3 2 2" xfId="29203" xr:uid="{C9E8E5E1-78E4-4256-9C1B-C5B201CB3C6D}"/>
    <cellStyle name="Vírgula 5 2 2 2 2 3 3" xfId="18536" xr:uid="{6DBE5579-9FDA-446E-820F-9353BEA37588}"/>
    <cellStyle name="Vírgula 5 2 2 2 2 3 4" xfId="24362" xr:uid="{AD97A305-37B8-44B8-BD0D-FA4BB654D454}"/>
    <cellStyle name="Vírgula 5 2 2 2 2 3 5" xfId="18862" xr:uid="{986B8405-08CF-4667-9DBA-298DA7B073E2}"/>
    <cellStyle name="Vírgula 5 2 2 2 2 4" xfId="9713" xr:uid="{6EA9ECA3-0047-49CE-8D3B-3C4071B806E9}"/>
    <cellStyle name="Vírgula 5 2 2 2 2 4 2" xfId="25982" xr:uid="{1D06F7D3-8DB2-458C-A7FE-D57A23165899}"/>
    <cellStyle name="Vírgula 5 2 2 2 2 5" xfId="15243" xr:uid="{37C4953E-B737-4025-8A79-93640F7682C4}"/>
    <cellStyle name="Vírgula 5 2 2 2 2 6" xfId="21141" xr:uid="{6AEE4CC8-0B03-4377-BAFB-5BC4D01048FC}"/>
    <cellStyle name="Vírgula 5 2 2 2 2 7" xfId="29303" xr:uid="{34FAF9AF-1A9A-4B14-B70E-62402B8766A0}"/>
    <cellStyle name="Vírgula 5 2 2 2 2 8" xfId="34186" xr:uid="{5860AF21-D32F-478A-A8AD-5EC2B431E167}"/>
    <cellStyle name="Vírgula 5 2 2 2 2 9" xfId="35436" xr:uid="{B3BC284D-B3D6-4C95-9AE4-4722FB906A23}"/>
    <cellStyle name="Vírgula 5 2 2 2 3" xfId="5225" xr:uid="{6F2A4B24-6395-48B2-9801-2375878F6D10}"/>
    <cellStyle name="Vírgula 5 2 2 2 3 2" xfId="10474" xr:uid="{05DD3E20-9ABB-4071-867E-442A5B81AB0E}"/>
    <cellStyle name="Vírgula 5 2 2 2 3 2 2" xfId="26736" xr:uid="{302F9DB6-319A-4BB8-A50F-C18C30631C27}"/>
    <cellStyle name="Vírgula 5 2 2 2 3 3" xfId="15997" xr:uid="{182B99E2-A684-478F-96B2-1EEA99998FAB}"/>
    <cellStyle name="Vírgula 5 2 2 2 3 4" xfId="21895" xr:uid="{C2E06316-8FB2-48CB-AD16-2CF73AA50351}"/>
    <cellStyle name="Vírgula 5 2 2 2 3 5" xfId="18675" xr:uid="{EDF97872-8D61-4D23-9AB3-9EEDFFD37EE5}"/>
    <cellStyle name="Vírgula 5 2 2 2 4" xfId="7231" xr:uid="{51CFE059-B1D4-4B94-9A13-299743B2588A}"/>
    <cellStyle name="Vírgula 5 2 2 2 4 2" xfId="12086" xr:uid="{C3AEB2CB-B7A1-4765-B8E7-573B5656D241}"/>
    <cellStyle name="Vírgula 5 2 2 2 4 2 2" xfId="28348" xr:uid="{E909D637-EF6C-4219-A874-D7B05BCE3032}"/>
    <cellStyle name="Vírgula 5 2 2 2 4 3" xfId="17681" xr:uid="{04EC8929-68C0-4FC6-89B4-3BC12F2E1539}"/>
    <cellStyle name="Vírgula 5 2 2 2 4 4" xfId="23507" xr:uid="{BB6A4C71-BDF0-4BC6-9CF2-1B9922254657}"/>
    <cellStyle name="Vírgula 5 2 2 2 4 5" xfId="19505" xr:uid="{CBB2904F-729F-405D-8038-21E6BDDB63E2}"/>
    <cellStyle name="Vírgula 5 2 2 2 5" xfId="8858" xr:uid="{0CAF552E-A7F7-45B7-908C-6E175BB49FE7}"/>
    <cellStyle name="Vírgula 5 2 2 2 5 2" xfId="25127" xr:uid="{46E96A4B-A83A-43EB-8AE9-2391B798B03B}"/>
    <cellStyle name="Vírgula 5 2 2 2 6" xfId="14386" xr:uid="{DA4C63DE-BBA2-4923-9018-2736929EEE50}"/>
    <cellStyle name="Vírgula 5 2 2 2 7" xfId="20286" xr:uid="{D62BFB81-CDF2-4B7C-B36C-17A3926B9AB2}"/>
    <cellStyle name="Vírgula 5 2 2 2 8" xfId="31092" xr:uid="{4AB35776-2999-48D3-9D24-C7CE2510D48E}"/>
    <cellStyle name="Vírgula 5 2 2 2 9" xfId="33331" xr:uid="{A8803D8B-C2F0-4880-B007-4C546BB6DC80}"/>
    <cellStyle name="Vírgula 5 2 2 3" xfId="4036" xr:uid="{2DB95872-6978-467E-96BF-37DDC6BE3FDA}"/>
    <cellStyle name="Vírgula 5 2 2 3 10" xfId="36660" xr:uid="{A2767C9E-4C17-4D32-AC43-826F6DE92E6A}"/>
    <cellStyle name="Vírgula 5 2 2 3 11" xfId="38072" xr:uid="{9082E88C-7DE2-4536-80A4-B474DA10E8DE}"/>
    <cellStyle name="Vírgula 5 2 2 3 12" xfId="39477" xr:uid="{325B1E16-1B3E-48E4-8ACC-FA774A701886}"/>
    <cellStyle name="Vírgula 5 2 2 3 13" xfId="41106" xr:uid="{11172E86-C823-4290-B5B1-28BFEA0F2301}"/>
    <cellStyle name="Vírgula 5 2 2 3 14" xfId="42526" xr:uid="{7EF2866D-8E6C-4734-80BF-656FFE48859A}"/>
    <cellStyle name="Vírgula 5 2 2 3 15" xfId="43929" xr:uid="{FC36B8B9-80D6-4F95-9F92-B0215A5FD278}"/>
    <cellStyle name="Vírgula 5 2 2 3 2" xfId="5645" xr:uid="{3094CF06-E9C1-41CB-8740-340FDC3018D3}"/>
    <cellStyle name="Vírgula 5 2 2 3 2 2" xfId="10894" xr:uid="{A0B8BC79-2DC7-4EC8-BFCD-A0838713CAF1}"/>
    <cellStyle name="Vírgula 5 2 2 3 2 2 2" xfId="27156" xr:uid="{EA4386E7-7214-4DAF-84C6-68F466EF54B5}"/>
    <cellStyle name="Vírgula 5 2 2 3 2 3" xfId="16417" xr:uid="{CEBB6B5F-3F07-4746-BA3B-9B7878FA28F3}"/>
    <cellStyle name="Vírgula 5 2 2 3 2 4" xfId="22315" xr:uid="{5BC531DC-C7DC-414C-833D-63B4305F0B74}"/>
    <cellStyle name="Vírgula 5 2 2 3 2 5" xfId="31425" xr:uid="{CD5D46A9-677B-475F-91B7-F9BD705F1728}"/>
    <cellStyle name="Vírgula 5 2 2 3 3" xfId="7651" xr:uid="{321569F4-825D-4B18-85B8-686A09FAA204}"/>
    <cellStyle name="Vírgula 5 2 2 3 3 2" xfId="12506" xr:uid="{E9BD0C28-34E4-4C13-A76B-7D233A17D977}"/>
    <cellStyle name="Vírgula 5 2 2 3 3 2 2" xfId="28768" xr:uid="{20E965FF-0A8D-4B59-A163-A1F19C10A132}"/>
    <cellStyle name="Vírgula 5 2 2 3 3 3" xfId="18101" xr:uid="{882B9BF2-A769-4112-9EA0-AC281799C712}"/>
    <cellStyle name="Vírgula 5 2 2 3 3 4" xfId="23927" xr:uid="{9E9CB437-1959-4961-B349-60F6FA506C16}"/>
    <cellStyle name="Vírgula 5 2 2 3 3 5" xfId="30468" xr:uid="{ABA30E9F-6CCB-48F6-8216-74286C4385FC}"/>
    <cellStyle name="Vírgula 5 2 2 3 4" xfId="9278" xr:uid="{2175F2DD-7D76-4669-8927-6EDCC11C7117}"/>
    <cellStyle name="Vírgula 5 2 2 3 4 2" xfId="25547" xr:uid="{80FDCBB2-27A4-4E35-BC23-A5E95BDEDD26}"/>
    <cellStyle name="Vírgula 5 2 2 3 5" xfId="14808" xr:uid="{E2C6786A-F2CC-4457-A2B7-A99A0604FBDB}"/>
    <cellStyle name="Vírgula 5 2 2 3 6" xfId="20706" xr:uid="{348CAEDE-6310-4556-811D-B29CFD8B0AAC}"/>
    <cellStyle name="Vírgula 5 2 2 3 7" xfId="13286" xr:uid="{5FAE12F8-84D9-4EFC-B5AE-3E0EEFCE0A82}"/>
    <cellStyle name="Vírgula 5 2 2 3 8" xfId="33751" xr:uid="{5A821ECA-013C-46B6-BD26-2CC841EF2ABB}"/>
    <cellStyle name="Vírgula 5 2 2 3 9" xfId="35437" xr:uid="{508CD4F4-4723-41D2-9EC7-9E9B748728A1}"/>
    <cellStyle name="Vírgula 5 2 2 4" xfId="4786" xr:uid="{FD22C518-6AAF-47DD-8BF8-83917D57F73F}"/>
    <cellStyle name="Vírgula 5 2 2 4 2" xfId="10035" xr:uid="{2FAA9CCE-EDF3-49FE-BAB4-0066ACA91B8E}"/>
    <cellStyle name="Vírgula 5 2 2 4 2 2" xfId="26297" xr:uid="{130F0CFD-74F9-4F9C-89CA-A2FDEE32821C}"/>
    <cellStyle name="Vírgula 5 2 2 4 3" xfId="15558" xr:uid="{3730E91C-820D-4EFA-98B2-B874AF596476}"/>
    <cellStyle name="Vírgula 5 2 2 4 4" xfId="21456" xr:uid="{5BBD5CDF-8414-424B-9861-7EE19AA12FDA}"/>
    <cellStyle name="Vírgula 5 2 2 4 5" xfId="32523" xr:uid="{530B7797-23F9-4500-84F0-CFFEC9D539ED}"/>
    <cellStyle name="Vírgula 5 2 2 5" xfId="6792" xr:uid="{CD08201B-58E5-4277-9B13-871C4D566CF0}"/>
    <cellStyle name="Vírgula 5 2 2 5 2" xfId="11647" xr:uid="{3712566D-2DAC-4102-878C-D2AB7B556EDB}"/>
    <cellStyle name="Vírgula 5 2 2 5 2 2" xfId="27909" xr:uid="{DC709F3B-D7E3-4D40-B6E5-88E2D72EAFD1}"/>
    <cellStyle name="Vírgula 5 2 2 5 3" xfId="17242" xr:uid="{C770D6EF-163C-4FA4-B36C-7098F63D915C}"/>
    <cellStyle name="Vírgula 5 2 2 5 4" xfId="23068" xr:uid="{D2B251AB-0901-4DCC-A2D5-A2A7DD9616EA}"/>
    <cellStyle name="Vírgula 5 2 2 5 5" xfId="32336" xr:uid="{7E2A55B2-203C-439B-BD7E-98CB3DABF77C}"/>
    <cellStyle name="Vírgula 5 2 2 6" xfId="8419" xr:uid="{206E9F6F-455C-4F28-915E-FA8E8E88A26B}"/>
    <cellStyle name="Vírgula 5 2 2 6 2" xfId="24688" xr:uid="{0E6D9D22-83C6-44C4-A6B2-58C1E06246C1}"/>
    <cellStyle name="Vírgula 5 2 2 7" xfId="13944" xr:uid="{0D00BE98-1625-48B9-8EF4-5D8A0BBB277B}"/>
    <cellStyle name="Vírgula 5 2 2 8" xfId="19847" xr:uid="{9A672F1D-7C62-4767-8048-A1F474C9730C}"/>
    <cellStyle name="Vírgula 5 2 2 9" xfId="29654" xr:uid="{E3172E23-B6EF-4F8C-8A5C-62F13E450143}"/>
    <cellStyle name="Vírgula 5 2 3" xfId="3412" xr:uid="{9D27D99E-A8ED-447D-99FC-96433C238105}"/>
    <cellStyle name="Vírgula 5 2 3 10" xfId="35438" xr:uid="{A4F6935B-23B1-4AC3-8B10-BFF3497FE790}"/>
    <cellStyle name="Vírgula 5 2 3 11" xfId="36099" xr:uid="{1A2AE11B-0917-4580-B6CA-EA9EEC40BA39}"/>
    <cellStyle name="Vírgula 5 2 3 12" xfId="37511" xr:uid="{AAAA59C2-EBD7-418F-B4D8-2B4ECF980D1D}"/>
    <cellStyle name="Vírgula 5 2 3 13" xfId="38916" xr:uid="{39CF2A0D-9AB3-4DB8-8447-E4E3C02EEFA3}"/>
    <cellStyle name="Vírgula 5 2 3 14" xfId="41107" xr:uid="{7090EC66-CB8B-4AF3-BB9E-E7D6083FD612}"/>
    <cellStyle name="Vírgula 5 2 3 15" xfId="41965" xr:uid="{AA7FFA02-7541-43B9-8DCB-93641AC162E4}"/>
    <cellStyle name="Vírgula 5 2 3 16" xfId="43368" xr:uid="{4EA6A0FF-87A6-4446-8EA9-6271ED74AA9E}"/>
    <cellStyle name="Vírgula 5 2 3 2" xfId="4273" xr:uid="{0D48F80C-7CC8-452C-BE41-9A203C83877A}"/>
    <cellStyle name="Vírgula 5 2 3 2 10" xfId="36851" xr:uid="{6588061A-F560-42E7-BA3D-0903172352DB}"/>
    <cellStyle name="Vírgula 5 2 3 2 11" xfId="38263" xr:uid="{6BCB07B8-2B38-488C-A689-4DB1959CFC7E}"/>
    <cellStyle name="Vírgula 5 2 3 2 12" xfId="39668" xr:uid="{40213A49-7208-49C0-99E2-230D072D88B3}"/>
    <cellStyle name="Vírgula 5 2 3 2 13" xfId="41108" xr:uid="{8BFA2EED-29CC-4AE8-833C-486C49B5F910}"/>
    <cellStyle name="Vírgula 5 2 3 2 14" xfId="42717" xr:uid="{92DDDE81-CA0B-4C03-B85B-68F0A48C2F90}"/>
    <cellStyle name="Vírgula 5 2 3 2 15" xfId="44120" xr:uid="{08812F94-0FB8-4DB3-8321-F2C2B4B6F89E}"/>
    <cellStyle name="Vírgula 5 2 3 2 2" xfId="5882" xr:uid="{4BB40B06-EDB3-4CF8-99CC-D836F995D37B}"/>
    <cellStyle name="Vírgula 5 2 3 2 2 2" xfId="11131" xr:uid="{47D1782F-EF65-4FCD-9EA0-CE1DF4CF74EB}"/>
    <cellStyle name="Vírgula 5 2 3 2 2 2 2" xfId="27393" xr:uid="{3EC4932D-300E-4C1E-BF09-510E458F4E60}"/>
    <cellStyle name="Vírgula 5 2 3 2 2 3" xfId="16654" xr:uid="{8550F205-86AF-4496-A61C-EC6E2B67317F}"/>
    <cellStyle name="Vírgula 5 2 3 2 2 4" xfId="22552" xr:uid="{BAA01937-D267-480C-AE19-0EB5855F7AFA}"/>
    <cellStyle name="Vírgula 5 2 3 2 2 5" xfId="19576" xr:uid="{1E5D31AF-2E98-4038-9A0A-CEBB5D1CD57B}"/>
    <cellStyle name="Vírgula 5 2 3 2 3" xfId="7888" xr:uid="{C0EE82AB-2241-4720-A5DB-F13EB42A15F4}"/>
    <cellStyle name="Vírgula 5 2 3 2 3 2" xfId="12743" xr:uid="{9EAD2D97-7EFA-4647-B7F2-904ED0FAB786}"/>
    <cellStyle name="Vírgula 5 2 3 2 3 2 2" xfId="29005" xr:uid="{47D012CF-B37A-4AD4-94E1-F7D70C68FD58}"/>
    <cellStyle name="Vírgula 5 2 3 2 3 3" xfId="18338" xr:uid="{24DDE4BD-7A71-499F-8D91-3F207FB2EB01}"/>
    <cellStyle name="Vírgula 5 2 3 2 3 4" xfId="24164" xr:uid="{D009059A-5B36-4CA3-BAEE-0E0E2017A78A}"/>
    <cellStyle name="Vírgula 5 2 3 2 3 5" xfId="32232" xr:uid="{B2C233A2-B823-4D8D-878A-CB7589A792AE}"/>
    <cellStyle name="Vírgula 5 2 3 2 4" xfId="9515" xr:uid="{7E0740FD-0F48-4DE9-922C-EDC26DBC3BC2}"/>
    <cellStyle name="Vírgula 5 2 3 2 4 2" xfId="25784" xr:uid="{681446B8-AA1E-4534-B180-A4EB7A517AC8}"/>
    <cellStyle name="Vírgula 5 2 3 2 5" xfId="15045" xr:uid="{E6CB14E0-49C6-44B8-8A70-34CB259C8BF1}"/>
    <cellStyle name="Vírgula 5 2 3 2 6" xfId="20943" xr:uid="{BD7CE1B3-5E4A-4BDA-83C2-ED1BD29E4224}"/>
    <cellStyle name="Vírgula 5 2 3 2 7" xfId="29809" xr:uid="{19BFA7B9-39B7-4364-B3DE-55FABDC4CD5F}"/>
    <cellStyle name="Vírgula 5 2 3 2 8" xfId="33988" xr:uid="{7B5FE2C8-CD39-4F10-83EC-4B73F018BE02}"/>
    <cellStyle name="Vírgula 5 2 3 2 9" xfId="35439" xr:uid="{F3DDC075-C542-42C8-9606-6B2289404C68}"/>
    <cellStyle name="Vírgula 5 2 3 3" xfId="5027" xr:uid="{BC71E744-50B6-4AA6-B1B6-E5AD26AB06B3}"/>
    <cellStyle name="Vírgula 5 2 3 3 2" xfId="10276" xr:uid="{4809212D-5A41-4E14-9C00-BF14F3680225}"/>
    <cellStyle name="Vírgula 5 2 3 3 2 2" xfId="26538" xr:uid="{64306969-8DB4-4856-A215-3B52A63B30E8}"/>
    <cellStyle name="Vírgula 5 2 3 3 3" xfId="15799" xr:uid="{84C59205-A6CF-47D2-A91D-7ACBFF47F460}"/>
    <cellStyle name="Vírgula 5 2 3 3 4" xfId="21697" xr:uid="{D64F3DD2-2133-49C3-9AF1-F21CF13F56FF}"/>
    <cellStyle name="Vírgula 5 2 3 3 5" xfId="13574" xr:uid="{7D8CA96B-4B0D-419A-86C0-CEEE644DB207}"/>
    <cellStyle name="Vírgula 5 2 3 4" xfId="7033" xr:uid="{8A440DE7-CB36-44B1-94C8-7CE09B66D423}"/>
    <cellStyle name="Vírgula 5 2 3 4 2" xfId="11888" xr:uid="{F4DF98C4-A10C-4643-89B6-64FAA4457099}"/>
    <cellStyle name="Vírgula 5 2 3 4 2 2" xfId="28150" xr:uid="{BFB9E4D7-B0F3-4792-84B1-98B3672402FF}"/>
    <cellStyle name="Vírgula 5 2 3 4 3" xfId="17483" xr:uid="{2F29203E-B7F9-4A9E-A18E-F05DECD68B25}"/>
    <cellStyle name="Vírgula 5 2 3 4 4" xfId="23309" xr:uid="{F0F3D43D-B73D-42AD-B8AA-3CAB30E38900}"/>
    <cellStyle name="Vírgula 5 2 3 4 5" xfId="32379" xr:uid="{CC8CA54E-A254-4F12-98B8-E8AC69C63EAA}"/>
    <cellStyle name="Vírgula 5 2 3 5" xfId="8660" xr:uid="{7DB1318D-0396-416E-B6AB-694C713A5395}"/>
    <cellStyle name="Vírgula 5 2 3 5 2" xfId="24929" xr:uid="{12A1585F-088F-4701-913A-36D04EDC437B}"/>
    <cellStyle name="Vírgula 5 2 3 6" xfId="14188" xr:uid="{19BACF2C-B2A3-4135-81F1-6D92896D2757}"/>
    <cellStyle name="Vírgula 5 2 3 7" xfId="20088" xr:uid="{B6275873-06AF-4552-B47D-6CF62E03A99E}"/>
    <cellStyle name="Vírgula 5 2 3 8" xfId="32497" xr:uid="{1B87C9A9-ABD7-4136-A6EB-BBD801A05834}"/>
    <cellStyle name="Vírgula 5 2 3 9" xfId="33133" xr:uid="{0380DD4E-2E47-49D3-B9F8-B511FA1C8F72}"/>
    <cellStyle name="Vírgula 5 2 4" xfId="3835" xr:uid="{A1E1B55F-88FD-4E92-91BC-6D68A65D9E14}"/>
    <cellStyle name="Vírgula 5 2 4 10" xfId="36484" xr:uid="{744C289C-DCA4-46C4-BEC8-C61D58FC3495}"/>
    <cellStyle name="Vírgula 5 2 4 11" xfId="37896" xr:uid="{32BAED62-37A4-4B7B-ABA4-D6545E89AA1B}"/>
    <cellStyle name="Vírgula 5 2 4 12" xfId="39301" xr:uid="{12251C65-22F4-4946-9BF2-A90C13B4A2B4}"/>
    <cellStyle name="Vírgula 5 2 4 13" xfId="41109" xr:uid="{6E042494-9604-420F-A840-0C448040D7AF}"/>
    <cellStyle name="Vírgula 5 2 4 14" xfId="42350" xr:uid="{671BE87D-5946-4F93-A045-569E57E44FB7}"/>
    <cellStyle name="Vírgula 5 2 4 15" xfId="43753" xr:uid="{113EDA15-6E32-498F-8014-81664F919A72}"/>
    <cellStyle name="Vírgula 5 2 4 2" xfId="5444" xr:uid="{4C549E83-F3EB-4784-80C8-0B0DD322C6ED}"/>
    <cellStyle name="Vírgula 5 2 4 2 2" xfId="10693" xr:uid="{47384F11-AC4D-4F55-BB61-3E98497B8EE4}"/>
    <cellStyle name="Vírgula 5 2 4 2 2 2" xfId="26955" xr:uid="{C9F40DE2-C4F0-4814-9444-0C52715CAE7B}"/>
    <cellStyle name="Vírgula 5 2 4 2 3" xfId="16216" xr:uid="{76DFC31B-BCD4-416A-B196-2BF3E8E6D447}"/>
    <cellStyle name="Vírgula 5 2 4 2 4" xfId="22114" xr:uid="{7F4AC8C1-CB14-4E4D-8912-C009E3CA051A}"/>
    <cellStyle name="Vírgula 5 2 4 2 5" xfId="32365" xr:uid="{CAE5BAE8-5349-497F-BBB7-6E8D243B45EA}"/>
    <cellStyle name="Vírgula 5 2 4 3" xfId="7450" xr:uid="{B75B09E7-5A08-4844-94DA-9D1F9CE0C9FF}"/>
    <cellStyle name="Vírgula 5 2 4 3 2" xfId="12305" xr:uid="{F1E33159-C383-4928-ABF1-8EA6BE9D855A}"/>
    <cellStyle name="Vírgula 5 2 4 3 2 2" xfId="28567" xr:uid="{318E8050-27DF-4E48-9EF6-5F670251D725}"/>
    <cellStyle name="Vírgula 5 2 4 3 3" xfId="17900" xr:uid="{8CCCD78A-7CB5-4F10-BD0F-31B1B1B764D7}"/>
    <cellStyle name="Vírgula 5 2 4 3 4" xfId="23726" xr:uid="{B5EF1B6C-607F-42C1-9300-1554FB2FBA1C}"/>
    <cellStyle name="Vírgula 5 2 4 3 5" xfId="19124" xr:uid="{1643B6F0-C1DD-4F21-A16B-EA9103393A30}"/>
    <cellStyle name="Vírgula 5 2 4 4" xfId="9077" xr:uid="{4AA07171-6454-44E5-A51B-A35C29AD5FC5}"/>
    <cellStyle name="Vírgula 5 2 4 4 2" xfId="25346" xr:uid="{4B155E58-7A72-481E-80F4-BFCE4A77D052}"/>
    <cellStyle name="Vírgula 5 2 4 5" xfId="14607" xr:uid="{9FC89684-CC9F-43B3-9189-EDA809530729}"/>
    <cellStyle name="Vírgula 5 2 4 6" xfId="20505" xr:uid="{386C2CB8-515C-4168-8208-B09459D66A80}"/>
    <cellStyle name="Vírgula 5 2 4 7" xfId="32149" xr:uid="{128047FF-CE88-4F3A-BDC6-BC6FD9BF2AF2}"/>
    <cellStyle name="Vírgula 5 2 4 8" xfId="33550" xr:uid="{A7303739-C94F-430E-AA66-BA6D88804BEE}"/>
    <cellStyle name="Vírgula 5 2 4 9" xfId="35440" xr:uid="{95697041-EF90-44A2-B9F6-7256E324EE74}"/>
    <cellStyle name="Vírgula 5 2 5" xfId="4592" xr:uid="{CA565958-837F-4B74-924F-7CD37A2B1361}"/>
    <cellStyle name="Vírgula 5 2 5 2" xfId="9841" xr:uid="{7890F564-E2A9-492D-ABD8-79387AA0A4EB}"/>
    <cellStyle name="Vírgula 5 2 5 2 2" xfId="26103" xr:uid="{A09A535B-EE68-4344-9F7F-C08B8A526E9E}"/>
    <cellStyle name="Vírgula 5 2 5 3" xfId="15364" xr:uid="{7001D209-126D-4206-AE17-63E723B6C862}"/>
    <cellStyle name="Vírgula 5 2 5 4" xfId="21262" xr:uid="{99FC1A5D-D8DA-4638-A762-5BB9B611EAEF}"/>
    <cellStyle name="Vírgula 5 2 5 5" xfId="18986" xr:uid="{F732D693-35DF-458C-9874-9B5D13F5424F}"/>
    <cellStyle name="Vírgula 5 2 6" xfId="6598" xr:uid="{A3E52721-9430-448C-B102-194C3CB41B0C}"/>
    <cellStyle name="Vírgula 5 2 6 2" xfId="11453" xr:uid="{4FF8F1BF-4499-41D8-A99D-E4A463001229}"/>
    <cellStyle name="Vírgula 5 2 6 2 2" xfId="27715" xr:uid="{3AAD1664-C614-4C85-A133-7EAFDFEE692D}"/>
    <cellStyle name="Vírgula 5 2 6 3" xfId="17048" xr:uid="{13D0FB71-0562-4C15-AE50-5BD9C0E9B324}"/>
    <cellStyle name="Vírgula 5 2 6 4" xfId="22874" xr:uid="{6BB7643B-4F55-4D23-A575-E5BA58E79B3D}"/>
    <cellStyle name="Vírgula 5 2 6 5" xfId="19501" xr:uid="{CA523A51-87E7-47CC-B814-91659F06479F}"/>
    <cellStyle name="Vírgula 5 2 7" xfId="8225" xr:uid="{2AB92DDE-4C05-4906-BEF3-21560324E732}"/>
    <cellStyle name="Vírgula 5 2 7 2" xfId="24494" xr:uid="{7612DE89-7EC6-4206-BC7E-711E3E5FFF9D}"/>
    <cellStyle name="Vírgula 5 2 8" xfId="13744" xr:uid="{9AB86321-ABF9-4A9A-AE47-C7B09754AEED}"/>
    <cellStyle name="Vírgula 5 2 9" xfId="19653" xr:uid="{A1DB0662-31F5-4F23-BB9D-8DE1A0701301}"/>
    <cellStyle name="Vírgula 5 3" xfId="2966" xr:uid="{98779F9E-F2E6-478D-96F9-A45E6C1FE65B}"/>
    <cellStyle name="Vírgula 5 3 10" xfId="31579" xr:uid="{E54B5EC1-7B98-45E1-9DED-204C2E4ABB24}"/>
    <cellStyle name="Vírgula 5 3 11" xfId="32724" xr:uid="{5635A8E8-D6F2-452C-9634-CD8B83134639}"/>
    <cellStyle name="Vírgula 5 3 12" xfId="35441" xr:uid="{A74B5DD1-6051-47BF-94EB-13814C1B1686}"/>
    <cellStyle name="Vírgula 5 3 13" xfId="35868" xr:uid="{D9BD7EC5-FA97-47DC-96E2-7AB46F6DCB70}"/>
    <cellStyle name="Vírgula 5 3 14" xfId="37280" xr:uid="{10464A5D-ACE7-4DB5-A891-01279ECBF1B5}"/>
    <cellStyle name="Vírgula 5 3 15" xfId="38685" xr:uid="{131734AB-2EAE-4DF2-99CA-F43B0BE36841}"/>
    <cellStyle name="Vírgula 5 3 16" xfId="41110" xr:uid="{0FAF75D8-73D0-4D64-8C13-1B650DDA8FD7}"/>
    <cellStyle name="Vírgula 5 3 17" xfId="41734" xr:uid="{41FAA91E-B9CC-4984-A1DA-D2CC016FBC8C}"/>
    <cellStyle name="Vírgula 5 3 18" xfId="43137" xr:uid="{94902241-3A1A-4345-B9FC-830FFA69A0D6}"/>
    <cellStyle name="Vírgula 5 3 2" xfId="3175" xr:uid="{9FAA2A37-B3C9-4A96-9477-925C25C21381}"/>
    <cellStyle name="Vírgula 5 3 2 10" xfId="32922" xr:uid="{8AD95745-1EDF-4FB6-8F32-AB397E789B0E}"/>
    <cellStyle name="Vírgula 5 3 2 11" xfId="35442" xr:uid="{EE2D00BD-CE6A-4C31-B50A-6598256C8CFA}"/>
    <cellStyle name="Vírgula 5 3 2 12" xfId="36233" xr:uid="{555408A6-9A08-4AE4-B725-C7620CF70B00}"/>
    <cellStyle name="Vírgula 5 3 2 13" xfId="37645" xr:uid="{758E484A-E7B2-4B22-8C5E-A26A3C6EB0C3}"/>
    <cellStyle name="Vírgula 5 3 2 14" xfId="39050" xr:uid="{941020EB-D697-4A42-8BB7-C080257E2E55}"/>
    <cellStyle name="Vírgula 5 3 2 15" xfId="41111" xr:uid="{E58DBBCB-0F7F-42A9-B0B4-4DFB99F5692B}"/>
    <cellStyle name="Vírgula 5 3 2 16" xfId="42099" xr:uid="{CEAC1F2D-9081-4BD6-BCE7-AB938AA2FAB4}"/>
    <cellStyle name="Vírgula 5 3 2 17" xfId="43502" xr:uid="{CDF36903-C4C8-4674-B8B1-723EC0FFD38D}"/>
    <cellStyle name="Vírgula 5 3 2 2" xfId="3640" xr:uid="{707E83F6-3B75-40D6-B80A-EC54CFDF1482}"/>
    <cellStyle name="Vírgula 5 3 2 2 10" xfId="35443" xr:uid="{591E3D5F-704A-4ADE-ADC3-1081CF4ACE5B}"/>
    <cellStyle name="Vírgula 5 3 2 2 11" xfId="36985" xr:uid="{4056E447-5D33-4578-B388-872839B16186}"/>
    <cellStyle name="Vírgula 5 3 2 2 12" xfId="38397" xr:uid="{EAB9FCFB-3EBE-4398-AC25-C9B0263A7981}"/>
    <cellStyle name="Vírgula 5 3 2 2 13" xfId="39802" xr:uid="{47336D30-EDDF-472A-8745-BFD5C96828E3}"/>
    <cellStyle name="Vírgula 5 3 2 2 14" xfId="41112" xr:uid="{B2C859E1-ED23-4245-A17A-D37C0B1F3B75}"/>
    <cellStyle name="Vírgula 5 3 2 2 15" xfId="42851" xr:uid="{B233AC09-E7F0-4E0A-BA3C-BB7B12AB810A}"/>
    <cellStyle name="Vírgula 5 3 2 2 16" xfId="44254" xr:uid="{345416F7-E0D6-4442-AE15-7475D136743A}"/>
    <cellStyle name="Vírgula 5 3 2 2 2" xfId="4501" xr:uid="{A6BC4B30-0B62-4F59-BEA5-319BF0C58284}"/>
    <cellStyle name="Vírgula 5 3 2 2 2 2" xfId="6110" xr:uid="{D59D12B3-6556-4FD1-B44D-FAB5E8E2EFAF}"/>
    <cellStyle name="Vírgula 5 3 2 2 2 2 2" xfId="11359" xr:uid="{C8944F69-2B16-4955-9C06-20BE8828F4A2}"/>
    <cellStyle name="Vírgula 5 3 2 2 2 2 2 2" xfId="27621" xr:uid="{25B76EE5-F0F5-47F7-88ED-D21C489C525B}"/>
    <cellStyle name="Vírgula 5 3 2 2 2 2 3" xfId="16882" xr:uid="{A19850EB-75F2-4CB6-A0BA-480D5E3DF7A0}"/>
    <cellStyle name="Vírgula 5 3 2 2 2 2 4" xfId="22780" xr:uid="{8EB991A7-4CC2-45BE-92C8-2F185C064E41}"/>
    <cellStyle name="Vírgula 5 3 2 2 2 2 5" xfId="31696" xr:uid="{69C58E44-08FB-45AD-A512-DF8909FDD3A8}"/>
    <cellStyle name="Vírgula 5 3 2 2 2 3" xfId="8116" xr:uid="{2EB558F1-828A-47A2-B8FB-A3909A620623}"/>
    <cellStyle name="Vírgula 5 3 2 2 2 3 2" xfId="12971" xr:uid="{1448D907-918A-4DAB-B684-407325089767}"/>
    <cellStyle name="Vírgula 5 3 2 2 2 3 2 2" xfId="29233" xr:uid="{153E42B5-A9F3-4ECD-9D89-2B4EA05A872F}"/>
    <cellStyle name="Vírgula 5 3 2 2 2 3 3" xfId="18566" xr:uid="{B2E6930B-2BBE-4FA1-8149-52E760538D01}"/>
    <cellStyle name="Vírgula 5 3 2 2 2 3 4" xfId="24392" xr:uid="{57E540E9-39DC-426E-8D1A-41D9FDDBB10F}"/>
    <cellStyle name="Vírgula 5 3 2 2 2 3 5" xfId="19358" xr:uid="{C113E574-F2D2-4EAC-9B29-739656D3E467}"/>
    <cellStyle name="Vírgula 5 3 2 2 2 4" xfId="9743" xr:uid="{47C99902-1E58-46C1-A2AA-986E75F76B6A}"/>
    <cellStyle name="Vírgula 5 3 2 2 2 4 2" xfId="26012" xr:uid="{D856783D-4654-43EE-8CD1-8AC821D71F36}"/>
    <cellStyle name="Vírgula 5 3 2 2 2 5" xfId="15273" xr:uid="{68A456A1-2BDA-4984-AA4D-9AEA763A56F6}"/>
    <cellStyle name="Vírgula 5 3 2 2 2 6" xfId="21171" xr:uid="{CDD2134A-782D-4031-A4F0-B21E74B7791B}"/>
    <cellStyle name="Vírgula 5 3 2 2 2 7" xfId="30443" xr:uid="{37F0B46F-E973-44CE-AE15-3743A1B75B97}"/>
    <cellStyle name="Vírgula 5 3 2 2 2 8" xfId="34216" xr:uid="{BF2E4358-CBE8-44D4-967E-2CAAE3381C8A}"/>
    <cellStyle name="Vírgula 5 3 2 2 3" xfId="5255" xr:uid="{2947CBD2-97EC-406C-8B7A-968EE614636A}"/>
    <cellStyle name="Vírgula 5 3 2 2 3 2" xfId="10504" xr:uid="{8AE4566E-C265-4D32-A92E-8B419EB4BD7B}"/>
    <cellStyle name="Vírgula 5 3 2 2 3 2 2" xfId="26766" xr:uid="{1FE1C639-C5CC-454A-BC68-C76237BFD897}"/>
    <cellStyle name="Vírgula 5 3 2 2 3 3" xfId="16027" xr:uid="{9D85D42F-453C-4CD2-AE7D-3277F192EFAF}"/>
    <cellStyle name="Vírgula 5 3 2 2 3 4" xfId="21925" xr:uid="{0124C68C-71C7-4C08-B71D-4E5B34877BBC}"/>
    <cellStyle name="Vírgula 5 3 2 2 3 5" xfId="30255" xr:uid="{E3C4B051-41BC-4A15-87AB-1CA686558DF2}"/>
    <cellStyle name="Vírgula 5 3 2 2 4" xfId="7261" xr:uid="{02E5D32C-35E8-4153-9860-9EC5B5BF1687}"/>
    <cellStyle name="Vírgula 5 3 2 2 4 2" xfId="12116" xr:uid="{7F6C8BA8-1559-4FD2-A7D9-1C93DA0BCDBD}"/>
    <cellStyle name="Vírgula 5 3 2 2 4 2 2" xfId="28378" xr:uid="{8B156FBB-AE34-4CA2-BB67-FDF94B94AD33}"/>
    <cellStyle name="Vírgula 5 3 2 2 4 3" xfId="17711" xr:uid="{D4ED6946-B50E-4220-A6E7-3E60173CBD87}"/>
    <cellStyle name="Vírgula 5 3 2 2 4 4" xfId="23537" xr:uid="{346D5711-51F2-4FE6-8216-9576C376706A}"/>
    <cellStyle name="Vírgula 5 3 2 2 4 5" xfId="13139" xr:uid="{2FDFD591-4B80-4C3B-B5F0-70A1C771C79A}"/>
    <cellStyle name="Vírgula 5 3 2 2 5" xfId="8888" xr:uid="{431BB256-7062-4F00-9FCE-6F47414C44CA}"/>
    <cellStyle name="Vírgula 5 3 2 2 5 2" xfId="25157" xr:uid="{E3A24CC2-7DBE-4E03-AC3E-F2414ECE196B}"/>
    <cellStyle name="Vírgula 5 3 2 2 6" xfId="14416" xr:uid="{5846E777-46D4-4970-AD96-93B224AD7490}"/>
    <cellStyle name="Vírgula 5 3 2 2 7" xfId="20316" xr:uid="{727BE4BD-E537-429E-927D-208B6863845F}"/>
    <cellStyle name="Vírgula 5 3 2 2 8" xfId="29695" xr:uid="{10BC6DB6-BA98-4670-851F-46FFD77DA858}"/>
    <cellStyle name="Vírgula 5 3 2 2 9" xfId="33361" xr:uid="{6533BCD5-EA0B-4E55-93D1-FDCF13F6F248}"/>
    <cellStyle name="Vírgula 5 3 2 3" xfId="4066" xr:uid="{1A3D2A48-8620-4A99-AB67-290818473EF2}"/>
    <cellStyle name="Vírgula 5 3 2 3 2" xfId="5675" xr:uid="{B8675FC5-AC21-491E-82B9-05EADE826DC6}"/>
    <cellStyle name="Vírgula 5 3 2 3 2 2" xfId="10924" xr:uid="{52645568-0464-4D23-B83F-6B1AFD22B8A3}"/>
    <cellStyle name="Vírgula 5 3 2 3 2 2 2" xfId="27186" xr:uid="{BC4491B8-5443-42AD-BF14-581FA0F462CE}"/>
    <cellStyle name="Vírgula 5 3 2 3 2 3" xfId="16447" xr:uid="{680259A3-0883-424F-88F1-1E284EA56E10}"/>
    <cellStyle name="Vírgula 5 3 2 3 2 4" xfId="22345" xr:uid="{4FB2E03B-9463-4AFF-B52F-12628D3E84C6}"/>
    <cellStyle name="Vírgula 5 3 2 3 2 5" xfId="31911" xr:uid="{C8EE3C64-6E63-4FB7-88DA-44C10FEDBCF2}"/>
    <cellStyle name="Vírgula 5 3 2 3 3" xfId="7681" xr:uid="{CA9E5689-ED31-41CD-9E75-B6239BB8379E}"/>
    <cellStyle name="Vírgula 5 3 2 3 3 2" xfId="12536" xr:uid="{7F3D1B8D-4680-40D6-AD9C-A64951510C27}"/>
    <cellStyle name="Vírgula 5 3 2 3 3 2 2" xfId="28798" xr:uid="{974FD28B-00D0-41EC-8B4C-C97F2DAD2D9A}"/>
    <cellStyle name="Vírgula 5 3 2 3 3 3" xfId="18131" xr:uid="{361D7548-5B8E-4F1F-9E64-78192D295CDC}"/>
    <cellStyle name="Vírgula 5 3 2 3 3 4" xfId="23957" xr:uid="{1793DF23-0C3B-4FD9-957D-532835DF7E69}"/>
    <cellStyle name="Vírgula 5 3 2 3 3 5" xfId="32125" xr:uid="{ED4A8B26-C3B9-457C-A4F9-7679879A5AB7}"/>
    <cellStyle name="Vírgula 5 3 2 3 4" xfId="9308" xr:uid="{B7756D55-835E-4273-BC98-78EE1A0188F4}"/>
    <cellStyle name="Vírgula 5 3 2 3 4 2" xfId="25577" xr:uid="{DFC0DFF6-DB07-4F2C-A7E5-E8D8F6751EC7}"/>
    <cellStyle name="Vírgula 5 3 2 3 5" xfId="14838" xr:uid="{DB571CCC-BE2E-4C86-ABE4-9D78FCF85606}"/>
    <cellStyle name="Vírgula 5 3 2 3 6" xfId="20736" xr:uid="{E80AEE1C-A664-4295-AA30-41791C19B301}"/>
    <cellStyle name="Vírgula 5 3 2 3 7" xfId="31915" xr:uid="{1C89AD40-E86B-4915-B7F3-36D5D6027FB9}"/>
    <cellStyle name="Vírgula 5 3 2 3 8" xfId="33781" xr:uid="{7E3D511E-1C69-47DD-8246-6B008FD64789}"/>
    <cellStyle name="Vírgula 5 3 2 4" xfId="4816" xr:uid="{C93230F4-5532-4D6D-AD1C-E265D638E3A1}"/>
    <cellStyle name="Vírgula 5 3 2 4 2" xfId="10065" xr:uid="{682BF06C-6AF7-4689-913B-3B0C9AD79D16}"/>
    <cellStyle name="Vírgula 5 3 2 4 2 2" xfId="26327" xr:uid="{07F10E70-5C0F-4927-9FB4-D4968E308BAB}"/>
    <cellStyle name="Vírgula 5 3 2 4 3" xfId="15588" xr:uid="{BA30E91B-66CE-4CFB-B737-2396D4167D9A}"/>
    <cellStyle name="Vírgula 5 3 2 4 4" xfId="21486" xr:uid="{3B79F75C-24B4-47E4-89B7-05A7008163CD}"/>
    <cellStyle name="Vírgula 5 3 2 4 5" xfId="30231" xr:uid="{DC8838C0-9F6F-4236-BF4B-15CB595F1338}"/>
    <cellStyle name="Vírgula 5 3 2 5" xfId="6822" xr:uid="{33946F94-341F-4737-BCB8-DA41AD09C77C}"/>
    <cellStyle name="Vírgula 5 3 2 5 2" xfId="11677" xr:uid="{0C0FCF13-08CC-403D-A963-036FD39695A8}"/>
    <cellStyle name="Vírgula 5 3 2 5 2 2" xfId="27939" xr:uid="{59B70420-78F1-4970-833A-7FD5AD725363}"/>
    <cellStyle name="Vírgula 5 3 2 5 3" xfId="17272" xr:uid="{876CAE09-C9ED-4755-9DF0-40928A342C11}"/>
    <cellStyle name="Vírgula 5 3 2 5 4" xfId="23098" xr:uid="{4E7E554A-634E-4D9F-BEA3-B0B6C2353269}"/>
    <cellStyle name="Vírgula 5 3 2 5 5" xfId="29553" xr:uid="{3BF3DC89-5843-4EA8-8EF9-48FAC065E69E}"/>
    <cellStyle name="Vírgula 5 3 2 6" xfId="8449" xr:uid="{01CB5C05-C8D6-4F16-86A9-4BC8F696E7D7}"/>
    <cellStyle name="Vírgula 5 3 2 6 2" xfId="24718" xr:uid="{54EEF151-E785-4276-9F3B-B8BB9AFF8176}"/>
    <cellStyle name="Vírgula 5 3 2 7" xfId="13974" xr:uid="{B52B4184-EC5F-4A80-B8CA-66B8D59B34A4}"/>
    <cellStyle name="Vírgula 5 3 2 8" xfId="19877" xr:uid="{65DF2353-2C37-4764-85FC-71B027DBDF5D}"/>
    <cellStyle name="Vírgula 5 3 2 9" xfId="32474" xr:uid="{C10D1632-8E5C-4A38-BACD-E8FCE7793D40}"/>
    <cellStyle name="Vírgula 5 3 3" xfId="3442" xr:uid="{1F8AE0F7-4097-4F6B-8762-A3C11FA1B247}"/>
    <cellStyle name="Vírgula 5 3 3 10" xfId="35444" xr:uid="{57FA7F53-C613-492C-9807-CA0EFAF0D00D}"/>
    <cellStyle name="Vírgula 5 3 3 11" xfId="36618" xr:uid="{CF85E25A-C9CD-40A6-9DB9-6A4AEA4713FB}"/>
    <cellStyle name="Vírgula 5 3 3 12" xfId="38030" xr:uid="{16597D6B-64C8-4EE5-9BD4-B6368CA4D107}"/>
    <cellStyle name="Vírgula 5 3 3 13" xfId="39435" xr:uid="{6EFC9274-D4AB-45BC-92AC-F7E85C2C2300}"/>
    <cellStyle name="Vírgula 5 3 3 14" xfId="41113" xr:uid="{8AF8CB27-F9D5-4EA7-B917-451F4A749E25}"/>
    <cellStyle name="Vírgula 5 3 3 15" xfId="42484" xr:uid="{C4313CD8-5F3C-48E8-B644-7E53593B94FB}"/>
    <cellStyle name="Vírgula 5 3 3 16" xfId="43887" xr:uid="{7C960A58-F09E-4EB5-ABFB-165922AB889C}"/>
    <cellStyle name="Vírgula 5 3 3 2" xfId="4303" xr:uid="{5F7E2EA4-4E82-45A0-A9FF-F49E143F5E1D}"/>
    <cellStyle name="Vírgula 5 3 3 2 2" xfId="5912" xr:uid="{3A1C8E79-E1C3-4141-AE8E-74D3797232DD}"/>
    <cellStyle name="Vírgula 5 3 3 2 2 2" xfId="11161" xr:uid="{A22C5C1A-0965-401C-8A7D-0FFF7A0E1312}"/>
    <cellStyle name="Vírgula 5 3 3 2 2 2 2" xfId="27423" xr:uid="{1E88EA22-E3E5-4106-8B86-88851118CD8B}"/>
    <cellStyle name="Vírgula 5 3 3 2 2 3" xfId="16684" xr:uid="{E6278AD2-0134-4E0D-A1A7-D1428019BC1F}"/>
    <cellStyle name="Vírgula 5 3 3 2 2 4" xfId="22582" xr:uid="{234A221A-3D68-4EA1-BC9C-2F50AD755830}"/>
    <cellStyle name="Vírgula 5 3 3 2 2 5" xfId="29438" xr:uid="{3E0B4FE0-4121-4F72-9050-20D22B25CC50}"/>
    <cellStyle name="Vírgula 5 3 3 2 3" xfId="7918" xr:uid="{ECD64B12-0152-4BB4-9400-CDE89D2E29A8}"/>
    <cellStyle name="Vírgula 5 3 3 2 3 2" xfId="12773" xr:uid="{D2215FE3-50D4-409A-A8FE-61DA4C21B422}"/>
    <cellStyle name="Vírgula 5 3 3 2 3 2 2" xfId="29035" xr:uid="{6B931507-9C66-4074-946E-9E344F30CAF4}"/>
    <cellStyle name="Vírgula 5 3 3 2 3 3" xfId="18368" xr:uid="{C963829B-03F7-4034-9089-CAFE1D3169F7}"/>
    <cellStyle name="Vírgula 5 3 3 2 3 4" xfId="24194" xr:uid="{AD083BA5-E691-4622-B9FE-350DC5627D54}"/>
    <cellStyle name="Vírgula 5 3 3 2 3 5" xfId="18930" xr:uid="{41135BA1-A6AE-41A3-AD4A-7FEF4BA6F7C8}"/>
    <cellStyle name="Vírgula 5 3 3 2 4" xfId="9545" xr:uid="{8A6D61DF-F577-4F2D-9A67-0955626A9F1A}"/>
    <cellStyle name="Vírgula 5 3 3 2 4 2" xfId="25814" xr:uid="{6A4CF075-448F-439A-A610-31963BC412C8}"/>
    <cellStyle name="Vírgula 5 3 3 2 5" xfId="15075" xr:uid="{DB45F346-8E24-4D60-A1BD-F7F64C1E5F0A}"/>
    <cellStyle name="Vírgula 5 3 3 2 6" xfId="20973" xr:uid="{51CF69F0-B48D-4E02-A0B3-E819445D9DD1}"/>
    <cellStyle name="Vírgula 5 3 3 2 7" xfId="30782" xr:uid="{6444ECBD-513B-42A1-B475-EEBA99B0A3FF}"/>
    <cellStyle name="Vírgula 5 3 3 2 8" xfId="34018" xr:uid="{1B275AD4-4582-488C-99B8-4E973B6E48D3}"/>
    <cellStyle name="Vírgula 5 3 3 3" xfId="5057" xr:uid="{FFF37AAB-C160-4967-B273-36AF8917B346}"/>
    <cellStyle name="Vírgula 5 3 3 3 2" xfId="10306" xr:uid="{19A26ED6-C4BC-43F4-BC20-A1148C8B8A00}"/>
    <cellStyle name="Vírgula 5 3 3 3 2 2" xfId="26568" xr:uid="{9284740D-CBE6-4C59-825B-814A06AE160F}"/>
    <cellStyle name="Vírgula 5 3 3 3 3" xfId="15829" xr:uid="{4A2AFAA0-C577-44ED-BEF8-9347606BFF70}"/>
    <cellStyle name="Vírgula 5 3 3 3 4" xfId="21727" xr:uid="{B665EFBC-EE2A-4E88-95A1-46F37AA380F2}"/>
    <cellStyle name="Vírgula 5 3 3 3 5" xfId="19095" xr:uid="{6F391E08-D659-4E3B-991C-34624D6E187B}"/>
    <cellStyle name="Vírgula 5 3 3 4" xfId="7063" xr:uid="{50BCD640-790A-4E96-A113-C0E00209E551}"/>
    <cellStyle name="Vírgula 5 3 3 4 2" xfId="11918" xr:uid="{10D92747-5A63-4055-A771-B56DDAED8E3D}"/>
    <cellStyle name="Vírgula 5 3 3 4 2 2" xfId="28180" xr:uid="{68963884-CE94-4440-B054-F0E55A40C01F}"/>
    <cellStyle name="Vírgula 5 3 3 4 3" xfId="17513" xr:uid="{F143E875-18C9-4676-900C-B0FAC5200647}"/>
    <cellStyle name="Vírgula 5 3 3 4 4" xfId="23339" xr:uid="{5529370F-220F-457A-B1C5-E080FF8B46BC}"/>
    <cellStyle name="Vírgula 5 3 3 4 5" xfId="32060" xr:uid="{558B578F-EFD8-44AF-A2FC-5B125108C7EB}"/>
    <cellStyle name="Vírgula 5 3 3 5" xfId="8690" xr:uid="{6908B8A8-0893-460E-90BE-0B5265327D24}"/>
    <cellStyle name="Vírgula 5 3 3 5 2" xfId="24959" xr:uid="{3B8E9198-15F9-4C8D-AE50-03B19CB452AF}"/>
    <cellStyle name="Vírgula 5 3 3 6" xfId="14218" xr:uid="{9E71350C-C956-43D7-8F87-BF6A3C6C38CE}"/>
    <cellStyle name="Vírgula 5 3 3 7" xfId="20118" xr:uid="{D3A8B8DF-8C6C-48C8-B97E-8741D84F938A}"/>
    <cellStyle name="Vírgula 5 3 3 8" xfId="30178" xr:uid="{96A9F426-E113-4A32-BA0B-43E809F55D65}"/>
    <cellStyle name="Vírgula 5 3 3 9" xfId="33163" xr:uid="{47ABF332-841A-4D67-BAB9-B7BFA32A1857}"/>
    <cellStyle name="Vírgula 5 3 4" xfId="3868" xr:uid="{EE71F712-61C5-4EDA-B880-B52208FF1529}"/>
    <cellStyle name="Vírgula 5 3 4 2" xfId="5477" xr:uid="{7A2CBE75-FB13-4770-80A4-F37E02D021BE}"/>
    <cellStyle name="Vírgula 5 3 4 2 2" xfId="10726" xr:uid="{1C43768D-019F-417F-9C60-E1324A0F9D30}"/>
    <cellStyle name="Vírgula 5 3 4 2 2 2" xfId="26988" xr:uid="{46A32470-9055-4710-BA91-48F0302269A3}"/>
    <cellStyle name="Vírgula 5 3 4 2 3" xfId="16249" xr:uid="{4654BF99-5CE8-42F7-BDAF-736ECCC0F39A}"/>
    <cellStyle name="Vírgula 5 3 4 2 4" xfId="22147" xr:uid="{579216D1-9D7C-4028-9D95-F203A724F33C}"/>
    <cellStyle name="Vírgula 5 3 4 2 5" xfId="32362" xr:uid="{05C9E7E1-4C73-4B6C-A267-930BD852229D}"/>
    <cellStyle name="Vírgula 5 3 4 3" xfId="7483" xr:uid="{C47512CA-D03A-472D-AE92-6F3525527E26}"/>
    <cellStyle name="Vírgula 5 3 4 3 2" xfId="12338" xr:uid="{2D6021A1-60BC-4111-8A6C-1EFF077B4730}"/>
    <cellStyle name="Vírgula 5 3 4 3 2 2" xfId="28600" xr:uid="{94D0B6D0-468E-486A-8000-AE4EB23E3900}"/>
    <cellStyle name="Vírgula 5 3 4 3 3" xfId="17933" xr:uid="{01971135-28DF-43E4-903A-ECECD6315136}"/>
    <cellStyle name="Vírgula 5 3 4 3 4" xfId="23759" xr:uid="{D8ACE65D-1BAB-4C12-87D8-B91F17B06882}"/>
    <cellStyle name="Vírgula 5 3 4 3 5" xfId="30956" xr:uid="{A1D9380E-1851-44C4-8DB4-18DEEEC6F2DC}"/>
    <cellStyle name="Vírgula 5 3 4 4" xfId="9110" xr:uid="{DA9A908A-494C-4254-A2F8-B3F6DE6F2404}"/>
    <cellStyle name="Vírgula 5 3 4 4 2" xfId="25379" xr:uid="{36430BD3-FB8A-44E2-811F-3975443B5035}"/>
    <cellStyle name="Vírgula 5 3 4 5" xfId="14640" xr:uid="{9A7E6904-2B0D-4AC7-9305-F7C0A2C74114}"/>
    <cellStyle name="Vírgula 5 3 4 6" xfId="20538" xr:uid="{B7D2278E-17CF-447D-BDE5-55B4B26E38D7}"/>
    <cellStyle name="Vírgula 5 3 4 7" xfId="29352" xr:uid="{EB662071-0180-4228-8551-EF87BD970EEE}"/>
    <cellStyle name="Vírgula 5 3 4 8" xfId="33583" xr:uid="{2C57CF0E-C9B0-4D67-969E-E59EDD64D44B}"/>
    <cellStyle name="Vírgula 5 3 5" xfId="4619" xr:uid="{E5944DFE-4276-480E-B2F2-41A637B038A0}"/>
    <cellStyle name="Vírgula 5 3 5 2" xfId="9868" xr:uid="{AAAB2776-7C4A-4844-938D-5F79E950C0EA}"/>
    <cellStyle name="Vírgula 5 3 5 2 2" xfId="26130" xr:uid="{1641DF16-C901-4DB2-92DF-6D2EA5CBAACA}"/>
    <cellStyle name="Vírgula 5 3 5 3" xfId="15391" xr:uid="{B0E4D321-474D-4D98-B48F-F69D0953BB47}"/>
    <cellStyle name="Vírgula 5 3 5 4" xfId="21289" xr:uid="{1E57628F-7EDA-430B-8376-C246BB4E78BC}"/>
    <cellStyle name="Vírgula 5 3 5 5" xfId="30868" xr:uid="{B3564328-6FAF-4836-936E-46730E8A1B6B}"/>
    <cellStyle name="Vírgula 5 3 6" xfId="6625" xr:uid="{E5C8A52D-D5C1-4755-91F1-27074BC84FB0}"/>
    <cellStyle name="Vírgula 5 3 6 2" xfId="11480" xr:uid="{DD89ACFD-2868-43F7-AF62-78E9B35DF102}"/>
    <cellStyle name="Vírgula 5 3 6 2 2" xfId="27742" xr:uid="{CE196ABC-A216-474B-923F-40A99F70B9B1}"/>
    <cellStyle name="Vírgula 5 3 6 3" xfId="17075" xr:uid="{3821AA70-82D0-46DA-82E2-5254006811A6}"/>
    <cellStyle name="Vírgula 5 3 6 4" xfId="22901" xr:uid="{68CDF276-A291-4067-81F9-4F8D737916B4}"/>
    <cellStyle name="Vírgula 5 3 6 5" xfId="31807" xr:uid="{FEB6DE85-4D87-43FA-97AB-7528E6DBEDA7}"/>
    <cellStyle name="Vírgula 5 3 7" xfId="8252" xr:uid="{94128FB7-07E4-4A0B-A2A2-C4365E57A675}"/>
    <cellStyle name="Vírgula 5 3 7 2" xfId="24521" xr:uid="{2F666771-C21E-47ED-9B6C-7C0718BABC50}"/>
    <cellStyle name="Vírgula 5 3 8" xfId="13775" xr:uid="{45A17B10-3DF3-4A3E-925C-598BB2D4EA4A}"/>
    <cellStyle name="Vírgula 5 3 9" xfId="19680" xr:uid="{75034DF4-F53A-4DF5-BD3E-F8C18EDB7688}"/>
    <cellStyle name="Vírgula 5 4" xfId="3144" xr:uid="{C71A917A-1A1C-49C7-A2BB-686D3F69A08D}"/>
    <cellStyle name="Vírgula 5 4 10" xfId="32891" xr:uid="{B6AB5DB1-ADA2-4F66-9998-D012BAE53920}"/>
    <cellStyle name="Vírgula 5 4 11" xfId="35445" xr:uid="{59EEB75F-EB7B-4753-B39E-DC044666657B}"/>
    <cellStyle name="Vírgula 5 4 12" xfId="36057" xr:uid="{35448972-BE6D-45B4-93C9-66E3F1CFD975}"/>
    <cellStyle name="Vírgula 5 4 13" xfId="37469" xr:uid="{3F187245-8D73-45D6-A935-3E0F8D2765E9}"/>
    <cellStyle name="Vírgula 5 4 14" xfId="38874" xr:uid="{8D172421-4370-4E1C-8E0F-07FB6D639D18}"/>
    <cellStyle name="Vírgula 5 4 15" xfId="41114" xr:uid="{BE1B234D-2C58-4E25-88AC-4EE2DF22D78E}"/>
    <cellStyle name="Vírgula 5 4 16" xfId="41923" xr:uid="{D7BA9A20-DA9C-42FD-BD3B-ECD4919BA29A}"/>
    <cellStyle name="Vírgula 5 4 17" xfId="43326" xr:uid="{53087143-E4AA-4A93-9869-DF9CE19D53AC}"/>
    <cellStyle name="Vírgula 5 4 2" xfId="3609" xr:uid="{218D09CE-634F-488B-BDFB-77FC2EBB6E3C}"/>
    <cellStyle name="Vírgula 5 4 2 10" xfId="35446" xr:uid="{DCFF2C66-0530-4250-9E57-9706A546A649}"/>
    <cellStyle name="Vírgula 5 4 2 11" xfId="36809" xr:uid="{0508D30C-FC67-4E5B-946C-864C09B04380}"/>
    <cellStyle name="Vírgula 5 4 2 12" xfId="38221" xr:uid="{F4D043A4-A31C-4896-9B8A-42F086B261DE}"/>
    <cellStyle name="Vírgula 5 4 2 13" xfId="39626" xr:uid="{C53FB613-F9C7-4291-AE2A-AEB1CE075FBC}"/>
    <cellStyle name="Vírgula 5 4 2 14" xfId="41115" xr:uid="{E7AED941-BB1F-4156-A302-5926EC20C694}"/>
    <cellStyle name="Vírgula 5 4 2 15" xfId="42675" xr:uid="{0832CFAD-864D-4DA7-8314-D2FD2536935B}"/>
    <cellStyle name="Vírgula 5 4 2 16" xfId="44078" xr:uid="{532E2994-4557-48A3-9530-4D3BEFCE0C56}"/>
    <cellStyle name="Vírgula 5 4 2 2" xfId="4470" xr:uid="{A67F4193-B048-497D-8009-A40030852E40}"/>
    <cellStyle name="Vírgula 5 4 2 2 2" xfId="6079" xr:uid="{86945998-E233-4933-AEB5-2786F1FD3729}"/>
    <cellStyle name="Vírgula 5 4 2 2 2 2" xfId="11328" xr:uid="{4EAC4D55-DBD2-4F4F-8A0F-FB210BECC508}"/>
    <cellStyle name="Vírgula 5 4 2 2 2 2 2" xfId="27590" xr:uid="{36B166D4-9A66-4524-84D1-F70235D55866}"/>
    <cellStyle name="Vírgula 5 4 2 2 2 3" xfId="16851" xr:uid="{89F9E3C1-AE29-459F-9B6C-53C6D47A6B5B}"/>
    <cellStyle name="Vírgula 5 4 2 2 2 4" xfId="22749" xr:uid="{27F5D79F-11E1-4821-ADEE-C4A9777FC76E}"/>
    <cellStyle name="Vírgula 5 4 2 2 2 5" xfId="13392" xr:uid="{8DE27B4F-1B2D-4DBE-A48C-F5D56BE35E93}"/>
    <cellStyle name="Vírgula 5 4 2 2 3" xfId="8085" xr:uid="{EDAB6E3B-BF41-4EA7-A7D8-91B0F9DA4328}"/>
    <cellStyle name="Vírgula 5 4 2 2 3 2" xfId="12940" xr:uid="{703D565E-F3C8-4FC0-BE33-E7B7A97F9C41}"/>
    <cellStyle name="Vírgula 5 4 2 2 3 2 2" xfId="29202" xr:uid="{297B5952-5224-4C36-BA5D-3FCAB8A5CF19}"/>
    <cellStyle name="Vírgula 5 4 2 2 3 3" xfId="18535" xr:uid="{B2C074D1-E4FF-4FF6-BDC1-1435EFE736A4}"/>
    <cellStyle name="Vírgula 5 4 2 2 3 4" xfId="24361" xr:uid="{CD2F22D2-E3C8-464B-B3BC-0469E58BC91B}"/>
    <cellStyle name="Vírgula 5 4 2 2 3 5" xfId="31828" xr:uid="{BA439D8B-C68B-4152-B41E-1388B36374CE}"/>
    <cellStyle name="Vírgula 5 4 2 2 4" xfId="9712" xr:uid="{783B5E6C-EBCA-4CF7-A1F5-D16C41B356EF}"/>
    <cellStyle name="Vírgula 5 4 2 2 4 2" xfId="25981" xr:uid="{1358F12F-0521-4F03-A9EA-CE5EB948481C}"/>
    <cellStyle name="Vírgula 5 4 2 2 5" xfId="15242" xr:uid="{83594AF5-0B49-4131-B3D2-136108618BCD}"/>
    <cellStyle name="Vírgula 5 4 2 2 6" xfId="21140" xr:uid="{3ECCCAC2-3357-4269-947F-F86B14961AD3}"/>
    <cellStyle name="Vírgula 5 4 2 2 7" xfId="30151" xr:uid="{8765A37D-7DE9-4CFE-BCC3-87B67ABF97AB}"/>
    <cellStyle name="Vírgula 5 4 2 2 8" xfId="34185" xr:uid="{66C2A636-BB23-419F-9630-29AC5FCC4D6E}"/>
    <cellStyle name="Vírgula 5 4 2 3" xfId="5224" xr:uid="{C0EBC3D0-9A34-4657-92A7-5CB1D51E7E27}"/>
    <cellStyle name="Vírgula 5 4 2 3 2" xfId="10473" xr:uid="{1BB109B2-30EC-4426-B95E-B83740F92176}"/>
    <cellStyle name="Vírgula 5 4 2 3 2 2" xfId="26735" xr:uid="{C6B69505-F4EE-42C9-897D-130874C0B386}"/>
    <cellStyle name="Vírgula 5 4 2 3 3" xfId="15996" xr:uid="{2DDFD3B3-DFF3-4072-9C85-7CE77FC7DDA6}"/>
    <cellStyle name="Vírgula 5 4 2 3 4" xfId="21894" xr:uid="{ED6FE9B3-300D-41E2-9246-F7CCCC4F4E30}"/>
    <cellStyle name="Vírgula 5 4 2 3 5" xfId="29509" xr:uid="{94518B97-D035-4BD4-BCE2-4E8164F60BC0}"/>
    <cellStyle name="Vírgula 5 4 2 4" xfId="7230" xr:uid="{B7AD8B8D-0CD0-46FA-AF04-083823ED8D68}"/>
    <cellStyle name="Vírgula 5 4 2 4 2" xfId="12085" xr:uid="{67331FB6-F74A-4440-91AF-B8530665530A}"/>
    <cellStyle name="Vírgula 5 4 2 4 2 2" xfId="28347" xr:uid="{27C21711-2AF7-4C6E-9040-15781794322C}"/>
    <cellStyle name="Vírgula 5 4 2 4 3" xfId="17680" xr:uid="{C6E641F6-FEAC-462B-AF91-4D03CCB60950}"/>
    <cellStyle name="Vírgula 5 4 2 4 4" xfId="23506" xr:uid="{26482E1F-7F1E-4BCF-9347-8452163E9FB1}"/>
    <cellStyle name="Vírgula 5 4 2 4 5" xfId="19059" xr:uid="{FEF2F5F9-F130-4EE9-9D60-939248C8AF4C}"/>
    <cellStyle name="Vírgula 5 4 2 5" xfId="8857" xr:uid="{6D8A40B7-D17F-41EB-BD64-CD572A2DADE0}"/>
    <cellStyle name="Vírgula 5 4 2 5 2" xfId="25126" xr:uid="{45B99061-24A8-41C8-82DE-F1A1DD2C062B}"/>
    <cellStyle name="Vírgula 5 4 2 6" xfId="14385" xr:uid="{D9361F54-64E3-4D32-8846-BB57023AAE7E}"/>
    <cellStyle name="Vírgula 5 4 2 7" xfId="20285" xr:uid="{554198A6-7E96-401C-B534-F7B53152F5FF}"/>
    <cellStyle name="Vírgula 5 4 2 8" xfId="13085" xr:uid="{A8A4811C-EB44-45A2-B1BD-94390433238A}"/>
    <cellStyle name="Vírgula 5 4 2 9" xfId="33330" xr:uid="{B3C7DC2F-55FD-404D-B3FD-7708022D875A}"/>
    <cellStyle name="Vírgula 5 4 3" xfId="4035" xr:uid="{E2DE6934-55D9-4CD0-94E1-9452619F0E76}"/>
    <cellStyle name="Vírgula 5 4 3 2" xfId="5644" xr:uid="{D7BD74AD-896E-4229-ABF7-35435EAF7A85}"/>
    <cellStyle name="Vírgula 5 4 3 2 2" xfId="10893" xr:uid="{C4F45F2C-4B96-4352-9303-C084EE15BA6D}"/>
    <cellStyle name="Vírgula 5 4 3 2 2 2" xfId="27155" xr:uid="{1FF21A18-0D05-4838-86C4-31470F76E886}"/>
    <cellStyle name="Vírgula 5 4 3 2 3" xfId="16416" xr:uid="{9BD6E664-E062-46B6-B329-BF0DC3A3F723}"/>
    <cellStyle name="Vírgula 5 4 3 2 4" xfId="22314" xr:uid="{A3CEBA3D-BC64-46AC-8D22-9118F1FCA58D}"/>
    <cellStyle name="Vírgula 5 4 3 2 5" xfId="31415" xr:uid="{6AABB3FC-DE9D-457D-9873-6C7AFC6827B2}"/>
    <cellStyle name="Vírgula 5 4 3 3" xfId="7650" xr:uid="{F8698F5A-A203-4D9A-BB7E-857B3A0545B1}"/>
    <cellStyle name="Vírgula 5 4 3 3 2" xfId="12505" xr:uid="{AE23EFDC-A4D5-4A9F-AC6A-2D4EF7490E0E}"/>
    <cellStyle name="Vírgula 5 4 3 3 2 2" xfId="28767" xr:uid="{065500B2-0F41-412A-B6EE-26B5B84DC1FB}"/>
    <cellStyle name="Vírgula 5 4 3 3 3" xfId="18100" xr:uid="{6B61C0D3-F112-46EB-BE55-46C0EC5E1A42}"/>
    <cellStyle name="Vírgula 5 4 3 3 4" xfId="23926" xr:uid="{A2FBEF24-6BC2-4F36-95DB-C77F273C9518}"/>
    <cellStyle name="Vírgula 5 4 3 3 5" xfId="18664" xr:uid="{B18CC197-21F3-46FB-9FD8-DAAE9A8CEF32}"/>
    <cellStyle name="Vírgula 5 4 3 4" xfId="9277" xr:uid="{72F4E072-8C22-406C-ACE2-40AA7D6486B6}"/>
    <cellStyle name="Vírgula 5 4 3 4 2" xfId="25546" xr:uid="{E9A3964E-743E-45F8-A9A1-921EBD95B4A0}"/>
    <cellStyle name="Vírgula 5 4 3 5" xfId="14807" xr:uid="{D039AF1B-7AC5-4E0A-A011-2F5F82851281}"/>
    <cellStyle name="Vírgula 5 4 3 6" xfId="20705" xr:uid="{D133CA2B-D3E0-4747-B097-594453767F64}"/>
    <cellStyle name="Vírgula 5 4 3 7" xfId="31868" xr:uid="{7AA31691-16D3-4898-B25A-FE930AA50601}"/>
    <cellStyle name="Vírgula 5 4 3 8" xfId="33750" xr:uid="{65241A42-918E-48C7-9583-D42AAA409900}"/>
    <cellStyle name="Vírgula 5 4 4" xfId="4785" xr:uid="{B9EC05B4-7124-412F-A5B5-F736F8D9D8BA}"/>
    <cellStyle name="Vírgula 5 4 4 2" xfId="10034" xr:uid="{E2424EB1-2BC5-4728-AF28-6A9C952D337B}"/>
    <cellStyle name="Vírgula 5 4 4 2 2" xfId="26296" xr:uid="{DB81DDF1-2005-40B0-8EF3-ECA4AB2DEC1D}"/>
    <cellStyle name="Vírgula 5 4 4 3" xfId="15557" xr:uid="{26864E56-3ED7-4D1F-BD32-4F909DAD963C}"/>
    <cellStyle name="Vírgula 5 4 4 4" xfId="21455" xr:uid="{2D173067-95DA-4473-BDD9-FBAB55FF9DA9}"/>
    <cellStyle name="Vírgula 5 4 4 5" xfId="29360" xr:uid="{29394FF5-6D76-4616-B439-93618CF8F625}"/>
    <cellStyle name="Vírgula 5 4 5" xfId="6791" xr:uid="{4EE55809-FCE4-4C04-BB04-BA91213C99C1}"/>
    <cellStyle name="Vírgula 5 4 5 2" xfId="11646" xr:uid="{BB877E9A-DDA2-4F39-9940-2FC8BB89E2A6}"/>
    <cellStyle name="Vírgula 5 4 5 2 2" xfId="27908" xr:uid="{B26D5018-63FC-4F13-8E37-6ABAA4236195}"/>
    <cellStyle name="Vírgula 5 4 5 3" xfId="17241" xr:uid="{CF433859-58D6-489D-924C-38D2715A379A}"/>
    <cellStyle name="Vírgula 5 4 5 4" xfId="23067" xr:uid="{3165F566-E449-4C69-AC27-101A198CC099}"/>
    <cellStyle name="Vírgula 5 4 5 5" xfId="31278" xr:uid="{9DDD28F8-A51B-4CA5-BC12-5CCF60DC2E13}"/>
    <cellStyle name="Vírgula 5 4 6" xfId="8418" xr:uid="{D7D5BD4B-C7B2-469D-B206-FDAA03BF8289}"/>
    <cellStyle name="Vírgula 5 4 6 2" xfId="24687" xr:uid="{9E098191-2B24-4FDB-BAF8-9C6A70AF53FA}"/>
    <cellStyle name="Vírgula 5 4 7" xfId="13943" xr:uid="{EDB226E2-436E-477D-AB9F-2582EB523DE1}"/>
    <cellStyle name="Vírgula 5 4 8" xfId="19846" xr:uid="{F3703F03-0147-4934-BC4C-A863506DB4D4}"/>
    <cellStyle name="Vírgula 5 4 9" xfId="32095" xr:uid="{64DF15A4-5773-48D7-9B52-AF75D992E541}"/>
    <cellStyle name="Vírgula 5 5" xfId="3411" xr:uid="{9FB8CE6B-B410-447A-917B-FE1DCD5ACF8D}"/>
    <cellStyle name="Vírgula 5 5 10" xfId="35447" xr:uid="{909C3ABA-80FE-4D3E-8FD5-CE958CD7D443}"/>
    <cellStyle name="Vírgula 5 5 11" xfId="36442" xr:uid="{C79A746A-F781-4CC7-BA39-B9D80340D459}"/>
    <cellStyle name="Vírgula 5 5 12" xfId="37854" xr:uid="{813B81CC-BC97-4CF6-BB44-51B704AD0891}"/>
    <cellStyle name="Vírgula 5 5 13" xfId="39259" xr:uid="{89E43B4D-9922-4AA8-BA57-BC98BF44EFA3}"/>
    <cellStyle name="Vírgula 5 5 14" xfId="41116" xr:uid="{DB387D90-0125-442B-97F4-B25DA77C619F}"/>
    <cellStyle name="Vírgula 5 5 15" xfId="42308" xr:uid="{EF8030EB-B6C0-405A-A844-ACA702AB13DE}"/>
    <cellStyle name="Vírgula 5 5 16" xfId="43711" xr:uid="{D5FD4A0B-A225-489E-A249-935A3720E729}"/>
    <cellStyle name="Vírgula 5 5 2" xfId="4272" xr:uid="{1DB18A3F-7C5B-4B1C-B316-5ADDB7956D73}"/>
    <cellStyle name="Vírgula 5 5 2 2" xfId="5881" xr:uid="{FCA12178-EE89-46C1-BAF7-B3959EB09291}"/>
    <cellStyle name="Vírgula 5 5 2 2 2" xfId="11130" xr:uid="{1ADD568F-62C2-4AD3-8D69-D887A1E64186}"/>
    <cellStyle name="Vírgula 5 5 2 2 2 2" xfId="27392" xr:uid="{1CEDBCC2-C945-4C0A-B6D5-8B7B064B4BC5}"/>
    <cellStyle name="Vírgula 5 5 2 2 3" xfId="16653" xr:uid="{16159600-9684-4878-B803-87EAE407D119}"/>
    <cellStyle name="Vírgula 5 5 2 2 4" xfId="22551" xr:uid="{7FA1B227-9F4C-46A3-B6E2-5194BE44E528}"/>
    <cellStyle name="Vírgula 5 5 2 2 5" xfId="32265" xr:uid="{79C60ECE-4D91-443D-8C81-AFBFBB1BFE64}"/>
    <cellStyle name="Vírgula 5 5 2 3" xfId="7887" xr:uid="{0D375691-5ADB-4428-BC1B-F9F42E066254}"/>
    <cellStyle name="Vírgula 5 5 2 3 2" xfId="12742" xr:uid="{C511E3DC-89DC-41CD-9EA3-CAE5C39BD518}"/>
    <cellStyle name="Vírgula 5 5 2 3 2 2" xfId="29004" xr:uid="{4CC957CC-93D2-4CAC-9BA7-5705CDF0C40F}"/>
    <cellStyle name="Vírgula 5 5 2 3 3" xfId="18337" xr:uid="{36B8B245-A8AB-4527-9964-84D134CFD130}"/>
    <cellStyle name="Vírgula 5 5 2 3 4" xfId="24163" xr:uid="{D9446820-0CC4-4464-8157-C5EC9CA6EE99}"/>
    <cellStyle name="Vírgula 5 5 2 3 5" xfId="19555" xr:uid="{EF771586-1F75-4B0A-9180-252A4B5C47AA}"/>
    <cellStyle name="Vírgula 5 5 2 4" xfId="9514" xr:uid="{486D47EC-22AE-4345-B0F9-F2354516D8DC}"/>
    <cellStyle name="Vírgula 5 5 2 4 2" xfId="25783" xr:uid="{34FB91B3-D575-42CB-97F6-8198556B98D6}"/>
    <cellStyle name="Vírgula 5 5 2 5" xfId="15044" xr:uid="{30C9B300-94C1-4F30-922B-3D46F1681354}"/>
    <cellStyle name="Vírgula 5 5 2 6" xfId="20942" xr:uid="{3180AFFF-7B46-41D5-A68B-5BCFB628FC70}"/>
    <cellStyle name="Vírgula 5 5 2 7" xfId="30495" xr:uid="{B2385694-85EE-4533-B7E0-4B95BD9C057F}"/>
    <cellStyle name="Vírgula 5 5 2 8" xfId="33987" xr:uid="{93B126EB-DA71-4E89-93F1-A6FCD9D7CFA0}"/>
    <cellStyle name="Vírgula 5 5 3" xfId="5026" xr:uid="{6E385D7C-282F-459F-AA7E-15203643C5B8}"/>
    <cellStyle name="Vírgula 5 5 3 2" xfId="10275" xr:uid="{39597826-6B32-437B-9D98-9D41B496D641}"/>
    <cellStyle name="Vírgula 5 5 3 2 2" xfId="26537" xr:uid="{B7E0AB70-0042-44C1-B329-5AA6AB8208FB}"/>
    <cellStyle name="Vírgula 5 5 3 3" xfId="15798" xr:uid="{73D2E700-E46F-43B1-9F6F-5101C3B25FAD}"/>
    <cellStyle name="Vírgula 5 5 3 4" xfId="21696" xr:uid="{64C65022-15D1-4BD7-8CDF-05B5A3862DA6}"/>
    <cellStyle name="Vírgula 5 5 3 5" xfId="31283" xr:uid="{EE963F22-DEAF-4E12-99B6-9925DFFAF6D7}"/>
    <cellStyle name="Vírgula 5 5 4" xfId="7032" xr:uid="{83016D40-C513-49F9-9154-8BE554DC57D0}"/>
    <cellStyle name="Vírgula 5 5 4 2" xfId="11887" xr:uid="{66365B7D-6A55-40E4-BA9A-DCCF163B3809}"/>
    <cellStyle name="Vírgula 5 5 4 2 2" xfId="28149" xr:uid="{C25B8180-19C6-4E38-9305-4403686A61F4}"/>
    <cellStyle name="Vírgula 5 5 4 3" xfId="17482" xr:uid="{EE984788-1885-4D54-AB96-C1E94F13FD16}"/>
    <cellStyle name="Vírgula 5 5 4 4" xfId="23308" xr:uid="{E79B3C73-BA0D-41D3-B7CE-6507F35E8CB8}"/>
    <cellStyle name="Vírgula 5 5 4 5" xfId="18801" xr:uid="{DA8179B1-8795-425D-BCF8-0817ACB1AD20}"/>
    <cellStyle name="Vírgula 5 5 5" xfId="8659" xr:uid="{6D2BC38C-AD93-4A16-A014-04F757DFBB06}"/>
    <cellStyle name="Vírgula 5 5 5 2" xfId="24928" xr:uid="{E51A894B-2989-439E-AC94-E012555ABA63}"/>
    <cellStyle name="Vírgula 5 5 6" xfId="14187" xr:uid="{02952828-2AE8-48F9-8816-0DDEFBAFD306}"/>
    <cellStyle name="Vírgula 5 5 7" xfId="20087" xr:uid="{E6870D48-3006-4B38-83B9-75977719EAC3}"/>
    <cellStyle name="Vírgula 5 5 8" xfId="31503" xr:uid="{BAF12A19-A1BD-42DC-9177-5BF8031C1B15}"/>
    <cellStyle name="Vírgula 5 5 9" xfId="33132" xr:uid="{C2689E49-0CF7-4D62-A085-65CB1BEDDAE6}"/>
    <cellStyle name="Vírgula 5 6" xfId="3834" xr:uid="{55285F34-5F0C-4747-8382-FC5058315F92}"/>
    <cellStyle name="Vírgula 5 6 2" xfId="5443" xr:uid="{5CD832AA-D8CE-45CA-919A-666E1438DAF0}"/>
    <cellStyle name="Vírgula 5 6 2 2" xfId="10692" xr:uid="{654D2EC5-F67E-4E12-928D-0714FBEC826C}"/>
    <cellStyle name="Vírgula 5 6 2 2 2" xfId="26954" xr:uid="{5A45D202-A169-48B9-8CDF-12F348FBBEC1}"/>
    <cellStyle name="Vírgula 5 6 2 3" xfId="16215" xr:uid="{CEF9EE5E-62D5-4C86-8508-736C5EEF0FC2}"/>
    <cellStyle name="Vírgula 5 6 2 4" xfId="22113" xr:uid="{DE5B8A2B-86EB-4564-BBE6-FFDB41FB7F10}"/>
    <cellStyle name="Vírgula 5 6 2 5" xfId="31568" xr:uid="{EEC75627-98C0-4149-B12B-35789E653C35}"/>
    <cellStyle name="Vírgula 5 6 3" xfId="7449" xr:uid="{70AA2BD2-E653-4157-A0F9-8063154CC408}"/>
    <cellStyle name="Vírgula 5 6 3 2" xfId="12304" xr:uid="{F9C9A8CD-6289-478E-B8D6-27E79D6B29A3}"/>
    <cellStyle name="Vírgula 5 6 3 2 2" xfId="28566" xr:uid="{6C1E4EE5-D23A-4E86-B884-CF0DA9A2C4ED}"/>
    <cellStyle name="Vírgula 5 6 3 3" xfId="17899" xr:uid="{7F1096C9-3A61-4532-81E2-EB13199379F1}"/>
    <cellStyle name="Vírgula 5 6 3 4" xfId="23725" xr:uid="{95864E54-06F2-417F-97D3-2235D19697A2}"/>
    <cellStyle name="Vírgula 5 6 3 5" xfId="31665" xr:uid="{EC7DB8D0-A791-41DC-9DAB-2C8CCD3A683E}"/>
    <cellStyle name="Vírgula 5 6 4" xfId="9076" xr:uid="{7D9560D0-18B1-45F1-A019-AF769B165D13}"/>
    <cellStyle name="Vírgula 5 6 4 2" xfId="25345" xr:uid="{43F309E8-A854-4522-B9FF-0B5BF1644B17}"/>
    <cellStyle name="Vírgula 5 6 5" xfId="14606" xr:uid="{98DDE884-EB76-4DE9-A1A4-4A74A64F56A5}"/>
    <cellStyle name="Vírgula 5 6 6" xfId="20504" xr:uid="{B67CD3BB-4134-4070-9CDF-8C347DDC9CD0}"/>
    <cellStyle name="Vírgula 5 6 7" xfId="31792" xr:uid="{6CC55FC5-053A-4675-88B0-5B04896D5971}"/>
    <cellStyle name="Vírgula 5 6 8" xfId="33549" xr:uid="{AA5FCC2D-423A-492C-97C4-326807A4A01D}"/>
    <cellStyle name="Vírgula 5 6 9" xfId="41545" xr:uid="{22F7E9CE-BAC8-4BFB-9196-11965A8F2127}"/>
    <cellStyle name="Vírgula 5 7" xfId="13743" xr:uid="{0CE98E92-8775-46A0-BE31-52F9462010D3}"/>
    <cellStyle name="Vírgula 5 8" xfId="31078" xr:uid="{81E475AD-58E5-4D0D-AE7E-64247D0D8958}"/>
    <cellStyle name="Vírgula 5 9" xfId="32603" xr:uid="{68255958-D5A8-4D3E-A93E-C60D9FD90526}"/>
    <cellStyle name="Vírgula 5_20_Contingências" xfId="35001" xr:uid="{9DBCBC10-8F8E-40AD-B60C-D4AF8F86B6F9}"/>
    <cellStyle name="Vírgula 50" xfId="2926" xr:uid="{B5A67864-7BB4-4927-A2CF-34773035BA9D}"/>
    <cellStyle name="Vírgula 50 10" xfId="30430" xr:uid="{A9B3862A-0531-49E7-BFB9-63923AC9FB4F}"/>
    <cellStyle name="Vírgula 50 11" xfId="32698" xr:uid="{A911E388-5E70-4706-A9C6-63F80D480E06}"/>
    <cellStyle name="Vírgula 50 12" xfId="35448" xr:uid="{E43A608B-8645-4681-8047-EBCEAD98CEDE}"/>
    <cellStyle name="Vírgula 50 13" xfId="35761" xr:uid="{4B45FBD8-E8FF-4DCA-BE75-9C130E2ECED3}"/>
    <cellStyle name="Vírgula 50 14" xfId="37173" xr:uid="{ED231133-BC95-46A6-A17B-FCEFC56C210E}"/>
    <cellStyle name="Vírgula 50 15" xfId="38578" xr:uid="{008490F5-0BE6-49DE-AB4A-25D4D7193DB3}"/>
    <cellStyle name="Vírgula 50 16" xfId="41117" xr:uid="{833E84A9-3989-4F16-894A-F04847097569}"/>
    <cellStyle name="Vírgula 50 17" xfId="41627" xr:uid="{26F8443E-91C7-4A20-9953-8D225CFFDA42}"/>
    <cellStyle name="Vírgula 50 18" xfId="43030" xr:uid="{51F3BA87-6582-4DEA-AC07-7EC959B3FCE2}"/>
    <cellStyle name="Vírgula 50 2" xfId="3146" xr:uid="{EB340CD2-362B-4F6A-9FF0-03C50CEA8309}"/>
    <cellStyle name="Vírgula 50 2 10" xfId="32893" xr:uid="{84EAD94C-A3EE-4381-8D4C-7DE19CCC0CE2}"/>
    <cellStyle name="Vírgula 50 2 11" xfId="35449" xr:uid="{6D9F75C1-D530-4130-A937-5FD226900415}"/>
    <cellStyle name="Vírgula 50 2 12" xfId="35935" xr:uid="{1E7E83D4-61E6-4354-8622-C809A31508CC}"/>
    <cellStyle name="Vírgula 50 2 13" xfId="37347" xr:uid="{94C9EF21-5745-4056-A7D7-A505ABAAE35D}"/>
    <cellStyle name="Vírgula 50 2 14" xfId="38752" xr:uid="{477F9FEB-5089-4BB9-BBD2-F6B183846BDA}"/>
    <cellStyle name="Vírgula 50 2 15" xfId="41118" xr:uid="{2BAC5C83-22CE-407C-AE41-330A929350FB}"/>
    <cellStyle name="Vírgula 50 2 16" xfId="41801" xr:uid="{5F50FE18-6E80-476B-91DC-AF6F6A0F907D}"/>
    <cellStyle name="Vírgula 50 2 17" xfId="43204" xr:uid="{EA760481-4843-47B2-9841-15CB9D348AB2}"/>
    <cellStyle name="Vírgula 50 2 2" xfId="3611" xr:uid="{342590E5-8A43-4247-B8B7-9B6BFD03ADD0}"/>
    <cellStyle name="Vírgula 50 2 2 10" xfId="35450" xr:uid="{0308003C-5B60-4248-9785-D6D48F0CBA9E}"/>
    <cellStyle name="Vírgula 50 2 2 11" xfId="36300" xr:uid="{B9B6FA32-236F-43CF-9F2B-62827D4BA4AC}"/>
    <cellStyle name="Vírgula 50 2 2 12" xfId="37712" xr:uid="{C42803CF-E2BE-40E2-9DE8-65F85B74160E}"/>
    <cellStyle name="Vírgula 50 2 2 13" xfId="39117" xr:uid="{A88340DD-85D1-412A-B334-2C2C6FA79A0A}"/>
    <cellStyle name="Vírgula 50 2 2 14" xfId="41119" xr:uid="{19A1EB31-1474-452C-9D07-AAA789B8B0B6}"/>
    <cellStyle name="Vírgula 50 2 2 15" xfId="42166" xr:uid="{60E80E99-CCED-4D74-A2CF-94111002F4C3}"/>
    <cellStyle name="Vírgula 50 2 2 16" xfId="43569" xr:uid="{B42715B5-0110-4539-8971-C9A9FE4AABAD}"/>
    <cellStyle name="Vírgula 50 2 2 2" xfId="4472" xr:uid="{9993A115-1790-4FDF-981A-32F493CD79DB}"/>
    <cellStyle name="Vírgula 50 2 2 2 10" xfId="37052" xr:uid="{495B1737-B691-4114-8B3A-B41F94A5C725}"/>
    <cellStyle name="Vírgula 50 2 2 2 11" xfId="38464" xr:uid="{27917894-97F8-4FDB-A967-C0989A7E703B}"/>
    <cellStyle name="Vírgula 50 2 2 2 12" xfId="39869" xr:uid="{F088D0C6-E25F-4D7B-825E-48A0BB9752D4}"/>
    <cellStyle name="Vírgula 50 2 2 2 13" xfId="41120" xr:uid="{CB979752-81FD-44FD-B53E-626D3BB7BA6E}"/>
    <cellStyle name="Vírgula 50 2 2 2 14" xfId="42918" xr:uid="{AABEFC89-3FEE-4EA9-8870-A34F3DB77C35}"/>
    <cellStyle name="Vírgula 50 2 2 2 15" xfId="44321" xr:uid="{F9EAF208-86F2-4F0D-98EA-975A9F637B86}"/>
    <cellStyle name="Vírgula 50 2 2 2 2" xfId="6081" xr:uid="{693CE945-EBC5-48C9-9C49-06F5622F28D0}"/>
    <cellStyle name="Vírgula 50 2 2 2 2 2" xfId="11330" xr:uid="{3326F222-8CC6-40AE-8860-1378B35C78B1}"/>
    <cellStyle name="Vírgula 50 2 2 2 2 2 2" xfId="27592" xr:uid="{879C4F5C-3029-4416-A4F0-09125DD3AA7D}"/>
    <cellStyle name="Vírgula 50 2 2 2 2 3" xfId="16853" xr:uid="{E4B35A7F-B6ED-4DF4-B59E-5F53311EFEBB}"/>
    <cellStyle name="Vírgula 50 2 2 2 2 4" xfId="22751" xr:uid="{E218EE1D-D9C4-41BF-8DA7-CF871249520E}"/>
    <cellStyle name="Vírgula 50 2 2 2 2 5" xfId="19146" xr:uid="{483301B5-4098-4A31-B0F6-86B39EB60CFA}"/>
    <cellStyle name="Vírgula 50 2 2 2 3" xfId="8087" xr:uid="{ED3A9983-C11C-45FA-8650-D75866440AF3}"/>
    <cellStyle name="Vírgula 50 2 2 2 3 2" xfId="12942" xr:uid="{5AB8319B-B5CE-4EC1-8E7F-BEA035DBB4AD}"/>
    <cellStyle name="Vírgula 50 2 2 2 3 2 2" xfId="29204" xr:uid="{F83A531E-9A74-44A1-85B2-7F48B6C1014B}"/>
    <cellStyle name="Vírgula 50 2 2 2 3 3" xfId="18537" xr:uid="{0692022E-12BA-4B49-A04A-4CBA83805B13}"/>
    <cellStyle name="Vírgula 50 2 2 2 3 4" xfId="24363" xr:uid="{0CCFBEF6-AF46-472D-A228-CAC10FB30858}"/>
    <cellStyle name="Vírgula 50 2 2 2 3 5" xfId="30531" xr:uid="{95582B21-A528-4446-9220-6D0E9B58DCFB}"/>
    <cellStyle name="Vírgula 50 2 2 2 4" xfId="9714" xr:uid="{F27BF34D-0DCF-454E-B1A3-CB059785EBAB}"/>
    <cellStyle name="Vírgula 50 2 2 2 4 2" xfId="25983" xr:uid="{546DEC90-08A4-4081-9A5F-1D245968A117}"/>
    <cellStyle name="Vírgula 50 2 2 2 5" xfId="15244" xr:uid="{38E70481-E6FD-4557-9E0D-9153D667BE30}"/>
    <cellStyle name="Vírgula 50 2 2 2 6" xfId="21142" xr:uid="{3611A189-90A4-48B7-9DD7-2BED2BD3FC71}"/>
    <cellStyle name="Vírgula 50 2 2 2 7" xfId="31823" xr:uid="{6E768D46-D32E-4B9F-AC28-7BE6966CEDFA}"/>
    <cellStyle name="Vírgula 50 2 2 2 8" xfId="34187" xr:uid="{578F967A-2EB0-4F29-B807-A490F4D1D79B}"/>
    <cellStyle name="Vírgula 50 2 2 2 9" xfId="35451" xr:uid="{51EE0A5F-F266-4105-B0E3-17A6F93069C8}"/>
    <cellStyle name="Vírgula 50 2 2 3" xfId="5226" xr:uid="{49CA2C1D-F003-4729-A1C0-62817F9CB786}"/>
    <cellStyle name="Vírgula 50 2 2 3 2" xfId="10475" xr:uid="{F99AC80C-DE76-4EB2-A002-680A13ED8138}"/>
    <cellStyle name="Vírgula 50 2 2 3 2 2" xfId="26737" xr:uid="{BA748035-CB40-413F-80B8-272952148411}"/>
    <cellStyle name="Vírgula 50 2 2 3 3" xfId="15998" xr:uid="{AE2163A5-721B-47F7-B200-53B2C29190A7}"/>
    <cellStyle name="Vírgula 50 2 2 3 4" xfId="21896" xr:uid="{1F2361F0-6BD5-4281-8A03-F5E152A1BB9C}"/>
    <cellStyle name="Vírgula 50 2 2 3 5" xfId="19159" xr:uid="{5EECB4B3-B004-4E29-83E8-D2581EA36B4C}"/>
    <cellStyle name="Vírgula 50 2 2 4" xfId="7232" xr:uid="{27AC61DB-5F57-4BC8-A246-DABB576D86D8}"/>
    <cellStyle name="Vírgula 50 2 2 4 2" xfId="12087" xr:uid="{57516D26-8608-4119-BBD9-7EABDBE1C1F7}"/>
    <cellStyle name="Vírgula 50 2 2 4 2 2" xfId="28349" xr:uid="{2001E7E3-6DDD-41A7-849D-E4D908351BC6}"/>
    <cellStyle name="Vírgula 50 2 2 4 3" xfId="17682" xr:uid="{98719F16-8ABD-4572-B28E-ABFFFAB07DA5}"/>
    <cellStyle name="Vírgula 50 2 2 4 4" xfId="23508" xr:uid="{A2AF7FC6-9B71-4C30-B9C5-3716D1EF40B3}"/>
    <cellStyle name="Vírgula 50 2 2 4 5" xfId="13518" xr:uid="{F4BEA9B7-23B7-43E3-A9FE-3C062F379670}"/>
    <cellStyle name="Vírgula 50 2 2 5" xfId="8859" xr:uid="{1E0C2642-E922-4459-9E9E-71F95165B693}"/>
    <cellStyle name="Vírgula 50 2 2 5 2" xfId="25128" xr:uid="{FF8208D3-DCAE-46AD-A40F-99585D5F078F}"/>
    <cellStyle name="Vírgula 50 2 2 6" xfId="14387" xr:uid="{026AB5E1-A829-4767-BCF5-2DC95DF598A9}"/>
    <cellStyle name="Vírgula 50 2 2 7" xfId="20287" xr:uid="{D711C731-28BF-41B6-BEDD-3CEF8B847D30}"/>
    <cellStyle name="Vírgula 50 2 2 8" xfId="19289" xr:uid="{6A6474B0-6112-464E-933A-70D0BDFA0537}"/>
    <cellStyle name="Vírgula 50 2 2 9" xfId="33332" xr:uid="{1C7B8C02-05ED-4DC1-A66C-F3BFA5C9EAA0}"/>
    <cellStyle name="Vírgula 50 2 3" xfId="4037" xr:uid="{985D9866-77A0-48E6-B943-CC10EEA37093}"/>
    <cellStyle name="Vírgula 50 2 3 10" xfId="36685" xr:uid="{51BCC2F4-505F-4CA8-8231-5CDC97B901CF}"/>
    <cellStyle name="Vírgula 50 2 3 11" xfId="38097" xr:uid="{6701936E-2B4F-4210-8EB6-247552CC1E3B}"/>
    <cellStyle name="Vírgula 50 2 3 12" xfId="39502" xr:uid="{09C04596-A127-4FFF-9E52-86550DE0A320}"/>
    <cellStyle name="Vírgula 50 2 3 13" xfId="41121" xr:uid="{3B460D14-184E-4BDC-85AB-C7EC9C6AA1F1}"/>
    <cellStyle name="Vírgula 50 2 3 14" xfId="42551" xr:uid="{DE8FD03C-8314-4768-B274-8C56C37121DE}"/>
    <cellStyle name="Vírgula 50 2 3 15" xfId="43954" xr:uid="{A2EE8DB3-5997-458D-976C-E32A38D6ADF7}"/>
    <cellStyle name="Vírgula 50 2 3 2" xfId="5646" xr:uid="{329B4342-1B1C-4530-ABA9-A3D89E555D88}"/>
    <cellStyle name="Vírgula 50 2 3 2 2" xfId="10895" xr:uid="{88855F4E-DB9E-49DF-8009-3DE34DD45370}"/>
    <cellStyle name="Vírgula 50 2 3 2 2 2" xfId="27157" xr:uid="{B8DFA3B6-9C01-44FB-BB4E-27ECBD54F8E4}"/>
    <cellStyle name="Vírgula 50 2 3 2 3" xfId="16418" xr:uid="{3771D879-F9C1-43E3-8C9C-72CB35E81EE6}"/>
    <cellStyle name="Vírgula 50 2 3 2 4" xfId="22316" xr:uid="{8B38A4E2-B230-4D35-89A3-92CB0175729E}"/>
    <cellStyle name="Vírgula 50 2 3 2 5" xfId="30341" xr:uid="{9AF46920-9C5D-409B-8F8C-9A72D44197EE}"/>
    <cellStyle name="Vírgula 50 2 3 3" xfId="7652" xr:uid="{942AB922-CE19-4497-90D2-12176021CB56}"/>
    <cellStyle name="Vírgula 50 2 3 3 2" xfId="12507" xr:uid="{C64D33B6-10C0-49E8-99F9-44FA9EE9F5D9}"/>
    <cellStyle name="Vírgula 50 2 3 3 2 2" xfId="28769" xr:uid="{2CA35A8D-D112-493D-8E73-6C883DF3E0A9}"/>
    <cellStyle name="Vírgula 50 2 3 3 3" xfId="18102" xr:uid="{0449F659-FCC7-4A59-BD74-C2CD97A9D446}"/>
    <cellStyle name="Vírgula 50 2 3 3 4" xfId="23928" xr:uid="{E35D67E5-C296-4A7F-A517-77CA85342FD6}"/>
    <cellStyle name="Vírgula 50 2 3 3 5" xfId="13632" xr:uid="{D227BB18-A1AB-4954-926C-A02A73AFAF2A}"/>
    <cellStyle name="Vírgula 50 2 3 4" xfId="9279" xr:uid="{6222CAB1-BD02-4522-9F49-7EFCF8C80D71}"/>
    <cellStyle name="Vírgula 50 2 3 4 2" xfId="25548" xr:uid="{1DDD1FD9-F560-4A2B-BBE0-0881DD0B0C78}"/>
    <cellStyle name="Vírgula 50 2 3 5" xfId="14809" xr:uid="{90D94533-93D2-493D-A549-2EDDD4A07FB0}"/>
    <cellStyle name="Vírgula 50 2 3 6" xfId="20707" xr:uid="{BF3CD7A7-50E0-461E-AD61-328C411A5308}"/>
    <cellStyle name="Vírgula 50 2 3 7" xfId="30710" xr:uid="{1536435C-F56A-4957-853A-7EC0E7CA5DCE}"/>
    <cellStyle name="Vírgula 50 2 3 8" xfId="33752" xr:uid="{67DA3474-D345-4035-9BC9-BB29C6550864}"/>
    <cellStyle name="Vírgula 50 2 3 9" xfId="35452" xr:uid="{450D7F1A-1F25-4D68-AF4A-3DCEA8FD75FA}"/>
    <cellStyle name="Vírgula 50 2 4" xfId="4787" xr:uid="{D0643B96-F6F7-44D1-8DCF-1572A1945145}"/>
    <cellStyle name="Vírgula 50 2 4 2" xfId="10036" xr:uid="{0E4255F6-155B-43CB-8D1C-835FF844840C}"/>
    <cellStyle name="Vírgula 50 2 4 2 2" xfId="26298" xr:uid="{965E1375-C5CB-4524-878C-7358A2FE5C8C}"/>
    <cellStyle name="Vírgula 50 2 4 3" xfId="15559" xr:uid="{51F6FFEC-9C69-499C-9E19-27CEE8352922}"/>
    <cellStyle name="Vírgula 50 2 4 4" xfId="21457" xr:uid="{EACACCD2-449F-4878-9AD0-8F33743BFC05}"/>
    <cellStyle name="Vírgula 50 2 4 5" xfId="32477" xr:uid="{F80CF59B-AF7B-4A2F-8EC2-9A8FA2EB2556}"/>
    <cellStyle name="Vírgula 50 2 5" xfId="6793" xr:uid="{D4E3965F-CF45-4064-9662-2EE5723FD3DC}"/>
    <cellStyle name="Vírgula 50 2 5 2" xfId="11648" xr:uid="{8329ECE5-CBA4-4B0B-9E98-9C42E56ECA52}"/>
    <cellStyle name="Vírgula 50 2 5 2 2" xfId="27910" xr:uid="{D4D52F67-1D02-44A4-A4B5-92DBB7FA99DF}"/>
    <cellStyle name="Vírgula 50 2 5 3" xfId="17243" xr:uid="{F55D8199-F1EE-48EF-BFB6-6F28D80AA491}"/>
    <cellStyle name="Vírgula 50 2 5 4" xfId="23069" xr:uid="{A4E9A9D1-FB42-4150-BF7D-24092F2B0484}"/>
    <cellStyle name="Vírgula 50 2 5 5" xfId="29645" xr:uid="{6380B097-DC6E-48AE-930F-A73F775D07A7}"/>
    <cellStyle name="Vírgula 50 2 6" xfId="8420" xr:uid="{603082EB-2071-41B7-A302-EBBB65A970BC}"/>
    <cellStyle name="Vírgula 50 2 6 2" xfId="24689" xr:uid="{7B8CF3A8-9106-4A43-BD82-6F9415A74CBB}"/>
    <cellStyle name="Vírgula 50 2 7" xfId="13945" xr:uid="{98496D52-6744-4011-A37F-80384D21A630}"/>
    <cellStyle name="Vírgula 50 2 8" xfId="19848" xr:uid="{049AE6E4-B6E2-4890-BE05-B47299C6244E}"/>
    <cellStyle name="Vírgula 50 2 9" xfId="19544" xr:uid="{2CDA4FAD-B552-4A93-B6B1-2C4D87F305FE}"/>
    <cellStyle name="Vírgula 50 3" xfId="3413" xr:uid="{B40E0AF7-61E3-4D4C-8A49-9629C0A7EBE9}"/>
    <cellStyle name="Vírgula 50 3 10" xfId="35453" xr:uid="{95030157-D498-4ABD-B6FC-BCE41AE31B0D}"/>
    <cellStyle name="Vírgula 50 3 11" xfId="36124" xr:uid="{6B52D291-3458-4312-8DDE-A99A1729F37A}"/>
    <cellStyle name="Vírgula 50 3 12" xfId="37536" xr:uid="{67A0AD84-A1F1-4756-A595-F34888C92821}"/>
    <cellStyle name="Vírgula 50 3 13" xfId="38941" xr:uid="{B0557CE5-39E8-47F2-8ED3-C7009726EE09}"/>
    <cellStyle name="Vírgula 50 3 14" xfId="41122" xr:uid="{F984A7BF-A959-4EFC-BEA5-9C47A1F19822}"/>
    <cellStyle name="Vírgula 50 3 15" xfId="41990" xr:uid="{F4BFDA46-AE10-40C1-BE52-02A876221C26}"/>
    <cellStyle name="Vírgula 50 3 16" xfId="43393" xr:uid="{EF4ED469-00CC-4DC2-A515-6915AB76286E}"/>
    <cellStyle name="Vírgula 50 3 2" xfId="4274" xr:uid="{A38838A3-673F-4D03-9997-ABA4CE8FB5C2}"/>
    <cellStyle name="Vírgula 50 3 2 10" xfId="36876" xr:uid="{49E430EF-1D29-401D-B2DA-7C285E1CA852}"/>
    <cellStyle name="Vírgula 50 3 2 11" xfId="38288" xr:uid="{B7B43099-4A70-401E-A93A-930A643CC9F6}"/>
    <cellStyle name="Vírgula 50 3 2 12" xfId="39693" xr:uid="{4C7D13DD-8907-4035-BA17-C3C4A8D4D831}"/>
    <cellStyle name="Vírgula 50 3 2 13" xfId="41123" xr:uid="{85DAEA7E-F01A-4745-B638-B12632ED8C75}"/>
    <cellStyle name="Vírgula 50 3 2 14" xfId="42742" xr:uid="{6A134A31-0EB4-4CA2-8701-F05313C2BEFB}"/>
    <cellStyle name="Vírgula 50 3 2 15" xfId="44145" xr:uid="{10ABD9AC-2264-4CE5-AB7D-3E58D772080D}"/>
    <cellStyle name="Vírgula 50 3 2 2" xfId="5883" xr:uid="{190F1BD5-A8BD-4769-8090-DAFAF2DAF429}"/>
    <cellStyle name="Vírgula 50 3 2 2 2" xfId="11132" xr:uid="{AFF69956-0ADE-4529-9CC2-4B7EAD66E776}"/>
    <cellStyle name="Vírgula 50 3 2 2 2 2" xfId="27394" xr:uid="{EE6B3FC0-FCB5-4765-A9B9-B93E40E2B043}"/>
    <cellStyle name="Vírgula 50 3 2 2 3" xfId="16655" xr:uid="{368FFDF1-F243-4EEB-B912-0722EC1D8FE0}"/>
    <cellStyle name="Vírgula 50 3 2 2 4" xfId="22553" xr:uid="{69FDE359-204F-4748-A64E-30FA12D619E0}"/>
    <cellStyle name="Vírgula 50 3 2 2 5" xfId="30929" xr:uid="{E9712BAC-894B-49B3-98B3-AB0DF46CC96D}"/>
    <cellStyle name="Vírgula 50 3 2 3" xfId="7889" xr:uid="{4E3BFEA8-FF5A-4A16-B43E-52493BF45AFB}"/>
    <cellStyle name="Vírgula 50 3 2 3 2" xfId="12744" xr:uid="{F247DF76-B3A6-4B61-85F0-4E601F0AFA4A}"/>
    <cellStyle name="Vírgula 50 3 2 3 2 2" xfId="29006" xr:uid="{49D6475B-2982-4525-A000-6219C7AEC267}"/>
    <cellStyle name="Vírgula 50 3 2 3 3" xfId="18339" xr:uid="{7F970C22-6762-4BFB-A2AE-EDAAE95F5C34}"/>
    <cellStyle name="Vírgula 50 3 2 3 4" xfId="24165" xr:uid="{937666F2-B1B1-48FA-9C1E-CC3F47E2CFD8}"/>
    <cellStyle name="Vírgula 50 3 2 3 5" xfId="30210" xr:uid="{05EB61C5-9805-4043-AB86-C8F7ABE57E71}"/>
    <cellStyle name="Vírgula 50 3 2 4" xfId="9516" xr:uid="{D94E4874-BE5A-4BF7-BE43-73ED683E4197}"/>
    <cellStyle name="Vírgula 50 3 2 4 2" xfId="25785" xr:uid="{DC628C75-C24E-4266-B876-504BDA3BDB3C}"/>
    <cellStyle name="Vírgula 50 3 2 5" xfId="15046" xr:uid="{BBC22D72-74FA-4630-92D5-DE8F855C5ABB}"/>
    <cellStyle name="Vírgula 50 3 2 6" xfId="20944" xr:uid="{336C06B8-FFB3-4331-825F-DC68F47DD9AB}"/>
    <cellStyle name="Vírgula 50 3 2 7" xfId="32412" xr:uid="{BEE05267-F6D4-4BE7-8213-5656DF3890E9}"/>
    <cellStyle name="Vírgula 50 3 2 8" xfId="33989" xr:uid="{B6E7FD57-1B01-4E63-8F77-8E16BFF72072}"/>
    <cellStyle name="Vírgula 50 3 2 9" xfId="35454" xr:uid="{27EA1C0B-A16D-48C4-AB0D-3574C76DBC30}"/>
    <cellStyle name="Vírgula 50 3 3" xfId="5028" xr:uid="{DC6F90A9-183F-4F0E-B811-0BA2704E6156}"/>
    <cellStyle name="Vírgula 50 3 3 2" xfId="10277" xr:uid="{37015518-0F31-46C4-B6F1-C7CCC40CAE4C}"/>
    <cellStyle name="Vírgula 50 3 3 2 2" xfId="26539" xr:uid="{6D15AA84-D63E-47C2-8021-BD860F8D2C08}"/>
    <cellStyle name="Vírgula 50 3 3 3" xfId="15800" xr:uid="{177EDAEA-9639-4AFE-9001-5FA27264326F}"/>
    <cellStyle name="Vírgula 50 3 3 4" xfId="21698" xr:uid="{0991A409-B6CB-4846-9CD2-F445337D8F4A}"/>
    <cellStyle name="Vírgula 50 3 3 5" xfId="16941" xr:uid="{0AC24933-280C-479C-8868-4450C6346C31}"/>
    <cellStyle name="Vírgula 50 3 4" xfId="7034" xr:uid="{62E3E68F-9F10-4E99-9270-DAEB59879FE8}"/>
    <cellStyle name="Vírgula 50 3 4 2" xfId="11889" xr:uid="{032D2142-9ACD-4325-9BD7-399CC6A15235}"/>
    <cellStyle name="Vírgula 50 3 4 2 2" xfId="28151" xr:uid="{9A1D7259-20F8-4E04-9A2C-B0758A8336D7}"/>
    <cellStyle name="Vírgula 50 3 4 3" xfId="17484" xr:uid="{A9C5DA6E-E6C0-4CFB-A80E-AB3C959378D7}"/>
    <cellStyle name="Vírgula 50 3 4 4" xfId="23310" xr:uid="{91E61222-2ED7-4275-96FA-F4BB70BE291E}"/>
    <cellStyle name="Vírgula 50 3 4 5" xfId="31345" xr:uid="{DA62329E-F1AB-4E91-B76C-0862D9498D26}"/>
    <cellStyle name="Vírgula 50 3 5" xfId="8661" xr:uid="{E6434CBC-2030-4759-BDD7-5D7B82EEDD82}"/>
    <cellStyle name="Vírgula 50 3 5 2" xfId="24930" xr:uid="{3FB390E4-384C-4930-9461-92547011D95B}"/>
    <cellStyle name="Vírgula 50 3 6" xfId="14189" xr:uid="{74B6D715-7C64-4ECD-ADDB-56ADFD82ED7E}"/>
    <cellStyle name="Vírgula 50 3 7" xfId="20089" xr:uid="{57823633-98FB-4717-BE74-0426D86BF961}"/>
    <cellStyle name="Vírgula 50 3 8" xfId="31663" xr:uid="{9A101D76-73BC-46D6-AA2B-F6077B17E2C7}"/>
    <cellStyle name="Vírgula 50 3 9" xfId="33134" xr:uid="{A37C2429-9996-49AA-A71F-D5EE4E59357D}"/>
    <cellStyle name="Vírgula 50 4" xfId="3836" xr:uid="{F15B9898-9287-4980-ACDA-AD50ED3ADDB2}"/>
    <cellStyle name="Vírgula 50 4 10" xfId="36509" xr:uid="{0E3CA1DD-C3F0-4A46-88D7-884D5ACFF5E1}"/>
    <cellStyle name="Vírgula 50 4 11" xfId="37921" xr:uid="{3A6B0627-F38B-4684-9A27-3E358E9DBB13}"/>
    <cellStyle name="Vírgula 50 4 12" xfId="39326" xr:uid="{15CE39D6-9E7B-4133-AFA7-2A48017FA42B}"/>
    <cellStyle name="Vírgula 50 4 13" xfId="41124" xr:uid="{C517B05E-D7CC-45F3-B4D0-35203AC0BD88}"/>
    <cellStyle name="Vírgula 50 4 14" xfId="42375" xr:uid="{1DCF8DCF-6233-4CE6-BE8C-B483381C252E}"/>
    <cellStyle name="Vírgula 50 4 15" xfId="43778" xr:uid="{440DFCE5-78F0-404F-9E52-96B5E5E2571A}"/>
    <cellStyle name="Vírgula 50 4 2" xfId="5445" xr:uid="{0A5F38DB-BC8E-4667-BE2E-0C636E42998E}"/>
    <cellStyle name="Vírgula 50 4 2 2" xfId="10694" xr:uid="{2817A9DB-4ABA-4DF6-98A7-418F99922708}"/>
    <cellStyle name="Vírgula 50 4 2 2 2" xfId="26956" xr:uid="{25108837-735F-49CA-90EF-E383DD537D1B}"/>
    <cellStyle name="Vírgula 50 4 2 3" xfId="16217" xr:uid="{06BF615B-A9FD-45B9-A675-A39687B68452}"/>
    <cellStyle name="Vírgula 50 4 2 4" xfId="22115" xr:uid="{9A94837D-16DF-45FD-B21A-BF12E25826AF}"/>
    <cellStyle name="Vírgula 50 4 2 5" xfId="18952" xr:uid="{2A231FA0-ED4E-4FE7-84EC-C879185E22F3}"/>
    <cellStyle name="Vírgula 50 4 3" xfId="7451" xr:uid="{606B4CBC-FF0B-4D42-833C-DCEA756C32DF}"/>
    <cellStyle name="Vírgula 50 4 3 2" xfId="12306" xr:uid="{457F2866-BA90-44DC-9CBA-89AE0CEA5937}"/>
    <cellStyle name="Vírgula 50 4 3 2 2" xfId="28568" xr:uid="{89A34104-E20A-4633-8188-5B08933B83B3}"/>
    <cellStyle name="Vírgula 50 4 3 3" xfId="17901" xr:uid="{F3439933-A8E1-405B-87E5-2925396CB620}"/>
    <cellStyle name="Vírgula 50 4 3 4" xfId="23727" xr:uid="{972CB698-5F01-4ABB-9374-754C5D68C19A}"/>
    <cellStyle name="Vírgula 50 4 3 5" xfId="31108" xr:uid="{C7D05845-91DE-4B72-BFF1-1F2DE56EDF28}"/>
    <cellStyle name="Vírgula 50 4 4" xfId="9078" xr:uid="{A32E227E-BD7F-47DA-9EAB-540DC3E6ECA4}"/>
    <cellStyle name="Vírgula 50 4 4 2" xfId="25347" xr:uid="{902D484F-585E-4F2E-B3AD-8D4C7029B115}"/>
    <cellStyle name="Vírgula 50 4 5" xfId="14608" xr:uid="{548735E9-F3BE-4BD6-B98F-CCC836602AE5}"/>
    <cellStyle name="Vírgula 50 4 6" xfId="20506" xr:uid="{664E7991-41B4-4598-803C-2AD16A7972B8}"/>
    <cellStyle name="Vírgula 50 4 7" xfId="30780" xr:uid="{4123A219-B3BB-46AF-8D72-81C2847F9A7D}"/>
    <cellStyle name="Vírgula 50 4 8" xfId="33551" xr:uid="{F6104139-4184-47A2-8CB9-195BAF90F71E}"/>
    <cellStyle name="Vírgula 50 4 9" xfId="35455" xr:uid="{B9FF1380-FFF6-43C5-9109-BF97459DC3FF}"/>
    <cellStyle name="Vírgula 50 5" xfId="4593" xr:uid="{3B5A7DAD-C31A-4477-99F1-DCA203B829E0}"/>
    <cellStyle name="Vírgula 50 5 2" xfId="9842" xr:uid="{3C61FDB7-AC96-4D1F-86A1-E2426A57A88A}"/>
    <cellStyle name="Vírgula 50 5 2 2" xfId="26104" xr:uid="{32F247A4-C324-4BE5-8F0F-7934C97BA4B2}"/>
    <cellStyle name="Vírgula 50 5 3" xfId="15365" xr:uid="{417235D6-183A-4D1A-AB19-55E9D05385DF}"/>
    <cellStyle name="Vírgula 50 5 4" xfId="21263" xr:uid="{68B38318-AB6C-4E83-A48D-7FD14D8BECF0}"/>
    <cellStyle name="Vírgula 50 5 5" xfId="19039" xr:uid="{C40C4B0D-6005-4EAF-ACFF-4711CD80AEA8}"/>
    <cellStyle name="Vírgula 50 6" xfId="6599" xr:uid="{9B3987C9-285A-47B2-BCA1-BCFA6B3C0280}"/>
    <cellStyle name="Vírgula 50 6 2" xfId="11454" xr:uid="{8CE8837E-4096-4CA2-931F-B5853FA53D7A}"/>
    <cellStyle name="Vírgula 50 6 2 2" xfId="27716" xr:uid="{763A6418-E4D0-447C-8923-88EAAEA719C1}"/>
    <cellStyle name="Vírgula 50 6 3" xfId="17049" xr:uid="{C42D9684-8173-4DD4-AF41-8A4E42CC0BE5}"/>
    <cellStyle name="Vírgula 50 6 4" xfId="22875" xr:uid="{59AE97AD-C123-4298-9F56-7DA50F03F6E4}"/>
    <cellStyle name="Vírgula 50 6 5" xfId="13160" xr:uid="{411AD136-2574-4CFB-96F5-F2E66F4C4395}"/>
    <cellStyle name="Vírgula 50 7" xfId="8226" xr:uid="{B78194A0-39AF-41B5-A1E7-BE80BFBEED37}"/>
    <cellStyle name="Vírgula 50 7 2" xfId="24495" xr:uid="{5ABA0B06-88F2-4F0A-9CEB-7B0570E0D204}"/>
    <cellStyle name="Vírgula 50 8" xfId="13745" xr:uid="{C7C18E27-E222-4324-89A3-19A423D38C62}"/>
    <cellStyle name="Vírgula 50 9" xfId="19654" xr:uid="{190DE5D9-E288-449F-8088-2A168AE11C33}"/>
    <cellStyle name="Vírgula 51" xfId="8166" xr:uid="{E8F762DB-0ED6-4CAF-8B17-52DC102AB981}"/>
    <cellStyle name="Vírgula 51 2" xfId="24439" xr:uid="{EF621842-7DBD-4490-B75D-069F54DBC436}"/>
    <cellStyle name="Vírgula 51 3" xfId="41361" xr:uid="{7F3C53A0-53CD-4ADA-A871-83B22A8BB2D6}"/>
    <cellStyle name="Vírgula 52" xfId="2927" xr:uid="{D5CE849E-772C-4954-80A1-D60C23BF26DC}"/>
    <cellStyle name="Vírgula 52 10" xfId="18643" xr:uid="{5B448FB3-848C-4976-943D-B5F6F8DAD7E5}"/>
    <cellStyle name="Vírgula 52 11" xfId="32699" xr:uid="{83360D8E-8A5A-4828-B642-F8F6BB0D38E1}"/>
    <cellStyle name="Vírgula 52 12" xfId="35456" xr:uid="{E7878FC0-A677-447D-A7D5-BA16CE0EC4BE}"/>
    <cellStyle name="Vírgula 52 13" xfId="35762" xr:uid="{39DF49DE-92D5-40AE-8ADA-2128707CD8A8}"/>
    <cellStyle name="Vírgula 52 14" xfId="37174" xr:uid="{F85B6685-98F2-4416-9218-B394C7125E43}"/>
    <cellStyle name="Vírgula 52 15" xfId="38579" xr:uid="{4DE12FD7-99C6-46E1-9947-D19679E7BF98}"/>
    <cellStyle name="Vírgula 52 16" xfId="41125" xr:uid="{FAA88950-2C67-4BB3-996C-8A491786F425}"/>
    <cellStyle name="Vírgula 52 17" xfId="41628" xr:uid="{346D0A9D-0263-4342-9B48-361DD2839F32}"/>
    <cellStyle name="Vírgula 52 18" xfId="43031" xr:uid="{CCBF3D11-4C34-45B5-AB69-821700588F62}"/>
    <cellStyle name="Vírgula 52 2" xfId="3147" xr:uid="{E66066A6-8F69-4D65-8FA4-A8A1C4862473}"/>
    <cellStyle name="Vírgula 52 2 10" xfId="32894" xr:uid="{A29B1823-2DBE-4B48-A948-73ED504CD5C7}"/>
    <cellStyle name="Vírgula 52 2 11" xfId="35457" xr:uid="{87E70F98-2A82-43C3-90BD-0266EF1143B2}"/>
    <cellStyle name="Vírgula 52 2 12" xfId="35936" xr:uid="{7E26D3B6-1559-43A7-B23C-DF9D27EBBE9A}"/>
    <cellStyle name="Vírgula 52 2 13" xfId="37348" xr:uid="{66E8EEBF-F875-4DE7-93A0-F5F6B650F292}"/>
    <cellStyle name="Vírgula 52 2 14" xfId="38753" xr:uid="{05D63190-7438-4CFE-94C1-C2F4B71929AD}"/>
    <cellStyle name="Vírgula 52 2 15" xfId="41126" xr:uid="{53E029D4-F785-4C69-BF41-409ED533F749}"/>
    <cellStyle name="Vírgula 52 2 16" xfId="41802" xr:uid="{B2472749-5B39-43AD-BB69-1CC2D58F67BC}"/>
    <cellStyle name="Vírgula 52 2 17" xfId="43205" xr:uid="{021CF67C-B195-4745-8A84-B3587DE40125}"/>
    <cellStyle name="Vírgula 52 2 2" xfId="3612" xr:uid="{8109A10C-F52E-4533-8735-150F43E018DD}"/>
    <cellStyle name="Vírgula 52 2 2 10" xfId="35458" xr:uid="{BE916A39-3811-4B12-9CB2-95E294671F5B}"/>
    <cellStyle name="Vírgula 52 2 2 11" xfId="36301" xr:uid="{38FD985E-73D5-4A08-81D3-D97BD91B4379}"/>
    <cellStyle name="Vírgula 52 2 2 12" xfId="37713" xr:uid="{A34534A1-D753-4085-8DC5-C3C383F96DAB}"/>
    <cellStyle name="Vírgula 52 2 2 13" xfId="39118" xr:uid="{EB1EC21B-74FF-415F-A27D-8DF11C2B9A34}"/>
    <cellStyle name="Vírgula 52 2 2 14" xfId="41127" xr:uid="{854704BD-0235-4AC0-9F01-CEA14D2B34B3}"/>
    <cellStyle name="Vírgula 52 2 2 15" xfId="42167" xr:uid="{74C8B565-A310-4008-AA2D-453E9465433D}"/>
    <cellStyle name="Vírgula 52 2 2 16" xfId="43570" xr:uid="{F53AFA40-8E26-4579-9339-E77849600993}"/>
    <cellStyle name="Vírgula 52 2 2 2" xfId="4473" xr:uid="{98DDEEE3-1FF2-47ED-81A3-46F728E12D3C}"/>
    <cellStyle name="Vírgula 52 2 2 2 10" xfId="37053" xr:uid="{88D168C2-D017-4215-92F2-6238FDAABF0F}"/>
    <cellStyle name="Vírgula 52 2 2 2 11" xfId="38465" xr:uid="{0D52A4E3-0924-44F0-9A04-94DDA96C56D0}"/>
    <cellStyle name="Vírgula 52 2 2 2 12" xfId="39870" xr:uid="{2BD1DBCB-F9CA-404F-897F-E68EA4EAF0AB}"/>
    <cellStyle name="Vírgula 52 2 2 2 13" xfId="41128" xr:uid="{2391CF15-F9F8-4E32-9BE5-F05561010756}"/>
    <cellStyle name="Vírgula 52 2 2 2 14" xfId="42919" xr:uid="{95C60D89-AE62-45FC-81D2-97E55F15C98D}"/>
    <cellStyle name="Vírgula 52 2 2 2 15" xfId="44322" xr:uid="{BCD1609C-0C40-4662-8AA9-18574F8D5A6C}"/>
    <cellStyle name="Vírgula 52 2 2 2 2" xfId="6082" xr:uid="{3E03E743-E0E8-495E-9DE4-8BC560103FFD}"/>
    <cellStyle name="Vírgula 52 2 2 2 2 2" xfId="11331" xr:uid="{1B2B5E97-05D9-4BAB-94DF-46825D9295BE}"/>
    <cellStyle name="Vírgula 52 2 2 2 2 2 2" xfId="27593" xr:uid="{5F60E4F8-E150-4BF2-A847-B48B7CE59C66}"/>
    <cellStyle name="Vírgula 52 2 2 2 2 3" xfId="16854" xr:uid="{27397679-1F02-4526-97CA-F0DE10D0F7F7}"/>
    <cellStyle name="Vírgula 52 2 2 2 2 4" xfId="22752" xr:uid="{AD6F98B2-DE22-4911-B86E-9390D5F977F7}"/>
    <cellStyle name="Vírgula 52 2 2 2 2 5" xfId="19335" xr:uid="{10629F34-ED68-45E8-BC48-4526ED43D657}"/>
    <cellStyle name="Vírgula 52 2 2 2 3" xfId="8088" xr:uid="{13D15B08-44C5-41D2-B423-763A5E1C11E7}"/>
    <cellStyle name="Vírgula 52 2 2 2 3 2" xfId="12943" xr:uid="{61E056E4-C54A-4D21-975D-C150C0020AD3}"/>
    <cellStyle name="Vírgula 52 2 2 2 3 2 2" xfId="29205" xr:uid="{0816B10B-0FCF-4CC4-A8CF-38B4492F5C11}"/>
    <cellStyle name="Vírgula 52 2 2 2 3 3" xfId="18538" xr:uid="{A9EA04E8-EA2D-4CAD-9E42-01A56496FE47}"/>
    <cellStyle name="Vírgula 52 2 2 2 3 4" xfId="24364" xr:uid="{390801B7-22C6-401A-A8D4-100D4A8F34D9}"/>
    <cellStyle name="Vírgula 52 2 2 2 3 5" xfId="29498" xr:uid="{AD8D4518-C8ED-42D1-9443-D8280600FDBB}"/>
    <cellStyle name="Vírgula 52 2 2 2 4" xfId="9715" xr:uid="{497714BD-DD29-4801-8264-0629F5F3AAEC}"/>
    <cellStyle name="Vírgula 52 2 2 2 4 2" xfId="25984" xr:uid="{7DA0CB9E-7C2C-40B3-939F-53430FC29E83}"/>
    <cellStyle name="Vírgula 52 2 2 2 5" xfId="15245" xr:uid="{D8AD4128-2FE1-4093-AD32-3471A923247C}"/>
    <cellStyle name="Vírgula 52 2 2 2 6" xfId="21143" xr:uid="{03EDADD6-45E3-457D-8EFA-D3E91EB2C362}"/>
    <cellStyle name="Vírgula 52 2 2 2 7" xfId="13262" xr:uid="{514A9ECA-AF1C-4E6D-B650-9743F9E6312C}"/>
    <cellStyle name="Vírgula 52 2 2 2 8" xfId="34188" xr:uid="{0A993E29-761B-42F5-B38D-02DE653D55EB}"/>
    <cellStyle name="Vírgula 52 2 2 2 9" xfId="35459" xr:uid="{A677C853-AE7D-4560-BB96-6CB6E1A52203}"/>
    <cellStyle name="Vírgula 52 2 2 3" xfId="5227" xr:uid="{2E065665-12AE-4FFE-A948-400D99977B40}"/>
    <cellStyle name="Vírgula 52 2 2 3 2" xfId="10476" xr:uid="{CFE1AAA6-7CEA-4E2B-9C33-4EA50E31F0D9}"/>
    <cellStyle name="Vírgula 52 2 2 3 2 2" xfId="26738" xr:uid="{79ED350D-B4D9-4165-A19C-4DC9249EE54D}"/>
    <cellStyle name="Vírgula 52 2 2 3 3" xfId="15999" xr:uid="{96B5A7CF-1CC5-43DC-B2EE-938EBB2864F1}"/>
    <cellStyle name="Vírgula 52 2 2 3 4" xfId="21897" xr:uid="{93087EBD-536A-47A0-8105-2B3549AF7A46}"/>
    <cellStyle name="Vírgula 52 2 2 3 5" xfId="30745" xr:uid="{903D8F37-77BE-46C9-BA97-0170EE8A259D}"/>
    <cellStyle name="Vírgula 52 2 2 4" xfId="7233" xr:uid="{5B0D0FBF-D3D4-4F95-A76E-32DB60B73E15}"/>
    <cellStyle name="Vírgula 52 2 2 4 2" xfId="12088" xr:uid="{08841283-A110-4904-9787-74B04B9212DB}"/>
    <cellStyle name="Vírgula 52 2 2 4 2 2" xfId="28350" xr:uid="{B92678BE-DE67-4382-A2C2-26AD553FC297}"/>
    <cellStyle name="Vírgula 52 2 2 4 3" xfId="17683" xr:uid="{CCC6DE88-F9AF-425D-86FC-BA8B30BBFA1A}"/>
    <cellStyle name="Vírgula 52 2 2 4 4" xfId="23509" xr:uid="{60741AFA-AC34-4782-B0B6-D05926D57629}"/>
    <cellStyle name="Vírgula 52 2 2 4 5" xfId="29892" xr:uid="{7C7EBEBD-0309-4F6A-A6CC-787CF33D51F7}"/>
    <cellStyle name="Vírgula 52 2 2 5" xfId="8860" xr:uid="{27D25233-3ABE-4492-9380-1A0436D740DE}"/>
    <cellStyle name="Vírgula 52 2 2 5 2" xfId="25129" xr:uid="{62E2A143-53DC-4417-8EDC-5AB39E181647}"/>
    <cellStyle name="Vírgula 52 2 2 6" xfId="14388" xr:uid="{189CCFF2-83CD-4AB7-A08C-F57D0F14DFAB}"/>
    <cellStyle name="Vírgula 52 2 2 7" xfId="20288" xr:uid="{2206A0F0-79BB-4F38-BF0B-9609E7D5E464}"/>
    <cellStyle name="Vírgula 52 2 2 8" xfId="29846" xr:uid="{D6D96C66-6016-46B5-A16A-A54FF2DE8A53}"/>
    <cellStyle name="Vírgula 52 2 2 9" xfId="33333" xr:uid="{D7CE168E-AAEB-4280-8F76-EC7340A058B7}"/>
    <cellStyle name="Vírgula 52 2 3" xfId="4038" xr:uid="{5730A97D-7493-456B-948B-75A9B2C4214C}"/>
    <cellStyle name="Vírgula 52 2 3 10" xfId="36686" xr:uid="{C5246D9F-4A69-4395-B195-9B859A0985A5}"/>
    <cellStyle name="Vírgula 52 2 3 11" xfId="38098" xr:uid="{5B256969-5F9A-46F9-9CD2-8C3844708E5C}"/>
    <cellStyle name="Vírgula 52 2 3 12" xfId="39503" xr:uid="{43C40630-12CE-4594-A2B8-1A5FEC8287E1}"/>
    <cellStyle name="Vírgula 52 2 3 13" xfId="41129" xr:uid="{2E77DE0C-9A0F-44C5-B178-C4B4AC3E70C0}"/>
    <cellStyle name="Vírgula 52 2 3 14" xfId="42552" xr:uid="{9A0B9995-0653-4897-9269-5555A326E015}"/>
    <cellStyle name="Vírgula 52 2 3 15" xfId="43955" xr:uid="{A361BBBC-E9FC-4D5C-AEE3-9393CCD1154D}"/>
    <cellStyle name="Vírgula 52 2 3 2" xfId="5647" xr:uid="{3F119B87-75C2-4390-BCD9-7AED07E0769E}"/>
    <cellStyle name="Vírgula 52 2 3 2 2" xfId="10896" xr:uid="{C57F74FD-FBA1-4FA8-BCD3-E1EEA9167F3E}"/>
    <cellStyle name="Vírgula 52 2 3 2 2 2" xfId="27158" xr:uid="{9F9DE62B-9EB1-476E-BE39-8843A1D8EFE7}"/>
    <cellStyle name="Vírgula 52 2 3 2 3" xfId="16419" xr:uid="{677A205C-5EB1-4996-A2B9-A0134187BE1C}"/>
    <cellStyle name="Vírgula 52 2 3 2 4" xfId="22317" xr:uid="{7AD2811B-9B64-4216-BE04-1E80E50BA55B}"/>
    <cellStyle name="Vírgula 52 2 3 2 5" xfId="31720" xr:uid="{ED942617-DA9A-4F37-9854-C1AD84E2037F}"/>
    <cellStyle name="Vírgula 52 2 3 3" xfId="7653" xr:uid="{59A4FFF8-ED1B-489F-95C2-16B649FD1797}"/>
    <cellStyle name="Vírgula 52 2 3 3 2" xfId="12508" xr:uid="{97F98D6C-AC35-47B0-91A9-0FF8B7684881}"/>
    <cellStyle name="Vírgula 52 2 3 3 2 2" xfId="28770" xr:uid="{611593F8-9334-4CE6-951E-5F3564A77944}"/>
    <cellStyle name="Vírgula 52 2 3 3 3" xfId="18103" xr:uid="{F802A460-EE28-45BB-A56A-07F6477F5223}"/>
    <cellStyle name="Vírgula 52 2 3 3 4" xfId="23929" xr:uid="{1478B4EC-071C-4140-BB54-9F74403CF3F5}"/>
    <cellStyle name="Vírgula 52 2 3 3 5" xfId="30064" xr:uid="{722A5447-FC3A-4171-AD41-9ED9DFA72F4E}"/>
    <cellStyle name="Vírgula 52 2 3 4" xfId="9280" xr:uid="{49EE82DF-8946-42CF-8899-A2960D75AB65}"/>
    <cellStyle name="Vírgula 52 2 3 4 2" xfId="25549" xr:uid="{6EB4E337-7D51-4C69-8906-F7295A3E0726}"/>
    <cellStyle name="Vírgula 52 2 3 5" xfId="14810" xr:uid="{CD4C90BF-8839-4287-884C-8113D3BD6D0D}"/>
    <cellStyle name="Vírgula 52 2 3 6" xfId="20708" xr:uid="{FFBB1F9B-45AF-4139-9A10-546EADC705E1}"/>
    <cellStyle name="Vírgula 52 2 3 7" xfId="30244" xr:uid="{55B8E2E6-30C3-4F08-A5F0-A8A57606EFFC}"/>
    <cellStyle name="Vírgula 52 2 3 8" xfId="33753" xr:uid="{9B630D1E-336F-4E39-B6B6-290EC6CD1581}"/>
    <cellStyle name="Vírgula 52 2 3 9" xfId="35460" xr:uid="{288C0AAF-6B14-4E52-A63A-5698850E4E19}"/>
    <cellStyle name="Vírgula 52 2 4" xfId="4788" xr:uid="{1BD49E78-8928-4593-9D66-3EED7FC5AC1A}"/>
    <cellStyle name="Vírgula 52 2 4 2" xfId="10037" xr:uid="{64CC747A-8CC3-442B-8D43-8FEDC2D96FA9}"/>
    <cellStyle name="Vírgula 52 2 4 2 2" xfId="26299" xr:uid="{216F1C3D-4B9E-4FFB-BD41-8F78E4A3AC78}"/>
    <cellStyle name="Vírgula 52 2 4 3" xfId="15560" xr:uid="{251EB728-55A7-4BD3-B236-6A84E2E292C4}"/>
    <cellStyle name="Vírgula 52 2 4 4" xfId="21458" xr:uid="{8E4494FE-2085-428C-8416-CE427EFEAB14}"/>
    <cellStyle name="Vírgula 52 2 4 5" xfId="18695" xr:uid="{15B7F284-CE14-48F0-B488-D510953E806A}"/>
    <cellStyle name="Vírgula 52 2 5" xfId="6794" xr:uid="{5FA809FE-6FD8-4392-B6C1-C6BC3E54FD41}"/>
    <cellStyle name="Vírgula 52 2 5 2" xfId="11649" xr:uid="{4343A35F-B9C9-4261-A579-285527A1FEA4}"/>
    <cellStyle name="Vírgula 52 2 5 2 2" xfId="27911" xr:uid="{81821CE0-54DC-4854-B095-1800FEC9AE1A}"/>
    <cellStyle name="Vírgula 52 2 5 3" xfId="17244" xr:uid="{816CB4D8-785F-4628-94CC-1CEC6B1DE6B9}"/>
    <cellStyle name="Vírgula 52 2 5 4" xfId="23070" xr:uid="{F7E64B19-ED82-4660-8C48-0FC10C824A11}"/>
    <cellStyle name="Vírgula 52 2 5 5" xfId="18960" xr:uid="{DB628DAA-646D-4687-97F0-7C79BF7BFE4E}"/>
    <cellStyle name="Vírgula 52 2 6" xfId="8421" xr:uid="{52281CDA-ABF7-4ADF-BAC7-B9F8300AE7DE}"/>
    <cellStyle name="Vírgula 52 2 6 2" xfId="24690" xr:uid="{D28A8D25-56EF-4083-9489-AB42640C51B6}"/>
    <cellStyle name="Vírgula 52 2 7" xfId="13946" xr:uid="{407C98E1-6EC1-47CD-911D-48BA6F9D5C23}"/>
    <cellStyle name="Vírgula 52 2 8" xfId="19849" xr:uid="{22B23BCF-5523-430D-A50C-749B4B9EBA5D}"/>
    <cellStyle name="Vírgula 52 2 9" xfId="19389" xr:uid="{71541C78-B9EC-4AEE-BE68-61D0B50F3D4B}"/>
    <cellStyle name="Vírgula 52 3" xfId="3414" xr:uid="{C3365BEF-F2F5-4421-AC55-1E24458C16D6}"/>
    <cellStyle name="Vírgula 52 3 10" xfId="35461" xr:uid="{C2D9F22D-C8DE-4B39-960C-2B3D2B126053}"/>
    <cellStyle name="Vírgula 52 3 11" xfId="36125" xr:uid="{D6198AD0-1DF8-467D-8511-879403E93041}"/>
    <cellStyle name="Vírgula 52 3 12" xfId="37537" xr:uid="{D092AB4B-90C5-42D4-9DE0-66A27A3C6807}"/>
    <cellStyle name="Vírgula 52 3 13" xfId="38942" xr:uid="{66381D9C-454B-4010-9EEB-F3B13867993A}"/>
    <cellStyle name="Vírgula 52 3 14" xfId="41130" xr:uid="{1C79AED7-CDB5-4E6B-898B-79BD9F952F78}"/>
    <cellStyle name="Vírgula 52 3 15" xfId="41991" xr:uid="{F9236EB1-6301-42CB-B833-B92634256B93}"/>
    <cellStyle name="Vírgula 52 3 16" xfId="43394" xr:uid="{6DA50E6B-4665-4D98-9437-CBDF37ED27C3}"/>
    <cellStyle name="Vírgula 52 3 2" xfId="4275" xr:uid="{967FB97A-4517-4369-8091-296F07B319B3}"/>
    <cellStyle name="Vírgula 52 3 2 10" xfId="36877" xr:uid="{A88ABB92-2EBE-49AD-BA87-CA73DC727F91}"/>
    <cellStyle name="Vírgula 52 3 2 11" xfId="38289" xr:uid="{4C003A96-DCE3-42DA-8F6B-A6710593806B}"/>
    <cellStyle name="Vírgula 52 3 2 12" xfId="39694" xr:uid="{8B0CFFFE-8737-4F3D-993A-6C914B9F87C7}"/>
    <cellStyle name="Vírgula 52 3 2 13" xfId="41131" xr:uid="{2A7C5AE3-D673-408A-96C5-CEB912281843}"/>
    <cellStyle name="Vírgula 52 3 2 14" xfId="42743" xr:uid="{3189AE5E-04FC-4E81-A19D-A8EABF8B78EB}"/>
    <cellStyle name="Vírgula 52 3 2 15" xfId="44146" xr:uid="{6B6F3775-61AD-47ED-9F2D-58C6A05648CF}"/>
    <cellStyle name="Vírgula 52 3 2 2" xfId="5884" xr:uid="{E6AAAA09-701E-4C49-83BD-C7A30D99526D}"/>
    <cellStyle name="Vírgula 52 3 2 2 2" xfId="11133" xr:uid="{2FA230C3-283E-49D5-B155-7069D0DC676A}"/>
    <cellStyle name="Vírgula 52 3 2 2 2 2" xfId="27395" xr:uid="{26B17329-2818-40EE-BB7D-00484BF0D2DD}"/>
    <cellStyle name="Vírgula 52 3 2 2 3" xfId="16656" xr:uid="{509F4725-2F2D-48E1-A54B-D566520910F2}"/>
    <cellStyle name="Vírgula 52 3 2 2 4" xfId="22554" xr:uid="{6DB89F66-FFD2-4FF0-9915-12F1047F2849}"/>
    <cellStyle name="Vírgula 52 3 2 2 5" xfId="19318" xr:uid="{5E417B9D-F400-4D85-B751-2346E6DD4FD3}"/>
    <cellStyle name="Vírgula 52 3 2 3" xfId="7890" xr:uid="{E607F36F-F563-41FB-ADD4-38B976A8B2A9}"/>
    <cellStyle name="Vírgula 52 3 2 3 2" xfId="12745" xr:uid="{B8DCFD45-9989-40BC-BE93-D56FE9FC50E4}"/>
    <cellStyle name="Vírgula 52 3 2 3 2 2" xfId="29007" xr:uid="{C8058372-1A63-4067-B4ED-B550A1F8A4AA}"/>
    <cellStyle name="Vírgula 52 3 2 3 3" xfId="18340" xr:uid="{F41E1DCF-6A03-4790-970D-21E6E58C0234}"/>
    <cellStyle name="Vírgula 52 3 2 3 4" xfId="24166" xr:uid="{52C4E9F3-C268-4C97-AB2C-738BEAC432A9}"/>
    <cellStyle name="Vírgula 52 3 2 3 5" xfId="29885" xr:uid="{BE8112EF-256E-49FE-835C-3D62AD9B357C}"/>
    <cellStyle name="Vírgula 52 3 2 4" xfId="9517" xr:uid="{E9E61265-3FA4-4595-BDC5-FDF5FDF550D2}"/>
    <cellStyle name="Vírgula 52 3 2 4 2" xfId="25786" xr:uid="{F71D5DB6-68DD-4907-BEDE-66EDDF384B6B}"/>
    <cellStyle name="Vírgula 52 3 2 5" xfId="15047" xr:uid="{117554F0-A712-4CA9-ADEE-7980983411AC}"/>
    <cellStyle name="Vírgula 52 3 2 6" xfId="20945" xr:uid="{FBA6AA43-D5F1-4389-BE0F-458682F2BB66}"/>
    <cellStyle name="Vírgula 52 3 2 7" xfId="29897" xr:uid="{0697EB26-2F5A-48ED-B2BB-3CA32DC5CAC9}"/>
    <cellStyle name="Vírgula 52 3 2 8" xfId="33990" xr:uid="{3B339357-6EBA-49DA-9F53-1DE181ABB567}"/>
    <cellStyle name="Vírgula 52 3 2 9" xfId="35462" xr:uid="{A074DA74-D12C-4F6F-A9EE-71BE8DD9E3C5}"/>
    <cellStyle name="Vírgula 52 3 3" xfId="5029" xr:uid="{9E4AA669-DA7E-4DC1-BF05-413DA8966B52}"/>
    <cellStyle name="Vírgula 52 3 3 2" xfId="10278" xr:uid="{D5C06DD3-73B0-434E-8E07-32FA98A7A121}"/>
    <cellStyle name="Vírgula 52 3 3 2 2" xfId="26540" xr:uid="{5959AB35-78B8-4403-B066-3E79CD99D80B}"/>
    <cellStyle name="Vírgula 52 3 3 3" xfId="15801" xr:uid="{65D5BA84-E29D-4E3A-98F9-ED95B0D2BC30}"/>
    <cellStyle name="Vírgula 52 3 3 4" xfId="21699" xr:uid="{FCA5AE69-0163-4E03-883A-6F535BBA5836}"/>
    <cellStyle name="Vírgula 52 3 3 5" xfId="30591" xr:uid="{708CCB70-69F3-438C-B6A8-C98785B6A49C}"/>
    <cellStyle name="Vírgula 52 3 4" xfId="7035" xr:uid="{D76A95DA-2D1D-4633-A6F9-F964B3068475}"/>
    <cellStyle name="Vírgula 52 3 4 2" xfId="11890" xr:uid="{81EF921C-C170-4EC8-8E94-2E5B0C9E0D30}"/>
    <cellStyle name="Vírgula 52 3 4 2 2" xfId="28152" xr:uid="{41848413-EBFB-47A9-BA25-4D5AFF6E479E}"/>
    <cellStyle name="Vírgula 52 3 4 3" xfId="17485" xr:uid="{05ECAF69-C882-48F9-9CF0-15B56085563B}"/>
    <cellStyle name="Vírgula 52 3 4 4" xfId="23311" xr:uid="{C61E7AB0-944F-4F5C-8988-8357917B1A6B}"/>
    <cellStyle name="Vírgula 52 3 4 5" xfId="30651" xr:uid="{B60E41A4-461E-4101-8D17-D5087986E0B7}"/>
    <cellStyle name="Vírgula 52 3 5" xfId="8662" xr:uid="{43EAFBC9-CF6F-47EB-85AE-16FEEBA7E720}"/>
    <cellStyle name="Vírgula 52 3 5 2" xfId="24931" xr:uid="{6104D213-AB9E-49C2-9D7D-F272445D4B87}"/>
    <cellStyle name="Vírgula 52 3 6" xfId="14190" xr:uid="{CCC9D98A-BCAF-4947-9A74-051DB8BE6A58}"/>
    <cellStyle name="Vírgula 52 3 7" xfId="20090" xr:uid="{8B499637-0108-4BFA-BC7C-B6D331F9964B}"/>
    <cellStyle name="Vírgula 52 3 8" xfId="31779" xr:uid="{58BD10DE-6C1F-4C01-8830-E4EEACCB114D}"/>
    <cellStyle name="Vírgula 52 3 9" xfId="33135" xr:uid="{B588A940-DA23-473B-B32C-EE2105A017A9}"/>
    <cellStyle name="Vírgula 52 4" xfId="3837" xr:uid="{CA6B250B-B84E-4567-8DA5-8F8C79582FAE}"/>
    <cellStyle name="Vírgula 52 4 10" xfId="36510" xr:uid="{AC01E380-93EE-43F9-9EED-C2ACFF3CA4DB}"/>
    <cellStyle name="Vírgula 52 4 11" xfId="37922" xr:uid="{C2D4D6EF-A092-435E-AFFD-357D7FD2D9B4}"/>
    <cellStyle name="Vírgula 52 4 12" xfId="39327" xr:uid="{51D93970-1CA9-4776-8EF5-E6AAE43C86A5}"/>
    <cellStyle name="Vírgula 52 4 13" xfId="41132" xr:uid="{9BCB893D-68BE-45A6-9A7C-837D40C9C260}"/>
    <cellStyle name="Vírgula 52 4 14" xfId="42376" xr:uid="{84CFAB3D-1A90-4855-807E-D01267D81698}"/>
    <cellStyle name="Vírgula 52 4 15" xfId="43779" xr:uid="{508F1423-1B4C-4C40-A147-4E39F5CDE1FB}"/>
    <cellStyle name="Vírgula 52 4 2" xfId="5446" xr:uid="{E0B4735D-6A12-4B45-BB7B-D56C14D6EA6F}"/>
    <cellStyle name="Vírgula 52 4 2 2" xfId="10695" xr:uid="{A5C557A2-A236-44A3-A94D-50E11E654E25}"/>
    <cellStyle name="Vírgula 52 4 2 2 2" xfId="26957" xr:uid="{C46DEFF2-316F-47CD-8C33-A2DB47CD269C}"/>
    <cellStyle name="Vírgula 52 4 2 3" xfId="16218" xr:uid="{2BB74D96-E632-4212-AA45-9F153DF6BC03}"/>
    <cellStyle name="Vírgula 52 4 2 4" xfId="22116" xr:uid="{D8965B5A-FEA4-4802-8AF4-02C7C510AF15}"/>
    <cellStyle name="Vírgula 52 4 2 5" xfId="13273" xr:uid="{EF643210-F5A8-4D13-8F07-AE4A8C9C35D6}"/>
    <cellStyle name="Vírgula 52 4 3" xfId="7452" xr:uid="{7355B254-EA44-4010-8815-873C54123F22}"/>
    <cellStyle name="Vírgula 52 4 3 2" xfId="12307" xr:uid="{C74D7A21-AC8B-4A74-8AFB-53A92D12FE46}"/>
    <cellStyle name="Vírgula 52 4 3 2 2" xfId="28569" xr:uid="{110ED3C2-6D73-46B0-BCA3-6A864515263F}"/>
    <cellStyle name="Vírgula 52 4 3 3" xfId="17902" xr:uid="{0E492BC1-2C58-4B1F-884B-92A2C8397AA5}"/>
    <cellStyle name="Vírgula 52 4 3 4" xfId="23728" xr:uid="{43C598E0-0789-4C85-A6FE-04B77A83D550}"/>
    <cellStyle name="Vírgula 52 4 3 5" xfId="31686" xr:uid="{7008BCF4-7852-437F-AA66-26EB08159590}"/>
    <cellStyle name="Vírgula 52 4 4" xfId="9079" xr:uid="{70203DBC-508D-41D3-B495-6289695076AB}"/>
    <cellStyle name="Vírgula 52 4 4 2" xfId="25348" xr:uid="{2B99C0F2-CD6F-494B-891E-1F45CEC97B00}"/>
    <cellStyle name="Vírgula 52 4 5" xfId="14609" xr:uid="{8964D9DC-7398-404A-929F-7AEF793DA1FE}"/>
    <cellStyle name="Vírgula 52 4 6" xfId="20507" xr:uid="{E8E4C4F0-4DF8-4B22-8655-B5E8651F7853}"/>
    <cellStyle name="Vírgula 52 4 7" xfId="31297" xr:uid="{3D82169D-40DE-475E-850E-2E979067FB64}"/>
    <cellStyle name="Vírgula 52 4 8" xfId="33552" xr:uid="{0C5EB667-DD92-40C2-9061-142C27D19D0F}"/>
    <cellStyle name="Vírgula 52 4 9" xfId="35463" xr:uid="{22A2FD8C-7B9B-49D4-84B7-F2654071CDF4}"/>
    <cellStyle name="Vírgula 52 5" xfId="4594" xr:uid="{17132AE4-C8DF-489A-9A49-5F71E5B3B173}"/>
    <cellStyle name="Vírgula 52 5 2" xfId="9843" xr:uid="{D9BC03CE-78D6-417D-BFA8-B932EFD68E18}"/>
    <cellStyle name="Vírgula 52 5 2 2" xfId="26105" xr:uid="{17966CC6-34D5-411A-8139-8A845B8E95F5}"/>
    <cellStyle name="Vírgula 52 5 3" xfId="15366" xr:uid="{721766E7-7DBE-4A77-9DA3-8AB8A2B4DB65}"/>
    <cellStyle name="Vírgula 52 5 4" xfId="21264" xr:uid="{33EFB841-FD79-4D20-BE0A-7A228D722158}"/>
    <cellStyle name="Vírgula 52 5 5" xfId="13471" xr:uid="{709D35DD-4284-4798-A25A-9C826AFE0874}"/>
    <cellStyle name="Vírgula 52 6" xfId="6600" xr:uid="{88C73A0B-939C-4FB4-92CB-C65654DD5822}"/>
    <cellStyle name="Vírgula 52 6 2" xfId="11455" xr:uid="{AF2185BF-8ADF-4BFF-880A-D525A58C5FA5}"/>
    <cellStyle name="Vírgula 52 6 2 2" xfId="27717" xr:uid="{3A52895D-9CA4-4156-B22A-FEAC4524168E}"/>
    <cellStyle name="Vírgula 52 6 3" xfId="17050" xr:uid="{B303BA90-69FE-4564-BE1F-DDDEF8FF61EE}"/>
    <cellStyle name="Vírgula 52 6 4" xfId="22876" xr:uid="{1444DC60-A289-4BA5-AE19-24782D11F642}"/>
    <cellStyle name="Vírgula 52 6 5" xfId="29917" xr:uid="{E2CFFF51-B43B-43D5-907C-B6257BE4F54D}"/>
    <cellStyle name="Vírgula 52 7" xfId="8227" xr:uid="{5CF03933-693F-4B5D-A322-50A6D6628F11}"/>
    <cellStyle name="Vírgula 52 7 2" xfId="24496" xr:uid="{2C86D365-D9EA-4FE9-AE15-6DE5AAD7A761}"/>
    <cellStyle name="Vírgula 52 8" xfId="13746" xr:uid="{F83BF4D5-CB8C-4A3B-94E6-7A404F51223D}"/>
    <cellStyle name="Vírgula 52 9" xfId="19655" xr:uid="{0E6F9A5B-2F4C-4C59-B678-08D01B551F60}"/>
    <cellStyle name="Vírgula 53" xfId="2928" xr:uid="{0A1B2BDF-2BE2-40D6-9851-03269F633D40}"/>
    <cellStyle name="Vírgula 53 10" xfId="32193" xr:uid="{CB645B69-036B-450B-BF88-731CFCA3DA65}"/>
    <cellStyle name="Vírgula 53 11" xfId="32700" xr:uid="{CE61D8AB-4B3C-407A-9583-7EB86C87EB83}"/>
    <cellStyle name="Vírgula 53 12" xfId="35464" xr:uid="{84D57484-9CB7-4CE5-AA24-1D22A965378D}"/>
    <cellStyle name="Vírgula 53 13" xfId="35764" xr:uid="{006149FC-37E2-4980-A9CF-A9CC9E4AE217}"/>
    <cellStyle name="Vírgula 53 14" xfId="37176" xr:uid="{CF3BE1FF-FCA5-4812-BC0A-4910ED71294F}"/>
    <cellStyle name="Vírgula 53 15" xfId="38581" xr:uid="{F77BE7EC-4CC3-4B62-B410-2E9BDD181DAD}"/>
    <cellStyle name="Vírgula 53 16" xfId="41133" xr:uid="{5D91BA49-F254-4028-8D27-B01F2E81A148}"/>
    <cellStyle name="Vírgula 53 17" xfId="41630" xr:uid="{F473DB37-3872-429F-8913-1F27F284D092}"/>
    <cellStyle name="Vírgula 53 18" xfId="43033" xr:uid="{600FB2CC-0FFD-48E2-AB64-D5E9BD3A8D7E}"/>
    <cellStyle name="Vírgula 53 2" xfId="3148" xr:uid="{CF6ED788-9D1C-48D3-AC8E-2AC08D85F67B}"/>
    <cellStyle name="Vírgula 53 2 10" xfId="32895" xr:uid="{47384A93-F05F-413D-AA93-A5573F98D6CD}"/>
    <cellStyle name="Vírgula 53 2 11" xfId="35465" xr:uid="{B54F800F-CD20-40BC-A2B1-E4BBEC12CA39}"/>
    <cellStyle name="Vírgula 53 2 12" xfId="35938" xr:uid="{29908BEB-9EA1-4340-9367-7CA343189F39}"/>
    <cellStyle name="Vírgula 53 2 13" xfId="37350" xr:uid="{D3A96295-2ED9-4FC1-8D73-8A3CD396C60B}"/>
    <cellStyle name="Vírgula 53 2 14" xfId="38755" xr:uid="{F7C7578A-82DA-4D63-B756-C79A30B9B8F6}"/>
    <cellStyle name="Vírgula 53 2 15" xfId="41134" xr:uid="{7932A950-9459-4B94-81C8-94A2AB0CF1D1}"/>
    <cellStyle name="Vírgula 53 2 16" xfId="41804" xr:uid="{75C7DBAF-FBB4-495F-A9BF-628D38E12234}"/>
    <cellStyle name="Vírgula 53 2 17" xfId="43207" xr:uid="{B2D0FFCC-A739-4BE2-A0B4-BEBF9E9411B9}"/>
    <cellStyle name="Vírgula 53 2 2" xfId="3613" xr:uid="{65A981E8-E9B0-48DE-9DDF-D2E04CC18EBE}"/>
    <cellStyle name="Vírgula 53 2 2 10" xfId="35466" xr:uid="{A475D1DD-F7ED-481E-B57F-D3A55599D631}"/>
    <cellStyle name="Vírgula 53 2 2 11" xfId="36303" xr:uid="{576894C2-343A-4EF5-83F2-A2EA64B1D7B6}"/>
    <cellStyle name="Vírgula 53 2 2 12" xfId="37715" xr:uid="{68513890-2013-472D-85EB-BDCF319E7515}"/>
    <cellStyle name="Vírgula 53 2 2 13" xfId="39120" xr:uid="{B32041FC-7F36-4016-BA87-7C3651F52D6E}"/>
    <cellStyle name="Vírgula 53 2 2 14" xfId="41135" xr:uid="{67A479A1-8877-4402-A0BB-5F0F16F91122}"/>
    <cellStyle name="Vírgula 53 2 2 15" xfId="42169" xr:uid="{752AFE30-7AA3-4E8E-8F64-6636F5DDE64C}"/>
    <cellStyle name="Vírgula 53 2 2 16" xfId="43572" xr:uid="{C7751CB3-17D2-485D-B36B-120F86604765}"/>
    <cellStyle name="Vírgula 53 2 2 2" xfId="4474" xr:uid="{30234B66-B058-4A13-AECC-C83DBA7271E0}"/>
    <cellStyle name="Vírgula 53 2 2 2 10" xfId="37055" xr:uid="{4B8AB463-8F90-4EC5-A42B-94946B3DB3CF}"/>
    <cellStyle name="Vírgula 53 2 2 2 11" xfId="38467" xr:uid="{CE66B336-60D5-4896-A847-F9FAC7592F4C}"/>
    <cellStyle name="Vírgula 53 2 2 2 12" xfId="39872" xr:uid="{1F10AB0D-7F68-4855-A781-10F65EDD6C62}"/>
    <cellStyle name="Vírgula 53 2 2 2 13" xfId="41136" xr:uid="{64A0E72D-1739-42FA-B074-179F60484343}"/>
    <cellStyle name="Vírgula 53 2 2 2 14" xfId="42921" xr:uid="{1A59AEBB-6B9D-4CF7-835B-B78961AB765B}"/>
    <cellStyle name="Vírgula 53 2 2 2 15" xfId="44324" xr:uid="{F651FD0D-A04C-46B2-A0B8-A6FC0BD2665B}"/>
    <cellStyle name="Vírgula 53 2 2 2 2" xfId="6083" xr:uid="{A68C8AA4-B3E5-4566-83E2-C1AD2C961423}"/>
    <cellStyle name="Vírgula 53 2 2 2 2 2" xfId="11332" xr:uid="{2306FF14-E35E-4FC4-9D75-02DAC1FE6FA4}"/>
    <cellStyle name="Vírgula 53 2 2 2 2 2 2" xfId="27594" xr:uid="{759325C3-B96B-4E55-B850-5686974F1212}"/>
    <cellStyle name="Vírgula 53 2 2 2 2 3" xfId="16855" xr:uid="{EB12A2E2-DB7E-4CE4-B335-31BC4A48647E}"/>
    <cellStyle name="Vírgula 53 2 2 2 2 4" xfId="22753" xr:uid="{784DB069-541B-49A0-9FD8-3EF7DE0131CA}"/>
    <cellStyle name="Vírgula 53 2 2 2 2 5" xfId="13057" xr:uid="{9340EBD3-6820-495A-931C-D986548236D1}"/>
    <cellStyle name="Vírgula 53 2 2 2 3" xfId="8089" xr:uid="{E5CAA277-D2DC-4203-9D11-6A123EDBF295}"/>
    <cellStyle name="Vírgula 53 2 2 2 3 2" xfId="12944" xr:uid="{B1BEC52E-13E7-4A46-B2BF-C44D0C11E536}"/>
    <cellStyle name="Vírgula 53 2 2 2 3 2 2" xfId="29206" xr:uid="{6ECF5EFD-4CFD-48BB-A59F-F1EBF9E860D5}"/>
    <cellStyle name="Vírgula 53 2 2 2 3 3" xfId="18539" xr:uid="{79C23227-9734-4F02-95F9-62C01B348348}"/>
    <cellStyle name="Vírgula 53 2 2 2 3 4" xfId="24365" xr:uid="{27C2AD0E-C632-41E5-9F34-F5A086DEEF11}"/>
    <cellStyle name="Vírgula 53 2 2 2 3 5" xfId="32230" xr:uid="{2FE8925E-B1CF-475B-84C0-FC0910E625E9}"/>
    <cellStyle name="Vírgula 53 2 2 2 4" xfId="9716" xr:uid="{DCA0E5DA-39D1-47A4-BB7D-A662BCB63452}"/>
    <cellStyle name="Vírgula 53 2 2 2 4 2" xfId="25985" xr:uid="{A3FB7A59-2815-4224-B4A9-D810762BC866}"/>
    <cellStyle name="Vírgula 53 2 2 2 5" xfId="15246" xr:uid="{978C5FD3-812F-48A4-B233-B5255B10E39A}"/>
    <cellStyle name="Vírgula 53 2 2 2 6" xfId="21144" xr:uid="{86ABED14-567A-4F9E-9095-30E8E5C2CCA6}"/>
    <cellStyle name="Vírgula 53 2 2 2 7" xfId="30115" xr:uid="{6162CA75-5932-4973-82A2-9025AE0FAB3E}"/>
    <cellStyle name="Vírgula 53 2 2 2 8" xfId="34189" xr:uid="{8C6C5DDB-9761-45DA-A9D5-812438009B3B}"/>
    <cellStyle name="Vírgula 53 2 2 2 9" xfId="35467" xr:uid="{9DD7472B-C461-4655-8DA1-66D9A15CB560}"/>
    <cellStyle name="Vírgula 53 2 2 3" xfId="5228" xr:uid="{0702D714-BB3D-4B91-93FF-E6E16BE936D8}"/>
    <cellStyle name="Vírgula 53 2 2 3 2" xfId="10477" xr:uid="{EF846610-ED82-4BF9-B789-EF0F52248968}"/>
    <cellStyle name="Vírgula 53 2 2 3 2 2" xfId="26739" xr:uid="{8147C898-3DF2-4FCB-9B35-BB1035337669}"/>
    <cellStyle name="Vírgula 53 2 2 3 3" xfId="16000" xr:uid="{C086CC09-5AB2-40E5-BCFA-7D6A2ED597A5}"/>
    <cellStyle name="Vírgula 53 2 2 3 4" xfId="21898" xr:uid="{30EAB8A8-65D2-403F-9F1D-64806A69753B}"/>
    <cellStyle name="Vírgula 53 2 2 3 5" xfId="19343" xr:uid="{0C11E846-6A5E-4F1E-95DC-A0E77A9E53F1}"/>
    <cellStyle name="Vírgula 53 2 2 4" xfId="7234" xr:uid="{42C31076-C196-4945-94DC-076B2C81D5CC}"/>
    <cellStyle name="Vírgula 53 2 2 4 2" xfId="12089" xr:uid="{841425E2-6A46-4E29-9EF0-08D93C5F68EF}"/>
    <cellStyle name="Vírgula 53 2 2 4 2 2" xfId="28351" xr:uid="{EB325478-C3FB-43FC-8F7F-2C617DF43618}"/>
    <cellStyle name="Vírgula 53 2 2 4 3" xfId="17684" xr:uid="{942BCA27-1468-4C8B-ADDC-8D4B160396F9}"/>
    <cellStyle name="Vírgula 53 2 2 4 4" xfId="23510" xr:uid="{16144E78-7AB9-47CC-B0BF-D71C7A9E5AB9}"/>
    <cellStyle name="Vírgula 53 2 2 4 5" xfId="13167" xr:uid="{2BA7561A-E262-429A-B4AA-1C2BA98DFE78}"/>
    <cellStyle name="Vírgula 53 2 2 5" xfId="8861" xr:uid="{96539D3B-1381-46F5-826A-E66DA28CBC8E}"/>
    <cellStyle name="Vírgula 53 2 2 5 2" xfId="25130" xr:uid="{48EF45C8-87EF-4119-89B3-3B33EC018B00}"/>
    <cellStyle name="Vírgula 53 2 2 6" xfId="14389" xr:uid="{02E003AD-C3D4-4DF0-83CB-F5FC346082EF}"/>
    <cellStyle name="Vírgula 53 2 2 7" xfId="20289" xr:uid="{142CC74A-64F3-4821-A7A4-FBFB2D54908D}"/>
    <cellStyle name="Vírgula 53 2 2 8" xfId="31993" xr:uid="{502DE2C5-7684-4E02-B066-21911393E5E0}"/>
    <cellStyle name="Vírgula 53 2 2 9" xfId="33334" xr:uid="{0CD6FF4D-1891-4FF4-940C-679464CD2259}"/>
    <cellStyle name="Vírgula 53 2 3" xfId="4039" xr:uid="{79DDF4EF-6A41-4FA8-81C9-E9F5CEA468D9}"/>
    <cellStyle name="Vírgula 53 2 3 10" xfId="36688" xr:uid="{C0B11451-21F7-41E7-8BAF-73BFBDB4D881}"/>
    <cellStyle name="Vírgula 53 2 3 11" xfId="38100" xr:uid="{85F8F76C-2272-4F68-9BA5-60CEAD115BB9}"/>
    <cellStyle name="Vírgula 53 2 3 12" xfId="39505" xr:uid="{D2299103-2F2B-4ECB-A8FB-27C05E548699}"/>
    <cellStyle name="Vírgula 53 2 3 13" xfId="41137" xr:uid="{27D8F76D-768E-4E7A-A01A-2389291C05E2}"/>
    <cellStyle name="Vírgula 53 2 3 14" xfId="42554" xr:uid="{ACCFA23A-2950-441F-B4C2-407DBD08DF6F}"/>
    <cellStyle name="Vírgula 53 2 3 15" xfId="43957" xr:uid="{67A819AC-3364-4E89-845D-8E1AB94F4E2B}"/>
    <cellStyle name="Vírgula 53 2 3 2" xfId="5648" xr:uid="{4AB94DA9-964F-48EE-B283-8DCE98EAA853}"/>
    <cellStyle name="Vírgula 53 2 3 2 2" xfId="10897" xr:uid="{E4E24549-A5BE-4480-8C92-20C3E6B7D816}"/>
    <cellStyle name="Vírgula 53 2 3 2 2 2" xfId="27159" xr:uid="{E9CF0DB0-0F5C-4054-95AB-D8813762255B}"/>
    <cellStyle name="Vírgula 53 2 3 2 3" xfId="16420" xr:uid="{99868DEB-E617-4FBA-B394-540BC79B6872}"/>
    <cellStyle name="Vírgula 53 2 3 2 4" xfId="22318" xr:uid="{2A337787-EEF9-46EF-A24B-41402625E504}"/>
    <cellStyle name="Vírgula 53 2 3 2 5" xfId="29886" xr:uid="{1608F8D4-67A8-4586-A0BD-6F2F555A591C}"/>
    <cellStyle name="Vírgula 53 2 3 3" xfId="7654" xr:uid="{AF58BEA0-DBB5-485C-8FFB-37367AF8925D}"/>
    <cellStyle name="Vírgula 53 2 3 3 2" xfId="12509" xr:uid="{5274666E-5CE1-4CBB-87FD-A21452165E3D}"/>
    <cellStyle name="Vírgula 53 2 3 3 2 2" xfId="28771" xr:uid="{512B0FC4-C021-4400-BAD5-13EE7BF4A662}"/>
    <cellStyle name="Vírgula 53 2 3 3 3" xfId="18104" xr:uid="{AC8BA138-3FDC-48DC-B92A-CCDFFCA8EFCB}"/>
    <cellStyle name="Vírgula 53 2 3 3 4" xfId="23930" xr:uid="{84E57246-AA5D-4D19-B8D3-CB1640844F01}"/>
    <cellStyle name="Vírgula 53 2 3 3 5" xfId="30197" xr:uid="{D79ACD41-32C8-419B-A374-8D6D81201169}"/>
    <cellStyle name="Vírgula 53 2 3 4" xfId="9281" xr:uid="{247F2A06-7D19-4767-8A6D-92B5854D6E83}"/>
    <cellStyle name="Vírgula 53 2 3 4 2" xfId="25550" xr:uid="{EA607FC3-3AF8-4262-9905-78FA6CDAAD72}"/>
    <cellStyle name="Vírgula 53 2 3 5" xfId="14811" xr:uid="{124D4D4B-C352-4095-9866-7A9E88E53B90}"/>
    <cellStyle name="Vírgula 53 2 3 6" xfId="20709" xr:uid="{AAA867E9-9253-458B-A088-63538C69BAD4}"/>
    <cellStyle name="Vírgula 53 2 3 7" xfId="32360" xr:uid="{5BC49E89-E16D-42DD-BA5D-7A0665AC9E02}"/>
    <cellStyle name="Vírgula 53 2 3 8" xfId="33754" xr:uid="{948AF5A9-1A72-488A-A311-159EEE0C53DF}"/>
    <cellStyle name="Vírgula 53 2 3 9" xfId="35468" xr:uid="{C2EF5957-9885-413F-B925-8D6B60869E09}"/>
    <cellStyle name="Vírgula 53 2 4" xfId="4789" xr:uid="{CB4F174D-44AB-47EC-9119-309475F72E8D}"/>
    <cellStyle name="Vírgula 53 2 4 2" xfId="10038" xr:uid="{FDC7A677-12E7-485A-A209-2289272C639B}"/>
    <cellStyle name="Vírgula 53 2 4 2 2" xfId="26300" xr:uid="{37F121D5-DC6F-4DD9-B84A-9DB3E5E91283}"/>
    <cellStyle name="Vírgula 53 2 4 3" xfId="15561" xr:uid="{77B90E45-A57E-42F9-9F81-FB41943E15B0}"/>
    <cellStyle name="Vírgula 53 2 4 4" xfId="21459" xr:uid="{7CC9E719-63AA-4273-8E9E-98CA3BE6CC47}"/>
    <cellStyle name="Vírgula 53 2 4 5" xfId="19384" xr:uid="{79973C59-38CE-48C0-AB3C-54DD97BF2D9C}"/>
    <cellStyle name="Vírgula 53 2 5" xfId="6795" xr:uid="{5087303F-9677-44D0-BFDB-825F4E46AF30}"/>
    <cellStyle name="Vírgula 53 2 5 2" xfId="11650" xr:uid="{457F0531-9AA7-4DB6-B9AA-B5E2D24F7082}"/>
    <cellStyle name="Vírgula 53 2 5 2 2" xfId="27912" xr:uid="{A84B3C48-E951-4B4D-9C7A-46821311C12D}"/>
    <cellStyle name="Vírgula 53 2 5 3" xfId="17245" xr:uid="{96D6DFC5-B4C3-435B-A1E9-7A78DFE6B43B}"/>
    <cellStyle name="Vírgula 53 2 5 4" xfId="23071" xr:uid="{D99AD394-6C97-48C0-82B4-0C62FBE7DFB8}"/>
    <cellStyle name="Vírgula 53 2 5 5" xfId="31025" xr:uid="{76FE13F9-429B-4DB9-8013-4ED80AEF64BE}"/>
    <cellStyle name="Vírgula 53 2 6" xfId="8422" xr:uid="{E3A92FE3-AC3F-4E5E-BABC-8906F8AE6DD2}"/>
    <cellStyle name="Vírgula 53 2 6 2" xfId="24691" xr:uid="{47DF8FF4-CEA3-4878-84AC-795FEBD60205}"/>
    <cellStyle name="Vírgula 53 2 7" xfId="13947" xr:uid="{E10D642A-954E-4235-B428-A4BB437D9383}"/>
    <cellStyle name="Vírgula 53 2 8" xfId="19850" xr:uid="{29EBAC2F-45D9-4164-9587-E781DD8EBB3F}"/>
    <cellStyle name="Vírgula 53 2 9" xfId="30519" xr:uid="{D64173C0-6A2B-4C5B-9423-C625C1104D8A}"/>
    <cellStyle name="Vírgula 53 3" xfId="3415" xr:uid="{16890302-59E8-40F9-89C5-70E4BF570DBF}"/>
    <cellStyle name="Vírgula 53 3 10" xfId="35469" xr:uid="{4D6B2054-C558-47B6-B40F-E6672022CE50}"/>
    <cellStyle name="Vírgula 53 3 11" xfId="36127" xr:uid="{6EFD4850-C20D-4555-9A80-8E4DB65DA7ED}"/>
    <cellStyle name="Vírgula 53 3 12" xfId="37539" xr:uid="{238BD6B8-FB21-4877-AAF9-3A026618CE35}"/>
    <cellStyle name="Vírgula 53 3 13" xfId="38944" xr:uid="{D04C5B01-5333-45C6-A5AD-E842EF4DE99A}"/>
    <cellStyle name="Vírgula 53 3 14" xfId="41138" xr:uid="{D138F787-D1EB-431A-80EA-704429BAE0EE}"/>
    <cellStyle name="Vírgula 53 3 15" xfId="41993" xr:uid="{944901BD-BF0D-40E3-86C5-70DB2E701A19}"/>
    <cellStyle name="Vírgula 53 3 16" xfId="43396" xr:uid="{1653E09E-383B-4770-A82B-6DB20B016282}"/>
    <cellStyle name="Vírgula 53 3 2" xfId="4276" xr:uid="{B7DF56DD-534D-4869-AE5F-654EF55F4B8F}"/>
    <cellStyle name="Vírgula 53 3 2 10" xfId="36879" xr:uid="{4499B691-581E-49CA-98EC-D076050F9354}"/>
    <cellStyle name="Vírgula 53 3 2 11" xfId="38291" xr:uid="{689F5F74-179A-4EE2-8107-D56B27AC1636}"/>
    <cellStyle name="Vírgula 53 3 2 12" xfId="39696" xr:uid="{838E3FFC-2A9D-4BE7-B651-3F616471C6A9}"/>
    <cellStyle name="Vírgula 53 3 2 13" xfId="41139" xr:uid="{6BE8A452-3CBC-434F-840E-4055DD22A0C2}"/>
    <cellStyle name="Vírgula 53 3 2 14" xfId="42745" xr:uid="{297738AC-396E-4418-829C-45A1F8B0628F}"/>
    <cellStyle name="Vírgula 53 3 2 15" xfId="44148" xr:uid="{F0DA8026-D348-438B-BFC8-00618CD86EE1}"/>
    <cellStyle name="Vírgula 53 3 2 2" xfId="5885" xr:uid="{C616313D-9D9C-4729-8355-80DB0F7D77A5}"/>
    <cellStyle name="Vírgula 53 3 2 2 2" xfId="11134" xr:uid="{FD8EBCC7-AA4D-4DDF-BA12-315C7C29B527}"/>
    <cellStyle name="Vírgula 53 3 2 2 2 2" xfId="27396" xr:uid="{8D377901-34E4-487B-B7F8-6986B6007824}"/>
    <cellStyle name="Vírgula 53 3 2 2 3" xfId="16657" xr:uid="{E1C31CD6-690F-4BA1-AD76-45916A9B1546}"/>
    <cellStyle name="Vírgula 53 3 2 2 4" xfId="22555" xr:uid="{6C6E636A-F91B-49F3-A425-3CCB07C65162}"/>
    <cellStyle name="Vírgula 53 3 2 2 5" xfId="31747" xr:uid="{78E81FE6-11D3-49CA-8BB8-5F86960247F7}"/>
    <cellStyle name="Vírgula 53 3 2 3" xfId="7891" xr:uid="{D0E8A3F3-FC7C-49C5-9992-DBA73730F1CD}"/>
    <cellStyle name="Vírgula 53 3 2 3 2" xfId="12746" xr:uid="{4F4FD102-29DF-40CE-9063-AA419FB2336D}"/>
    <cellStyle name="Vírgula 53 3 2 3 2 2" xfId="29008" xr:uid="{D7E7FB29-E406-42CC-9A6B-4F7966B4F36F}"/>
    <cellStyle name="Vírgula 53 3 2 3 3" xfId="18341" xr:uid="{26C9C235-A300-4EDF-B1DA-AF681BCD3035}"/>
    <cellStyle name="Vírgula 53 3 2 3 4" xfId="24167" xr:uid="{CBFC7986-3C55-4055-9EFB-855A018AC0B2}"/>
    <cellStyle name="Vírgula 53 3 2 3 5" xfId="31134" xr:uid="{FE20C0E5-C9CE-4AC6-BBCA-7647447485C8}"/>
    <cellStyle name="Vírgula 53 3 2 4" xfId="9518" xr:uid="{F6A74C15-8214-4170-9C08-209175BC6DDC}"/>
    <cellStyle name="Vírgula 53 3 2 4 2" xfId="25787" xr:uid="{8B808F96-06A5-425A-923F-49FCDC84248B}"/>
    <cellStyle name="Vírgula 53 3 2 5" xfId="15048" xr:uid="{3F6B6051-18E0-4365-AC08-80DB50653D0C}"/>
    <cellStyle name="Vírgula 53 3 2 6" xfId="20946" xr:uid="{5CB50DC0-FAA1-4B81-BD73-330D580E1C1C}"/>
    <cellStyle name="Vírgula 53 3 2 7" xfId="31258" xr:uid="{46841FD0-10E1-462E-9F28-23C3C2546E70}"/>
    <cellStyle name="Vírgula 53 3 2 8" xfId="33991" xr:uid="{7CEBBC70-F611-4BA7-AA15-87E4186043FD}"/>
    <cellStyle name="Vírgula 53 3 2 9" xfId="35470" xr:uid="{19DAD25B-752D-410C-B470-40C0F7A51A2C}"/>
    <cellStyle name="Vírgula 53 3 3" xfId="5030" xr:uid="{0860513E-F8C2-4C38-AE57-7AE958773E42}"/>
    <cellStyle name="Vírgula 53 3 3 2" xfId="10279" xr:uid="{E6F6BD6C-0923-43CD-BA12-929A06B60F94}"/>
    <cellStyle name="Vírgula 53 3 3 2 2" xfId="26541" xr:uid="{73B2F6FE-B9C3-44CA-9BC5-D2317830E0FA}"/>
    <cellStyle name="Vírgula 53 3 3 3" xfId="15802" xr:uid="{356CE6FB-F97B-4B50-9AFC-E66373237B6F}"/>
    <cellStyle name="Vírgula 53 3 3 4" xfId="21700" xr:uid="{21AF14A0-0F71-4D45-AB5C-40D5D1074DCD}"/>
    <cellStyle name="Vírgula 53 3 3 5" xfId="31192" xr:uid="{7C3DEC6D-30A8-4FC3-8504-B38829B70E0F}"/>
    <cellStyle name="Vírgula 53 3 4" xfId="7036" xr:uid="{63EC108E-FDE6-4E5A-84F3-F2FB3DCEF40A}"/>
    <cellStyle name="Vírgula 53 3 4 2" xfId="11891" xr:uid="{9E679100-B65F-47A3-ACE6-F3CAB59E324E}"/>
    <cellStyle name="Vírgula 53 3 4 2 2" xfId="28153" xr:uid="{32157C19-1B4A-4E3A-AEA1-8B19FAFD5336}"/>
    <cellStyle name="Vírgula 53 3 4 3" xfId="17486" xr:uid="{E05EAC7A-40B0-47C1-9F4E-AC418A08C54C}"/>
    <cellStyle name="Vírgula 53 3 4 4" xfId="23312" xr:uid="{36D7169C-DD07-4D44-8523-86548931BB01}"/>
    <cellStyle name="Vírgula 53 3 4 5" xfId="19562" xr:uid="{DC1DE528-0D1E-4329-8D49-47D5939CF8EC}"/>
    <cellStyle name="Vírgula 53 3 5" xfId="8663" xr:uid="{59E3C910-DFD5-4807-B278-53EC37DE4A4B}"/>
    <cellStyle name="Vírgula 53 3 5 2" xfId="24932" xr:uid="{659A3ABE-1D50-4AAF-B967-E6F090AD5CB0}"/>
    <cellStyle name="Vírgula 53 3 6" xfId="14191" xr:uid="{C062603F-ADB5-43F5-87B9-D456F2F614CD}"/>
    <cellStyle name="Vírgula 53 3 7" xfId="20091" xr:uid="{F2627CB8-5A5C-490D-835D-A6750AE2FE17}"/>
    <cellStyle name="Vírgula 53 3 8" xfId="31209" xr:uid="{5ACB707F-C1FC-4077-A549-BE6B2A789D88}"/>
    <cellStyle name="Vírgula 53 3 9" xfId="33136" xr:uid="{3CAD77AC-68C7-4F81-A587-326ADF9826DB}"/>
    <cellStyle name="Vírgula 53 4" xfId="3838" xr:uid="{D480B295-2E5F-48F2-97DA-9C96C73B24CA}"/>
    <cellStyle name="Vírgula 53 4 10" xfId="36512" xr:uid="{58F7A7A2-5B7A-4C82-B8D7-4FF057F49789}"/>
    <cellStyle name="Vírgula 53 4 11" xfId="37924" xr:uid="{1ACAF9E3-CBAF-43DD-931F-60E412DF1028}"/>
    <cellStyle name="Vírgula 53 4 12" xfId="39329" xr:uid="{E0A84617-1FF9-4260-A499-B4EC70D9AC77}"/>
    <cellStyle name="Vírgula 53 4 13" xfId="41140" xr:uid="{21E36EE9-9CAA-4F4A-A562-FDF2AD83BB59}"/>
    <cellStyle name="Vírgula 53 4 14" xfId="42378" xr:uid="{D8B80683-E004-4268-BA51-9817D3666E51}"/>
    <cellStyle name="Vírgula 53 4 15" xfId="43781" xr:uid="{DACD52D3-5971-4A4F-80C1-FB76D4901BD4}"/>
    <cellStyle name="Vírgula 53 4 2" xfId="5447" xr:uid="{350597DB-D449-4C4E-93BF-93FA899A6D56}"/>
    <cellStyle name="Vírgula 53 4 2 2" xfId="10696" xr:uid="{ABD7FCCD-C042-47E5-98DD-1C9AF096A00E}"/>
    <cellStyle name="Vírgula 53 4 2 2 2" xfId="26958" xr:uid="{D2F312FB-4D06-49D3-A0FD-4DCAD526A42A}"/>
    <cellStyle name="Vírgula 53 4 2 3" xfId="16219" xr:uid="{64379863-5687-4866-AF39-F86CD88F6A86}"/>
    <cellStyle name="Vírgula 53 4 2 4" xfId="22117" xr:uid="{177E673D-0896-454E-B75C-2B53731DA38A}"/>
    <cellStyle name="Vírgula 53 4 2 5" xfId="32192" xr:uid="{EA3DE4D9-E0B8-479E-B76F-7457D0766527}"/>
    <cellStyle name="Vírgula 53 4 3" xfId="7453" xr:uid="{9CFEEECD-7B82-4A9F-BBE5-6F543A1865CC}"/>
    <cellStyle name="Vírgula 53 4 3 2" xfId="12308" xr:uid="{BFD14F84-B4B4-472B-9789-5E8096172F19}"/>
    <cellStyle name="Vírgula 53 4 3 2 2" xfId="28570" xr:uid="{F8707DEB-5C92-472E-B87D-A6733171F4C7}"/>
    <cellStyle name="Vírgula 53 4 3 3" xfId="17903" xr:uid="{043309F2-EC6A-44B2-ADCF-E3FFCF67A2F5}"/>
    <cellStyle name="Vírgula 53 4 3 4" xfId="23729" xr:uid="{C2496B8F-B74E-424E-B1B9-25F782A33ECD}"/>
    <cellStyle name="Vírgula 53 4 3 5" xfId="13384" xr:uid="{CEC28FFA-B385-4FE6-853B-5B2794AB1C55}"/>
    <cellStyle name="Vírgula 53 4 4" xfId="9080" xr:uid="{E7925B41-20FF-4818-B00C-CD27073D5246}"/>
    <cellStyle name="Vírgula 53 4 4 2" xfId="25349" xr:uid="{6BDEED64-58B2-4187-A941-80647A2BB087}"/>
    <cellStyle name="Vírgula 53 4 5" xfId="14610" xr:uid="{A3A36804-384C-45E4-86ED-345FB31956A1}"/>
    <cellStyle name="Vírgula 53 4 6" xfId="20508" xr:uid="{A0D812FA-19AD-43AE-9CE8-98F5E7F1BBD2}"/>
    <cellStyle name="Vírgula 53 4 7" xfId="32407" xr:uid="{1655C728-8FCD-4903-AB30-6BF754B4F7B8}"/>
    <cellStyle name="Vírgula 53 4 8" xfId="33553" xr:uid="{31E33A2A-3112-445D-96B5-3D76C7B79477}"/>
    <cellStyle name="Vírgula 53 4 9" xfId="35471" xr:uid="{1332D897-B7F3-4DBF-9C1F-05C7620111A8}"/>
    <cellStyle name="Vírgula 53 5" xfId="4595" xr:uid="{F2652A8D-8B07-4E77-9C63-77672BDB2F85}"/>
    <cellStyle name="Vírgula 53 5 2" xfId="9844" xr:uid="{B753FE39-C394-4254-B54B-18922CB1474A}"/>
    <cellStyle name="Vírgula 53 5 2 2" xfId="26106" xr:uid="{9412EA1C-416D-496B-8891-3D43E8E6D84C}"/>
    <cellStyle name="Vírgula 53 5 3" xfId="15367" xr:uid="{5A0DA421-8BA0-46A5-8414-A7E7BC725A6B}"/>
    <cellStyle name="Vírgula 53 5 4" xfId="21265" xr:uid="{F2058423-9958-4BC9-AEB5-D90A91F1AE85}"/>
    <cellStyle name="Vírgula 53 5 5" xfId="31157" xr:uid="{3F9C0198-40AB-4604-9784-A1A1013B47CC}"/>
    <cellStyle name="Vírgula 53 6" xfId="6601" xr:uid="{47E5BAE2-B6BA-4C12-B33F-4325EE1DDF2C}"/>
    <cellStyle name="Vírgula 53 6 2" xfId="11456" xr:uid="{40409895-B445-4CAF-9517-B77DAAFD6AF5}"/>
    <cellStyle name="Vírgula 53 6 2 2" xfId="27718" xr:uid="{FFE898F5-AD78-4AAF-80ED-03453D1BAA01}"/>
    <cellStyle name="Vírgula 53 6 3" xfId="17051" xr:uid="{7F897DC6-2AA2-4DB1-A199-31BDB5CA5065}"/>
    <cellStyle name="Vírgula 53 6 4" xfId="22877" xr:uid="{B50B3F52-006A-4380-8D80-6B861E55C8AA}"/>
    <cellStyle name="Vírgula 53 6 5" xfId="19073" xr:uid="{AB1BE63F-FDB0-4682-8607-B3EAD6B3AFC6}"/>
    <cellStyle name="Vírgula 53 7" xfId="8228" xr:uid="{291F1F4E-2182-48AE-8C16-18E2FAC8D2D3}"/>
    <cellStyle name="Vírgula 53 7 2" xfId="24497" xr:uid="{FC37B4F6-70BD-4FEE-9626-683531D2732D}"/>
    <cellStyle name="Vírgula 53 8" xfId="13747" xr:uid="{8CC23535-DAAA-4C71-BDC9-9BD90E1F8E88}"/>
    <cellStyle name="Vírgula 53 9" xfId="19656" xr:uid="{8C2B8688-A89F-4D6A-B91D-EF07246F36EC}"/>
    <cellStyle name="Vírgula 54" xfId="2929" xr:uid="{FF8DC383-0652-463F-AD4A-FC73AECF3994}"/>
    <cellStyle name="Vírgula 54 10" xfId="18736" xr:uid="{D1C95B55-B3A2-4C62-92BC-5BA6DE0B2C35}"/>
    <cellStyle name="Vírgula 54 11" xfId="32701" xr:uid="{1B9A272B-109E-43FC-912A-D0A6CDCDFB02}"/>
    <cellStyle name="Vírgula 54 12" xfId="35472" xr:uid="{18D11722-8CF5-4C3E-BD98-37569375D0AB}"/>
    <cellStyle name="Vírgula 54 13" xfId="35763" xr:uid="{D9633CA5-6549-4EE4-891E-64F3A78EE50C}"/>
    <cellStyle name="Vírgula 54 14" xfId="37175" xr:uid="{F3FAF694-9E88-4F30-8A19-77F3134D103F}"/>
    <cellStyle name="Vírgula 54 15" xfId="38580" xr:uid="{291E55EA-A6D1-4FFB-983C-4420B7DAE3DF}"/>
    <cellStyle name="Vírgula 54 16" xfId="41141" xr:uid="{554CD4DF-8DA9-4EE2-8165-14838EBB2EF9}"/>
    <cellStyle name="Vírgula 54 17" xfId="41629" xr:uid="{CA68B987-0753-4E13-937F-827FBB9A8511}"/>
    <cellStyle name="Vírgula 54 18" xfId="43032" xr:uid="{0411D82A-191F-451D-BBA9-529F1BE86D2E}"/>
    <cellStyle name="Vírgula 54 2" xfId="3149" xr:uid="{19C325B6-F039-40DC-AD9F-881DDCF6774A}"/>
    <cellStyle name="Vírgula 54 2 10" xfId="32896" xr:uid="{788476F6-DEE5-430E-927E-E30B809F0CA2}"/>
    <cellStyle name="Vírgula 54 2 11" xfId="35473" xr:uid="{EA489F81-E1F5-4D9F-B4D6-562B6195A28D}"/>
    <cellStyle name="Vírgula 54 2 12" xfId="35937" xr:uid="{AE000628-BD94-413F-83D9-028CEEA780F2}"/>
    <cellStyle name="Vírgula 54 2 13" xfId="37349" xr:uid="{F959B589-7199-4696-B766-D7041FF9E5D0}"/>
    <cellStyle name="Vírgula 54 2 14" xfId="38754" xr:uid="{BFFB878B-1324-493B-B4C9-F1828C959C53}"/>
    <cellStyle name="Vírgula 54 2 15" xfId="41142" xr:uid="{42988E59-9E0A-43A2-A7CE-00B5DDF92468}"/>
    <cellStyle name="Vírgula 54 2 16" xfId="41803" xr:uid="{4E57D033-7BB0-4C64-A2B3-092AC70A81FF}"/>
    <cellStyle name="Vírgula 54 2 17" xfId="43206" xr:uid="{132C662F-34D3-461B-8786-9394BA0BD1EF}"/>
    <cellStyle name="Vírgula 54 2 2" xfId="3614" xr:uid="{1DCB330E-79E2-47B5-BF5B-A8AFF9E7EFCE}"/>
    <cellStyle name="Vírgula 54 2 2 10" xfId="35474" xr:uid="{5B2D817B-FF1C-41DB-A379-239728C4EC86}"/>
    <cellStyle name="Vírgula 54 2 2 11" xfId="36302" xr:uid="{00EB21E8-02A1-4A52-B32D-FCF4618CA3F8}"/>
    <cellStyle name="Vírgula 54 2 2 12" xfId="37714" xr:uid="{086F4F12-5949-45BC-95C6-89596DD0599B}"/>
    <cellStyle name="Vírgula 54 2 2 13" xfId="39119" xr:uid="{5757983D-1D0B-45AE-9819-2C0F3917A496}"/>
    <cellStyle name="Vírgula 54 2 2 14" xfId="41143" xr:uid="{6005A237-A9A3-440B-9AB6-684F1FB8CAD0}"/>
    <cellStyle name="Vírgula 54 2 2 15" xfId="42168" xr:uid="{462DFFCB-1F2D-4D9D-9036-794DB9962A5C}"/>
    <cellStyle name="Vírgula 54 2 2 16" xfId="43571" xr:uid="{B0BC627E-F30B-4842-AFFA-17304D7073ED}"/>
    <cellStyle name="Vírgula 54 2 2 2" xfId="4475" xr:uid="{4919B9CB-597B-446B-B82E-ECAFBB295882}"/>
    <cellStyle name="Vírgula 54 2 2 2 10" xfId="37054" xr:uid="{7C1A314C-138B-45B1-8CCD-0F3206669C30}"/>
    <cellStyle name="Vírgula 54 2 2 2 11" xfId="38466" xr:uid="{5C02BCAD-DB6C-4A30-9561-B124FEF2BACF}"/>
    <cellStyle name="Vírgula 54 2 2 2 12" xfId="39871" xr:uid="{7BA218E9-796A-4B77-9D0A-6A6F1BCCE5AD}"/>
    <cellStyle name="Vírgula 54 2 2 2 13" xfId="41144" xr:uid="{573D49E1-191B-48CD-916A-60D50D188795}"/>
    <cellStyle name="Vírgula 54 2 2 2 14" xfId="42920" xr:uid="{CB477082-2AF1-4479-8FA1-46D912575FB6}"/>
    <cellStyle name="Vírgula 54 2 2 2 15" xfId="44323" xr:uid="{E696D549-C894-45DC-BB51-E5995BCB1263}"/>
    <cellStyle name="Vírgula 54 2 2 2 2" xfId="6084" xr:uid="{EFD1F8D8-E4B2-4887-8F63-64FABDABA227}"/>
    <cellStyle name="Vírgula 54 2 2 2 2 2" xfId="11333" xr:uid="{BC010874-1199-4C29-BEA4-85206CF73F07}"/>
    <cellStyle name="Vírgula 54 2 2 2 2 2 2" xfId="27595" xr:uid="{5824CF76-6312-4709-8A74-A5A8B0C7838E}"/>
    <cellStyle name="Vírgula 54 2 2 2 2 3" xfId="16856" xr:uid="{3B82E742-BBA7-4BF0-A32A-9B8DA61D116A}"/>
    <cellStyle name="Vírgula 54 2 2 2 2 4" xfId="22754" xr:uid="{4A11A156-DB2D-4684-843A-04812FEB2F8C}"/>
    <cellStyle name="Vírgula 54 2 2 2 2 5" xfId="29292" xr:uid="{BFCE0E72-6D20-4C2D-8E91-FBBC70DCD90F}"/>
    <cellStyle name="Vírgula 54 2 2 2 3" xfId="8090" xr:uid="{C46C5EAA-8293-4699-A099-EA132C247CD4}"/>
    <cellStyle name="Vírgula 54 2 2 2 3 2" xfId="12945" xr:uid="{77F38468-4968-46DA-BACE-CDB7CCC05399}"/>
    <cellStyle name="Vírgula 54 2 2 2 3 2 2" xfId="29207" xr:uid="{DB239F62-AED7-4298-9254-3CD0AE19296F}"/>
    <cellStyle name="Vírgula 54 2 2 2 3 3" xfId="18540" xr:uid="{2E2410AF-908A-409C-AE44-E4772A6450FD}"/>
    <cellStyle name="Vírgula 54 2 2 2 3 4" xfId="24366" xr:uid="{F9575364-8D77-4C56-A305-3E1794653548}"/>
    <cellStyle name="Vírgula 54 2 2 2 3 5" xfId="30133" xr:uid="{FCB8F4A2-8B3D-4181-9DBB-DC6A510A4431}"/>
    <cellStyle name="Vírgula 54 2 2 2 4" xfId="9717" xr:uid="{82796A12-4DBE-439C-9EA8-5847D7522E6E}"/>
    <cellStyle name="Vírgula 54 2 2 2 4 2" xfId="25986" xr:uid="{270394F2-9631-4873-91AE-7E8E742D6D2F}"/>
    <cellStyle name="Vírgula 54 2 2 2 5" xfId="15247" xr:uid="{0E8D43FD-21C3-48DF-A33B-0FCDD29DCC61}"/>
    <cellStyle name="Vírgula 54 2 2 2 6" xfId="21145" xr:uid="{909C97C8-1229-4384-9955-F03CAD515960}"/>
    <cellStyle name="Vírgula 54 2 2 2 7" xfId="32001" xr:uid="{CEAFB3E7-657E-4BFF-83E5-5D525248735C}"/>
    <cellStyle name="Vírgula 54 2 2 2 8" xfId="34190" xr:uid="{9DD6FBC7-3D6B-48B6-A042-F3CAE3AD68C1}"/>
    <cellStyle name="Vírgula 54 2 2 2 9" xfId="35475" xr:uid="{A67F0CE0-EFA2-4466-B620-9DC21612D804}"/>
    <cellStyle name="Vírgula 54 2 2 3" xfId="5229" xr:uid="{A70A1A01-750C-40AA-B386-C0B91745A218}"/>
    <cellStyle name="Vírgula 54 2 2 3 2" xfId="10478" xr:uid="{13E0F232-82B6-4CD9-9883-E2A52DE7EF4D}"/>
    <cellStyle name="Vírgula 54 2 2 3 2 2" xfId="26740" xr:uid="{0E0C0CC1-5EC1-4EAA-BCBC-84A9E8B308B6}"/>
    <cellStyle name="Vírgula 54 2 2 3 3" xfId="16001" xr:uid="{E60A3693-8482-43AA-8E90-43A2AC4EE353}"/>
    <cellStyle name="Vírgula 54 2 2 3 4" xfId="21899" xr:uid="{81306199-0907-48C6-B411-929D2B47F52A}"/>
    <cellStyle name="Vírgula 54 2 2 3 5" xfId="31147" xr:uid="{896ECE78-1A20-4601-B848-6A573DFACB50}"/>
    <cellStyle name="Vírgula 54 2 2 4" xfId="7235" xr:uid="{5888BF85-BEEC-48B7-AE66-7491F0169629}"/>
    <cellStyle name="Vírgula 54 2 2 4 2" xfId="12090" xr:uid="{576ED0EC-D6A4-419A-9464-D9E45F588997}"/>
    <cellStyle name="Vírgula 54 2 2 4 2 2" xfId="28352" xr:uid="{708D40D5-AE90-48FF-90CC-074EAEE053A6}"/>
    <cellStyle name="Vírgula 54 2 2 4 3" xfId="17685" xr:uid="{49F603A5-4C96-4FA3-9564-A7948DC6DFBC}"/>
    <cellStyle name="Vírgula 54 2 2 4 4" xfId="23511" xr:uid="{64115453-F991-409C-9FBE-BF6F0EC49584}"/>
    <cellStyle name="Vírgula 54 2 2 4 5" xfId="32343" xr:uid="{84FF36BB-C5EA-4265-80A4-9E644699C26E}"/>
    <cellStyle name="Vírgula 54 2 2 5" xfId="8862" xr:uid="{84541A0B-9AF2-47E1-8B68-948F196B0B53}"/>
    <cellStyle name="Vírgula 54 2 2 5 2" xfId="25131" xr:uid="{5D0085D0-1FD0-4615-BD9A-D80F17C6592C}"/>
    <cellStyle name="Vírgula 54 2 2 6" xfId="14390" xr:uid="{D51A2A13-B551-4ED2-B679-D263500F9F20}"/>
    <cellStyle name="Vírgula 54 2 2 7" xfId="20290" xr:uid="{45DDE86C-A1E2-4CCF-81E3-58E37A2545AF}"/>
    <cellStyle name="Vírgula 54 2 2 8" xfId="30116" xr:uid="{3D407C8E-E3BD-45B7-B2C7-B572D0E42993}"/>
    <cellStyle name="Vírgula 54 2 2 9" xfId="33335" xr:uid="{783517F5-AC5F-4E4A-8150-FA12A292DFBC}"/>
    <cellStyle name="Vírgula 54 2 3" xfId="4040" xr:uid="{93C700D0-4782-4700-ABFC-A1358DBBDFCC}"/>
    <cellStyle name="Vírgula 54 2 3 10" xfId="36687" xr:uid="{D337A955-EC10-464A-A87D-F3BFB18B0CDF}"/>
    <cellStyle name="Vírgula 54 2 3 11" xfId="38099" xr:uid="{4D5BB1DD-02FE-483C-9CEF-B843B153F3AA}"/>
    <cellStyle name="Vírgula 54 2 3 12" xfId="39504" xr:uid="{68AF69A8-C41F-409E-8003-82D729586752}"/>
    <cellStyle name="Vírgula 54 2 3 13" xfId="41145" xr:uid="{78EAA448-8F8C-4ED6-A9EF-EEE00719F6A2}"/>
    <cellStyle name="Vírgula 54 2 3 14" xfId="42553" xr:uid="{CE9FC725-FF81-487C-B8E3-86A8713CA687}"/>
    <cellStyle name="Vírgula 54 2 3 15" xfId="43956" xr:uid="{50FE7401-28CB-4857-94FF-1D6531015EE2}"/>
    <cellStyle name="Vírgula 54 2 3 2" xfId="5649" xr:uid="{3E027145-4CB5-421C-9201-7526EBC010D0}"/>
    <cellStyle name="Vírgula 54 2 3 2 2" xfId="10898" xr:uid="{8F41DF54-02B4-490B-B2FC-937B62CB9FF9}"/>
    <cellStyle name="Vírgula 54 2 3 2 2 2" xfId="27160" xr:uid="{BC35FB20-4C86-49E0-A1E2-159BC21B23D0}"/>
    <cellStyle name="Vírgula 54 2 3 2 3" xfId="16421" xr:uid="{73E38A20-ADDB-41B3-BA4C-DC0AE6D37AA5}"/>
    <cellStyle name="Vírgula 54 2 3 2 4" xfId="22319" xr:uid="{A6F4CE17-5BA1-4A97-899A-EEBC92E58664}"/>
    <cellStyle name="Vírgula 54 2 3 2 5" xfId="32313" xr:uid="{51D90C21-CA41-44E4-8670-1F4998C1C970}"/>
    <cellStyle name="Vírgula 54 2 3 3" xfId="7655" xr:uid="{9F965215-CA17-47D9-9428-A705FADF5BC3}"/>
    <cellStyle name="Vírgula 54 2 3 3 2" xfId="12510" xr:uid="{F23514AB-E43F-466F-931A-8F050B8F5642}"/>
    <cellStyle name="Vírgula 54 2 3 3 2 2" xfId="28772" xr:uid="{10A24592-C346-44EE-8FE4-64FBFAD574FA}"/>
    <cellStyle name="Vírgula 54 2 3 3 3" xfId="18105" xr:uid="{CDBF3C4C-B740-45BE-89CC-0AE19EB4E4B3}"/>
    <cellStyle name="Vírgula 54 2 3 3 4" xfId="23931" xr:uid="{EAD155F5-13FD-40E1-B6F1-6E9A6945C8EF}"/>
    <cellStyle name="Vírgula 54 2 3 3 5" xfId="29977" xr:uid="{B6E3387B-EADD-4C53-B92E-E9CD60F18702}"/>
    <cellStyle name="Vírgula 54 2 3 4" xfId="9282" xr:uid="{29F7D092-715B-4A8B-BAAE-0F998685B970}"/>
    <cellStyle name="Vírgula 54 2 3 4 2" xfId="25551" xr:uid="{E3C2F0BC-D098-4185-96A9-4A1E4B65BC20}"/>
    <cellStyle name="Vírgula 54 2 3 5" xfId="14812" xr:uid="{1B0FF17B-A312-4082-902C-495DD5E4F277}"/>
    <cellStyle name="Vírgula 54 2 3 6" xfId="20710" xr:uid="{914DD4E8-6B3D-444D-99AD-F3016E73D6FC}"/>
    <cellStyle name="Vírgula 54 2 3 7" xfId="30171" xr:uid="{A89C5955-2E31-42E1-BDB3-DA028FACC48B}"/>
    <cellStyle name="Vírgula 54 2 3 8" xfId="33755" xr:uid="{B5577487-2B85-4C30-9024-A994FAA13420}"/>
    <cellStyle name="Vírgula 54 2 3 9" xfId="35476" xr:uid="{4C5B472A-0059-471C-9563-218D09F1BDE9}"/>
    <cellStyle name="Vírgula 54 2 4" xfId="4790" xr:uid="{7177CBF5-1B8E-411E-AFCB-EC5CCA27C585}"/>
    <cellStyle name="Vírgula 54 2 4 2" xfId="10039" xr:uid="{7C3A3A8D-EC7B-42E1-B1EA-8B9874F489AD}"/>
    <cellStyle name="Vírgula 54 2 4 2 2" xfId="26301" xr:uid="{8FE834B2-3431-4DA0-9EB3-F78CB9FB4128}"/>
    <cellStyle name="Vírgula 54 2 4 3" xfId="15562" xr:uid="{607FB401-67DF-47E3-8CCE-BCEA60C36481}"/>
    <cellStyle name="Vírgula 54 2 4 4" xfId="21460" xr:uid="{E1CA5A7F-7F71-43A7-9639-AA77B1B56AC0}"/>
    <cellStyle name="Vírgula 54 2 4 5" xfId="31508" xr:uid="{4AFE5B52-966F-4042-AF65-125FA6F46C24}"/>
    <cellStyle name="Vírgula 54 2 5" xfId="6796" xr:uid="{106591BB-2C50-407D-A1CA-B41E647C6F47}"/>
    <cellStyle name="Vírgula 54 2 5 2" xfId="11651" xr:uid="{63D18DD1-26A0-43C1-8D08-A593373CF59E}"/>
    <cellStyle name="Vírgula 54 2 5 2 2" xfId="27913" xr:uid="{9402E98E-C35F-4E8B-8D98-362ADA301190}"/>
    <cellStyle name="Vírgula 54 2 5 3" xfId="17246" xr:uid="{CD466BC5-A702-4800-AF79-D03C25A3769B}"/>
    <cellStyle name="Vírgula 54 2 5 4" xfId="23072" xr:uid="{BFF18FFB-5867-4597-8407-65BAA276C34D}"/>
    <cellStyle name="Vírgula 54 2 5 5" xfId="19167" xr:uid="{9939B729-756E-4991-BDCF-9E2EEDB94913}"/>
    <cellStyle name="Vírgula 54 2 6" xfId="8423" xr:uid="{07D08820-109D-4541-901A-7F9375D6AB27}"/>
    <cellStyle name="Vírgula 54 2 6 2" xfId="24692" xr:uid="{3AE4ECF5-A6F8-476A-81E4-0309B3A19E1A}"/>
    <cellStyle name="Vírgula 54 2 7" xfId="13948" xr:uid="{7FE61296-3392-4F27-8CF5-CB1DFEF170C8}"/>
    <cellStyle name="Vírgula 54 2 8" xfId="19851" xr:uid="{8499A625-FAA0-405D-93F4-AFD314357ABC}"/>
    <cellStyle name="Vírgula 54 2 9" xfId="29844" xr:uid="{C3B1E912-F8E3-444F-B06B-0F38A37CEAA2}"/>
    <cellStyle name="Vírgula 54 3" xfId="3416" xr:uid="{CAD138DC-54C3-4F74-A344-8432608D8793}"/>
    <cellStyle name="Vírgula 54 3 10" xfId="35477" xr:uid="{6B68FBE0-F5B6-45DB-B53E-5D9C2BDD2415}"/>
    <cellStyle name="Vírgula 54 3 11" xfId="36126" xr:uid="{C604CC59-FAA5-4FC5-9F9F-059753416872}"/>
    <cellStyle name="Vírgula 54 3 12" xfId="37538" xr:uid="{0B7CF48F-9202-4723-B291-D1FD204DF9F4}"/>
    <cellStyle name="Vírgula 54 3 13" xfId="38943" xr:uid="{7E9A2853-4F4F-48B4-ABBB-7658B4FD36F4}"/>
    <cellStyle name="Vírgula 54 3 14" xfId="41146" xr:uid="{530963E6-B0D3-4926-BAB0-918040188EF1}"/>
    <cellStyle name="Vírgula 54 3 15" xfId="41992" xr:uid="{EE21343B-B14E-431C-B289-722EB8420F4E}"/>
    <cellStyle name="Vírgula 54 3 16" xfId="43395" xr:uid="{5871848C-9E27-4430-A068-26E5FF2AC08E}"/>
    <cellStyle name="Vírgula 54 3 2" xfId="4277" xr:uid="{D17D8738-596F-46F5-86FD-A5FDCE133FF6}"/>
    <cellStyle name="Vírgula 54 3 2 10" xfId="36878" xr:uid="{93B5EAD6-6ECA-475E-B5FA-3063A6483147}"/>
    <cellStyle name="Vírgula 54 3 2 11" xfId="38290" xr:uid="{295DD50F-0288-4504-ADC1-86417EF83317}"/>
    <cellStyle name="Vírgula 54 3 2 12" xfId="39695" xr:uid="{39ED0AAA-313F-4069-80AB-F3B69D0B98FD}"/>
    <cellStyle name="Vírgula 54 3 2 13" xfId="41147" xr:uid="{86B9A2A0-6B3E-4DBD-BE18-FA37A612D38C}"/>
    <cellStyle name="Vírgula 54 3 2 14" xfId="42744" xr:uid="{DCB4B8FE-F1B8-4544-81DA-A3BB478B0050}"/>
    <cellStyle name="Vírgula 54 3 2 15" xfId="44147" xr:uid="{EADEBA1C-802F-4D9D-9316-5EAB5BD4C991}"/>
    <cellStyle name="Vírgula 54 3 2 2" xfId="5886" xr:uid="{7E69C230-962B-41D6-BEA5-F07209EF0833}"/>
    <cellStyle name="Vírgula 54 3 2 2 2" xfId="11135" xr:uid="{B44F5584-3E39-47DF-AB14-3F9B33EDF514}"/>
    <cellStyle name="Vírgula 54 3 2 2 2 2" xfId="27397" xr:uid="{21B67AD7-C49D-45CC-94C0-1FB090963F30}"/>
    <cellStyle name="Vírgula 54 3 2 2 3" xfId="16658" xr:uid="{65257977-FD46-46B0-93D3-5ABF8E6EBF34}"/>
    <cellStyle name="Vírgula 54 3 2 2 4" xfId="22556" xr:uid="{51E0384A-5846-4098-A352-79A880C52C77}"/>
    <cellStyle name="Vírgula 54 3 2 2 5" xfId="18690" xr:uid="{3FD8EE9C-DFED-4D6E-B94A-0AF48D84564A}"/>
    <cellStyle name="Vírgula 54 3 2 3" xfId="7892" xr:uid="{1A22F56C-1D6E-4AF5-A427-CC6A29C3773C}"/>
    <cellStyle name="Vírgula 54 3 2 3 2" xfId="12747" xr:uid="{C93DAF85-BC15-448B-BE76-2EED08440048}"/>
    <cellStyle name="Vírgula 54 3 2 3 2 2" xfId="29009" xr:uid="{8D998FB9-E5EF-4312-A981-3595D79697D6}"/>
    <cellStyle name="Vírgula 54 3 2 3 3" xfId="18342" xr:uid="{B3180331-D538-4A73-A2D7-D05FC80989E2}"/>
    <cellStyle name="Vírgula 54 3 2 3 4" xfId="24168" xr:uid="{C14B9EF8-DBD9-43D7-9F08-29FD81EB4EE6}"/>
    <cellStyle name="Vírgula 54 3 2 3 5" xfId="18841" xr:uid="{66A0B2A5-9AF7-4461-B4E6-0444C0DA40DE}"/>
    <cellStyle name="Vírgula 54 3 2 4" xfId="9519" xr:uid="{A4CA4047-E9FD-4B1D-97F2-D63437923D49}"/>
    <cellStyle name="Vírgula 54 3 2 4 2" xfId="25788" xr:uid="{332916F4-9F13-4ECB-B445-C29E4100EB0C}"/>
    <cellStyle name="Vírgula 54 3 2 5" xfId="15049" xr:uid="{ECF4E12E-5010-4F07-A423-E01C0BA74DE4}"/>
    <cellStyle name="Vírgula 54 3 2 6" xfId="20947" xr:uid="{3ECA6552-4DB9-48DC-8FC5-D31BC06B3586}"/>
    <cellStyle name="Vírgula 54 3 2 7" xfId="29312" xr:uid="{BD04AEEC-2BD5-4B1D-89CF-2790F42CED2E}"/>
    <cellStyle name="Vírgula 54 3 2 8" xfId="33992" xr:uid="{264D0B39-0276-404D-8265-1ED27424668B}"/>
    <cellStyle name="Vírgula 54 3 2 9" xfId="35478" xr:uid="{7028ABBD-89F4-4CEA-BC98-E552B6C49AF2}"/>
    <cellStyle name="Vírgula 54 3 3" xfId="5031" xr:uid="{70AF8613-CAE0-48A5-B65C-E8104CC9A104}"/>
    <cellStyle name="Vírgula 54 3 3 2" xfId="10280" xr:uid="{FA1AE59F-E215-4FF2-A7F7-728FBAB9FC7F}"/>
    <cellStyle name="Vírgula 54 3 3 2 2" xfId="26542" xr:uid="{FB1D8AD1-797B-43B7-814C-4B655628CA18}"/>
    <cellStyle name="Vírgula 54 3 3 3" xfId="15803" xr:uid="{C253696E-C3DB-42E6-BE93-1F7E6192AEE8}"/>
    <cellStyle name="Vírgula 54 3 3 4" xfId="21701" xr:uid="{483EC04B-5DE8-461A-A8C6-224A0ED07A32}"/>
    <cellStyle name="Vírgula 54 3 3 5" xfId="30220" xr:uid="{FF54A9B4-CEAB-42CD-A0F5-4485EE6A7708}"/>
    <cellStyle name="Vírgula 54 3 4" xfId="7037" xr:uid="{AAECC4EB-FCC1-40F6-BB11-178A42226FE0}"/>
    <cellStyle name="Vírgula 54 3 4 2" xfId="11892" xr:uid="{53200F1B-E95E-4380-AA05-9D43F7266B3D}"/>
    <cellStyle name="Vírgula 54 3 4 2 2" xfId="28154" xr:uid="{FE1DECDA-9346-4020-ADAC-133F00F2561D}"/>
    <cellStyle name="Vírgula 54 3 4 3" xfId="17487" xr:uid="{1963DAF9-B938-4A0D-9686-6B1DCEED5B9A}"/>
    <cellStyle name="Vírgula 54 3 4 4" xfId="23313" xr:uid="{6AE324F7-D51D-4301-9B00-C24C7012E955}"/>
    <cellStyle name="Vírgula 54 3 4 5" xfId="32437" xr:uid="{7B412A79-CA9B-4CE0-A96E-CF1ED4A83F12}"/>
    <cellStyle name="Vírgula 54 3 5" xfId="8664" xr:uid="{F32CDB42-09EE-4C77-816B-2A1F70C2B91F}"/>
    <cellStyle name="Vírgula 54 3 5 2" xfId="24933" xr:uid="{1FAA4586-CEF6-4E74-8220-40FA3C566EE4}"/>
    <cellStyle name="Vírgula 54 3 6" xfId="14192" xr:uid="{B88996B0-5E49-42DB-92FC-37A4F0B58AE3}"/>
    <cellStyle name="Vírgula 54 3 7" xfId="20092" xr:uid="{73C30B77-0AF0-4043-A82F-5D1CD27CA0E8}"/>
    <cellStyle name="Vírgula 54 3 8" xfId="32429" xr:uid="{9C812E22-E1DA-43E5-89BC-4060265D2FE9}"/>
    <cellStyle name="Vírgula 54 3 9" xfId="33137" xr:uid="{1F37B91E-14A3-408F-AB80-D00A278531EC}"/>
    <cellStyle name="Vírgula 54 4" xfId="3839" xr:uid="{D5F469E8-E478-48EB-8C80-6DAA9C85DC93}"/>
    <cellStyle name="Vírgula 54 4 10" xfId="36511" xr:uid="{862D6C18-FF52-4058-860B-23DDEA41C65A}"/>
    <cellStyle name="Vírgula 54 4 11" xfId="37923" xr:uid="{356937F5-DFC8-44EA-9B31-985025AD8EF2}"/>
    <cellStyle name="Vírgula 54 4 12" xfId="39328" xr:uid="{208779C6-3E3A-47EC-83BC-AB86886C398D}"/>
    <cellStyle name="Vírgula 54 4 13" xfId="41148" xr:uid="{64BADD6D-287A-48EE-A371-7993C2EF192F}"/>
    <cellStyle name="Vírgula 54 4 14" xfId="42377" xr:uid="{D2F93455-DFE4-4B60-B409-ACEE906FBF8F}"/>
    <cellStyle name="Vírgula 54 4 15" xfId="43780" xr:uid="{91BD5FB0-B7DC-4AEA-A68F-C4F5877D722F}"/>
    <cellStyle name="Vírgula 54 4 2" xfId="5448" xr:uid="{29CF4FFD-6EF7-4882-A496-501061B13DA6}"/>
    <cellStyle name="Vírgula 54 4 2 2" xfId="10697" xr:uid="{F256907E-07B3-41E0-89B7-5F196C41675B}"/>
    <cellStyle name="Vírgula 54 4 2 2 2" xfId="26959" xr:uid="{C3D86B0D-17F0-43B7-B499-D273312F5D75}"/>
    <cellStyle name="Vírgula 54 4 2 3" xfId="16220" xr:uid="{E32EF8E2-166F-4421-AD8D-FF537B7B58E3}"/>
    <cellStyle name="Vírgula 54 4 2 4" xfId="22118" xr:uid="{D6CB2850-2B53-43B2-89D4-47401705171B}"/>
    <cellStyle name="Vírgula 54 4 2 5" xfId="19186" xr:uid="{7CBE0F7E-639F-494C-82FE-971A2DCF36DB}"/>
    <cellStyle name="Vírgula 54 4 3" xfId="7454" xr:uid="{BB419B6E-8B85-46CA-B6C2-FD286FBF0E82}"/>
    <cellStyle name="Vírgula 54 4 3 2" xfId="12309" xr:uid="{2E666A29-E034-43BE-ACAF-560040C45748}"/>
    <cellStyle name="Vírgula 54 4 3 2 2" xfId="28571" xr:uid="{89EEDF44-63BF-41DD-8250-547386EB79C7}"/>
    <cellStyle name="Vírgula 54 4 3 3" xfId="17904" xr:uid="{64C6565A-0363-41AD-A5E8-4BABAA54B5B0}"/>
    <cellStyle name="Vírgula 54 4 3 4" xfId="23730" xr:uid="{CFFD7912-A4FF-482A-A3FF-22F6564D8A05}"/>
    <cellStyle name="Vírgula 54 4 3 5" xfId="32401" xr:uid="{E7CA0796-54A9-4C5D-8A74-DCCE234F60EF}"/>
    <cellStyle name="Vírgula 54 4 4" xfId="9081" xr:uid="{DCDBF8DF-9495-4D45-8D0A-D3592E636F23}"/>
    <cellStyle name="Vírgula 54 4 4 2" xfId="25350" xr:uid="{DD3D9B05-6CC1-4731-9548-B28459867B2E}"/>
    <cellStyle name="Vírgula 54 4 5" xfId="14611" xr:uid="{A562D562-3CB1-46A2-BE84-7F9EE1FD9AD1}"/>
    <cellStyle name="Vírgula 54 4 6" xfId="20509" xr:uid="{EBD666EB-981D-40EF-A2F6-83ADBD5664B5}"/>
    <cellStyle name="Vírgula 54 4 7" xfId="29912" xr:uid="{A93F36A0-D01F-4D8D-A6AD-19385648DD76}"/>
    <cellStyle name="Vírgula 54 4 8" xfId="33554" xr:uid="{20152FC3-8B9D-4BC7-80B2-38BEC0EA7564}"/>
    <cellStyle name="Vírgula 54 4 9" xfId="35479" xr:uid="{61EEACDA-B634-44E8-9001-4FA16C8C01DE}"/>
    <cellStyle name="Vírgula 54 5" xfId="4596" xr:uid="{E81AE78A-9656-44A9-91BE-B67D938669DD}"/>
    <cellStyle name="Vírgula 54 5 2" xfId="9845" xr:uid="{19E8428C-DCB1-4D86-B005-185B05A08383}"/>
    <cellStyle name="Vírgula 54 5 2 2" xfId="26107" xr:uid="{7E176A85-A526-4DCD-A499-C685681FCA77}"/>
    <cellStyle name="Vírgula 54 5 3" xfId="15368" xr:uid="{458FF4FB-0D23-4B1C-937D-3B93DB0C7531}"/>
    <cellStyle name="Vírgula 54 5 4" xfId="21266" xr:uid="{783E1303-96D6-4FEC-985A-0AF723C42A99}"/>
    <cellStyle name="Vírgula 54 5 5" xfId="13615" xr:uid="{60D3AD49-736E-4568-BE2B-BEA662D830B0}"/>
    <cellStyle name="Vírgula 54 6" xfId="6602" xr:uid="{FC8D04AD-A151-4CD4-998B-16B2E9D7CB55}"/>
    <cellStyle name="Vírgula 54 6 2" xfId="11457" xr:uid="{183AAB71-D97A-43AE-BE43-480EDB94729D}"/>
    <cellStyle name="Vírgula 54 6 2 2" xfId="27719" xr:uid="{82EC9E70-8641-4B6B-9F4D-45977F440597}"/>
    <cellStyle name="Vírgula 54 6 3" xfId="17052" xr:uid="{D3E217CB-94AC-4226-AAEA-B56816FC9337}"/>
    <cellStyle name="Vírgula 54 6 4" xfId="22878" xr:uid="{2101FA9B-34F6-46FE-BC2E-3D1B9599AD05}"/>
    <cellStyle name="Vírgula 54 6 5" xfId="29833" xr:uid="{ED222E39-56D2-4FD7-BBB7-A72BB0286395}"/>
    <cellStyle name="Vírgula 54 7" xfId="8229" xr:uid="{87C7973E-006B-4A83-8C25-473DE548D557}"/>
    <cellStyle name="Vírgula 54 7 2" xfId="24498" xr:uid="{5D10C799-127D-4440-8490-04B517A7C190}"/>
    <cellStyle name="Vírgula 54 8" xfId="13748" xr:uid="{985ADA2A-8BC9-4DF7-BA4C-8A91A0888302}"/>
    <cellStyle name="Vírgula 54 9" xfId="19657" xr:uid="{B1EEEA35-C9A0-4C0B-A85C-DA8AFB1AEF87}"/>
    <cellStyle name="Vírgula 55" xfId="13017" xr:uid="{E764E4B6-DA4E-450B-8461-8082D445506B}"/>
    <cellStyle name="Vírgula 55 2" xfId="41393" xr:uid="{F0BE6790-8F76-4FA5-B108-F0254C5F2BC3}"/>
    <cellStyle name="Vírgula 56" xfId="18715" xr:uid="{C6DEA5CB-D86D-44E2-9FB6-26DDA6CBE21E}"/>
    <cellStyle name="Vírgula 56 2" xfId="41413" xr:uid="{24B39552-5BD5-49EE-BC7D-BF6EC6D3D802}"/>
    <cellStyle name="Vírgula 57" xfId="32590" xr:uid="{52CC3A7D-E8EC-435D-82F4-02197E793ADB}"/>
    <cellStyle name="Vírgula 57 2" xfId="41424" xr:uid="{F199230F-1A63-48D6-BE40-4D52FBC41952}"/>
    <cellStyle name="Vírgula 58" xfId="2930" xr:uid="{D962479B-5F28-40A9-8CD4-1164C0821C34}"/>
    <cellStyle name="Vírgula 58 10" xfId="30789" xr:uid="{9DCEDABB-7191-4A49-B6AE-E2FF449AFB87}"/>
    <cellStyle name="Vírgula 58 11" xfId="32702" xr:uid="{B940BCB7-5987-4C76-8BC1-27387CA0E516}"/>
    <cellStyle name="Vírgula 58 12" xfId="35480" xr:uid="{17736FEB-6541-4C85-B171-0BDAF3553C87}"/>
    <cellStyle name="Vírgula 58 13" xfId="35765" xr:uid="{67138503-A416-4BFD-93A3-CE039E877CB1}"/>
    <cellStyle name="Vírgula 58 14" xfId="37177" xr:uid="{7B474867-41FB-4FC9-BDC6-B0769CB6D0C4}"/>
    <cellStyle name="Vírgula 58 15" xfId="38582" xr:uid="{4B826B86-F57B-418B-8DE4-857647C13168}"/>
    <cellStyle name="Vírgula 58 16" xfId="41149" xr:uid="{D565D73B-709E-4233-8F65-D5130BBBCF76}"/>
    <cellStyle name="Vírgula 58 17" xfId="41631" xr:uid="{42D427CE-368C-43BB-8119-09B96F9DE9C9}"/>
    <cellStyle name="Vírgula 58 18" xfId="43034" xr:uid="{706B7018-0C5B-498E-A7B0-CA836F911093}"/>
    <cellStyle name="Vírgula 58 2" xfId="3150" xr:uid="{DC2ACDB3-01DA-40E3-ADF8-8D1610BB9769}"/>
    <cellStyle name="Vírgula 58 2 10" xfId="32897" xr:uid="{1BA783BB-5165-4CB1-9523-AF67808AB21C}"/>
    <cellStyle name="Vírgula 58 2 11" xfId="35481" xr:uid="{1BC60976-A57E-4C68-A0E5-703E56A65AEA}"/>
    <cellStyle name="Vírgula 58 2 12" xfId="35940" xr:uid="{D0668CF6-C7DB-4A29-B399-6722CBCAB6DB}"/>
    <cellStyle name="Vírgula 58 2 13" xfId="37352" xr:uid="{5FA1409C-B6EE-4D8C-82E1-2A024535833B}"/>
    <cellStyle name="Vírgula 58 2 14" xfId="38757" xr:uid="{B02111FB-7B78-42B9-B67B-5E51E6AD534D}"/>
    <cellStyle name="Vírgula 58 2 15" xfId="41150" xr:uid="{8628E8C8-8CFC-4078-A11E-5E74DA2D061C}"/>
    <cellStyle name="Vírgula 58 2 16" xfId="41806" xr:uid="{2DBF770B-2B13-4EF3-A234-28B81730AAC4}"/>
    <cellStyle name="Vírgula 58 2 17" xfId="43209" xr:uid="{639140EB-F6DC-48BF-934F-3417166C0282}"/>
    <cellStyle name="Vírgula 58 2 2" xfId="3615" xr:uid="{F060C41B-637D-475B-8179-46379C7A3B3B}"/>
    <cellStyle name="Vírgula 58 2 2 10" xfId="35482" xr:uid="{38F7E982-4BE8-41EB-811B-C99768B36901}"/>
    <cellStyle name="Vírgula 58 2 2 11" xfId="36305" xr:uid="{E156D0B9-4984-4F92-BD88-083685F9F17E}"/>
    <cellStyle name="Vírgula 58 2 2 12" xfId="37717" xr:uid="{212FA4E3-9B86-41A4-9033-63B4DF98C3E7}"/>
    <cellStyle name="Vírgula 58 2 2 13" xfId="39122" xr:uid="{5144F630-08FF-4DE9-9FE5-C38709137B6C}"/>
    <cellStyle name="Vírgula 58 2 2 14" xfId="41151" xr:uid="{E1FA721C-0927-4BE8-9345-0362050862F1}"/>
    <cellStyle name="Vírgula 58 2 2 15" xfId="42171" xr:uid="{5FEA1492-195B-4B6D-BC73-A30A42A36332}"/>
    <cellStyle name="Vírgula 58 2 2 16" xfId="43574" xr:uid="{08208A6F-1F0B-4671-BA1E-3F2D3DABD459}"/>
    <cellStyle name="Vírgula 58 2 2 2" xfId="4476" xr:uid="{42C975F8-9BDC-48AA-9CF0-C47151558A36}"/>
    <cellStyle name="Vírgula 58 2 2 2 10" xfId="37057" xr:uid="{25907418-C0FA-4158-897B-D9D995284678}"/>
    <cellStyle name="Vírgula 58 2 2 2 11" xfId="38469" xr:uid="{46A9BFE2-CEEF-40B7-8DC7-D5888D40A8D5}"/>
    <cellStyle name="Vírgula 58 2 2 2 12" xfId="39874" xr:uid="{71B9D482-71A4-456D-AF24-1220787D4D64}"/>
    <cellStyle name="Vírgula 58 2 2 2 13" xfId="41152" xr:uid="{0BA395A1-0B6E-4836-B6B4-9716AA2B5F58}"/>
    <cellStyle name="Vírgula 58 2 2 2 14" xfId="42923" xr:uid="{7A740A84-6638-4C1D-B148-CFC9B8EDBCF2}"/>
    <cellStyle name="Vírgula 58 2 2 2 15" xfId="44326" xr:uid="{4D7D3F08-182B-4C11-BE8C-864742123A20}"/>
    <cellStyle name="Vírgula 58 2 2 2 2" xfId="6085" xr:uid="{79AB2AAB-9821-4CF6-AEA4-4106D4AEECCF}"/>
    <cellStyle name="Vírgula 58 2 2 2 2 2" xfId="11334" xr:uid="{AFB837B1-5C16-46DF-9F60-8BF6E3FA3F79}"/>
    <cellStyle name="Vírgula 58 2 2 2 2 2 2" xfId="27596" xr:uid="{B64794E7-CC8D-41D2-892F-5E2D50E00919}"/>
    <cellStyle name="Vírgula 58 2 2 2 2 3" xfId="16857" xr:uid="{0D244506-C0F3-41E6-BA7D-6C8CBDA5429A}"/>
    <cellStyle name="Vírgula 58 2 2 2 2 4" xfId="22755" xr:uid="{4B990215-D338-4A9F-BDA1-F57AB8E2A3CC}"/>
    <cellStyle name="Vírgula 58 2 2 2 2 5" xfId="31875" xr:uid="{F0159322-8864-40EA-9BB6-2CD648686B0B}"/>
    <cellStyle name="Vírgula 58 2 2 2 3" xfId="8091" xr:uid="{1F1447D5-8C40-465C-B6FB-2553A4A6D07F}"/>
    <cellStyle name="Vírgula 58 2 2 2 3 2" xfId="12946" xr:uid="{12D40B76-FFAE-4EBF-AA00-2A62FA729436}"/>
    <cellStyle name="Vírgula 58 2 2 2 3 2 2" xfId="29208" xr:uid="{3EF83434-91C3-4D0F-BA93-DEBC4CD894E3}"/>
    <cellStyle name="Vírgula 58 2 2 2 3 3" xfId="18541" xr:uid="{33CD5EA1-06C6-4C13-95EE-45F06EA0EB2F}"/>
    <cellStyle name="Vírgula 58 2 2 2 3 4" xfId="24367" xr:uid="{D31A6CEA-351E-4993-B154-BB6DA756C0AD}"/>
    <cellStyle name="Vírgula 58 2 2 2 3 5" xfId="30047" xr:uid="{B5CB2576-533F-4B9F-835C-A0526E4A725B}"/>
    <cellStyle name="Vírgula 58 2 2 2 4" xfId="9718" xr:uid="{7B00EC98-49E5-47F9-9F41-A13560054191}"/>
    <cellStyle name="Vírgula 58 2 2 2 4 2" xfId="25987" xr:uid="{87DA9FBC-5D70-4B8E-92BD-5B2207856C19}"/>
    <cellStyle name="Vírgula 58 2 2 2 5" xfId="15248" xr:uid="{D9BAAB20-EB00-4E84-B41D-154981F93520}"/>
    <cellStyle name="Vírgula 58 2 2 2 6" xfId="21146" xr:uid="{4BD14BDD-7570-4C7D-9A6D-382CE628D1D8}"/>
    <cellStyle name="Vírgula 58 2 2 2 7" xfId="13267" xr:uid="{D75584C7-2544-49F8-95C7-98998649268A}"/>
    <cellStyle name="Vírgula 58 2 2 2 8" xfId="34191" xr:uid="{DEEE012D-D1DE-4E03-8967-D09B33E56F6D}"/>
    <cellStyle name="Vírgula 58 2 2 2 9" xfId="35483" xr:uid="{F43FB7FC-939B-4D35-A4FC-301349EF9F6A}"/>
    <cellStyle name="Vírgula 58 2 2 3" xfId="5230" xr:uid="{5EDE2B26-6C42-4410-A575-0327536946B1}"/>
    <cellStyle name="Vírgula 58 2 2 3 2" xfId="10479" xr:uid="{007C2BE7-BB57-4EEC-A2C0-30B5B0ACD251}"/>
    <cellStyle name="Vírgula 58 2 2 3 2 2" xfId="26741" xr:uid="{FCBABDFB-FC9A-4F8A-AAF2-0FEF4F4D7A74}"/>
    <cellStyle name="Vírgula 58 2 2 3 3" xfId="16002" xr:uid="{7B8A42C0-CEAE-4EB8-A3A9-12A91E6FD189}"/>
    <cellStyle name="Vírgula 58 2 2 3 4" xfId="21900" xr:uid="{427C665E-CE56-421E-88FF-F1AE995FF8C6}"/>
    <cellStyle name="Vírgula 58 2 2 3 5" xfId="29424" xr:uid="{A708E84E-3780-4D62-8512-E1464DD8ED5E}"/>
    <cellStyle name="Vírgula 58 2 2 4" xfId="7236" xr:uid="{83715CF6-429C-4EA9-8256-2DDA86193199}"/>
    <cellStyle name="Vírgula 58 2 2 4 2" xfId="12091" xr:uid="{1CC7C399-D801-4D35-90F1-A3E340079559}"/>
    <cellStyle name="Vírgula 58 2 2 4 2 2" xfId="28353" xr:uid="{796A8BEF-B603-47FC-B906-CEAEA35B3E4F}"/>
    <cellStyle name="Vírgula 58 2 2 4 3" xfId="17686" xr:uid="{0973B048-0633-485B-BBA3-931D28FD7FFC}"/>
    <cellStyle name="Vírgula 58 2 2 4 4" xfId="23512" xr:uid="{DD9ADEF2-E300-48A5-88D4-E16ADDDE8CCA}"/>
    <cellStyle name="Vírgula 58 2 2 4 5" xfId="31892" xr:uid="{AE5E5AA8-5124-4694-8D02-669FFC5E4768}"/>
    <cellStyle name="Vírgula 58 2 2 5" xfId="8863" xr:uid="{EA8BAF59-9DBA-4F12-B323-B4977DE5D92F}"/>
    <cellStyle name="Vírgula 58 2 2 5 2" xfId="25132" xr:uid="{6CFD09F1-4448-4B77-80F4-3FDABE23AA58}"/>
    <cellStyle name="Vírgula 58 2 2 6" xfId="14391" xr:uid="{F7D21410-91D6-4BFE-B1BC-3330A2312A28}"/>
    <cellStyle name="Vírgula 58 2 2 7" xfId="20291" xr:uid="{2429F863-A001-4828-8014-1AFA613F708A}"/>
    <cellStyle name="Vírgula 58 2 2 8" xfId="31470" xr:uid="{7EBAB619-7A60-48CE-9674-5152E6AC0041}"/>
    <cellStyle name="Vírgula 58 2 2 9" xfId="33336" xr:uid="{35C9A3EC-09B9-40F0-B540-74CED0F8B17B}"/>
    <cellStyle name="Vírgula 58 2 3" xfId="4041" xr:uid="{00DCF6FA-E553-40EB-BE7E-724D9170DC0C}"/>
    <cellStyle name="Vírgula 58 2 3 10" xfId="36690" xr:uid="{93BAF114-21B8-45C6-9265-8ACF42F4C9F5}"/>
    <cellStyle name="Vírgula 58 2 3 11" xfId="38102" xr:uid="{18231211-4C6E-4BE5-B1DC-54A1FA0EB9F9}"/>
    <cellStyle name="Vírgula 58 2 3 12" xfId="39507" xr:uid="{75060BBD-45DE-4714-8F2E-B600E18D0EEB}"/>
    <cellStyle name="Vírgula 58 2 3 13" xfId="41153" xr:uid="{0C531242-5DCE-4EA1-9323-2DB5A11E46B0}"/>
    <cellStyle name="Vírgula 58 2 3 14" xfId="42556" xr:uid="{9D3F0E03-C6C5-497D-8F67-DBC1C7F30C2E}"/>
    <cellStyle name="Vírgula 58 2 3 15" xfId="43959" xr:uid="{18D41503-7611-412F-B1DD-BD8BDE819437}"/>
    <cellStyle name="Vírgula 58 2 3 2" xfId="5650" xr:uid="{6BC9CD5A-5386-437A-9BE8-8B752F8197C5}"/>
    <cellStyle name="Vírgula 58 2 3 2 2" xfId="10899" xr:uid="{770D65EF-7BFD-41A3-B62C-D4D3F7395FF8}"/>
    <cellStyle name="Vírgula 58 2 3 2 2 2" xfId="27161" xr:uid="{61FB4030-B5C9-4219-886D-DE4590FEFC17}"/>
    <cellStyle name="Vírgula 58 2 3 2 3" xfId="16422" xr:uid="{75AF7D34-AFDB-4787-8091-47988FC26624}"/>
    <cellStyle name="Vírgula 58 2 3 2 4" xfId="22320" xr:uid="{5A679240-5212-45D5-A821-F114AF56277C}"/>
    <cellStyle name="Vírgula 58 2 3 2 5" xfId="29619" xr:uid="{F093BA37-10DB-42F0-8C66-8F877326589C}"/>
    <cellStyle name="Vírgula 58 2 3 3" xfId="7656" xr:uid="{DEAEB48F-844F-4117-A559-48E263A8BE2C}"/>
    <cellStyle name="Vírgula 58 2 3 3 2" xfId="12511" xr:uid="{6821C9BE-407E-4366-BEC2-C070373EEAB6}"/>
    <cellStyle name="Vírgula 58 2 3 3 2 2" xfId="28773" xr:uid="{5B8E2ACC-BFFD-4FAB-8A4B-96C82FF0447F}"/>
    <cellStyle name="Vírgula 58 2 3 3 3" xfId="18106" xr:uid="{ED491684-744E-4A6C-9A2E-D68D5484EB85}"/>
    <cellStyle name="Vírgula 58 2 3 3 4" xfId="23932" xr:uid="{C3E64343-0AD4-4F58-AB07-AC06114A85B1}"/>
    <cellStyle name="Vírgula 58 2 3 3 5" xfId="32273" xr:uid="{76BE8ADE-22BA-4CFE-94F9-CF35DA6F75C0}"/>
    <cellStyle name="Vírgula 58 2 3 4" xfId="9283" xr:uid="{059AD927-1927-41EA-8E5A-9333C32C8F19}"/>
    <cellStyle name="Vírgula 58 2 3 4 2" xfId="25552" xr:uid="{8359648E-A461-4062-9409-DA225877163D}"/>
    <cellStyle name="Vírgula 58 2 3 5" xfId="14813" xr:uid="{18DEE8B9-0092-43A7-B052-3CCE993D6D8D}"/>
    <cellStyle name="Vírgula 58 2 3 6" xfId="20711" xr:uid="{FF8832D9-9F6B-4ACC-BBE1-CC3C20DCE916}"/>
    <cellStyle name="Vírgula 58 2 3 7" xfId="30595" xr:uid="{7A9BB291-837A-4B56-84EE-FEC4169FA682}"/>
    <cellStyle name="Vírgula 58 2 3 8" xfId="33756" xr:uid="{781F734A-60CE-4246-B099-F8B7D533FDA0}"/>
    <cellStyle name="Vírgula 58 2 3 9" xfId="35484" xr:uid="{7BE0C505-C7E8-45BA-A940-ADEEAE3D18CD}"/>
    <cellStyle name="Vírgula 58 2 4" xfId="4791" xr:uid="{EFA28D36-9C9B-4F18-BB74-84E3C5F06F75}"/>
    <cellStyle name="Vírgula 58 2 4 2" xfId="10040" xr:uid="{F0555138-0EB8-4599-99F1-B24086D50947}"/>
    <cellStyle name="Vírgula 58 2 4 2 2" xfId="26302" xr:uid="{63464513-5169-4973-8409-018E308A6A83}"/>
    <cellStyle name="Vírgula 58 2 4 3" xfId="15563" xr:uid="{BC5C54C0-3B42-4B33-A356-6F6459CBDEA3}"/>
    <cellStyle name="Vírgula 58 2 4 4" xfId="21461" xr:uid="{A535E6CC-8840-435E-9FAB-9BE1C9C71802}"/>
    <cellStyle name="Vírgula 58 2 4 5" xfId="31964" xr:uid="{35C29D06-3ADF-4D85-9D3C-74700FDA7B79}"/>
    <cellStyle name="Vírgula 58 2 5" xfId="6797" xr:uid="{4282C67D-C9D8-4129-B42E-AA29D100EDB0}"/>
    <cellStyle name="Vírgula 58 2 5 2" xfId="11652" xr:uid="{91B4F9B4-8BC8-4DEC-9B19-5FAC9F178A4B}"/>
    <cellStyle name="Vírgula 58 2 5 2 2" xfId="27914" xr:uid="{8E49DA44-D3D4-4A7D-8405-761A2F556B24}"/>
    <cellStyle name="Vírgula 58 2 5 3" xfId="17247" xr:uid="{5F20C02B-9AF0-4F81-875B-F9BCE2A9C93E}"/>
    <cellStyle name="Vírgula 58 2 5 4" xfId="23073" xr:uid="{8F55B1F1-B223-4579-B8D0-8E51B095B75E}"/>
    <cellStyle name="Vírgula 58 2 5 5" xfId="29706" xr:uid="{519C2AC7-CFA1-4470-8873-BFABAAB82E7F}"/>
    <cellStyle name="Vírgula 58 2 6" xfId="8424" xr:uid="{FF195550-D9B3-40B6-8213-E4249811BFC2}"/>
    <cellStyle name="Vírgula 58 2 6 2" xfId="24693" xr:uid="{3D0822CA-B475-4AA7-977E-5D2C06E54E27}"/>
    <cellStyle name="Vírgula 58 2 7" xfId="13949" xr:uid="{E614C4D7-5538-44CA-A840-4DD32D69B871}"/>
    <cellStyle name="Vírgula 58 2 8" xfId="19852" xr:uid="{AE3FF11C-A5F7-410D-BA90-73D1B76D69C6}"/>
    <cellStyle name="Vírgula 58 2 9" xfId="29649" xr:uid="{D166DD43-7F52-4FF7-8E55-224723E7A43E}"/>
    <cellStyle name="Vírgula 58 3" xfId="3417" xr:uid="{B6FC0B1C-D81E-45D8-8E56-FBC7171C5EDD}"/>
    <cellStyle name="Vírgula 58 3 10" xfId="35485" xr:uid="{B77C8095-92A5-418E-8A7A-A816B8F68E80}"/>
    <cellStyle name="Vírgula 58 3 11" xfId="36129" xr:uid="{A4AF7256-725D-486B-80F0-FD1EDD978711}"/>
    <cellStyle name="Vírgula 58 3 12" xfId="37541" xr:uid="{400B4549-F782-4D0D-AFDB-A5884034C944}"/>
    <cellStyle name="Vírgula 58 3 13" xfId="38946" xr:uid="{E5AA7D5F-F051-4A1D-91FA-5128BCBEA231}"/>
    <cellStyle name="Vírgula 58 3 14" xfId="41154" xr:uid="{DA907CF5-C0AB-44C5-AC46-058C04D17511}"/>
    <cellStyle name="Vírgula 58 3 15" xfId="41995" xr:uid="{395E7D05-3B91-44E9-A859-F40928FE8504}"/>
    <cellStyle name="Vírgula 58 3 16" xfId="43398" xr:uid="{93D8BAF4-ACA6-4885-8773-980EC82DB1B5}"/>
    <cellStyle name="Vírgula 58 3 2" xfId="4278" xr:uid="{D2804E98-994E-4F99-BA02-461B201D0727}"/>
    <cellStyle name="Vírgula 58 3 2 10" xfId="36881" xr:uid="{8AE0C7AF-C5CD-4367-A2C7-4E7BDE15758D}"/>
    <cellStyle name="Vírgula 58 3 2 11" xfId="38293" xr:uid="{6259A03C-0081-406E-AA8E-2FD481E2B4BF}"/>
    <cellStyle name="Vírgula 58 3 2 12" xfId="39698" xr:uid="{C400D369-8E2E-4417-BE29-D9F021C76679}"/>
    <cellStyle name="Vírgula 58 3 2 13" xfId="41155" xr:uid="{3E054D9F-0829-4BAD-B039-1F39ADF76248}"/>
    <cellStyle name="Vírgula 58 3 2 14" xfId="42747" xr:uid="{AC7D831E-48E3-4C84-B933-1C3FDA8296B7}"/>
    <cellStyle name="Vírgula 58 3 2 15" xfId="44150" xr:uid="{37AD3F5A-E8C8-4A09-834C-49DD42CE1647}"/>
    <cellStyle name="Vírgula 58 3 2 2" xfId="5887" xr:uid="{EB8FB822-9835-4428-9F81-FA914182BBC7}"/>
    <cellStyle name="Vírgula 58 3 2 2 2" xfId="11136" xr:uid="{9646BCC4-E81C-4100-8FB5-8387823FC295}"/>
    <cellStyle name="Vírgula 58 3 2 2 2 2" xfId="27398" xr:uid="{753E98B1-10E4-4413-BCE8-42AF1DA5DF19}"/>
    <cellStyle name="Vírgula 58 3 2 2 3" xfId="16659" xr:uid="{890841A8-041E-49EC-9045-B08F25151653}"/>
    <cellStyle name="Vírgula 58 3 2 2 4" xfId="22557" xr:uid="{1BA10AA3-4588-498A-A10C-F54954FBBCB5}"/>
    <cellStyle name="Vírgula 58 3 2 2 5" xfId="19204" xr:uid="{7319D80E-7271-4261-87F4-76AA3623EB53}"/>
    <cellStyle name="Vírgula 58 3 2 3" xfId="7893" xr:uid="{FA407810-51CF-4172-8551-44F2BFE32EBE}"/>
    <cellStyle name="Vírgula 58 3 2 3 2" xfId="12748" xr:uid="{D194CDEA-F2CE-499E-849B-0D15F906A92D}"/>
    <cellStyle name="Vírgula 58 3 2 3 2 2" xfId="29010" xr:uid="{9DD83A23-9FD6-42CE-B02C-0B40E65D24C3}"/>
    <cellStyle name="Vírgula 58 3 2 3 3" xfId="18343" xr:uid="{17271F90-CA2B-4991-8C5C-3D3DE34DEAB4}"/>
    <cellStyle name="Vírgula 58 3 2 3 4" xfId="24169" xr:uid="{169E8B9B-6B71-4C06-982B-99F3578FC71F}"/>
    <cellStyle name="Vírgula 58 3 2 3 5" xfId="13512" xr:uid="{B81F3353-BC8C-48B5-B602-8EA9D3417861}"/>
    <cellStyle name="Vírgula 58 3 2 4" xfId="9520" xr:uid="{E6D42162-B180-487A-A569-3666B83873C8}"/>
    <cellStyle name="Vírgula 58 3 2 4 2" xfId="25789" xr:uid="{12788099-BA85-42C4-B10A-628014435FD7}"/>
    <cellStyle name="Vírgula 58 3 2 5" xfId="15050" xr:uid="{65AE091E-AE65-446F-9136-5640B9CAECA5}"/>
    <cellStyle name="Vírgula 58 3 2 6" xfId="20948" xr:uid="{81AA22E9-8E43-46E7-BDFC-80EBBF9829AA}"/>
    <cellStyle name="Vírgula 58 3 2 7" xfId="18948" xr:uid="{B9F42234-0F36-4715-BDA2-E315086C0DC7}"/>
    <cellStyle name="Vírgula 58 3 2 8" xfId="33993" xr:uid="{75ABDB9C-0F23-44E0-82FE-0B2E3E39AA0A}"/>
    <cellStyle name="Vírgula 58 3 2 9" xfId="35486" xr:uid="{928A248D-ABFA-4F82-8CAC-73F120F423A0}"/>
    <cellStyle name="Vírgula 58 3 3" xfId="5032" xr:uid="{9AD9D54C-2326-44C1-8101-457820E01FCC}"/>
    <cellStyle name="Vírgula 58 3 3 2" xfId="10281" xr:uid="{0FDD56E5-B1AB-45E2-8338-6D2010FE8AD6}"/>
    <cellStyle name="Vírgula 58 3 3 2 2" xfId="26543" xr:uid="{746B8A17-CB10-435F-9109-12135298E71D}"/>
    <cellStyle name="Vírgula 58 3 3 3" xfId="15804" xr:uid="{3F08730A-5B42-4E4E-A81C-965B83FF8094}"/>
    <cellStyle name="Vírgula 58 3 3 4" xfId="21702" xr:uid="{1F2A7AB7-FCE1-4B41-AC92-3C15D0945EA3}"/>
    <cellStyle name="Vírgula 58 3 3 5" xfId="29698" xr:uid="{E833B07E-E697-4FE7-95EF-FED877AFAA46}"/>
    <cellStyle name="Vírgula 58 3 4" xfId="7038" xr:uid="{1E1453F0-ADEF-4F5F-BB13-E150D9A3F87D}"/>
    <cellStyle name="Vírgula 58 3 4 2" xfId="11893" xr:uid="{5E6F8F7B-7E74-4EC6-8590-65AF49C8B296}"/>
    <cellStyle name="Vírgula 58 3 4 2 2" xfId="28155" xr:uid="{034084F6-4DE2-4555-8E45-0117FA1333C6}"/>
    <cellStyle name="Vírgula 58 3 4 3" xfId="17488" xr:uid="{F78BC54A-8D24-4E70-9B50-FEAFB0BA9A54}"/>
    <cellStyle name="Vírgula 58 3 4 4" xfId="23314" xr:uid="{EE8D74D7-824A-411B-9D82-AE4323B45A72}"/>
    <cellStyle name="Vírgula 58 3 4 5" xfId="30964" xr:uid="{06AA5103-43A8-43F3-BCBB-F6BFFDC80E9E}"/>
    <cellStyle name="Vírgula 58 3 5" xfId="8665" xr:uid="{54208E05-C1DE-45DC-A074-B679F898E02F}"/>
    <cellStyle name="Vírgula 58 3 5 2" xfId="24934" xr:uid="{775E22AA-47A8-4E54-B0CD-138B1B02C816}"/>
    <cellStyle name="Vírgula 58 3 6" xfId="14193" xr:uid="{F223B868-68EE-44FD-A2AC-1876B04436B6}"/>
    <cellStyle name="Vírgula 58 3 7" xfId="20093" xr:uid="{68C2E758-707B-4713-979B-E73147E9189D}"/>
    <cellStyle name="Vírgula 58 3 8" xfId="32290" xr:uid="{184DC583-7975-4D02-851E-73546DEAD5F0}"/>
    <cellStyle name="Vírgula 58 3 9" xfId="33138" xr:uid="{4C0FD7B4-BA80-47FC-88C6-78F49B2CCE3A}"/>
    <cellStyle name="Vírgula 58 4" xfId="3840" xr:uid="{EA274118-AFD8-4B3C-838F-19494994F530}"/>
    <cellStyle name="Vírgula 58 4 10" xfId="36514" xr:uid="{BA4D532A-612A-492B-8108-5A21B8B68D6F}"/>
    <cellStyle name="Vírgula 58 4 11" xfId="37926" xr:uid="{D8B8842F-EC7D-4F79-B2C1-3C74102DE8A3}"/>
    <cellStyle name="Vírgula 58 4 12" xfId="39331" xr:uid="{3ED2C601-4353-4427-8AF2-6BBCB76ABFEB}"/>
    <cellStyle name="Vírgula 58 4 13" xfId="41156" xr:uid="{789D7CAC-FEE7-4DD1-8C2C-33033DDC9A6A}"/>
    <cellStyle name="Vírgula 58 4 14" xfId="42380" xr:uid="{CCAFAD9E-DB20-48C6-9AF3-E302CCCBBF0F}"/>
    <cellStyle name="Vírgula 58 4 15" xfId="43783" xr:uid="{F4F3D252-55B4-4876-8108-ACE90FA5AC64}"/>
    <cellStyle name="Vírgula 58 4 2" xfId="5449" xr:uid="{57A855AA-10FF-4A98-973E-CC7CE1F2E3D8}"/>
    <cellStyle name="Vírgula 58 4 2 2" xfId="10698" xr:uid="{D2BA381E-1160-46CB-8DFF-05B0D313161C}"/>
    <cellStyle name="Vírgula 58 4 2 2 2" xfId="26960" xr:uid="{59D7D7A9-64AE-44A7-82D4-4BA630633E1F}"/>
    <cellStyle name="Vírgula 58 4 2 3" xfId="16221" xr:uid="{46A24A00-4F8F-4B03-B0C0-936123552FC5}"/>
    <cellStyle name="Vírgula 58 4 2 4" xfId="22119" xr:uid="{39604965-76EE-4CE7-8A4A-E588F1329D85}"/>
    <cellStyle name="Vírgula 58 4 2 5" xfId="31097" xr:uid="{9559CDE6-6F59-495A-A83B-8680368E15D1}"/>
    <cellStyle name="Vírgula 58 4 3" xfId="7455" xr:uid="{A8CB1354-94D0-4FD2-8959-9A8EB6EE3E81}"/>
    <cellStyle name="Vírgula 58 4 3 2" xfId="12310" xr:uid="{1BE498BF-8885-4C30-9516-70296EE211D9}"/>
    <cellStyle name="Vírgula 58 4 3 2 2" xfId="28572" xr:uid="{72B756C7-4C9D-4660-94BD-9E462D98A198}"/>
    <cellStyle name="Vírgula 58 4 3 3" xfId="17905" xr:uid="{D5518BD8-3650-478F-BD89-EE4472DB0B08}"/>
    <cellStyle name="Vírgula 58 4 3 4" xfId="23731" xr:uid="{EE8D7CFD-063D-4E7C-99F2-FF73F7B6D168}"/>
    <cellStyle name="Vírgula 58 4 3 5" xfId="29880" xr:uid="{50837365-A8E8-4EDB-8A0D-49CA02F9081E}"/>
    <cellStyle name="Vírgula 58 4 4" xfId="9082" xr:uid="{238612AC-1AF9-4F3D-BDB5-F5C47A346658}"/>
    <cellStyle name="Vírgula 58 4 4 2" xfId="25351" xr:uid="{D41970A5-B550-415F-93C8-FA12525E2FBC}"/>
    <cellStyle name="Vírgula 58 4 5" xfId="14612" xr:uid="{77B794D4-A969-41E4-A839-BBCF1F620374}"/>
    <cellStyle name="Vírgula 58 4 6" xfId="20510" xr:uid="{80DDF741-C441-4B5A-9CA7-00206093767C}"/>
    <cellStyle name="Vírgula 58 4 7" xfId="30879" xr:uid="{69BC5C54-3341-4170-8E12-28CCC89502A5}"/>
    <cellStyle name="Vírgula 58 4 8" xfId="33555" xr:uid="{38DEC781-535F-46C6-BC0A-36B2237C3748}"/>
    <cellStyle name="Vírgula 58 4 9" xfId="35487" xr:uid="{2B375636-5C08-4211-897A-636E8FC40E81}"/>
    <cellStyle name="Vírgula 58 5" xfId="4597" xr:uid="{090B154A-48CB-4EA5-A2DD-77CAC82167BF}"/>
    <cellStyle name="Vírgula 58 5 2" xfId="9846" xr:uid="{1FBB4A78-D907-4F89-9DAB-7850F72DD929}"/>
    <cellStyle name="Vírgula 58 5 2 2" xfId="26108" xr:uid="{4520D643-A368-48A9-9149-10FC9144A91A}"/>
    <cellStyle name="Vírgula 58 5 3" xfId="15369" xr:uid="{64779CF9-75F7-4206-AD65-4B48DAF1E54D}"/>
    <cellStyle name="Vírgula 58 5 4" xfId="21267" xr:uid="{A2D12A77-9248-4A5F-9B78-6E16F1996356}"/>
    <cellStyle name="Vírgula 58 5 5" xfId="32338" xr:uid="{479DA3E6-3243-41B5-80CB-CC32BC9B627C}"/>
    <cellStyle name="Vírgula 58 6" xfId="6603" xr:uid="{97FFE659-539B-4BF8-AF03-776556CA62F3}"/>
    <cellStyle name="Vírgula 58 6 2" xfId="11458" xr:uid="{C42D6686-4452-4707-AFC0-11A61BC3B7F7}"/>
    <cellStyle name="Vírgula 58 6 2 2" xfId="27720" xr:uid="{0E543C27-593C-4CA5-AD06-D2FD86027D9F}"/>
    <cellStyle name="Vírgula 58 6 3" xfId="17053" xr:uid="{310733A2-E078-4B7E-A86A-86FD01144E21}"/>
    <cellStyle name="Vírgula 58 6 4" xfId="22879" xr:uid="{C8C79378-229C-4D3B-A300-B4FB60B2C369}"/>
    <cellStyle name="Vírgula 58 6 5" xfId="18613" xr:uid="{88EBF25B-662D-4AED-8EBF-AD02A08D73DF}"/>
    <cellStyle name="Vírgula 58 7" xfId="8230" xr:uid="{0E99F3CF-CA39-4EC6-8F4C-28D5DD0D26A2}"/>
    <cellStyle name="Vírgula 58 7 2" xfId="24499" xr:uid="{2E708B16-F515-47B8-894E-EAEE41B233B3}"/>
    <cellStyle name="Vírgula 58 8" xfId="13749" xr:uid="{C9A23284-DAD4-4BCA-A692-FB6DCB970D2B}"/>
    <cellStyle name="Vírgula 58 9" xfId="19658" xr:uid="{72C2B2EC-643F-4819-8383-BA7DC3D7AA7B}"/>
    <cellStyle name="Vírgula 59" xfId="2931" xr:uid="{6ECBD4D8-9EE8-402B-8E96-7399DED2E416}"/>
    <cellStyle name="Vírgula 59 10" xfId="31994" xr:uid="{FB0E3E72-EC2F-45D6-AC66-613949641033}"/>
    <cellStyle name="Vírgula 59 11" xfId="32703" xr:uid="{76FD95E0-024C-4139-9B65-A5431C3892A1}"/>
    <cellStyle name="Vírgula 59 12" xfId="35488" xr:uid="{4CE767E8-B9D4-419B-9677-E83753211FF7}"/>
    <cellStyle name="Vírgula 59 13" xfId="35768" xr:uid="{240873B5-1C89-4861-897E-AE1D8802099F}"/>
    <cellStyle name="Vírgula 59 14" xfId="37180" xr:uid="{180B3F99-FFB8-456A-A76B-1193D3EFD386}"/>
    <cellStyle name="Vírgula 59 15" xfId="38585" xr:uid="{28024F79-00B9-4417-8A56-313B35C84E11}"/>
    <cellStyle name="Vírgula 59 16" xfId="41157" xr:uid="{52AD5E28-5BAC-411A-B884-96D2E8054477}"/>
    <cellStyle name="Vírgula 59 17" xfId="41634" xr:uid="{D54A5104-378B-45F8-A450-98EDF810810B}"/>
    <cellStyle name="Vírgula 59 18" xfId="43037" xr:uid="{ED2F2AE8-FA8D-4674-8560-0B77D5518B8A}"/>
    <cellStyle name="Vírgula 59 2" xfId="3151" xr:uid="{E0B79837-E4BE-458B-BD12-B3D9324A6CC7}"/>
    <cellStyle name="Vírgula 59 2 10" xfId="32898" xr:uid="{841822C9-47D0-4867-9D0F-92C34B2ECA3D}"/>
    <cellStyle name="Vírgula 59 2 11" xfId="35489" xr:uid="{126899B7-7A3E-4D73-B048-9BFE29A1331B}"/>
    <cellStyle name="Vírgula 59 2 12" xfId="35943" xr:uid="{86014019-37D5-42FD-9C07-5CF96CED6534}"/>
    <cellStyle name="Vírgula 59 2 13" xfId="37355" xr:uid="{DBA2E031-C0D1-4C59-B605-EBC022823D41}"/>
    <cellStyle name="Vírgula 59 2 14" xfId="38760" xr:uid="{75A85D6C-1F95-48FB-97A5-F5CB1D12615A}"/>
    <cellStyle name="Vírgula 59 2 15" xfId="41158" xr:uid="{1140A4A4-EB1F-4451-A666-FFE9568328B5}"/>
    <cellStyle name="Vírgula 59 2 16" xfId="41809" xr:uid="{C2171A93-6B5A-4702-9CB0-DCC87D2D2FBA}"/>
    <cellStyle name="Vírgula 59 2 17" xfId="43212" xr:uid="{29546686-2278-450A-B4DF-036883AABAD2}"/>
    <cellStyle name="Vírgula 59 2 2" xfId="3616" xr:uid="{D16BC1CB-5CF7-4349-8D97-1F64904FD648}"/>
    <cellStyle name="Vírgula 59 2 2 10" xfId="35490" xr:uid="{2FAF95FA-450F-49DE-9231-53F74A399245}"/>
    <cellStyle name="Vírgula 59 2 2 11" xfId="36308" xr:uid="{4CC0C82D-CEBA-4B99-AB91-097820C99F7D}"/>
    <cellStyle name="Vírgula 59 2 2 12" xfId="37720" xr:uid="{3E0FFE5E-D4DF-4440-9C2F-44B34EBA64BD}"/>
    <cellStyle name="Vírgula 59 2 2 13" xfId="39125" xr:uid="{E8D12ADE-85E2-4FC9-8028-F2CB27AC1980}"/>
    <cellStyle name="Vírgula 59 2 2 14" xfId="41159" xr:uid="{C8D01A69-2FB7-48E1-9BCD-C67CBA26283C}"/>
    <cellStyle name="Vírgula 59 2 2 15" xfId="42174" xr:uid="{31177F11-762C-420C-B1FF-CE276D8BE9F2}"/>
    <cellStyle name="Vírgula 59 2 2 16" xfId="43577" xr:uid="{5F38BF2B-C45A-4645-B695-D8BC5ADD5440}"/>
    <cellStyle name="Vírgula 59 2 2 2" xfId="4477" xr:uid="{BEE30C69-9A00-4A88-882E-8DAF238578E4}"/>
    <cellStyle name="Vírgula 59 2 2 2 10" xfId="37060" xr:uid="{0FD3288B-3CDB-41FC-9850-6DC00413A1BB}"/>
    <cellStyle name="Vírgula 59 2 2 2 11" xfId="38472" xr:uid="{EB523C0A-5777-4B21-8A0C-3BD1449808FD}"/>
    <cellStyle name="Vírgula 59 2 2 2 12" xfId="39877" xr:uid="{3840BDDB-DBCE-473C-A807-2E02B3EEB471}"/>
    <cellStyle name="Vírgula 59 2 2 2 13" xfId="41160" xr:uid="{2E99EF85-45E1-4CE5-9DDD-9C0601C17B0E}"/>
    <cellStyle name="Vírgula 59 2 2 2 14" xfId="42926" xr:uid="{6BD7FD6B-4D51-4FC3-8CBA-5A6FA59A3E69}"/>
    <cellStyle name="Vírgula 59 2 2 2 15" xfId="44329" xr:uid="{96AE7C9F-8F45-4F03-8517-7D507F0F4D3E}"/>
    <cellStyle name="Vírgula 59 2 2 2 2" xfId="6086" xr:uid="{8C7749CC-1E95-4767-9D80-45FE4BDA97D6}"/>
    <cellStyle name="Vírgula 59 2 2 2 2 2" xfId="11335" xr:uid="{2FCA2CC6-9BAF-4934-BAFB-2FB79F08638A}"/>
    <cellStyle name="Vírgula 59 2 2 2 2 2 2" xfId="27597" xr:uid="{D97FDB9A-ED45-4D36-AE1C-64E8CC84FF35}"/>
    <cellStyle name="Vírgula 59 2 2 2 2 3" xfId="16858" xr:uid="{2E24704A-F056-4747-8C3E-7D6D06C36781}"/>
    <cellStyle name="Vírgula 59 2 2 2 2 4" xfId="22756" xr:uid="{AAA7E481-C623-4705-A131-6F3B9851E026}"/>
    <cellStyle name="Vírgula 59 2 2 2 2 5" xfId="31347" xr:uid="{326976E7-9E48-4BFC-9D1E-73540E73B732}"/>
    <cellStyle name="Vírgula 59 2 2 2 3" xfId="8092" xr:uid="{98376D8D-3B7D-433E-B8F5-0E6BE233FC28}"/>
    <cellStyle name="Vírgula 59 2 2 2 3 2" xfId="12947" xr:uid="{20661FF3-6D05-4934-8E24-BC8A9B54898A}"/>
    <cellStyle name="Vírgula 59 2 2 2 3 2 2" xfId="29209" xr:uid="{36A6C1F3-7A04-481E-ADAE-B9F360384BFA}"/>
    <cellStyle name="Vírgula 59 2 2 2 3 3" xfId="18542" xr:uid="{DD1B71EF-D7AD-4CDA-81F7-668964192309}"/>
    <cellStyle name="Vírgula 59 2 2 2 3 4" xfId="24368" xr:uid="{4AB410CA-2B31-4A8B-AD18-A8541DE8A56A}"/>
    <cellStyle name="Vírgula 59 2 2 2 3 5" xfId="18691" xr:uid="{33081C6D-132C-49FB-835C-013763E00C14}"/>
    <cellStyle name="Vírgula 59 2 2 2 4" xfId="9719" xr:uid="{ED32D784-0FB0-4E80-A838-093186CB25DB}"/>
    <cellStyle name="Vírgula 59 2 2 2 4 2" xfId="25988" xr:uid="{5061E591-EE29-4E07-99CE-18B1B4FBFE11}"/>
    <cellStyle name="Vírgula 59 2 2 2 5" xfId="15249" xr:uid="{D73E6995-EC95-4279-A85C-E02C4CCBB6C0}"/>
    <cellStyle name="Vírgula 59 2 2 2 6" xfId="21147" xr:uid="{2740F77B-223E-44FF-8962-738A3A540369}"/>
    <cellStyle name="Vírgula 59 2 2 2 7" xfId="13522" xr:uid="{90C64C1F-A935-4786-8EB9-189BF51CCA29}"/>
    <cellStyle name="Vírgula 59 2 2 2 8" xfId="34192" xr:uid="{6340FE74-A661-4305-A055-663668E3B902}"/>
    <cellStyle name="Vírgula 59 2 2 2 9" xfId="35491" xr:uid="{DD0E005C-8B32-45A2-BA10-B03846678C4D}"/>
    <cellStyle name="Vírgula 59 2 2 3" xfId="5231" xr:uid="{F8C13BD6-9CB1-429F-8662-51C6EC42D3A6}"/>
    <cellStyle name="Vírgula 59 2 2 3 2" xfId="10480" xr:uid="{CFCA78F5-113E-44E0-B75E-65B41F955B45}"/>
    <cellStyle name="Vírgula 59 2 2 3 2 2" xfId="26742" xr:uid="{9967A1A7-BC64-450C-A075-6DD75EBF7490}"/>
    <cellStyle name="Vírgula 59 2 2 3 3" xfId="16003" xr:uid="{D05834D3-9A34-4ECA-B2E1-4931DC19A1FD}"/>
    <cellStyle name="Vírgula 59 2 2 3 4" xfId="21901" xr:uid="{043067B9-28A3-4394-BD12-8EC78D733171}"/>
    <cellStyle name="Vírgula 59 2 2 3 5" xfId="31326" xr:uid="{020F5B70-76C6-4E9B-9A61-0D0219469117}"/>
    <cellStyle name="Vírgula 59 2 2 4" xfId="7237" xr:uid="{32F0D269-0187-49D6-8568-645FF4349390}"/>
    <cellStyle name="Vírgula 59 2 2 4 2" xfId="12092" xr:uid="{76778F06-3A30-41EB-8009-BBEEBD9917B5}"/>
    <cellStyle name="Vírgula 59 2 2 4 2 2" xfId="28354" xr:uid="{52E36DD6-D88F-4BA8-BA72-9506238999CE}"/>
    <cellStyle name="Vírgula 59 2 2 4 3" xfId="17687" xr:uid="{6F215C2A-E226-4E92-ACC0-A9B19B480B0D}"/>
    <cellStyle name="Vírgula 59 2 2 4 4" xfId="23513" xr:uid="{4D29BF2B-C4C8-4AA6-A400-D820C96F0EA8}"/>
    <cellStyle name="Vírgula 59 2 2 4 5" xfId="19556" xr:uid="{5DBA5AC1-A841-4E1A-B45F-E645D5105DD1}"/>
    <cellStyle name="Vírgula 59 2 2 5" xfId="8864" xr:uid="{3D17CD7E-9FB0-47A0-8117-46FC7E86D06F}"/>
    <cellStyle name="Vírgula 59 2 2 5 2" xfId="25133" xr:uid="{42AAA177-5965-48E8-BEAF-E15AEE9D2623}"/>
    <cellStyle name="Vírgula 59 2 2 6" xfId="14392" xr:uid="{DFC67712-C4F3-474D-B0F1-087181C6C59A}"/>
    <cellStyle name="Vírgula 59 2 2 7" xfId="20292" xr:uid="{342C9016-C036-4103-8314-F90E2CBF4A82}"/>
    <cellStyle name="Vírgula 59 2 2 8" xfId="30909" xr:uid="{7D7E5A0C-46A2-457C-B613-B644BB56F99F}"/>
    <cellStyle name="Vírgula 59 2 2 9" xfId="33337" xr:uid="{0C9A1EF8-34D4-432D-A219-214B5AE0CD02}"/>
    <cellStyle name="Vírgula 59 2 3" xfId="4042" xr:uid="{E2888F8E-627D-4E99-8509-C5FC94ADBDCA}"/>
    <cellStyle name="Vírgula 59 2 3 10" xfId="36693" xr:uid="{35D7418D-F164-4BD0-B353-443D0DDE0F3D}"/>
    <cellStyle name="Vírgula 59 2 3 11" xfId="38105" xr:uid="{65B83C9C-DEF5-4AB0-875B-F6126ABA898F}"/>
    <cellStyle name="Vírgula 59 2 3 12" xfId="39510" xr:uid="{CB1467C2-8209-4DDE-B014-C187B0121FB1}"/>
    <cellStyle name="Vírgula 59 2 3 13" xfId="41161" xr:uid="{D62A6729-2F0E-440E-9507-83A1CBEE8D35}"/>
    <cellStyle name="Vírgula 59 2 3 14" xfId="42559" xr:uid="{E82BFEF6-6621-49B5-8360-FFA5EEE7536F}"/>
    <cellStyle name="Vírgula 59 2 3 15" xfId="43962" xr:uid="{74E46AB1-DC9B-40B4-883C-C25024849F80}"/>
    <cellStyle name="Vírgula 59 2 3 2" xfId="5651" xr:uid="{61D92DC3-8139-4B26-9B76-540704CFCED6}"/>
    <cellStyle name="Vírgula 59 2 3 2 2" xfId="10900" xr:uid="{44D6A478-BA06-4859-A7A2-640CEC9C8786}"/>
    <cellStyle name="Vírgula 59 2 3 2 2 2" xfId="27162" xr:uid="{B77D4BEF-B2A0-476F-A555-70EC8A072DCC}"/>
    <cellStyle name="Vírgula 59 2 3 2 3" xfId="16423" xr:uid="{F8499C0F-EB90-42D2-8D46-DD288ECBDBFE}"/>
    <cellStyle name="Vírgula 59 2 3 2 4" xfId="22321" xr:uid="{CFE8FE7C-6754-4D81-9083-6F27CB52917B}"/>
    <cellStyle name="Vírgula 59 2 3 2 5" xfId="31389" xr:uid="{1DC3189F-CBAB-4196-A7ED-00029F884B57}"/>
    <cellStyle name="Vírgula 59 2 3 3" xfId="7657" xr:uid="{876DA66F-6AA0-4BE2-9853-104404B986E0}"/>
    <cellStyle name="Vírgula 59 2 3 3 2" xfId="12512" xr:uid="{280513FA-1B0D-4744-A065-05DBF3C7E75B}"/>
    <cellStyle name="Vírgula 59 2 3 3 2 2" xfId="28774" xr:uid="{39574CE1-FBC5-41B8-B2F5-3A025686A929}"/>
    <cellStyle name="Vírgula 59 2 3 3 3" xfId="18107" xr:uid="{6289F194-DBA1-484B-B23E-A0E6BDC9A82A}"/>
    <cellStyle name="Vírgula 59 2 3 3 4" xfId="23933" xr:uid="{8EE455C5-F182-423D-9368-CCCCFD79E0F4}"/>
    <cellStyle name="Vírgula 59 2 3 3 5" xfId="19150" xr:uid="{96B4AC3F-AA16-40CA-BD4D-8F13010D4E74}"/>
    <cellStyle name="Vírgula 59 2 3 4" xfId="9284" xr:uid="{6EC486F2-3381-4FDB-A7F8-EC32E6439593}"/>
    <cellStyle name="Vírgula 59 2 3 4 2" xfId="25553" xr:uid="{0880A8B8-94AD-4C9B-9904-4B780F2E393E}"/>
    <cellStyle name="Vírgula 59 2 3 5" xfId="14814" xr:uid="{C52E0532-E178-4B25-98ED-E1458EC57298}"/>
    <cellStyle name="Vírgula 59 2 3 6" xfId="20712" xr:uid="{E419ECDC-2E6A-40D6-9E89-6A2C69A7C87A}"/>
    <cellStyle name="Vírgula 59 2 3 7" xfId="31148" xr:uid="{3FEAE532-6F26-40D8-AA4A-5DDF11E5E655}"/>
    <cellStyle name="Vírgula 59 2 3 8" xfId="33757" xr:uid="{34D91203-D8B3-45B3-A7F8-CAD3CBA44AD2}"/>
    <cellStyle name="Vírgula 59 2 3 9" xfId="35492" xr:uid="{F5156D2E-764D-4A54-8DC8-146BE1D482DF}"/>
    <cellStyle name="Vírgula 59 2 4" xfId="4792" xr:uid="{68A1205D-E264-4A14-B6FC-3416C0859CA2}"/>
    <cellStyle name="Vírgula 59 2 4 2" xfId="10041" xr:uid="{6CCC95A6-2E58-45E6-88F0-AE5B3D8B4A4D}"/>
    <cellStyle name="Vírgula 59 2 4 2 2" xfId="26303" xr:uid="{F6AA6370-272A-44DF-8942-AAFF4C55BD9A}"/>
    <cellStyle name="Vírgula 59 2 4 3" xfId="15564" xr:uid="{429CFEC2-EBE6-4F85-8B87-5162A67D69D9}"/>
    <cellStyle name="Vírgula 59 2 4 4" xfId="21462" xr:uid="{C3885298-F4AC-49AE-BC79-A8747EEFF7B3}"/>
    <cellStyle name="Vírgula 59 2 4 5" xfId="31950" xr:uid="{83DC9680-F05A-485E-B942-6440663966E7}"/>
    <cellStyle name="Vírgula 59 2 5" xfId="6798" xr:uid="{7766166E-5B60-43A2-B0E9-B6C11DA8BE13}"/>
    <cellStyle name="Vírgula 59 2 5 2" xfId="11653" xr:uid="{E1636079-256F-4CE4-B6A7-978A3A57250C}"/>
    <cellStyle name="Vírgula 59 2 5 2 2" xfId="27915" xr:uid="{50A89DF3-16BD-4E3A-B2D0-282B8885F7F0}"/>
    <cellStyle name="Vírgula 59 2 5 3" xfId="17248" xr:uid="{DC9A83DD-9A81-44B1-AD17-FC7A229C0CFF}"/>
    <cellStyle name="Vírgula 59 2 5 4" xfId="23074" xr:uid="{7CE5A007-0BC4-449D-AA47-EE8CE562A802}"/>
    <cellStyle name="Vírgula 59 2 5 5" xfId="31925" xr:uid="{2E85B67F-ACD3-43E6-912A-D2037F0EE95D}"/>
    <cellStyle name="Vírgula 59 2 6" xfId="8425" xr:uid="{6C72470C-37BE-463D-B97D-BA24C0E79E0B}"/>
    <cellStyle name="Vírgula 59 2 6 2" xfId="24694" xr:uid="{A3915820-83C9-4931-8CF3-61967569F850}"/>
    <cellStyle name="Vírgula 59 2 7" xfId="13950" xr:uid="{FD95A7FA-87C7-4067-86FC-BFD44F1CA6CC}"/>
    <cellStyle name="Vírgula 59 2 8" xfId="19853" xr:uid="{49F678FE-417C-4FC2-B5F4-9EF0FA5724A9}"/>
    <cellStyle name="Vírgula 59 2 9" xfId="32481" xr:uid="{984A8DC1-7F25-4CF9-AADD-CE4D0AC60D84}"/>
    <cellStyle name="Vírgula 59 3" xfId="3418" xr:uid="{3CD042F4-E4A0-467C-95BB-5A8E20243551}"/>
    <cellStyle name="Vírgula 59 3 10" xfId="35493" xr:uid="{010ACF05-B8FF-4428-9D40-201FD3046745}"/>
    <cellStyle name="Vírgula 59 3 11" xfId="36132" xr:uid="{8836E524-1B56-4051-BB51-3F973A0FA241}"/>
    <cellStyle name="Vírgula 59 3 12" xfId="37544" xr:uid="{B1595118-583B-4B54-89F1-8B452361D616}"/>
    <cellStyle name="Vírgula 59 3 13" xfId="38949" xr:uid="{5B4D8F8F-E044-4072-A2E5-5FB43970FFF9}"/>
    <cellStyle name="Vírgula 59 3 14" xfId="41162" xr:uid="{BA2A6A34-EFA6-4A55-9605-0D08CDFE41E7}"/>
    <cellStyle name="Vírgula 59 3 15" xfId="41998" xr:uid="{CA38FFE4-B501-4F17-8703-6D0CAAF54BCD}"/>
    <cellStyle name="Vírgula 59 3 16" xfId="43401" xr:uid="{028C2723-1E08-4812-876E-F9D9870F7465}"/>
    <cellStyle name="Vírgula 59 3 2" xfId="4279" xr:uid="{7AC705E5-F66F-4762-ACC7-0753D2DE8FD8}"/>
    <cellStyle name="Vírgula 59 3 2 10" xfId="36884" xr:uid="{03F13482-EC55-44B7-BC3F-AD608DB28BAC}"/>
    <cellStyle name="Vírgula 59 3 2 11" xfId="38296" xr:uid="{5A786299-D00F-4B18-937C-09F01341036E}"/>
    <cellStyle name="Vírgula 59 3 2 12" xfId="39701" xr:uid="{539A1229-0676-4AB5-8F0B-374D25A3856C}"/>
    <cellStyle name="Vírgula 59 3 2 13" xfId="41163" xr:uid="{CCDABCC3-4254-4941-983F-2D0B54182BF4}"/>
    <cellStyle name="Vírgula 59 3 2 14" xfId="42750" xr:uid="{EDF26881-716F-4BBC-8AD6-17E0AF6B743A}"/>
    <cellStyle name="Vírgula 59 3 2 15" xfId="44153" xr:uid="{CB16F202-8E85-42A1-9172-738F562740DA}"/>
    <cellStyle name="Vírgula 59 3 2 2" xfId="5888" xr:uid="{F72E06C4-FBEE-4ABC-BCD2-E5FA7A9D2F24}"/>
    <cellStyle name="Vírgula 59 3 2 2 2" xfId="11137" xr:uid="{09B8DAF9-3DBB-4EBD-852E-7876E76B84C7}"/>
    <cellStyle name="Vírgula 59 3 2 2 2 2" xfId="27399" xr:uid="{B910437A-4D10-4C14-A4AA-44483E1A2A21}"/>
    <cellStyle name="Vírgula 59 3 2 2 3" xfId="16660" xr:uid="{BC57F08D-D289-46FD-826F-0DFEF0721FD0}"/>
    <cellStyle name="Vírgula 59 3 2 2 4" xfId="22558" xr:uid="{C714823C-E0D7-45B0-874C-EEAAE37561B6}"/>
    <cellStyle name="Vírgula 59 3 2 2 5" xfId="19425" xr:uid="{C5252D63-4FE6-4F64-8316-0A6F9DD81E30}"/>
    <cellStyle name="Vírgula 59 3 2 3" xfId="7894" xr:uid="{24D7AEAA-CD49-4C83-B5D5-F7740D92F47B}"/>
    <cellStyle name="Vírgula 59 3 2 3 2" xfId="12749" xr:uid="{CB297A43-69FC-4F78-BDE3-7562F78E5396}"/>
    <cellStyle name="Vírgula 59 3 2 3 2 2" xfId="29011" xr:uid="{091591BF-30DA-4375-9799-8FD64AD44ECE}"/>
    <cellStyle name="Vírgula 59 3 2 3 3" xfId="18344" xr:uid="{3FE5EE1C-029D-4C0C-9988-1BF34FAE5990}"/>
    <cellStyle name="Vírgula 59 3 2 3 4" xfId="24170" xr:uid="{B2C4EDD4-A738-4D9C-889A-F6F1EB9F6FC6}"/>
    <cellStyle name="Vírgula 59 3 2 3 5" xfId="19517" xr:uid="{BCCA6F70-E9E6-43D2-A297-D5A8C8899B9B}"/>
    <cellStyle name="Vírgula 59 3 2 4" xfId="9521" xr:uid="{887E0B09-8D61-4391-9FD1-5CEB5446E5DD}"/>
    <cellStyle name="Vírgula 59 3 2 4 2" xfId="25790" xr:uid="{B6448CE8-9F5E-476E-AA5D-CFDE44C12A90}"/>
    <cellStyle name="Vírgula 59 3 2 5" xfId="15051" xr:uid="{67AC7C9C-EDD4-46F3-9082-3F89A4263BB6}"/>
    <cellStyle name="Vírgula 59 3 2 6" xfId="20949" xr:uid="{E090840B-A63C-4093-9307-84D5B92C8584}"/>
    <cellStyle name="Vírgula 59 3 2 7" xfId="29392" xr:uid="{5637B658-06EA-4F50-AC9B-4E039F58D046}"/>
    <cellStyle name="Vírgula 59 3 2 8" xfId="33994" xr:uid="{8FC5887A-F849-4E1D-B135-268F055ECA10}"/>
    <cellStyle name="Vírgula 59 3 2 9" xfId="35494" xr:uid="{84131A4B-1D82-43CE-AF4E-4D1EA8D65267}"/>
    <cellStyle name="Vírgula 59 3 3" xfId="5033" xr:uid="{4A3675F9-2161-4AB1-B9A7-1DDCA2A00DB0}"/>
    <cellStyle name="Vírgula 59 3 3 2" xfId="10282" xr:uid="{72084CD4-BE7D-4332-AEF0-E5A340065E73}"/>
    <cellStyle name="Vírgula 59 3 3 2 2" xfId="26544" xr:uid="{B16B76FA-396D-4F9A-B8B1-6D4F9B99247A}"/>
    <cellStyle name="Vírgula 59 3 3 3" xfId="15805" xr:uid="{3166B0C8-4B59-4E0E-8DAF-CDAB2A5B49BE}"/>
    <cellStyle name="Vírgula 59 3 3 4" xfId="21703" xr:uid="{0CAFE5C0-5BE2-4C83-AFF8-4640EDF51A26}"/>
    <cellStyle name="Vírgula 59 3 3 5" xfId="32398" xr:uid="{59BA99B5-97A0-4EF3-8AA9-DC84860CEADC}"/>
    <cellStyle name="Vírgula 59 3 4" xfId="7039" xr:uid="{E3C1F598-0235-4F7E-907B-2814F0525096}"/>
    <cellStyle name="Vírgula 59 3 4 2" xfId="11894" xr:uid="{A63813AA-CDA4-477D-AFDA-4259DD8BD16F}"/>
    <cellStyle name="Vírgula 59 3 4 2 2" xfId="28156" xr:uid="{73D1142E-9E0E-4878-BC09-C267292EC36C}"/>
    <cellStyle name="Vírgula 59 3 4 3" xfId="17489" xr:uid="{43B31034-412F-472A-A6ED-06D750774321}"/>
    <cellStyle name="Vírgula 59 3 4 4" xfId="23315" xr:uid="{086A537A-9704-46E2-85CA-5A113D22FC5C}"/>
    <cellStyle name="Vírgula 59 3 4 5" xfId="30105" xr:uid="{0AD76DF8-6FEB-4E77-9F46-7D1C26C19FA2}"/>
    <cellStyle name="Vírgula 59 3 5" xfId="8666" xr:uid="{B1D895E4-7FB7-408A-B9DE-2E3142DE8948}"/>
    <cellStyle name="Vírgula 59 3 5 2" xfId="24935" xr:uid="{BC5DA2FF-930C-4410-B7EF-44978C9C3B02}"/>
    <cellStyle name="Vírgula 59 3 6" xfId="14194" xr:uid="{744800AE-F68C-4018-8CFC-CDD3A8D741D8}"/>
    <cellStyle name="Vírgula 59 3 7" xfId="20094" xr:uid="{BE0A0457-A03A-4DC2-8FE5-FD26BD88E30C}"/>
    <cellStyle name="Vírgula 59 3 8" xfId="13448" xr:uid="{A5AEB50F-456A-4598-B40D-18211D81BBD6}"/>
    <cellStyle name="Vírgula 59 3 9" xfId="33139" xr:uid="{D6D7A1BE-27AB-4057-9AEB-F373235ECC6A}"/>
    <cellStyle name="Vírgula 59 4" xfId="3841" xr:uid="{47EE8034-2820-4072-AE86-9152D0FE8CA3}"/>
    <cellStyle name="Vírgula 59 4 10" xfId="36517" xr:uid="{743C2633-D190-4D8A-A569-3746FADFEAA8}"/>
    <cellStyle name="Vírgula 59 4 11" xfId="37929" xr:uid="{CD2B6176-7C38-404E-B20B-4A7A20B7C525}"/>
    <cellStyle name="Vírgula 59 4 12" xfId="39334" xr:uid="{999EC21E-41B5-4B20-9F42-E181781F241D}"/>
    <cellStyle name="Vírgula 59 4 13" xfId="41164" xr:uid="{E8AC03AA-3978-41B7-95D1-636A32720621}"/>
    <cellStyle name="Vírgula 59 4 14" xfId="42383" xr:uid="{4FCD4993-D9FE-4C47-99B2-ED14612F6211}"/>
    <cellStyle name="Vírgula 59 4 15" xfId="43786" xr:uid="{12404E0C-5D56-4954-A787-69B2AFF5706A}"/>
    <cellStyle name="Vírgula 59 4 2" xfId="5450" xr:uid="{42C9B98F-84F1-48AD-BA7D-C1FAA7FC58C8}"/>
    <cellStyle name="Vírgula 59 4 2 2" xfId="10699" xr:uid="{21DD5C88-A079-4152-9BEE-4CC4A9EACE27}"/>
    <cellStyle name="Vírgula 59 4 2 2 2" xfId="26961" xr:uid="{FB7D3A22-E0EA-4370-8896-CD212EE0422F}"/>
    <cellStyle name="Vírgula 59 4 2 3" xfId="16222" xr:uid="{868CA734-9F2B-44EE-8A0C-723B05BBC98F}"/>
    <cellStyle name="Vírgula 59 4 2 4" xfId="22120" xr:uid="{0979ECF0-C6D0-4096-A080-589A626DD26D}"/>
    <cellStyle name="Vírgula 59 4 2 5" xfId="30805" xr:uid="{1F898018-BCE4-483B-A27E-591FEBE16158}"/>
    <cellStyle name="Vírgula 59 4 3" xfId="7456" xr:uid="{CCF0324B-C977-40D1-8D5B-A327365C2634}"/>
    <cellStyle name="Vírgula 59 4 3 2" xfId="12311" xr:uid="{7DCED479-B739-4EC1-9F51-89C14BE5A4AF}"/>
    <cellStyle name="Vírgula 59 4 3 2 2" xfId="28573" xr:uid="{DCACB678-2A7A-4276-899E-9E591D871E88}"/>
    <cellStyle name="Vírgula 59 4 3 3" xfId="17906" xr:uid="{D2B129A3-0E9D-4B98-83F1-C90506477D6D}"/>
    <cellStyle name="Vírgula 59 4 3 4" xfId="23732" xr:uid="{81C47112-72DA-4D10-8133-A0C18A4D1FC7}"/>
    <cellStyle name="Vírgula 59 4 3 5" xfId="19030" xr:uid="{95687EC5-A008-4C5D-B220-25B2D5284CE7}"/>
    <cellStyle name="Vírgula 59 4 4" xfId="9083" xr:uid="{293DEEA1-B690-431A-8552-6A0D2E108EF8}"/>
    <cellStyle name="Vírgula 59 4 4 2" xfId="25352" xr:uid="{75044C41-8C29-4504-B163-C0B34D169299}"/>
    <cellStyle name="Vírgula 59 4 5" xfId="14613" xr:uid="{D0158891-A072-46D8-8099-B2F63BB87F3E}"/>
    <cellStyle name="Vírgula 59 4 6" xfId="20511" xr:uid="{00DDA4F7-FE43-4BEB-BF4A-D273EA1E50BC}"/>
    <cellStyle name="Vírgula 59 4 7" xfId="13182" xr:uid="{BF72CAB6-B40C-4E09-8B83-7284196C9680}"/>
    <cellStyle name="Vírgula 59 4 8" xfId="33556" xr:uid="{A8D56B5C-19AC-469B-8FD5-04688C7D4E45}"/>
    <cellStyle name="Vírgula 59 4 9" xfId="35495" xr:uid="{11429E5C-D0E4-4F39-B66B-A57D3FDC9ADA}"/>
    <cellStyle name="Vírgula 59 5" xfId="4598" xr:uid="{99C73823-ED1A-42C5-83D2-60E78548207A}"/>
    <cellStyle name="Vírgula 59 5 2" xfId="9847" xr:uid="{A2EE888E-D11B-468E-9D3E-52F960BB87FF}"/>
    <cellStyle name="Vírgula 59 5 2 2" xfId="26109" xr:uid="{796C49C0-A904-4509-9973-F54DDB40EAEA}"/>
    <cellStyle name="Vírgula 59 5 3" xfId="15370" xr:uid="{E672EC36-D230-419E-A883-4A211FBB2393}"/>
    <cellStyle name="Vírgula 59 5 4" xfId="21268" xr:uid="{6A43D211-1C5D-4461-9EF3-C2FFD1E4F85B}"/>
    <cellStyle name="Vírgula 59 5 5" xfId="13153" xr:uid="{D577435A-9CFC-4EE8-908D-727D8E55CEC4}"/>
    <cellStyle name="Vírgula 59 6" xfId="6604" xr:uid="{E8C14A78-248C-4969-973A-A788581CC499}"/>
    <cellStyle name="Vírgula 59 6 2" xfId="11459" xr:uid="{E5F32770-660C-4B4D-8C8B-344D642F71BF}"/>
    <cellStyle name="Vírgula 59 6 2 2" xfId="27721" xr:uid="{197B9AF4-8062-4F51-9410-2D533CA9C24B}"/>
    <cellStyle name="Vírgula 59 6 3" xfId="17054" xr:uid="{4E11A4F7-C766-4317-972E-1558480C1976}"/>
    <cellStyle name="Vírgula 59 6 4" xfId="22880" xr:uid="{8789EF9A-3217-4AB6-82A4-BDEF03068037}"/>
    <cellStyle name="Vírgula 59 6 5" xfId="29830" xr:uid="{F517BFFC-6BDC-44DD-8370-6A04A1218159}"/>
    <cellStyle name="Vírgula 59 7" xfId="8231" xr:uid="{35714FCE-4C17-4334-AC33-90E9EFA1A2D6}"/>
    <cellStyle name="Vírgula 59 7 2" xfId="24500" xr:uid="{0286B9E7-8F99-4936-BB29-047D7ECD7F90}"/>
    <cellStyle name="Vírgula 59 8" xfId="13750" xr:uid="{CE065EEF-098D-4F37-A567-78650648327F}"/>
    <cellStyle name="Vírgula 59 9" xfId="19659" xr:uid="{75078A74-6DC5-45C6-89E4-0ED4152FF1BD}"/>
    <cellStyle name="Vírgula 6" xfId="2932" xr:uid="{CBF4EF2F-B8E0-4446-ADC0-BE3412E8AAE2}"/>
    <cellStyle name="Vírgula 6 10" xfId="32606" xr:uid="{1C8E8A59-3BA3-454A-A44B-3F85A2F4C0B3}"/>
    <cellStyle name="Vírgula 6 2" xfId="2933" xr:uid="{E70EB657-DF6E-4A22-86F5-243616862B63}"/>
    <cellStyle name="Vírgula 6 2 10" xfId="18994" xr:uid="{7A3093BE-E9EF-4CB3-8EA0-319A5D0DF587}"/>
    <cellStyle name="Vírgula 6 2 11" xfId="32628" xr:uid="{1622E669-2F35-4147-B3DB-CACFE16BD577}"/>
    <cellStyle name="Vírgula 6 2 12" xfId="32704" xr:uid="{3E09F774-8384-4327-94A7-75F7C12D4D76}"/>
    <cellStyle name="Vírgula 6 2 13" xfId="35496" xr:uid="{23C1FCCB-B34F-424B-A539-8D2EE1BCC9B5}"/>
    <cellStyle name="Vírgula 6 2 14" xfId="35737" xr:uid="{D50AFBD0-3D30-4F4E-8017-04189B14CE3D}"/>
    <cellStyle name="Vírgula 6 2 15" xfId="37149" xr:uid="{B5058F3C-A44C-4C64-BF35-8AFB9478402E}"/>
    <cellStyle name="Vírgula 6 2 16" xfId="38554" xr:uid="{D3EFD3AA-B5E9-4394-8871-BBAAB64DCCDC}"/>
    <cellStyle name="Vírgula 6 2 17" xfId="41165" xr:uid="{57DBBC16-B9E6-4D38-A6A1-E733AF84E243}"/>
    <cellStyle name="Vírgula 6 2 18" xfId="41603" xr:uid="{74CD9515-7BB3-4227-8DEE-A6B489685EFC}"/>
    <cellStyle name="Vírgula 6 2 19" xfId="43006" xr:uid="{DDCC5528-C0E8-4FB7-BDC9-6247DDB411E1}"/>
    <cellStyle name="Vírgula 6 2 2" xfId="3153" xr:uid="{E8D7E627-9347-414C-9833-4690F45F9A29}"/>
    <cellStyle name="Vírgula 6 2 2 10" xfId="32900" xr:uid="{BA257C9D-066B-4252-9ED7-73890E9EA84A}"/>
    <cellStyle name="Vírgula 6 2 2 11" xfId="35497" xr:uid="{E0BE5110-B1B1-4243-82BD-49C00E2070CF}"/>
    <cellStyle name="Vírgula 6 2 2 12" xfId="35909" xr:uid="{AAABBA7A-0AFD-45EA-BC8A-08B140A9C314}"/>
    <cellStyle name="Vírgula 6 2 2 13" xfId="37321" xr:uid="{10F3E7F0-F396-4C5A-9D85-C081D5E6EB87}"/>
    <cellStyle name="Vírgula 6 2 2 14" xfId="38726" xr:uid="{18CC2556-E7C0-45B9-9071-9B6F6B72468A}"/>
    <cellStyle name="Vírgula 6 2 2 15" xfId="41166" xr:uid="{897FE281-757C-4E2F-86C7-7FD7DBD3B00E}"/>
    <cellStyle name="Vírgula 6 2 2 16" xfId="41775" xr:uid="{1C6328F7-A101-4AC5-8307-FB5B2B7C3987}"/>
    <cellStyle name="Vírgula 6 2 2 17" xfId="43178" xr:uid="{FC9F4546-3473-40C0-A4D3-A68B43FF5550}"/>
    <cellStyle name="Vírgula 6 2 2 2" xfId="3618" xr:uid="{148C1183-43C9-415C-9C56-D07E67044CCD}"/>
    <cellStyle name="Vírgula 6 2 2 2 10" xfId="35498" xr:uid="{E91669BE-2B9F-49F7-AA48-CEF1866A2C75}"/>
    <cellStyle name="Vírgula 6 2 2 2 11" xfId="36274" xr:uid="{93924FCC-97F9-4CFF-8C19-8AEFA17F828E}"/>
    <cellStyle name="Vírgula 6 2 2 2 12" xfId="37686" xr:uid="{3CF649EB-7CEF-4092-B0AC-7B47EFA997D5}"/>
    <cellStyle name="Vírgula 6 2 2 2 13" xfId="39091" xr:uid="{1F3B1A2B-B1FB-4B86-9169-51078131585C}"/>
    <cellStyle name="Vírgula 6 2 2 2 14" xfId="41167" xr:uid="{8D29ECF8-A0A5-4975-9336-30D0F75AD418}"/>
    <cellStyle name="Vírgula 6 2 2 2 15" xfId="42140" xr:uid="{3E30B887-C5B2-422B-BAF3-C1427BBBABEE}"/>
    <cellStyle name="Vírgula 6 2 2 2 16" xfId="43543" xr:uid="{853320CC-4DE8-41E7-9D06-005AD491B099}"/>
    <cellStyle name="Vírgula 6 2 2 2 2" xfId="4479" xr:uid="{79D03762-884B-4B21-94C2-91D3732EF51D}"/>
    <cellStyle name="Vírgula 6 2 2 2 2 10" xfId="37026" xr:uid="{81F4B64E-02AE-4858-864B-1D177812C86B}"/>
    <cellStyle name="Vírgula 6 2 2 2 2 11" xfId="38438" xr:uid="{B659C15F-E606-4A69-A8B4-5173525DB6FC}"/>
    <cellStyle name="Vírgula 6 2 2 2 2 12" xfId="39843" xr:uid="{251C07C6-848E-453C-8890-CF2D79FA75C8}"/>
    <cellStyle name="Vírgula 6 2 2 2 2 13" xfId="41168" xr:uid="{FA23BFEF-D9F0-4D06-8177-176D88546712}"/>
    <cellStyle name="Vírgula 6 2 2 2 2 14" xfId="42892" xr:uid="{5A35C348-C330-4F28-9B5F-D0726F3FC6CD}"/>
    <cellStyle name="Vírgula 6 2 2 2 2 15" xfId="44295" xr:uid="{F6174E69-B23F-43B4-B505-181EE410B956}"/>
    <cellStyle name="Vírgula 6 2 2 2 2 2" xfId="6088" xr:uid="{0F896B0F-5D5D-4ED4-88D3-F25317047623}"/>
    <cellStyle name="Vírgula 6 2 2 2 2 2 2" xfId="11337" xr:uid="{65D26725-6A09-441D-956F-EB82095E91F2}"/>
    <cellStyle name="Vírgula 6 2 2 2 2 2 2 2" xfId="27599" xr:uid="{9643E135-C7BB-4BF0-A0BC-F3EDB48780A8}"/>
    <cellStyle name="Vírgula 6 2 2 2 2 2 3" xfId="16860" xr:uid="{E7090D46-7C0C-4D09-832A-B35A5D911D7C}"/>
    <cellStyle name="Vírgula 6 2 2 2 2 2 4" xfId="22758" xr:uid="{4630C4AD-E48C-4862-9454-7D6B0BE8AA9F}"/>
    <cellStyle name="Vírgula 6 2 2 2 2 2 5" xfId="30875" xr:uid="{205A6E2D-C448-472E-8B44-61EED8957225}"/>
    <cellStyle name="Vírgula 6 2 2 2 2 3" xfId="8094" xr:uid="{0D15E021-B2C3-4574-99A8-53F28DF0ED51}"/>
    <cellStyle name="Vírgula 6 2 2 2 2 3 2" xfId="12949" xr:uid="{F822267E-5C25-4EC7-9E24-963E0FE19A24}"/>
    <cellStyle name="Vírgula 6 2 2 2 2 3 2 2" xfId="29211" xr:uid="{70F17800-595D-4473-85F8-24A69F9BF7DB}"/>
    <cellStyle name="Vírgula 6 2 2 2 2 3 3" xfId="18544" xr:uid="{B81E2098-FFD1-472A-9B07-AA2BF2B5CA08}"/>
    <cellStyle name="Vírgula 6 2 2 2 2 3 4" xfId="24370" xr:uid="{E2B62B87-FA58-43D8-9404-4C44D910AEBD}"/>
    <cellStyle name="Vírgula 6 2 2 2 2 3 5" xfId="31468" xr:uid="{EDB2A898-E53E-4386-B025-33D239E85098}"/>
    <cellStyle name="Vírgula 6 2 2 2 2 4" xfId="9721" xr:uid="{087F0397-8FB3-43DD-BBD2-BD0274C85876}"/>
    <cellStyle name="Vírgula 6 2 2 2 2 4 2" xfId="25990" xr:uid="{9A96EA73-93DE-4E67-BDC4-46C341D0D4C9}"/>
    <cellStyle name="Vírgula 6 2 2 2 2 5" xfId="15251" xr:uid="{ED48174D-D3DA-476D-99A6-1A515F2058D9}"/>
    <cellStyle name="Vírgula 6 2 2 2 2 6" xfId="21149" xr:uid="{6C441ABB-34E2-4CA4-9C66-763D94DE30C2}"/>
    <cellStyle name="Vírgula 6 2 2 2 2 7" xfId="29666" xr:uid="{EBBDF83E-DC05-4A00-89E3-3513798EA0CE}"/>
    <cellStyle name="Vírgula 6 2 2 2 2 8" xfId="34194" xr:uid="{A398DD3A-AA17-4502-B464-F2EA4B3EC7F7}"/>
    <cellStyle name="Vírgula 6 2 2 2 2 9" xfId="35499" xr:uid="{CB017D0E-71CE-481D-A526-145CF4B3F434}"/>
    <cellStyle name="Vírgula 6 2 2 2 3" xfId="5233" xr:uid="{74885594-0D62-494F-B2E0-7C3E79F61FE0}"/>
    <cellStyle name="Vírgula 6 2 2 2 3 2" xfId="10482" xr:uid="{C1CE11A4-F0AD-4C1A-BEBD-7E64B2209711}"/>
    <cellStyle name="Vírgula 6 2 2 2 3 2 2" xfId="26744" xr:uid="{BE21E228-86BF-4F07-B10E-16C3A90BB688}"/>
    <cellStyle name="Vírgula 6 2 2 2 3 3" xfId="16005" xr:uid="{07882F59-3FC7-44A4-B402-2D665F3381A2}"/>
    <cellStyle name="Vírgula 6 2 2 2 3 4" xfId="21903" xr:uid="{D645D4EB-7EC1-4EA8-AD21-8BBE619A3150}"/>
    <cellStyle name="Vírgula 6 2 2 2 3 5" xfId="31327" xr:uid="{B465FE53-2646-426E-85C5-15134215AD6B}"/>
    <cellStyle name="Vírgula 6 2 2 2 4" xfId="7239" xr:uid="{35817A98-CDB3-43D2-8159-B8126533AB86}"/>
    <cellStyle name="Vírgula 6 2 2 2 4 2" xfId="12094" xr:uid="{CD97EF3F-5429-48DA-A981-05652CA405A8}"/>
    <cellStyle name="Vírgula 6 2 2 2 4 2 2" xfId="28356" xr:uid="{E2C139F4-BFB5-4B87-A472-B32D2D810930}"/>
    <cellStyle name="Vírgula 6 2 2 2 4 3" xfId="17689" xr:uid="{7314AC2E-DF8D-4FE8-9A9E-7673511C7E33}"/>
    <cellStyle name="Vírgula 6 2 2 2 4 4" xfId="23515" xr:uid="{2647C2FE-A969-4032-A4CC-71C672986E89}"/>
    <cellStyle name="Vírgula 6 2 2 2 4 5" xfId="19314" xr:uid="{8DA75674-3A31-4C2A-95DA-B3463A038475}"/>
    <cellStyle name="Vírgula 6 2 2 2 5" xfId="8866" xr:uid="{61492F7C-6709-4D4A-9868-3DBD3035CB2E}"/>
    <cellStyle name="Vírgula 6 2 2 2 5 2" xfId="25135" xr:uid="{5CD53969-8709-4416-9EC9-088211153091}"/>
    <cellStyle name="Vírgula 6 2 2 2 6" xfId="14394" xr:uid="{30486169-77C7-484B-B0B1-12B9E9B6F746}"/>
    <cellStyle name="Vírgula 6 2 2 2 7" xfId="20294" xr:uid="{32F912E5-0575-44BD-9C32-4BF62B820413}"/>
    <cellStyle name="Vírgula 6 2 2 2 8" xfId="31288" xr:uid="{8C2E63D3-0C99-493C-88A9-2F5FE0047B34}"/>
    <cellStyle name="Vírgula 6 2 2 2 9" xfId="33339" xr:uid="{A8EA5B52-C4E7-4300-9EBD-C29090237CB1}"/>
    <cellStyle name="Vírgula 6 2 2 3" xfId="4044" xr:uid="{EBDB8A8C-0498-46DC-9198-C2FEABB5E0C0}"/>
    <cellStyle name="Vírgula 6 2 2 3 10" xfId="36659" xr:uid="{E31212EF-DA13-4E49-9B44-68C5DAA67FA4}"/>
    <cellStyle name="Vírgula 6 2 2 3 11" xfId="38071" xr:uid="{5BD4A6C3-247D-491F-B32F-BDB70F5D41C7}"/>
    <cellStyle name="Vírgula 6 2 2 3 12" xfId="39476" xr:uid="{027022BA-8B26-4ECB-881B-94002A2AA41F}"/>
    <cellStyle name="Vírgula 6 2 2 3 13" xfId="41169" xr:uid="{830E9488-2451-4BF7-B8ED-6DF7CA252C21}"/>
    <cellStyle name="Vírgula 6 2 2 3 14" xfId="42525" xr:uid="{C546E867-6015-4750-8D14-7BB9B878022B}"/>
    <cellStyle name="Vírgula 6 2 2 3 15" xfId="43928" xr:uid="{C2EE337E-9A1A-454A-9496-003BE4D41EAA}"/>
    <cellStyle name="Vírgula 6 2 2 3 2" xfId="5653" xr:uid="{DA41BD9A-8458-400E-8929-1754A33382F7}"/>
    <cellStyle name="Vírgula 6 2 2 3 2 2" xfId="10902" xr:uid="{41772F11-4619-4FBB-8D9D-77501B926E11}"/>
    <cellStyle name="Vírgula 6 2 2 3 2 2 2" xfId="27164" xr:uid="{749E0309-A823-4B1C-B68A-5EA53814D6D2}"/>
    <cellStyle name="Vírgula 6 2 2 3 2 3" xfId="16425" xr:uid="{38F573F6-6291-42CB-ADFA-FB432C4DB212}"/>
    <cellStyle name="Vírgula 6 2 2 3 2 4" xfId="22323" xr:uid="{40A177AF-5182-41E9-AFB3-EFB473A02D3A}"/>
    <cellStyle name="Vírgula 6 2 2 3 2 5" xfId="19558" xr:uid="{FF2F69DC-3800-41B5-A4A5-417E3C91B0C3}"/>
    <cellStyle name="Vírgula 6 2 2 3 3" xfId="7659" xr:uid="{F577C397-D01C-4480-A57A-675462F294F1}"/>
    <cellStyle name="Vírgula 6 2 2 3 3 2" xfId="12514" xr:uid="{E9F4BB0E-A5D5-40D5-9C1F-F88E38C48C69}"/>
    <cellStyle name="Vírgula 6 2 2 3 3 2 2" xfId="28776" xr:uid="{F1B643A4-83B7-4AD7-ABC2-8B21B054D826}"/>
    <cellStyle name="Vírgula 6 2 2 3 3 3" xfId="18109" xr:uid="{9A3638F4-D650-48B8-8FFC-50F23917791A}"/>
    <cellStyle name="Vírgula 6 2 2 3 3 4" xfId="23935" xr:uid="{9AF8341C-7B5C-48E5-BB92-9274C8565C2D}"/>
    <cellStyle name="Vírgula 6 2 2 3 3 5" xfId="31495" xr:uid="{D545EC76-473B-4762-A947-678CA7E4B688}"/>
    <cellStyle name="Vírgula 6 2 2 3 4" xfId="9286" xr:uid="{ADB13621-1ABC-4E2A-88EF-9BC0B151E9DD}"/>
    <cellStyle name="Vírgula 6 2 2 3 4 2" xfId="25555" xr:uid="{DADFFFE5-BBBF-493B-BBC5-2BE0B4888E6D}"/>
    <cellStyle name="Vírgula 6 2 2 3 5" xfId="14816" xr:uid="{79D36DCC-83F1-42F9-9545-3611D6DC5FEC}"/>
    <cellStyle name="Vírgula 6 2 2 3 6" xfId="20714" xr:uid="{353D67E4-A28B-4FC9-9B44-566DB5B6EFA4}"/>
    <cellStyle name="Vírgula 6 2 2 3 7" xfId="32155" xr:uid="{53783B03-9A86-4CE7-A2F0-5FD223E11E23}"/>
    <cellStyle name="Vírgula 6 2 2 3 8" xfId="33759" xr:uid="{DF620B18-7ACA-4145-9A56-0ACFD6232379}"/>
    <cellStyle name="Vírgula 6 2 2 3 9" xfId="35500" xr:uid="{DDF34DEB-D047-4C05-9EE7-9F6F5C7E8ECA}"/>
    <cellStyle name="Vírgula 6 2 2 4" xfId="4794" xr:uid="{FAF83A60-D898-4444-83E2-2715967C38D9}"/>
    <cellStyle name="Vírgula 6 2 2 4 2" xfId="10043" xr:uid="{F9890D0C-623E-40E2-B519-CFCF4AC96DB9}"/>
    <cellStyle name="Vírgula 6 2 2 4 2 2" xfId="26305" xr:uid="{13D01B35-C256-4AF2-A321-95961670AEE8}"/>
    <cellStyle name="Vírgula 6 2 2 4 3" xfId="15566" xr:uid="{9CAA987F-1AFF-49BB-82A4-B5EFFF05BCF2}"/>
    <cellStyle name="Vírgula 6 2 2 4 4" xfId="21464" xr:uid="{31EF7157-0049-4571-8129-5D22FF84F98A}"/>
    <cellStyle name="Vírgula 6 2 2 4 5" xfId="31929" xr:uid="{5274D51F-8378-4F91-A54B-14B2114C433C}"/>
    <cellStyle name="Vírgula 6 2 2 5" xfId="6800" xr:uid="{D0B3C96E-1345-481E-B689-125B9E3E6B05}"/>
    <cellStyle name="Vírgula 6 2 2 5 2" xfId="11655" xr:uid="{32A86738-784C-4A7C-89BE-E4797D39927D}"/>
    <cellStyle name="Vírgula 6 2 2 5 2 2" xfId="27917" xr:uid="{D264C46C-F872-4637-AC2D-0A6C9CFCDCD7}"/>
    <cellStyle name="Vírgula 6 2 2 5 3" xfId="17250" xr:uid="{B3B70A81-E978-48C0-84F7-8F410CC77AFB}"/>
    <cellStyle name="Vírgula 6 2 2 5 4" xfId="23076" xr:uid="{4A0A0D20-88BE-4411-83C4-679EF235F87E}"/>
    <cellStyle name="Vírgula 6 2 2 5 5" xfId="13159" xr:uid="{BE908583-41E9-4B57-B7EB-988E01502E69}"/>
    <cellStyle name="Vírgula 6 2 2 6" xfId="8427" xr:uid="{1643BACF-1787-4CD7-9199-F79F4554179F}"/>
    <cellStyle name="Vírgula 6 2 2 6 2" xfId="24696" xr:uid="{7DFE4B4D-D826-4D14-ABA6-49B0013F72E7}"/>
    <cellStyle name="Vírgula 6 2 2 7" xfId="13952" xr:uid="{7A2D51A7-3A05-4FE8-9661-D3F047B857CD}"/>
    <cellStyle name="Vírgula 6 2 2 8" xfId="19855" xr:uid="{99027A5B-217D-4B1F-AA5C-7E3B95C1E900}"/>
    <cellStyle name="Vírgula 6 2 2 9" xfId="16977" xr:uid="{BCEC8372-857B-471B-8F9E-D28630DF2290}"/>
    <cellStyle name="Vírgula 6 2 3" xfId="3420" xr:uid="{E2840A29-2D3E-4634-AAC6-C687BBB8615C}"/>
    <cellStyle name="Vírgula 6 2 3 10" xfId="35501" xr:uid="{14BB2D07-7DCC-4F64-A87B-520A6F91A4D4}"/>
    <cellStyle name="Vírgula 6 2 3 11" xfId="36098" xr:uid="{089E3478-40CE-4056-B056-6D905DFC78CB}"/>
    <cellStyle name="Vírgula 6 2 3 12" xfId="37510" xr:uid="{D0238DC4-0EA9-4A81-8F32-CE7489F41CB4}"/>
    <cellStyle name="Vírgula 6 2 3 13" xfId="38915" xr:uid="{C2BCA41D-D64D-49D7-A43B-C3CB51763494}"/>
    <cellStyle name="Vírgula 6 2 3 14" xfId="41170" xr:uid="{CB4DBD99-0A74-4564-8441-50D820B53FCC}"/>
    <cellStyle name="Vírgula 6 2 3 15" xfId="41964" xr:uid="{15F92AAD-04C6-43D3-B5F8-FE9F093CC95E}"/>
    <cellStyle name="Vírgula 6 2 3 16" xfId="43367" xr:uid="{3EB2CAF2-69CE-4117-9C59-F64E14D785C5}"/>
    <cellStyle name="Vírgula 6 2 3 2" xfId="4281" xr:uid="{6681A201-0F70-4B12-B2BC-D972EE3F8220}"/>
    <cellStyle name="Vírgula 6 2 3 2 10" xfId="36850" xr:uid="{73734067-1403-4DD2-8E86-41AEB478FD72}"/>
    <cellStyle name="Vírgula 6 2 3 2 11" xfId="38262" xr:uid="{B9DFEC5B-2A21-40A5-AD48-430D1510BAC5}"/>
    <cellStyle name="Vírgula 6 2 3 2 12" xfId="39667" xr:uid="{B599227E-F2EF-4FAD-A6EC-5D9965068E82}"/>
    <cellStyle name="Vírgula 6 2 3 2 13" xfId="41171" xr:uid="{3ECDB6D1-FA65-4D77-92B7-A01E00BDDF4A}"/>
    <cellStyle name="Vírgula 6 2 3 2 14" xfId="42716" xr:uid="{F08ACFA6-7103-409A-AC7B-A149173426B3}"/>
    <cellStyle name="Vírgula 6 2 3 2 15" xfId="44119" xr:uid="{8F318F0C-1B2A-451B-A5A5-B38D3F807BA7}"/>
    <cellStyle name="Vírgula 6 2 3 2 2" xfId="5890" xr:uid="{28D0F25B-7E63-4C16-A94C-8EA119B49B30}"/>
    <cellStyle name="Vírgula 6 2 3 2 2 2" xfId="11139" xr:uid="{068A1935-291A-44F0-B7A0-6E0052BF530A}"/>
    <cellStyle name="Vírgula 6 2 3 2 2 2 2" xfId="27401" xr:uid="{279309E8-A73D-4B98-A173-395E93217E2B}"/>
    <cellStyle name="Vírgula 6 2 3 2 2 3" xfId="16662" xr:uid="{A898170E-19EF-47A3-AAA3-29ADB9ED8484}"/>
    <cellStyle name="Vírgula 6 2 3 2 2 4" xfId="22560" xr:uid="{B11D4934-7367-4FC8-B6EB-7F590FBB109C}"/>
    <cellStyle name="Vírgula 6 2 3 2 2 5" xfId="30915" xr:uid="{E70F94DA-5A6D-414F-9450-0E34D4A7DDDD}"/>
    <cellStyle name="Vírgula 6 2 3 2 3" xfId="7896" xr:uid="{4F7DCC23-1DCF-4CEC-B4BF-BCEA40FD8E4B}"/>
    <cellStyle name="Vírgula 6 2 3 2 3 2" xfId="12751" xr:uid="{A91A1FCE-B48E-495D-B048-3E1AF571FC62}"/>
    <cellStyle name="Vírgula 6 2 3 2 3 2 2" xfId="29013" xr:uid="{A0C31CC8-3230-4AD5-B2F6-BC3B5A01314A}"/>
    <cellStyle name="Vírgula 6 2 3 2 3 3" xfId="18346" xr:uid="{B56DE578-4D75-483C-9EC4-F7E360A2F860}"/>
    <cellStyle name="Vírgula 6 2 3 2 3 4" xfId="24172" xr:uid="{05A19717-0651-48E4-B0C7-497EA9614BA0}"/>
    <cellStyle name="Vírgula 6 2 3 2 3 5" xfId="13389" xr:uid="{84BCF18C-F633-439C-B7BA-3022042C7AFE}"/>
    <cellStyle name="Vírgula 6 2 3 2 4" xfId="9523" xr:uid="{6534C2B1-6F9D-4835-8B04-B7EDE3FA5F19}"/>
    <cellStyle name="Vírgula 6 2 3 2 4 2" xfId="25792" xr:uid="{394741FA-376C-4482-A2BB-12853C62E0ED}"/>
    <cellStyle name="Vírgula 6 2 3 2 5" xfId="15053" xr:uid="{DC0F7989-BA15-413F-8CCE-4E02A3ED26E6}"/>
    <cellStyle name="Vírgula 6 2 3 2 6" xfId="20951" xr:uid="{DFC22D21-714C-42C7-B5C5-B85C550CC48D}"/>
    <cellStyle name="Vírgula 6 2 3 2 7" xfId="31296" xr:uid="{14AFC604-BB00-4B1E-8861-2948BE2D35BE}"/>
    <cellStyle name="Vírgula 6 2 3 2 8" xfId="33996" xr:uid="{1EEE2CD6-B5D3-4046-8333-81F36C9A7A8A}"/>
    <cellStyle name="Vírgula 6 2 3 2 9" xfId="35502" xr:uid="{7571C972-C7E4-4D91-AD34-AEA220387081}"/>
    <cellStyle name="Vírgula 6 2 3 3" xfId="5035" xr:uid="{0E62041C-A9EB-4754-AE36-027783A43262}"/>
    <cellStyle name="Vírgula 6 2 3 3 2" xfId="10284" xr:uid="{9165317A-2FFD-468C-B4EB-2C5E6AFA84E5}"/>
    <cellStyle name="Vírgula 6 2 3 3 2 2" xfId="26546" xr:uid="{F0FDA294-CAF0-4410-83D9-E33584454FE3}"/>
    <cellStyle name="Vírgula 6 2 3 3 3" xfId="15807" xr:uid="{621488FC-B814-4BC6-AC58-D11D10F785B3}"/>
    <cellStyle name="Vírgula 6 2 3 3 4" xfId="21705" xr:uid="{4C05CB75-D914-4284-997F-17847D913881}"/>
    <cellStyle name="Vírgula 6 2 3 3 5" xfId="32462" xr:uid="{92E89D1D-453A-4F8E-9307-AED1422D6B28}"/>
    <cellStyle name="Vírgula 6 2 3 4" xfId="7041" xr:uid="{E219BB1A-9775-4D3E-A0BD-C3E92D1A6D38}"/>
    <cellStyle name="Vírgula 6 2 3 4 2" xfId="11896" xr:uid="{CC9DD65D-1E0D-4409-8F95-3A142095C538}"/>
    <cellStyle name="Vírgula 6 2 3 4 2 2" xfId="28158" xr:uid="{0CA24848-922D-43F0-9FA7-FF81B96A29B7}"/>
    <cellStyle name="Vírgula 6 2 3 4 3" xfId="17491" xr:uid="{C58E5C0A-D382-4884-AC45-6379062B89CC}"/>
    <cellStyle name="Vírgula 6 2 3 4 4" xfId="23317" xr:uid="{366F9AA8-9608-4F9D-BD82-3D9C601C8BE4}"/>
    <cellStyle name="Vírgula 6 2 3 4 5" xfId="32103" xr:uid="{A3FA602C-1E5B-4D96-8C34-F0EFE4636B80}"/>
    <cellStyle name="Vírgula 6 2 3 5" xfId="8668" xr:uid="{B8C172A4-16CA-438C-9438-A8DB738C78F0}"/>
    <cellStyle name="Vírgula 6 2 3 5 2" xfId="24937" xr:uid="{CF246DE1-BD0F-495C-9054-61C3A331540D}"/>
    <cellStyle name="Vírgula 6 2 3 6" xfId="14196" xr:uid="{0E7AD6D7-8661-4FD0-AA4A-62142B808F0D}"/>
    <cellStyle name="Vírgula 6 2 3 7" xfId="20096" xr:uid="{E7316A00-B94E-408B-AEA9-D00170BF2F42}"/>
    <cellStyle name="Vírgula 6 2 3 8" xfId="30696" xr:uid="{7E26CF84-593B-489D-9DB8-8E90108A4121}"/>
    <cellStyle name="Vírgula 6 2 3 9" xfId="33141" xr:uid="{8730378E-F970-410E-8EC2-A50F88E3FF2E}"/>
    <cellStyle name="Vírgula 6 2 4" xfId="3843" xr:uid="{BFFC04D7-5DC8-4888-A14A-23261F5B6EC2}"/>
    <cellStyle name="Vírgula 6 2 4 10" xfId="36483" xr:uid="{B4E5400A-50C3-4859-9CFC-90D76F36A1F4}"/>
    <cellStyle name="Vírgula 6 2 4 11" xfId="37895" xr:uid="{69FD4E49-E013-4303-B417-FFD6D8D10957}"/>
    <cellStyle name="Vírgula 6 2 4 12" xfId="39300" xr:uid="{0E913AE2-8B71-49A9-8E01-60626BDBA2F6}"/>
    <cellStyle name="Vírgula 6 2 4 13" xfId="41172" xr:uid="{271E5026-1B9B-4A52-8C6D-6F0AB3E16F47}"/>
    <cellStyle name="Vírgula 6 2 4 14" xfId="42349" xr:uid="{C637ACEC-E7A4-44DC-8A06-FA7F039764ED}"/>
    <cellStyle name="Vírgula 6 2 4 15" xfId="43752" xr:uid="{36568066-CDF6-47F9-AFA2-AE897654ED65}"/>
    <cellStyle name="Vírgula 6 2 4 2" xfId="5452" xr:uid="{56B796A0-1F50-4C6C-9D48-1D4FFB4C46A3}"/>
    <cellStyle name="Vírgula 6 2 4 2 2" xfId="10701" xr:uid="{1E91469D-A394-4DC0-AFE2-70E3C18AD095}"/>
    <cellStyle name="Vírgula 6 2 4 2 2 2" xfId="26963" xr:uid="{248562A9-6114-4DE4-AC97-D5688D69B328}"/>
    <cellStyle name="Vírgula 6 2 4 2 3" xfId="16224" xr:uid="{123E7DA7-5A98-4E82-BBCB-48A6F2D96FAC}"/>
    <cellStyle name="Vírgula 6 2 4 2 4" xfId="22122" xr:uid="{B4C37468-7076-47E9-9CCD-F1134B454647}"/>
    <cellStyle name="Vírgula 6 2 4 2 5" xfId="30508" xr:uid="{A6E2C838-5038-433E-A094-74ECACC36184}"/>
    <cellStyle name="Vírgula 6 2 4 3" xfId="7458" xr:uid="{DD286F09-C09B-4BAF-9D7F-BEF113348818}"/>
    <cellStyle name="Vírgula 6 2 4 3 2" xfId="12313" xr:uid="{3CEE281C-B9C7-4996-A5CB-16048085D31E}"/>
    <cellStyle name="Vírgula 6 2 4 3 2 2" xfId="28575" xr:uid="{B64CFBF0-FE7A-4B6B-908E-3818AFE0E582}"/>
    <cellStyle name="Vírgula 6 2 4 3 3" xfId="17908" xr:uid="{8D8BEA56-DD04-44B8-97CD-A19966606103}"/>
    <cellStyle name="Vírgula 6 2 4 3 4" xfId="23734" xr:uid="{EA82BEB5-CD2E-4C2E-977C-F9B306650D9A}"/>
    <cellStyle name="Vírgula 6 2 4 3 5" xfId="30727" xr:uid="{2E98D1E9-52AD-4D4F-856B-5C9BDE473B23}"/>
    <cellStyle name="Vírgula 6 2 4 4" xfId="9085" xr:uid="{C86D21BB-719B-48F8-8527-C73B27D0667C}"/>
    <cellStyle name="Vírgula 6 2 4 4 2" xfId="25354" xr:uid="{346F2FA6-258A-4A57-B53C-C26F5E340902}"/>
    <cellStyle name="Vírgula 6 2 4 5" xfId="14615" xr:uid="{5124F3C3-A31C-4F5F-BE49-548D3BD13403}"/>
    <cellStyle name="Vírgula 6 2 4 6" xfId="20513" xr:uid="{F02D446F-AD98-4E11-A27D-6BC7C75E6803}"/>
    <cellStyle name="Vírgula 6 2 4 7" xfId="30195" xr:uid="{93678C27-02F8-4F6E-9392-4AA4C9969A99}"/>
    <cellStyle name="Vírgula 6 2 4 8" xfId="33558" xr:uid="{DAE10830-1896-45EB-8952-DD86EBCF66B8}"/>
    <cellStyle name="Vírgula 6 2 4 9" xfId="35503" xr:uid="{51DE30F6-BD46-441A-A41C-8C0B13E12420}"/>
    <cellStyle name="Vírgula 6 2 5" xfId="4599" xr:uid="{9D93B949-B32E-4D54-8DA5-42EA27BAAC31}"/>
    <cellStyle name="Vírgula 6 2 5 2" xfId="9848" xr:uid="{4FBBE6F1-F193-4157-9E75-DF9373D167CB}"/>
    <cellStyle name="Vírgula 6 2 5 2 2" xfId="26110" xr:uid="{4AA5CD03-BD59-4116-A4F2-CAE14EB23812}"/>
    <cellStyle name="Vírgula 6 2 5 3" xfId="15371" xr:uid="{7D7B1ED0-8680-49A4-8772-4B265F2668F2}"/>
    <cellStyle name="Vírgula 6 2 5 4" xfId="21269" xr:uid="{AC25150A-A535-4E50-8C24-AC3ABD06A327}"/>
    <cellStyle name="Vírgula 6 2 5 5" xfId="19002" xr:uid="{F50A2C6A-0EB5-4671-80AD-88CAAD47F00A}"/>
    <cellStyle name="Vírgula 6 2 6" xfId="6605" xr:uid="{5E81E94D-175D-4D07-993C-46E7BAA1E35B}"/>
    <cellStyle name="Vírgula 6 2 6 2" xfId="11460" xr:uid="{5CF46279-D337-4BE1-A357-FF993C7A0B48}"/>
    <cellStyle name="Vírgula 6 2 6 2 2" xfId="27722" xr:uid="{1839A194-1DA2-4E4F-BBA1-C6EE8A23A177}"/>
    <cellStyle name="Vírgula 6 2 6 3" xfId="17055" xr:uid="{59CF6006-1871-43B9-A01A-75841560C4CD}"/>
    <cellStyle name="Vírgula 6 2 6 4" xfId="22881" xr:uid="{2F09F7D5-B57D-4DF7-A47D-69C477C5D357}"/>
    <cellStyle name="Vírgula 6 2 6 5" xfId="29440" xr:uid="{219ECED7-889C-4975-B924-3B2C9E7AF020}"/>
    <cellStyle name="Vírgula 6 2 7" xfId="8232" xr:uid="{54937C13-CF72-4416-BF9A-F08C9E127B8C}"/>
    <cellStyle name="Vírgula 6 2 7 2" xfId="24501" xr:uid="{70F7CC9C-F1C2-409B-B80A-A7CEF59155A0}"/>
    <cellStyle name="Vírgula 6 2 8" xfId="13752" xr:uid="{CF4023AB-2F13-42EE-88F2-C9871AA9491A}"/>
    <cellStyle name="Vírgula 6 2 9" xfId="19660" xr:uid="{13F7D159-F5BB-4138-9DED-ED313C31AED7}"/>
    <cellStyle name="Vírgula 6 3" xfId="2971" xr:uid="{02D9238F-DC93-4829-B7EF-F29E4C00A203}"/>
    <cellStyle name="Vírgula 6 3 10" xfId="29489" xr:uid="{F9322652-4936-4804-B2F7-B1A5E4D74D4F}"/>
    <cellStyle name="Vírgula 6 3 11" xfId="32727" xr:uid="{0C574A1B-E021-4AB3-8A24-89EFF413FEB1}"/>
    <cellStyle name="Vírgula 6 3 12" xfId="35504" xr:uid="{6A14FF4C-2851-4966-831D-2EC7553C8021}"/>
    <cellStyle name="Vírgula 6 3 13" xfId="35901" xr:uid="{8B1ECAE0-5265-4D28-9167-90BCFC22E2AE}"/>
    <cellStyle name="Vírgula 6 3 14" xfId="37313" xr:uid="{99EA4182-1DB1-4219-B466-E08EE58A1434}"/>
    <cellStyle name="Vírgula 6 3 15" xfId="38718" xr:uid="{C7012C98-DF63-4DD5-9AE6-3FA4116BC4AF}"/>
    <cellStyle name="Vírgula 6 3 16" xfId="41173" xr:uid="{B9FD7567-A6C2-4421-BE12-DB09A8F34355}"/>
    <cellStyle name="Vírgula 6 3 17" xfId="41767" xr:uid="{C69A528C-10D7-41C3-B51C-69AD3579048B}"/>
    <cellStyle name="Vírgula 6 3 18" xfId="43170" xr:uid="{4B3AE4FB-3C26-4F23-B1E0-EB338B85DF7A}"/>
    <cellStyle name="Vírgula 6 3 2" xfId="3178" xr:uid="{10C43F50-046F-4F01-8B14-8529493DD92D}"/>
    <cellStyle name="Vírgula 6 3 2 10" xfId="32925" xr:uid="{088ABE4C-A065-4335-A90E-03419E7902EA}"/>
    <cellStyle name="Vírgula 6 3 2 11" xfId="35505" xr:uid="{504197EF-45AC-4FAE-A4AA-03021AA6486E}"/>
    <cellStyle name="Vírgula 6 3 2 12" xfId="36266" xr:uid="{B91550B9-6D2B-460E-B7A7-CD4132F32FF6}"/>
    <cellStyle name="Vírgula 6 3 2 13" xfId="37678" xr:uid="{1351BB4D-CB17-4967-894E-36CF31245EA3}"/>
    <cellStyle name="Vírgula 6 3 2 14" xfId="39083" xr:uid="{30E07159-1BA3-4F4E-B584-610792C35D7F}"/>
    <cellStyle name="Vírgula 6 3 2 15" xfId="41174" xr:uid="{1A5C0319-2FAB-4A84-BC4C-236670EA12F7}"/>
    <cellStyle name="Vírgula 6 3 2 16" xfId="42132" xr:uid="{09B15986-A8B3-4558-B9E6-41903B028896}"/>
    <cellStyle name="Vírgula 6 3 2 17" xfId="43535" xr:uid="{F814A7A5-D388-41ED-81E9-01A9B9192230}"/>
    <cellStyle name="Vírgula 6 3 2 2" xfId="3643" xr:uid="{0A40C970-DF8A-481F-8711-317A12E2BBE4}"/>
    <cellStyle name="Vírgula 6 3 2 2 10" xfId="35506" xr:uid="{AF36E784-B064-4FCB-A45B-8105C68CC243}"/>
    <cellStyle name="Vírgula 6 3 2 2 11" xfId="37018" xr:uid="{84F286ED-09CC-403D-A34E-E221B9FDD90E}"/>
    <cellStyle name="Vírgula 6 3 2 2 12" xfId="38430" xr:uid="{6C00FC61-E346-4B65-8BCE-DD41EE0A6074}"/>
    <cellStyle name="Vírgula 6 3 2 2 13" xfId="39835" xr:uid="{61D92B1E-364A-491C-A752-8EB70922B5D9}"/>
    <cellStyle name="Vírgula 6 3 2 2 14" xfId="41175" xr:uid="{F0171F86-8504-434F-9193-D6B74B15B715}"/>
    <cellStyle name="Vírgula 6 3 2 2 15" xfId="42884" xr:uid="{D36C6B2D-8D5D-49F0-9BFB-926810964FA6}"/>
    <cellStyle name="Vírgula 6 3 2 2 16" xfId="44287" xr:uid="{CE14A631-B7D8-4972-8B30-796A71F36887}"/>
    <cellStyle name="Vírgula 6 3 2 2 2" xfId="4504" xr:uid="{A34D748D-A509-40DF-9739-3B33FAF55320}"/>
    <cellStyle name="Vírgula 6 3 2 2 2 2" xfId="6113" xr:uid="{3F1D62D0-2423-4E20-93CD-F9B0F8714B6A}"/>
    <cellStyle name="Vírgula 6 3 2 2 2 2 2" xfId="11362" xr:uid="{61E36ED3-A24F-42B4-B27D-2BEEED167B8F}"/>
    <cellStyle name="Vírgula 6 3 2 2 2 2 2 2" xfId="27624" xr:uid="{35513ECF-9464-4D69-BD3E-D35F2CAA5E0C}"/>
    <cellStyle name="Vírgula 6 3 2 2 2 2 3" xfId="16885" xr:uid="{1B89CB55-F66E-4AED-A425-3AECF23EF35B}"/>
    <cellStyle name="Vírgula 6 3 2 2 2 2 4" xfId="22783" xr:uid="{7F4878A0-21B2-4FDE-878B-F664E1091957}"/>
    <cellStyle name="Vírgula 6 3 2 2 2 2 5" xfId="19254" xr:uid="{F604C70D-53C2-45CB-B187-678700AE5CD5}"/>
    <cellStyle name="Vírgula 6 3 2 2 2 3" xfId="8119" xr:uid="{93D42DCD-9208-4270-A11A-DDD926D51832}"/>
    <cellStyle name="Vírgula 6 3 2 2 2 3 2" xfId="12974" xr:uid="{7F133566-AD0B-4A9C-A0E8-33084217B4CE}"/>
    <cellStyle name="Vírgula 6 3 2 2 2 3 2 2" xfId="29236" xr:uid="{0553BDE1-7BC0-4091-B272-06C216B1E55F}"/>
    <cellStyle name="Vírgula 6 3 2 2 2 3 3" xfId="18569" xr:uid="{9B4EB7B1-0651-4D18-AF1B-8E0331874909}"/>
    <cellStyle name="Vírgula 6 3 2 2 2 3 4" xfId="24395" xr:uid="{F588BC83-0803-46C0-8335-0E655A39EAB3}"/>
    <cellStyle name="Vírgula 6 3 2 2 2 3 5" xfId="13473" xr:uid="{6FAD0653-1774-4973-8953-8F4B804FC0C8}"/>
    <cellStyle name="Vírgula 6 3 2 2 2 4" xfId="9746" xr:uid="{2546401B-EE40-4560-AC74-4BBEA91122D9}"/>
    <cellStyle name="Vírgula 6 3 2 2 2 4 2" xfId="26015" xr:uid="{6BE5B965-A81D-4962-984F-02ACEB5B4A3C}"/>
    <cellStyle name="Vírgula 6 3 2 2 2 5" xfId="15276" xr:uid="{DD2D5D89-E56F-425E-A05C-BE98DCF6FFE9}"/>
    <cellStyle name="Vírgula 6 3 2 2 2 6" xfId="21174" xr:uid="{B225018F-82A9-408E-B86F-AFFA3E2DF3F2}"/>
    <cellStyle name="Vírgula 6 3 2 2 2 7" xfId="18622" xr:uid="{7041D8EC-120A-4B12-9197-2197D6E9E515}"/>
    <cellStyle name="Vírgula 6 3 2 2 2 8" xfId="34219" xr:uid="{18967115-12BA-4E6F-BA36-4E60145679DD}"/>
    <cellStyle name="Vírgula 6 3 2 2 3" xfId="5258" xr:uid="{0D46D5BC-A0EC-4458-B1C4-BF625BBB36F5}"/>
    <cellStyle name="Vírgula 6 3 2 2 3 2" xfId="10507" xr:uid="{99472FC0-56EC-44B6-AB0E-D2FC44B05936}"/>
    <cellStyle name="Vírgula 6 3 2 2 3 2 2" xfId="26769" xr:uid="{643A7CAA-F484-4CB2-81AB-1CA8A4D1DBA7}"/>
    <cellStyle name="Vírgula 6 3 2 2 3 3" xfId="16030" xr:uid="{CCAA63AA-8D15-4066-BC52-D1F01BCE5645}"/>
    <cellStyle name="Vírgula 6 3 2 2 3 4" xfId="21928" xr:uid="{5B7A2408-61AB-4807-A895-BD94333F0010}"/>
    <cellStyle name="Vírgula 6 3 2 2 3 5" xfId="32246" xr:uid="{B272909E-AB44-4121-BB17-873D454AC127}"/>
    <cellStyle name="Vírgula 6 3 2 2 4" xfId="7264" xr:uid="{CC5672E7-758C-4F76-9FE9-48888AEA68AD}"/>
    <cellStyle name="Vírgula 6 3 2 2 4 2" xfId="12119" xr:uid="{6873B86A-5775-460F-B7EB-87C68A341887}"/>
    <cellStyle name="Vírgula 6 3 2 2 4 2 2" xfId="28381" xr:uid="{F67934D9-B4C7-4689-85A1-8EC7BD141E66}"/>
    <cellStyle name="Vírgula 6 3 2 2 4 3" xfId="17714" xr:uid="{81F92AD4-FE4B-4312-A63C-0C5AE44DF5F5}"/>
    <cellStyle name="Vírgula 6 3 2 2 4 4" xfId="23540" xr:uid="{41AF2F51-1D88-4A37-8C51-BA36A0503EBC}"/>
    <cellStyle name="Vírgula 6 3 2 2 4 5" xfId="30325" xr:uid="{74BC42A8-7A31-4104-9FDD-0F48858042D8}"/>
    <cellStyle name="Vírgula 6 3 2 2 5" xfId="8891" xr:uid="{61034A1B-4A5F-4A74-8429-7DB5B7F383EE}"/>
    <cellStyle name="Vírgula 6 3 2 2 5 2" xfId="25160" xr:uid="{5C9FC85E-FB2F-4E97-BC55-F6FB62C9C3EF}"/>
    <cellStyle name="Vírgula 6 3 2 2 6" xfId="14419" xr:uid="{B300A57E-A439-4025-A41B-BA65B59C6E0F}"/>
    <cellStyle name="Vírgula 6 3 2 2 7" xfId="20319" xr:uid="{1A6672F0-BED3-4BA5-8AEB-BB32BB7A3D80}"/>
    <cellStyle name="Vírgula 6 3 2 2 8" xfId="30516" xr:uid="{6E9560DF-6336-4862-92ED-C7E613986485}"/>
    <cellStyle name="Vírgula 6 3 2 2 9" xfId="33364" xr:uid="{2069E518-D285-4DA0-8C22-DA886A6993B4}"/>
    <cellStyle name="Vírgula 6 3 2 3" xfId="4069" xr:uid="{D28BAD1C-A029-480C-A93A-3B10800F9A08}"/>
    <cellStyle name="Vírgula 6 3 2 3 2" xfId="5678" xr:uid="{194CB8A8-7C3E-498C-B7F9-3F05084FC4D4}"/>
    <cellStyle name="Vírgula 6 3 2 3 2 2" xfId="10927" xr:uid="{CF8654C9-EB27-4E82-BA89-D4C736C0F0AC}"/>
    <cellStyle name="Vírgula 6 3 2 3 2 2 2" xfId="27189" xr:uid="{8458D04B-2642-4CFA-82CE-C94A8F63F080}"/>
    <cellStyle name="Vírgula 6 3 2 3 2 3" xfId="16450" xr:uid="{6BA47303-3548-4343-9878-882D358D6935}"/>
    <cellStyle name="Vírgula 6 3 2 3 2 4" xfId="22348" xr:uid="{3F624BCB-17A1-4124-AEC1-842598062A47}"/>
    <cellStyle name="Vírgula 6 3 2 3 2 5" xfId="32326" xr:uid="{3D3B3627-3529-4F9B-AFEF-ADDDBE41FFA3}"/>
    <cellStyle name="Vírgula 6 3 2 3 3" xfId="7684" xr:uid="{1C226909-AB2D-4192-A90B-8D2A51CFF7D4}"/>
    <cellStyle name="Vírgula 6 3 2 3 3 2" xfId="12539" xr:uid="{97705BF2-ECA3-4CB3-9ADB-AAD8C8CA9A5E}"/>
    <cellStyle name="Vírgula 6 3 2 3 3 2 2" xfId="28801" xr:uid="{2E4FB5A2-507B-4C19-A190-E3118A934993}"/>
    <cellStyle name="Vírgula 6 3 2 3 3 3" xfId="18134" xr:uid="{2BCD60A7-F147-4AE4-A360-6A60ACFC313F}"/>
    <cellStyle name="Vírgula 6 3 2 3 3 4" xfId="23960" xr:uid="{168F0355-4F45-4B81-A1DF-14B5EEDD3572}"/>
    <cellStyle name="Vírgula 6 3 2 3 3 5" xfId="13026" xr:uid="{7A524869-7C20-4B36-BD01-B704C076A9CE}"/>
    <cellStyle name="Vírgula 6 3 2 3 4" xfId="9311" xr:uid="{AF2D13AC-A115-4A56-850C-4AB3F8E47A2F}"/>
    <cellStyle name="Vírgula 6 3 2 3 4 2" xfId="25580" xr:uid="{4CEFD91A-CD1B-4983-948C-C27E16C11DB8}"/>
    <cellStyle name="Vírgula 6 3 2 3 5" xfId="14841" xr:uid="{21F30BDA-AA54-461D-B5EE-99A59322D249}"/>
    <cellStyle name="Vírgula 6 3 2 3 6" xfId="20739" xr:uid="{883FFA57-B2FC-4528-AE30-E604A5A4883B}"/>
    <cellStyle name="Vírgula 6 3 2 3 7" xfId="31739" xr:uid="{7AD30284-0409-4AEB-B3BB-06B2A9C8879F}"/>
    <cellStyle name="Vírgula 6 3 2 3 8" xfId="33784" xr:uid="{DA1FE333-0F05-492F-AA37-3745336718D8}"/>
    <cellStyle name="Vírgula 6 3 2 4" xfId="4819" xr:uid="{C3375194-8E88-493D-BA34-868B15FB4FC4}"/>
    <cellStyle name="Vírgula 6 3 2 4 2" xfId="10068" xr:uid="{B9285CD4-4730-4966-A0D1-06E31551787E}"/>
    <cellStyle name="Vírgula 6 3 2 4 2 2" xfId="26330" xr:uid="{E512B995-FAB8-4034-A667-5D3803208EDF}"/>
    <cellStyle name="Vírgula 6 3 2 4 3" xfId="15591" xr:uid="{3A91C839-419D-4087-87C9-7C5ECAE3CD2C}"/>
    <cellStyle name="Vírgula 6 3 2 4 4" xfId="21489" xr:uid="{BFDFFCF8-3BB7-421F-A31C-1259585A94A2}"/>
    <cellStyle name="Vírgula 6 3 2 4 5" xfId="30842" xr:uid="{519CC1BD-EACC-44A9-9231-3C814909F612}"/>
    <cellStyle name="Vírgula 6 3 2 5" xfId="6825" xr:uid="{A6E87163-C802-4AE9-958B-1C62FC99B018}"/>
    <cellStyle name="Vírgula 6 3 2 5 2" xfId="11680" xr:uid="{C2BDB158-7D92-4234-99A0-0C864D080406}"/>
    <cellStyle name="Vírgula 6 3 2 5 2 2" xfId="27942" xr:uid="{C47342F7-EFAB-43CA-A778-83B198553A5A}"/>
    <cellStyle name="Vírgula 6 3 2 5 3" xfId="17275" xr:uid="{798E3DC2-1F9F-4655-A73D-16A2FDDF899D}"/>
    <cellStyle name="Vírgula 6 3 2 5 4" xfId="23101" xr:uid="{0B986E38-9AE9-492F-A55B-EB169EBFDC38}"/>
    <cellStyle name="Vírgula 6 3 2 5 5" xfId="19305" xr:uid="{76EE81B1-BF48-40ED-BA10-1A19507D2758}"/>
    <cellStyle name="Vírgula 6 3 2 6" xfId="8452" xr:uid="{35B31EE2-6D44-418A-886F-3C519DC6B1AD}"/>
    <cellStyle name="Vírgula 6 3 2 6 2" xfId="24721" xr:uid="{84F96E6A-3862-488A-982F-10712333ED6F}"/>
    <cellStyle name="Vírgula 6 3 2 7" xfId="13977" xr:uid="{9D64B357-28D1-4B64-B4BB-FEB33BF3A2B1}"/>
    <cellStyle name="Vírgula 6 3 2 8" xfId="19880" xr:uid="{A9352AE4-DBC8-4754-8BD1-939F234D3C0E}"/>
    <cellStyle name="Vírgula 6 3 2 9" xfId="32235" xr:uid="{15F3E921-02E8-411A-A62E-CF7143C8401C}"/>
    <cellStyle name="Vírgula 6 3 3" xfId="3445" xr:uid="{9A80B92F-6367-4982-A38F-7AC04D2EA51A}"/>
    <cellStyle name="Vírgula 6 3 3 10" xfId="35507" xr:uid="{AD25A1DE-10EB-48B6-A5BA-7B410C55EAF8}"/>
    <cellStyle name="Vírgula 6 3 3 11" xfId="36651" xr:uid="{B27DCB4F-6DCF-485D-A032-F8D4FD986FBA}"/>
    <cellStyle name="Vírgula 6 3 3 12" xfId="38063" xr:uid="{E7C9564E-41BC-4B44-B6DD-106BC8E9FAD9}"/>
    <cellStyle name="Vírgula 6 3 3 13" xfId="39468" xr:uid="{7FD1CB31-1273-45A9-A3C6-99AAC243DBF6}"/>
    <cellStyle name="Vírgula 6 3 3 14" xfId="41176" xr:uid="{6E9A0C28-79E9-43CD-8404-F2AC99A7ED51}"/>
    <cellStyle name="Vírgula 6 3 3 15" xfId="42517" xr:uid="{7A897E8B-36FE-470D-B0E7-9D4B6B1765B5}"/>
    <cellStyle name="Vírgula 6 3 3 16" xfId="43920" xr:uid="{E25D4C4E-F1F4-4AE5-B239-D0F3F6816A19}"/>
    <cellStyle name="Vírgula 6 3 3 2" xfId="4306" xr:uid="{5EC754E3-FBD6-405E-8A78-39E5E2CCF8FD}"/>
    <cellStyle name="Vírgula 6 3 3 2 2" xfId="5915" xr:uid="{783370CD-EEF0-4CED-B070-6E953932AE48}"/>
    <cellStyle name="Vírgula 6 3 3 2 2 2" xfId="11164" xr:uid="{0AA9E33D-2890-4ECA-9411-27D71AEC7DD5}"/>
    <cellStyle name="Vírgula 6 3 3 2 2 2 2" xfId="27426" xr:uid="{FC6109A8-58C2-4BAC-8B2B-2BAF2DA5CFB1}"/>
    <cellStyle name="Vírgula 6 3 3 2 2 3" xfId="16687" xr:uid="{7FC2175B-5D1E-47D9-B6A9-2FB69BA2199A}"/>
    <cellStyle name="Vírgula 6 3 3 2 2 4" xfId="22585" xr:uid="{400C796D-D386-48D9-8859-FDAFBB64EC5B}"/>
    <cellStyle name="Vírgula 6 3 3 2 2 5" xfId="18751" xr:uid="{1AE35863-5994-49F0-9037-D0315616D729}"/>
    <cellStyle name="Vírgula 6 3 3 2 3" xfId="7921" xr:uid="{B19E3935-70C5-442A-8E71-0526B9BB6B45}"/>
    <cellStyle name="Vírgula 6 3 3 2 3 2" xfId="12776" xr:uid="{9D54CF06-7DA1-42FE-A536-CA915DA46567}"/>
    <cellStyle name="Vírgula 6 3 3 2 3 2 2" xfId="29038" xr:uid="{F2CECF1E-25C0-4DBB-93AC-21B4A4F5CC03}"/>
    <cellStyle name="Vírgula 6 3 3 2 3 3" xfId="18371" xr:uid="{2D95CAED-885C-4D29-AD41-B6E58968F53F}"/>
    <cellStyle name="Vírgula 6 3 3 2 3 4" xfId="24197" xr:uid="{4B980A8F-D6FB-4612-B725-638B4B54D254}"/>
    <cellStyle name="Vírgula 6 3 3 2 3 5" xfId="29763" xr:uid="{169A0873-1617-4D3C-A847-18BEF7629B4D}"/>
    <cellStyle name="Vírgula 6 3 3 2 4" xfId="9548" xr:uid="{4CE5040D-8D4B-4D78-8608-6151BE3CF618}"/>
    <cellStyle name="Vírgula 6 3 3 2 4 2" xfId="25817" xr:uid="{A471D8C5-93A9-4486-9A1E-DBE5B32DF1DA}"/>
    <cellStyle name="Vírgula 6 3 3 2 5" xfId="15078" xr:uid="{FFEFCDC6-87EE-467B-8AE3-3529CFB75640}"/>
    <cellStyle name="Vírgula 6 3 3 2 6" xfId="20976" xr:uid="{F536D2D5-96DD-4777-B4BB-7E5D14C88461}"/>
    <cellStyle name="Vírgula 6 3 3 2 7" xfId="29494" xr:uid="{CDFC8AD1-3FC2-40AB-ABA9-9DA3A9F9730C}"/>
    <cellStyle name="Vírgula 6 3 3 2 8" xfId="34021" xr:uid="{31D77202-58C6-4775-B2C4-A50272BFED67}"/>
    <cellStyle name="Vírgula 6 3 3 3" xfId="5060" xr:uid="{89190311-6DE8-424A-8848-AF5F876E22B0}"/>
    <cellStyle name="Vírgula 6 3 3 3 2" xfId="10309" xr:uid="{F3AC3ED6-819F-4791-9FF8-119955ECBBCC}"/>
    <cellStyle name="Vírgula 6 3 3 3 2 2" xfId="26571" xr:uid="{10670FDC-78F7-424C-BF8E-806601DAFFF4}"/>
    <cellStyle name="Vírgula 6 3 3 3 3" xfId="15832" xr:uid="{7C67B37B-B029-41E8-A101-DA90F4638770}"/>
    <cellStyle name="Vírgula 6 3 3 3 4" xfId="21730" xr:uid="{D4B2CDB9-19DC-4FB8-85FA-8E41436A6FF5}"/>
    <cellStyle name="Vírgula 6 3 3 3 5" xfId="29496" xr:uid="{ABA616D7-CAD5-4DD4-95EC-D91E7E616C7F}"/>
    <cellStyle name="Vírgula 6 3 3 4" xfId="7066" xr:uid="{775CA61F-3471-4E83-9684-69717CF9D0B2}"/>
    <cellStyle name="Vírgula 6 3 3 4 2" xfId="11921" xr:uid="{E91A738D-AAD1-40C2-AF80-058FE15ED914}"/>
    <cellStyle name="Vírgula 6 3 3 4 2 2" xfId="28183" xr:uid="{84303FBC-E4D4-4EBE-B5F0-B5B84F562BDD}"/>
    <cellStyle name="Vírgula 6 3 3 4 3" xfId="17516" xr:uid="{06406CFB-F4D7-4C97-89A2-0DB1FC7D8FEA}"/>
    <cellStyle name="Vírgula 6 3 3 4 4" xfId="23342" xr:uid="{CB1F7439-0A0D-454E-A91B-C74D032BD4B3}"/>
    <cellStyle name="Vírgula 6 3 3 4 5" xfId="18996" xr:uid="{4E72146B-3A7C-4EFE-B3A6-62154E9BCEAA}"/>
    <cellStyle name="Vírgula 6 3 3 5" xfId="8693" xr:uid="{1AD0FD18-304D-4027-805C-CBB25DB39058}"/>
    <cellStyle name="Vírgula 6 3 3 5 2" xfId="24962" xr:uid="{E02C114B-CE10-4B40-A33D-E3B5BFC81DE4}"/>
    <cellStyle name="Vírgula 6 3 3 6" xfId="14221" xr:uid="{12CD4E61-A862-4210-A136-7AA1BB1BF4B7}"/>
    <cellStyle name="Vírgula 6 3 3 7" xfId="20121" xr:uid="{3B48AD13-E10A-4902-AA06-F36A3ECE727A}"/>
    <cellStyle name="Vírgula 6 3 3 8" xfId="19478" xr:uid="{00D24AF9-6509-4290-80B6-F1455B805E6A}"/>
    <cellStyle name="Vírgula 6 3 3 9" xfId="33166" xr:uid="{960CDE4E-2BA3-48A5-ADDA-E4E081A9A627}"/>
    <cellStyle name="Vírgula 6 3 4" xfId="3871" xr:uid="{F1F85250-C0B6-4F5E-9BB9-3BAD6924F6EA}"/>
    <cellStyle name="Vírgula 6 3 4 2" xfId="5480" xr:uid="{0E4AE95D-A379-4536-9992-06757BE208CC}"/>
    <cellStyle name="Vírgula 6 3 4 2 2" xfId="10729" xr:uid="{59CFBD78-C2EA-483D-8BF0-61FF236D53A8}"/>
    <cellStyle name="Vírgula 6 3 4 2 2 2" xfId="26991" xr:uid="{B078B544-EFEC-4F7F-A0E4-9C0F22D26F34}"/>
    <cellStyle name="Vírgula 6 3 4 2 3" xfId="16252" xr:uid="{61F17329-D403-4154-8623-2722E3EB23E7}"/>
    <cellStyle name="Vírgula 6 3 4 2 4" xfId="22150" xr:uid="{C74A279E-FCD1-49C4-B27B-4FC7698BB4E4}"/>
    <cellStyle name="Vírgula 6 3 4 2 5" xfId="13339" xr:uid="{39D195EC-DD13-4D02-A088-45A4E7A17EB2}"/>
    <cellStyle name="Vírgula 6 3 4 3" xfId="7486" xr:uid="{A2751184-24EE-4775-9C9E-BE3F84924969}"/>
    <cellStyle name="Vírgula 6 3 4 3 2" xfId="12341" xr:uid="{9EA2594C-4F32-40E2-A026-48D48F9EC83D}"/>
    <cellStyle name="Vírgula 6 3 4 3 2 2" xfId="28603" xr:uid="{1A5A5A04-F5C2-48CB-B096-45B4E5A46B2D}"/>
    <cellStyle name="Vírgula 6 3 4 3 3" xfId="17936" xr:uid="{A155F7DF-ECFE-44A0-89F0-D09E9A4B7C1B}"/>
    <cellStyle name="Vírgula 6 3 4 3 4" xfId="23762" xr:uid="{CB2FEEA1-DAE8-4A5E-9D42-D4FC11967222}"/>
    <cellStyle name="Vírgula 6 3 4 3 5" xfId="30060" xr:uid="{19C5F52A-4393-4FA3-86D9-8E5A537E9B16}"/>
    <cellStyle name="Vírgula 6 3 4 4" xfId="9113" xr:uid="{4DAD37BE-AFFA-48BF-9EF0-408FD73D03F6}"/>
    <cellStyle name="Vírgula 6 3 4 4 2" xfId="25382" xr:uid="{93F16147-0867-46FF-92EC-02C33755FDCF}"/>
    <cellStyle name="Vírgula 6 3 4 5" xfId="14643" xr:uid="{A1C94D3F-963F-425A-B6A7-97937F1B2D93}"/>
    <cellStyle name="Vírgula 6 3 4 6" xfId="20541" xr:uid="{321BCE24-0B21-4A26-A127-B6B84E380F8F}"/>
    <cellStyle name="Vírgula 6 3 4 7" xfId="29609" xr:uid="{43FD4A8F-2612-41C4-84D3-3AED6629C1B2}"/>
    <cellStyle name="Vírgula 6 3 4 8" xfId="33586" xr:uid="{33000BEC-61E9-4769-9C73-8EDF950D48E9}"/>
    <cellStyle name="Vírgula 6 3 5" xfId="4622" xr:uid="{74C20A29-4727-4993-951B-6F6D405E6D02}"/>
    <cellStyle name="Vírgula 6 3 5 2" xfId="9871" xr:uid="{79C41CBF-3042-4542-9B18-A6AD0652524A}"/>
    <cellStyle name="Vírgula 6 3 5 2 2" xfId="26133" xr:uid="{A71CF7CD-52DB-4081-AF94-06F7D75D423A}"/>
    <cellStyle name="Vírgula 6 3 5 3" xfId="15394" xr:uid="{8120E695-ECDE-4A75-8103-F9E3A6937057}"/>
    <cellStyle name="Vírgula 6 3 5 4" xfId="21292" xr:uid="{EFA22845-2005-4C7F-8281-00CD0B136C94}"/>
    <cellStyle name="Vírgula 6 3 5 5" xfId="32538" xr:uid="{28A6D207-BBF9-426E-AAEA-D63F3AC05F9A}"/>
    <cellStyle name="Vírgula 6 3 6" xfId="6628" xr:uid="{2438D6BB-C8F2-4A22-9548-EB472F121475}"/>
    <cellStyle name="Vírgula 6 3 6 2" xfId="11483" xr:uid="{BDC06674-C33D-4B30-A7B2-FC8A47AD532F}"/>
    <cellStyle name="Vírgula 6 3 6 2 2" xfId="27745" xr:uid="{5D9277A8-CD51-4778-8E23-22D1BBF00F4C}"/>
    <cellStyle name="Vírgula 6 3 6 3" xfId="17078" xr:uid="{EBF617CC-F80C-407E-84DD-AEA8C0ED62EA}"/>
    <cellStyle name="Vírgula 6 3 6 4" xfId="22904" xr:uid="{750B8E88-8654-474C-A52E-EAC72E557B44}"/>
    <cellStyle name="Vírgula 6 3 6 5" xfId="30238" xr:uid="{CE3F3B16-8570-41ED-939B-9B246135C718}"/>
    <cellStyle name="Vírgula 6 3 7" xfId="8255" xr:uid="{CCB614D7-ACC9-44CC-95CF-9FB01F38F1F8}"/>
    <cellStyle name="Vírgula 6 3 7 2" xfId="24524" xr:uid="{D0EC97E5-6061-4198-8D24-F6B55B7C2686}"/>
    <cellStyle name="Vírgula 6 3 8" xfId="13779" xr:uid="{97C7AA21-F544-44B1-9212-8F28C5713C1F}"/>
    <cellStyle name="Vírgula 6 3 9" xfId="19683" xr:uid="{97FC2504-7A78-44BE-B238-B58615B3A922}"/>
    <cellStyle name="Vírgula 6 4" xfId="2984" xr:uid="{8A8CBD7F-A1E1-4D9E-9E66-436E60441585}"/>
    <cellStyle name="Vírgula 6 4 10" xfId="31627" xr:uid="{709EEBCE-5DF3-4DEE-AAA1-F01C0BE74FB8}"/>
    <cellStyle name="Vírgula 6 4 11" xfId="32733" xr:uid="{C8D03CED-9040-4F46-AC67-DE410353619C}"/>
    <cellStyle name="Vírgula 6 4 12" xfId="35508" xr:uid="{88104FAB-D958-4552-96CA-AC37AFD72FF8}"/>
    <cellStyle name="Vírgula 6 4 13" xfId="36341" xr:uid="{CAF97569-0BDA-4FFB-8580-CBADF6D916C1}"/>
    <cellStyle name="Vírgula 6 4 14" xfId="37753" xr:uid="{CB20FF66-2362-4528-B0CE-4CC87D5F6BB4}"/>
    <cellStyle name="Vírgula 6 4 15" xfId="39158" xr:uid="{B54C5B8A-5564-4CC7-B65F-32041B09B0E1}"/>
    <cellStyle name="Vírgula 6 4 16" xfId="41177" xr:uid="{5832F837-7691-4AB0-9F56-68FC1A770206}"/>
    <cellStyle name="Vírgula 6 4 17" xfId="42207" xr:uid="{BDAAE892-37CA-40A0-888A-C2FA08DD47DA}"/>
    <cellStyle name="Vírgula 6 4 18" xfId="43610" xr:uid="{45AF0F33-2225-42B6-B6B0-6818223000B0}"/>
    <cellStyle name="Vírgula 6 4 2" xfId="3184" xr:uid="{02504F71-614C-40A7-A741-D4A9879D17E9}"/>
    <cellStyle name="Vírgula 6 4 2 10" xfId="32931" xr:uid="{4A9D6AD6-4F7B-437B-8FDF-5BE83CFBC2B3}"/>
    <cellStyle name="Vírgula 6 4 2 11" xfId="35509" xr:uid="{4B9F9D03-0E67-4F2E-8058-DF62A2C9B7D7}"/>
    <cellStyle name="Vírgula 6 4 2 12" xfId="37093" xr:uid="{1359017B-9763-4952-BA22-CC8EC74175E9}"/>
    <cellStyle name="Vírgula 6 4 2 13" xfId="38505" xr:uid="{88BA3C5E-471F-4C1A-936A-EB8F794DF324}"/>
    <cellStyle name="Vírgula 6 4 2 14" xfId="39910" xr:uid="{5D6AD50C-03FF-4A58-A27A-62944B312CAC}"/>
    <cellStyle name="Vírgula 6 4 2 15" xfId="41178" xr:uid="{5644C58C-4AF6-45A5-A64D-80B6AA248687}"/>
    <cellStyle name="Vírgula 6 4 2 16" xfId="42959" xr:uid="{C2164FD1-20A5-4B41-A554-AFAA8E852660}"/>
    <cellStyle name="Vírgula 6 4 2 17" xfId="44362" xr:uid="{B15E9FC4-B734-476D-A52C-67C499CF61A7}"/>
    <cellStyle name="Vírgula 6 4 2 2" xfId="3649" xr:uid="{A89ADDD6-0299-4873-81CD-DF5D19C1BF30}"/>
    <cellStyle name="Vírgula 6 4 2 2 2" xfId="4510" xr:uid="{9363BB04-0E22-44C1-919A-215383265B8C}"/>
    <cellStyle name="Vírgula 6 4 2 2 2 2" xfId="6119" xr:uid="{C3077BFC-20C5-4B7D-9B47-30E1D16BFFD2}"/>
    <cellStyle name="Vírgula 6 4 2 2 2 2 2" xfId="11368" xr:uid="{07557A58-00FA-4F26-9891-B894B49F67C2}"/>
    <cellStyle name="Vírgula 6 4 2 2 2 2 2 2" xfId="27630" xr:uid="{7929D413-CF90-4504-9D06-1D32C95C49A0}"/>
    <cellStyle name="Vírgula 6 4 2 2 2 2 3" xfId="16891" xr:uid="{77893FB0-9D56-47B2-82F9-B668A9724214}"/>
    <cellStyle name="Vírgula 6 4 2 2 2 2 4" xfId="22789" xr:uid="{50D3F2D2-CBF4-4CC6-A892-4ED2E3927597}"/>
    <cellStyle name="Vírgula 6 4 2 2 2 2 5" xfId="32166" xr:uid="{3FB04757-B04C-4BA9-8AC5-3A5BCF46C847}"/>
    <cellStyle name="Vírgula 6 4 2 2 2 3" xfId="8125" xr:uid="{B6AAEBE9-F6DF-44FB-8556-DB0440950C03}"/>
    <cellStyle name="Vírgula 6 4 2 2 2 3 2" xfId="12980" xr:uid="{B34D1239-D918-4ED5-8961-9EFCD44ADEEC}"/>
    <cellStyle name="Vírgula 6 4 2 2 2 3 2 2" xfId="29242" xr:uid="{5AB229A7-683F-467D-90CD-83D13B5EBE58}"/>
    <cellStyle name="Vírgula 6 4 2 2 2 3 3" xfId="18575" xr:uid="{AB1A50A8-9141-48E9-B291-BB6D815346EB}"/>
    <cellStyle name="Vírgula 6 4 2 2 2 3 4" xfId="24401" xr:uid="{93D45324-4C8E-4357-AA81-540D4163E906}"/>
    <cellStyle name="Vírgula 6 4 2 2 2 3 5" xfId="29407" xr:uid="{86202FEA-6B1C-4EDF-A1F7-51E79E81FF20}"/>
    <cellStyle name="Vírgula 6 4 2 2 2 4" xfId="9752" xr:uid="{622E2817-C0C0-43F5-AF0D-18C206E0705F}"/>
    <cellStyle name="Vírgula 6 4 2 2 2 4 2" xfId="26021" xr:uid="{CF14640D-DA7E-46A0-83EA-DF79643837A5}"/>
    <cellStyle name="Vírgula 6 4 2 2 2 5" xfId="15282" xr:uid="{D54D8E0C-8650-4403-A1B6-8E78B839054A}"/>
    <cellStyle name="Vírgula 6 4 2 2 2 6" xfId="21180" xr:uid="{0FE16B10-82E9-410C-9E66-7CB6B211CB9D}"/>
    <cellStyle name="Vírgula 6 4 2 2 2 7" xfId="18883" xr:uid="{D9BA997A-8F90-46EA-9FB9-B96B37274C4F}"/>
    <cellStyle name="Vírgula 6 4 2 2 2 8" xfId="34225" xr:uid="{EAB2E3ED-EC19-4161-9D09-4384FF8B2B56}"/>
    <cellStyle name="Vírgula 6 4 2 2 3" xfId="5264" xr:uid="{61094474-604C-4B34-B7C5-569309C9CB07}"/>
    <cellStyle name="Vírgula 6 4 2 2 3 2" xfId="10513" xr:uid="{08D1707D-5B91-4844-B4A1-5D82B9B611D8}"/>
    <cellStyle name="Vírgula 6 4 2 2 3 2 2" xfId="26775" xr:uid="{6D488BFA-FD86-4882-8F33-FD55EBEBC6B2}"/>
    <cellStyle name="Vírgula 6 4 2 2 3 3" xfId="16036" xr:uid="{C51BBD8C-ECFB-4C60-88E0-D2FB96FBF3EE}"/>
    <cellStyle name="Vírgula 6 4 2 2 3 4" xfId="21934" xr:uid="{DAF75DB9-93E5-4E2E-BC59-70521CEFE907}"/>
    <cellStyle name="Vírgula 6 4 2 2 3 5" xfId="31518" xr:uid="{B1450444-E82C-4896-875F-426C17ED8066}"/>
    <cellStyle name="Vírgula 6 4 2 2 4" xfId="7270" xr:uid="{B043ED9C-89D6-4FAA-842B-63B75AF74117}"/>
    <cellStyle name="Vírgula 6 4 2 2 4 2" xfId="12125" xr:uid="{018089C6-6E6D-481F-A39B-0A92F014CECC}"/>
    <cellStyle name="Vírgula 6 4 2 2 4 2 2" xfId="28387" xr:uid="{F65193C1-308C-43BF-A4B7-7B78BBCB129F}"/>
    <cellStyle name="Vírgula 6 4 2 2 4 3" xfId="17720" xr:uid="{D7BD0A14-502C-4D27-98E7-31D8C231913C}"/>
    <cellStyle name="Vírgula 6 4 2 2 4 4" xfId="23546" xr:uid="{4D2C41DC-D739-4EBB-AD69-1CC792B182AE}"/>
    <cellStyle name="Vírgula 6 4 2 2 4 5" xfId="30921" xr:uid="{48EFCAF8-1CE5-4F0E-9A7A-20FB8B704FBE}"/>
    <cellStyle name="Vírgula 6 4 2 2 5" xfId="8897" xr:uid="{A17D79AA-897E-4229-B256-6497CC52DDA0}"/>
    <cellStyle name="Vírgula 6 4 2 2 5 2" xfId="25166" xr:uid="{F66D85D6-0DD6-4EF9-9642-5FF03ACF167A}"/>
    <cellStyle name="Vírgula 6 4 2 2 6" xfId="14425" xr:uid="{1D5F6044-40A4-4B1D-BBC9-9BDB301BC6B5}"/>
    <cellStyle name="Vírgula 6 4 2 2 7" xfId="20325" xr:uid="{F1A653FC-5FCC-4C74-A893-C1667DA89BC9}"/>
    <cellStyle name="Vírgula 6 4 2 2 8" xfId="32064" xr:uid="{1F621E9C-9C6D-4F1A-9220-41C27BAA99E8}"/>
    <cellStyle name="Vírgula 6 4 2 2 9" xfId="33370" xr:uid="{26A6B9CF-A5F9-4F07-B74D-68F403466429}"/>
    <cellStyle name="Vírgula 6 4 2 3" xfId="4075" xr:uid="{1EB6F217-2DC1-47DD-9EE0-E033FD737FAF}"/>
    <cellStyle name="Vírgula 6 4 2 3 2" xfId="5684" xr:uid="{158B6288-E962-4D78-ADCD-69D596C34D33}"/>
    <cellStyle name="Vírgula 6 4 2 3 2 2" xfId="10933" xr:uid="{9401401C-7ED0-470F-9116-7037332B9DA8}"/>
    <cellStyle name="Vírgula 6 4 2 3 2 2 2" xfId="27195" xr:uid="{7EAAF23D-DFAC-420B-902E-9E1278695915}"/>
    <cellStyle name="Vírgula 6 4 2 3 2 3" xfId="16456" xr:uid="{501F9734-0A60-4524-9334-320AB1F604F0}"/>
    <cellStyle name="Vírgula 6 4 2 3 2 4" xfId="22354" xr:uid="{69082528-12D3-4CA9-A324-3C03F3712839}"/>
    <cellStyle name="Vírgula 6 4 2 3 2 5" xfId="13606" xr:uid="{4D0CC854-D892-40FA-AE8D-FC0EC8203514}"/>
    <cellStyle name="Vírgula 6 4 2 3 3" xfId="7690" xr:uid="{DE3537A0-A1EA-4035-A704-1FD279D4F7CB}"/>
    <cellStyle name="Vírgula 6 4 2 3 3 2" xfId="12545" xr:uid="{AEAB0FAC-2D6D-4F1F-8FF9-C21D1FB511EC}"/>
    <cellStyle name="Vírgula 6 4 2 3 3 2 2" xfId="28807" xr:uid="{4BF243D2-6016-43D3-8051-413B12ECA37D}"/>
    <cellStyle name="Vírgula 6 4 2 3 3 3" xfId="18140" xr:uid="{344C0D53-643E-4F5E-8DCE-B71EE37DBC2D}"/>
    <cellStyle name="Vírgula 6 4 2 3 3 4" xfId="23966" xr:uid="{005DAC23-78FE-4999-A779-DA48F35FA3FF}"/>
    <cellStyle name="Vírgula 6 4 2 3 3 5" xfId="31154" xr:uid="{36C4C399-D851-4DF4-A0FB-597A74E90444}"/>
    <cellStyle name="Vírgula 6 4 2 3 4" xfId="9317" xr:uid="{FBA8FACB-6114-4CD4-B92E-C966E54504EE}"/>
    <cellStyle name="Vírgula 6 4 2 3 4 2" xfId="25586" xr:uid="{2444A28F-9D10-4AF5-BF45-499DC5A2D6B0}"/>
    <cellStyle name="Vírgula 6 4 2 3 5" xfId="14847" xr:uid="{159052B3-9D31-46CD-A321-05C290C125B0}"/>
    <cellStyle name="Vírgula 6 4 2 3 6" xfId="20745" xr:uid="{C6E09718-EC85-4499-8087-B34AF881D1D9}"/>
    <cellStyle name="Vírgula 6 4 2 3 7" xfId="31550" xr:uid="{6F4B4CD7-E56E-4707-8E12-235CA3304E8C}"/>
    <cellStyle name="Vírgula 6 4 2 3 8" xfId="33790" xr:uid="{37BC014B-6B27-4431-A108-B339CECE0046}"/>
    <cellStyle name="Vírgula 6 4 2 4" xfId="4825" xr:uid="{A1E4D6C1-1807-431A-A4B2-3687ECB95CAD}"/>
    <cellStyle name="Vírgula 6 4 2 4 2" xfId="10074" xr:uid="{93363EC1-CDFE-4F2F-A87D-066436E2A096}"/>
    <cellStyle name="Vírgula 6 4 2 4 2 2" xfId="26336" xr:uid="{2C18B1A5-46DF-439E-B854-F132CBFA2CBE}"/>
    <cellStyle name="Vírgula 6 4 2 4 3" xfId="15597" xr:uid="{97F0CE5C-B009-4DEE-8709-7F1AB4E8BB54}"/>
    <cellStyle name="Vírgula 6 4 2 4 4" xfId="21495" xr:uid="{0EA3CF1D-06EA-4BA4-BE36-D4DE64476CED}"/>
    <cellStyle name="Vírgula 6 4 2 4 5" xfId="18859" xr:uid="{5B828C73-BD6F-4C8D-BF43-3B2D5B2A8F63}"/>
    <cellStyle name="Vírgula 6 4 2 5" xfId="6831" xr:uid="{922EF2A8-436B-4328-9A84-EEBFFED45265}"/>
    <cellStyle name="Vírgula 6 4 2 5 2" xfId="11686" xr:uid="{BDFC0E4C-D6E5-4FF3-A19C-3EC95F83F86C}"/>
    <cellStyle name="Vírgula 6 4 2 5 2 2" xfId="27948" xr:uid="{BF97FD54-FB84-4AFE-AEC5-CEEEE8D9F7CC}"/>
    <cellStyle name="Vírgula 6 4 2 5 3" xfId="17281" xr:uid="{C8AB6AD3-4DF9-4BC0-8DE4-8F1D0022CEFA}"/>
    <cellStyle name="Vírgula 6 4 2 5 4" xfId="23107" xr:uid="{3A675394-4FBB-450F-A094-152563841007}"/>
    <cellStyle name="Vírgula 6 4 2 5 5" xfId="31524" xr:uid="{57576CAC-6CF1-4188-B035-81B1842BA718}"/>
    <cellStyle name="Vírgula 6 4 2 6" xfId="8458" xr:uid="{6B77E18A-37F1-4ED1-B4DC-07DAF83DB234}"/>
    <cellStyle name="Vírgula 6 4 2 6 2" xfId="24727" xr:uid="{329AE05A-214B-43DA-B1F3-4150B0AC066F}"/>
    <cellStyle name="Vírgula 6 4 2 7" xfId="13983" xr:uid="{D4CEFF63-1ADD-432C-81FA-47E878ED7A5A}"/>
    <cellStyle name="Vírgula 6 4 2 8" xfId="19886" xr:uid="{EA2425A8-CD45-47A2-8319-306C393E847C}"/>
    <cellStyle name="Vírgula 6 4 2 9" xfId="16968" xr:uid="{D20EAA57-CA46-424A-971C-9C621AA1121B}"/>
    <cellStyle name="Vírgula 6 4 3" xfId="3451" xr:uid="{2F954927-5B93-49D8-9DBE-B70BEA21AD19}"/>
    <cellStyle name="Vírgula 6 4 3 2" xfId="4312" xr:uid="{F87E43C1-4F08-490A-A16C-E6ED3D894A8B}"/>
    <cellStyle name="Vírgula 6 4 3 2 2" xfId="5921" xr:uid="{56066560-F514-4C0E-A4F4-7AFBD30181E6}"/>
    <cellStyle name="Vírgula 6 4 3 2 2 2" xfId="11170" xr:uid="{A97B17E9-1782-4D71-8B4E-8372C0D5AC86}"/>
    <cellStyle name="Vírgula 6 4 3 2 2 2 2" xfId="27432" xr:uid="{5049B904-0561-4526-A976-FA63FAB5C2B7}"/>
    <cellStyle name="Vírgula 6 4 3 2 2 3" xfId="16693" xr:uid="{1EBC5361-B259-4AA1-B075-A9A17B671C4B}"/>
    <cellStyle name="Vírgula 6 4 3 2 2 4" xfId="22591" xr:uid="{6E712356-8324-4CE8-A5B5-7FC4DEF01F3F}"/>
    <cellStyle name="Vírgula 6 4 3 2 2 5" xfId="30679" xr:uid="{7FF496CF-72C7-449B-9B81-AA3A6C7BA7F5}"/>
    <cellStyle name="Vírgula 6 4 3 2 3" xfId="7927" xr:uid="{F3FC197D-DD59-4CA3-8BC6-890F00A839C3}"/>
    <cellStyle name="Vírgula 6 4 3 2 3 2" xfId="12782" xr:uid="{EEC1D857-4CB0-40B8-B829-13B5200EBD94}"/>
    <cellStyle name="Vírgula 6 4 3 2 3 2 2" xfId="29044" xr:uid="{31065FF8-0EBD-43F7-BFB0-7B2A91754040}"/>
    <cellStyle name="Vírgula 6 4 3 2 3 3" xfId="18377" xr:uid="{C412761D-ED2C-475D-84D8-6D555C920FAD}"/>
    <cellStyle name="Vírgula 6 4 3 2 3 4" xfId="24203" xr:uid="{1172F827-01F2-4A5A-8CF1-BACF7E08A333}"/>
    <cellStyle name="Vírgula 6 4 3 2 3 5" xfId="19371" xr:uid="{80BE08B4-4D3E-4939-BB72-B8658FBF9349}"/>
    <cellStyle name="Vírgula 6 4 3 2 4" xfId="9554" xr:uid="{D9C76D54-DED8-4101-9171-CDBD617DE8C5}"/>
    <cellStyle name="Vírgula 6 4 3 2 4 2" xfId="25823" xr:uid="{C4B7F1EC-5A03-4CFF-9718-1BCBA2083316}"/>
    <cellStyle name="Vírgula 6 4 3 2 5" xfId="15084" xr:uid="{36669CAD-7C2E-412F-A019-BD7B9D45B543}"/>
    <cellStyle name="Vírgula 6 4 3 2 6" xfId="20982" xr:uid="{D8D36AA6-1FAD-44FF-9AFF-73057CFD4C9A}"/>
    <cellStyle name="Vírgula 6 4 3 2 7" xfId="32165" xr:uid="{57B5F170-61B2-4EDE-B118-16E5660E0BF0}"/>
    <cellStyle name="Vírgula 6 4 3 2 8" xfId="34027" xr:uid="{DE6BD63C-C4F8-49AC-98D8-09479BE69A53}"/>
    <cellStyle name="Vírgula 6 4 3 3" xfId="5066" xr:uid="{DEB3A952-BB08-4F5F-AB58-F88121F2D215}"/>
    <cellStyle name="Vírgula 6 4 3 3 2" xfId="10315" xr:uid="{0ECBDA30-3CE1-4A6F-AA6B-B3E1209CEC7F}"/>
    <cellStyle name="Vírgula 6 4 3 3 2 2" xfId="26577" xr:uid="{A77C47A3-7225-4ED0-A126-B4F5A20799FC}"/>
    <cellStyle name="Vírgula 6 4 3 3 3" xfId="15838" xr:uid="{E48C350D-2AC5-4202-8041-F206A36C17BB}"/>
    <cellStyle name="Vírgula 6 4 3 3 4" xfId="21736" xr:uid="{E9EFB47D-5A2D-4F03-973D-1962A668941E}"/>
    <cellStyle name="Vírgula 6 4 3 3 5" xfId="18932" xr:uid="{F55DA3A0-0F6C-40C9-A933-5249CC987523}"/>
    <cellStyle name="Vírgula 6 4 3 4" xfId="7072" xr:uid="{EB156ABA-6165-4774-B971-0353B20CC2F2}"/>
    <cellStyle name="Vírgula 6 4 3 4 2" xfId="11927" xr:uid="{B1E4B0D6-C610-4D1F-B14A-E06AE2478EB1}"/>
    <cellStyle name="Vírgula 6 4 3 4 2 2" xfId="28189" xr:uid="{1550F41D-C394-4F44-854E-6905A32960EA}"/>
    <cellStyle name="Vírgula 6 4 3 4 3" xfId="17522" xr:uid="{DB08C3DF-9B0C-473D-9E3A-FB10EA5FAE2F}"/>
    <cellStyle name="Vírgula 6 4 3 4 4" xfId="23348" xr:uid="{BD48CA04-28C6-4730-9872-4885F4192BF5}"/>
    <cellStyle name="Vírgula 6 4 3 4 5" xfId="31037" xr:uid="{313D1013-2C67-40F5-B4E4-B885E38F7B43}"/>
    <cellStyle name="Vírgula 6 4 3 5" xfId="8699" xr:uid="{12E886FD-49EE-4A89-B6DF-FE337A2DC3B3}"/>
    <cellStyle name="Vírgula 6 4 3 5 2" xfId="24968" xr:uid="{3AD2BC26-2012-4545-A256-6741846C1F3F}"/>
    <cellStyle name="Vírgula 6 4 3 6" xfId="14227" xr:uid="{3E39C210-DCA4-4D23-A18A-5AC1C620FD6D}"/>
    <cellStyle name="Vírgula 6 4 3 7" xfId="20127" xr:uid="{64DD4CF4-1D6E-4882-B2FB-D41A57165241}"/>
    <cellStyle name="Vírgula 6 4 3 8" xfId="31198" xr:uid="{63A25FE8-14E1-4FDA-B951-FD273209BE26}"/>
    <cellStyle name="Vírgula 6 4 3 9" xfId="33172" xr:uid="{F985BDE6-785E-4291-A9B3-1F39EEEEE915}"/>
    <cellStyle name="Vírgula 6 4 4" xfId="3877" xr:uid="{6CF7D85A-D026-4957-810B-C88A410F4F47}"/>
    <cellStyle name="Vírgula 6 4 4 2" xfId="5486" xr:uid="{817E27BF-57DC-4117-A20D-224B719910CA}"/>
    <cellStyle name="Vírgula 6 4 4 2 2" xfId="10735" xr:uid="{8EC7C092-3B39-4F07-A363-D521B6230DF6}"/>
    <cellStyle name="Vírgula 6 4 4 2 2 2" xfId="26997" xr:uid="{4D7FE8D1-C5DD-4ABF-BC41-A25EFE0B2D39}"/>
    <cellStyle name="Vírgula 6 4 4 2 3" xfId="16258" xr:uid="{7A873167-F6BB-457C-BD2E-A1B488EA4BE6}"/>
    <cellStyle name="Vírgula 6 4 4 2 4" xfId="22156" xr:uid="{338DD17E-F116-4BE9-9A46-428AB95B2A8F}"/>
    <cellStyle name="Vírgula 6 4 4 2 5" xfId="31477" xr:uid="{69528D6B-AE67-4426-8D0C-DCD7B0FE4AA0}"/>
    <cellStyle name="Vírgula 6 4 4 3" xfId="7492" xr:uid="{650389A0-7E93-40CE-B386-3C6DB2BEB131}"/>
    <cellStyle name="Vírgula 6 4 4 3 2" xfId="12347" xr:uid="{60BE7480-DADE-4872-91FB-7E4F89687B0A}"/>
    <cellStyle name="Vírgula 6 4 4 3 2 2" xfId="28609" xr:uid="{6ADA5790-334F-406E-A3D0-99929CDA18F2}"/>
    <cellStyle name="Vírgula 6 4 4 3 3" xfId="17942" xr:uid="{6B65DFA5-F7B1-4267-905E-EF7AD5B4B6F8}"/>
    <cellStyle name="Vírgula 6 4 4 3 4" xfId="23768" xr:uid="{E1A242F9-1ADD-4120-9419-3AB118017C4F}"/>
    <cellStyle name="Vírgula 6 4 4 3 5" xfId="18686" xr:uid="{702E03A7-31FC-49E7-8D74-75D0A4F49521}"/>
    <cellStyle name="Vírgula 6 4 4 4" xfId="9119" xr:uid="{023A4414-4D92-4158-BBAC-26F0EE6E4FE8}"/>
    <cellStyle name="Vírgula 6 4 4 4 2" xfId="25388" xr:uid="{78CF0FD8-E9B1-4310-B14E-BAAFD08A263B}"/>
    <cellStyle name="Vírgula 6 4 4 5" xfId="14649" xr:uid="{3C6CD7EB-64B2-4773-AE0E-30A1CC48D414}"/>
    <cellStyle name="Vírgula 6 4 4 6" xfId="20547" xr:uid="{50B64BF7-6501-485F-93C6-1C1B7F9600FE}"/>
    <cellStyle name="Vírgula 6 4 4 7" xfId="30723" xr:uid="{494F5FE6-F99F-457A-8B40-3557D5AC1E55}"/>
    <cellStyle name="Vírgula 6 4 4 8" xfId="33592" xr:uid="{3B28A286-B96F-4A3B-98ED-A64233566893}"/>
    <cellStyle name="Vírgula 6 4 5" xfId="4627" xr:uid="{E2ECB77D-A754-47DB-8783-51859340D0D4}"/>
    <cellStyle name="Vírgula 6 4 5 2" xfId="9876" xr:uid="{FFA6E985-48C4-4CFD-BD41-8676D314FCBF}"/>
    <cellStyle name="Vírgula 6 4 5 2 2" xfId="26138" xr:uid="{19210689-23AF-4E9B-9F6D-021D52B3CB25}"/>
    <cellStyle name="Vírgula 6 4 5 3" xfId="15399" xr:uid="{8A944DF8-D1BE-40D9-B62A-F9EF9D31DEB5}"/>
    <cellStyle name="Vírgula 6 4 5 4" xfId="21297" xr:uid="{D0FF5285-F4F4-4E38-B93E-4F78DBF51B5C}"/>
    <cellStyle name="Vírgula 6 4 5 5" xfId="16974" xr:uid="{50669263-C747-4817-9AE3-3A9EE353DE19}"/>
    <cellStyle name="Vírgula 6 4 6" xfId="6633" xr:uid="{80C66D49-7025-4EDD-AF7C-C600FA0FD2F2}"/>
    <cellStyle name="Vírgula 6 4 6 2" xfId="11488" xr:uid="{B7D732CF-BBA8-427F-9D5C-05E8A6E67591}"/>
    <cellStyle name="Vírgula 6 4 6 2 2" xfId="27750" xr:uid="{227A9E94-F369-4F2A-923E-01CB93EEC30C}"/>
    <cellStyle name="Vírgula 6 4 6 3" xfId="17083" xr:uid="{703B6FAB-08A2-45BD-B7E1-8A767BADF97A}"/>
    <cellStyle name="Vírgula 6 4 6 4" xfId="22909" xr:uid="{7BA3221F-6B62-4D72-AF6A-DD721FE83451}"/>
    <cellStyle name="Vírgula 6 4 6 5" xfId="29926" xr:uid="{9E60443C-E686-40C6-AA3C-B19381604EB5}"/>
    <cellStyle name="Vírgula 6 4 7" xfId="8260" xr:uid="{0EFB2B48-CA19-4924-B86F-216972CE01FE}"/>
    <cellStyle name="Vírgula 6 4 7 2" xfId="24529" xr:uid="{4B220BE8-FFC7-4359-A71C-30B32D807E7E}"/>
    <cellStyle name="Vírgula 6 4 8" xfId="13785" xr:uid="{BC1A3062-3C0B-4A76-8F1D-DC146EA3189E}"/>
    <cellStyle name="Vírgula 6 4 9" xfId="19688" xr:uid="{EF6CD0CB-3359-40E4-B0B4-8A329170D622}"/>
    <cellStyle name="Vírgula 6 5" xfId="3152" xr:uid="{04ACB55A-CDEF-4C61-977B-366358034F9C}"/>
    <cellStyle name="Vírgula 6 5 10" xfId="32899" xr:uid="{E77412E7-0F4B-4D93-83E0-164892499054}"/>
    <cellStyle name="Vírgula 6 5 11" xfId="35510" xr:uid="{7DC4495B-C1CD-4CE2-A7DF-76B88C57D615}"/>
    <cellStyle name="Vírgula 6 5 12" xfId="36090" xr:uid="{07F1766E-7740-471D-9EE4-3295D1D77965}"/>
    <cellStyle name="Vírgula 6 5 13" xfId="37502" xr:uid="{971EEFF8-D8A1-464F-82EA-587DA8DDFC50}"/>
    <cellStyle name="Vírgula 6 5 14" xfId="38907" xr:uid="{32CAE536-F698-46A4-B122-96D8B4D518BC}"/>
    <cellStyle name="Vírgula 6 5 15" xfId="41179" xr:uid="{24461AEC-DD07-4E79-9A2A-C795B716A733}"/>
    <cellStyle name="Vírgula 6 5 16" xfId="41956" xr:uid="{DB0C8E6E-B198-493F-948C-E7B6824D392F}"/>
    <cellStyle name="Vírgula 6 5 17" xfId="43359" xr:uid="{71DF01A2-721C-48CE-8C0D-19287A47C57D}"/>
    <cellStyle name="Vírgula 6 5 2" xfId="3617" xr:uid="{D24FDC28-83C7-4582-B242-8980E591BD61}"/>
    <cellStyle name="Vírgula 6 5 2 10" xfId="35511" xr:uid="{957515B4-C49B-4A02-972C-CBFCB1DBAAC3}"/>
    <cellStyle name="Vírgula 6 5 2 11" xfId="36842" xr:uid="{3E26DB64-333F-439F-8A2D-D5A1E52C4404}"/>
    <cellStyle name="Vírgula 6 5 2 12" xfId="38254" xr:uid="{243DB142-97CB-4391-BB9F-490EE8E60BF2}"/>
    <cellStyle name="Vírgula 6 5 2 13" xfId="39659" xr:uid="{9BC14FDC-E738-4D80-96B7-AFED7BB1342D}"/>
    <cellStyle name="Vírgula 6 5 2 14" xfId="41180" xr:uid="{5CA4B5EC-D3F9-466F-830C-95BAF9EBB1CE}"/>
    <cellStyle name="Vírgula 6 5 2 15" xfId="42708" xr:uid="{3E1FE9DF-A50D-4761-8207-9279A5F410EA}"/>
    <cellStyle name="Vírgula 6 5 2 16" xfId="44111" xr:uid="{7419D4A1-0A13-4898-950E-501642870E76}"/>
    <cellStyle name="Vírgula 6 5 2 2" xfId="4478" xr:uid="{49BD5B9E-BE22-4E5B-AE4D-623BBDA7F313}"/>
    <cellStyle name="Vírgula 6 5 2 2 2" xfId="6087" xr:uid="{1211B6E2-F4B3-457D-B5BC-F5A6A2C7E9B1}"/>
    <cellStyle name="Vírgula 6 5 2 2 2 2" xfId="11336" xr:uid="{F2A4FBA8-93FD-4126-95BC-099435409747}"/>
    <cellStyle name="Vírgula 6 5 2 2 2 2 2" xfId="27598" xr:uid="{79F77991-2C80-4C96-A9C3-EDA6C8777A9B}"/>
    <cellStyle name="Vírgula 6 5 2 2 2 3" xfId="16859" xr:uid="{464F8BB9-D703-4E13-9586-60DA99C8F2B0}"/>
    <cellStyle name="Vírgula 6 5 2 2 2 4" xfId="22757" xr:uid="{8126FF02-D4F2-4694-8B24-47D3FED28478}"/>
    <cellStyle name="Vírgula 6 5 2 2 2 5" xfId="31526" xr:uid="{4120A647-D78D-4BD5-A280-7F41B141BB84}"/>
    <cellStyle name="Vírgula 6 5 2 2 3" xfId="8093" xr:uid="{2ED11D7B-538E-4D95-A96D-4B6CA422CDD3}"/>
    <cellStyle name="Vírgula 6 5 2 2 3 2" xfId="12948" xr:uid="{2FCFD207-0F17-43BA-BE94-A54D5E189BE2}"/>
    <cellStyle name="Vírgula 6 5 2 2 3 2 2" xfId="29210" xr:uid="{4740CDB7-560C-4FBA-9713-585BE36C89F5}"/>
    <cellStyle name="Vírgula 6 5 2 2 3 3" xfId="18543" xr:uid="{391DF9B6-3FF9-4B2C-A954-E6FE42DB0108}"/>
    <cellStyle name="Vírgula 6 5 2 2 3 4" xfId="24369" xr:uid="{316E6B65-B439-4238-9670-0B8CA87A8F26}"/>
    <cellStyle name="Vírgula 6 5 2 2 3 5" xfId="19458" xr:uid="{B0AF623C-079C-441F-A785-93A5F8618950}"/>
    <cellStyle name="Vírgula 6 5 2 2 4" xfId="9720" xr:uid="{787CCD7A-5D87-4400-AFBB-B88C91F164BA}"/>
    <cellStyle name="Vírgula 6 5 2 2 4 2" xfId="25989" xr:uid="{54A90BCB-E0B0-4B47-B263-C8168C7223F0}"/>
    <cellStyle name="Vírgula 6 5 2 2 5" xfId="15250" xr:uid="{4BB270ED-875A-4166-A512-1F337D23A270}"/>
    <cellStyle name="Vírgula 6 5 2 2 6" xfId="21148" xr:uid="{F7270970-A61E-4E8F-985A-8FB9C73D51D9}"/>
    <cellStyle name="Vírgula 6 5 2 2 7" xfId="31314" xr:uid="{EED982E1-27E4-4DF5-86F6-476A42124BE6}"/>
    <cellStyle name="Vírgula 6 5 2 2 8" xfId="34193" xr:uid="{0DDFD4A2-2DD3-4DB8-9AA6-214695391C2A}"/>
    <cellStyle name="Vírgula 6 5 2 3" xfId="5232" xr:uid="{81490F1C-E0AE-4418-AD79-5198CBE54382}"/>
    <cellStyle name="Vírgula 6 5 2 3 2" xfId="10481" xr:uid="{905FE9CE-591F-4A10-B600-1F6202550BF2}"/>
    <cellStyle name="Vírgula 6 5 2 3 2 2" xfId="26743" xr:uid="{F7FA66C6-1015-4659-B023-FED8AAB7FD2B}"/>
    <cellStyle name="Vírgula 6 5 2 3 3" xfId="16004" xr:uid="{9A8D527D-8CC5-4EDB-8D7F-27F15ADDB59F}"/>
    <cellStyle name="Vírgula 6 5 2 3 4" xfId="21902" xr:uid="{BB86FBC6-79B0-412A-AE14-DCEDC653D247}"/>
    <cellStyle name="Vírgula 6 5 2 3 5" xfId="32293" xr:uid="{BC986BDB-9213-4F67-98D0-D4C62EC5E874}"/>
    <cellStyle name="Vírgula 6 5 2 4" xfId="7238" xr:uid="{729D2508-9EE0-4BDF-AC8C-9917CE24DE96}"/>
    <cellStyle name="Vírgula 6 5 2 4 2" xfId="12093" xr:uid="{0F31017B-E8AC-4EE2-BBF3-5609F092AF25}"/>
    <cellStyle name="Vírgula 6 5 2 4 2 2" xfId="28355" xr:uid="{E02A3C65-9B7F-43F3-B2FC-AC2314183704}"/>
    <cellStyle name="Vírgula 6 5 2 4 3" xfId="17688" xr:uid="{5E411C24-583A-419B-BFFB-7140373CCA7C}"/>
    <cellStyle name="Vírgula 6 5 2 4 4" xfId="23514" xr:uid="{F948542B-79D1-4BB4-BE91-EC4021EE549C}"/>
    <cellStyle name="Vírgula 6 5 2 4 5" xfId="18636" xr:uid="{29E7304B-FF21-483E-850D-BB62A85CEC7F}"/>
    <cellStyle name="Vírgula 6 5 2 5" xfId="8865" xr:uid="{406B8745-10F3-4FF2-844A-BF8D780F90C1}"/>
    <cellStyle name="Vírgula 6 5 2 5 2" xfId="25134" xr:uid="{9F3C4A43-3E61-4399-B6FB-8D3C305ACD4A}"/>
    <cellStyle name="Vírgula 6 5 2 6" xfId="14393" xr:uid="{CF6CA3B9-93B7-4287-A2A5-7D863CDA3491}"/>
    <cellStyle name="Vírgula 6 5 2 7" xfId="20293" xr:uid="{BE37D75E-E879-4686-8418-BFA374037057}"/>
    <cellStyle name="Vírgula 6 5 2 8" xfId="19357" xr:uid="{55C9D85C-DC66-4BE3-9943-547EAB230841}"/>
    <cellStyle name="Vírgula 6 5 2 9" xfId="33338" xr:uid="{20902710-1FCA-4C7D-985C-ACCFE1C54ECE}"/>
    <cellStyle name="Vírgula 6 5 3" xfId="4043" xr:uid="{FA536024-1865-4F5A-A94E-8ECFED7445BA}"/>
    <cellStyle name="Vírgula 6 5 3 2" xfId="5652" xr:uid="{3A1C09E5-FE7D-483E-BB2E-0EACC338BF9D}"/>
    <cellStyle name="Vírgula 6 5 3 2 2" xfId="10901" xr:uid="{425127C2-CB5D-4707-AD1B-3A3DFE8AC893}"/>
    <cellStyle name="Vírgula 6 5 3 2 2 2" xfId="27163" xr:uid="{97A4548D-2482-4525-893D-1B2C2FDFCFB0}"/>
    <cellStyle name="Vírgula 6 5 3 2 3" xfId="16424" xr:uid="{23439D9E-6C7B-4A2D-9413-D9DF8DDAF69C}"/>
    <cellStyle name="Vírgula 6 5 3 2 4" xfId="22322" xr:uid="{C22110F9-3FDA-46D7-A4BA-28B819084DE4}"/>
    <cellStyle name="Vírgula 6 5 3 2 5" xfId="13573" xr:uid="{98C2943A-2200-46B2-B236-CDBABAD6269D}"/>
    <cellStyle name="Vírgula 6 5 3 3" xfId="7658" xr:uid="{2C7BABE7-93DF-4525-9837-D4C2A18309DA}"/>
    <cellStyle name="Vírgula 6 5 3 3 2" xfId="12513" xr:uid="{2B930AB8-86AD-46C2-BF3A-54E41DED4754}"/>
    <cellStyle name="Vírgula 6 5 3 3 2 2" xfId="28775" xr:uid="{AB1E2D9D-673F-438D-B0DE-358D902F9DE2}"/>
    <cellStyle name="Vírgula 6 5 3 3 3" xfId="18108" xr:uid="{4DCD5899-18EB-4A46-8FDE-74F633993DDD}"/>
    <cellStyle name="Vírgula 6 5 3 3 4" xfId="23934" xr:uid="{FB1FCFF6-E5C1-482B-850D-60493173D478}"/>
    <cellStyle name="Vírgula 6 5 3 3 5" xfId="31923" xr:uid="{C24C21C2-97EF-4841-8812-816A80AA1DEB}"/>
    <cellStyle name="Vírgula 6 5 3 4" xfId="9285" xr:uid="{2656050D-F6AB-44D7-A34D-FAC0EB04D60B}"/>
    <cellStyle name="Vírgula 6 5 3 4 2" xfId="25554" xr:uid="{25E4A98F-EF32-4A98-B130-5F3C610EC7F3}"/>
    <cellStyle name="Vírgula 6 5 3 5" xfId="14815" xr:uid="{F1EAB532-F69A-4524-B635-2E0B346A0FA7}"/>
    <cellStyle name="Vírgula 6 5 3 6" xfId="20713" xr:uid="{1AAFC034-862F-4018-BDE0-5848F52B5381}"/>
    <cellStyle name="Vírgula 6 5 3 7" xfId="29905" xr:uid="{0FD67F07-B8E0-4335-B494-EFD204ACB96A}"/>
    <cellStyle name="Vírgula 6 5 3 8" xfId="33758" xr:uid="{7EA7DF90-12EF-4B05-BC68-09526DF5BF6A}"/>
    <cellStyle name="Vírgula 6 5 4" xfId="4793" xr:uid="{04C5D48E-430F-44B2-AA2D-57B05593F617}"/>
    <cellStyle name="Vírgula 6 5 4 2" xfId="10042" xr:uid="{D05F00C7-91D6-4AF9-A33D-DA69A67F51A5}"/>
    <cellStyle name="Vírgula 6 5 4 2 2" xfId="26304" xr:uid="{88105922-DA1A-44EC-97A3-F2836F526321}"/>
    <cellStyle name="Vírgula 6 5 4 3" xfId="15565" xr:uid="{39749259-8974-4EE1-887F-5032FDEB520A}"/>
    <cellStyle name="Vírgula 6 5 4 4" xfId="21463" xr:uid="{9665A11E-A759-421E-A25A-89F09717A4ED}"/>
    <cellStyle name="Vírgula 6 5 4 5" xfId="31050" xr:uid="{5D4C702C-1F44-410D-91D1-C0F65C9AC66B}"/>
    <cellStyle name="Vírgula 6 5 5" xfId="6799" xr:uid="{19867324-4D91-4BDC-96DA-3446B5DC6E2B}"/>
    <cellStyle name="Vírgula 6 5 5 2" xfId="11654" xr:uid="{A1877D19-51AB-4712-9124-D4DFEA45C10B}"/>
    <cellStyle name="Vírgula 6 5 5 2 2" xfId="27916" xr:uid="{9F95CA39-004A-4CC2-A557-9DF4FEC06A6F}"/>
    <cellStyle name="Vírgula 6 5 5 3" xfId="17249" xr:uid="{AAB2EA1E-56CF-45A2-A34F-43721765D3F3}"/>
    <cellStyle name="Vírgula 6 5 5 4" xfId="23075" xr:uid="{77908FA4-9BEF-4D6C-94C2-3A69D3796C6E}"/>
    <cellStyle name="Vírgula 6 5 5 5" xfId="32577" xr:uid="{CDDFED01-849F-442D-9187-3AD004166CE6}"/>
    <cellStyle name="Vírgula 6 5 6" xfId="8426" xr:uid="{85A7EA5D-64F2-401B-B857-E2FDEF5671B0}"/>
    <cellStyle name="Vírgula 6 5 6 2" xfId="24695" xr:uid="{E33EB933-240F-4048-B677-298CBDAA5A4B}"/>
    <cellStyle name="Vírgula 6 5 7" xfId="13951" xr:uid="{FE0D96CD-5C9D-4A7C-B7BB-949A6137AE0F}"/>
    <cellStyle name="Vírgula 6 5 8" xfId="19854" xr:uid="{E8C5782D-018A-409D-BCE7-2B493342263B}"/>
    <cellStyle name="Vírgula 6 5 9" xfId="32144" xr:uid="{6D558CCA-6E72-43B7-833B-C81FCA473A0C}"/>
    <cellStyle name="Vírgula 6 6" xfId="3419" xr:uid="{879F1B4B-ECC6-475B-9DED-0335DC2B4358}"/>
    <cellStyle name="Vírgula 6 6 10" xfId="35512" xr:uid="{1ED0A7AE-E4FC-42F3-87C7-B3204828176D}"/>
    <cellStyle name="Vírgula 6 6 11" xfId="36475" xr:uid="{C07AA6E6-EA20-44C7-A288-4C2DE085CAE7}"/>
    <cellStyle name="Vírgula 6 6 12" xfId="37887" xr:uid="{8EDC359D-F655-42D7-A8D7-FCA43B038CCC}"/>
    <cellStyle name="Vírgula 6 6 13" xfId="39292" xr:uid="{07784928-1F54-47B9-B855-A29C6EC57E33}"/>
    <cellStyle name="Vírgula 6 6 14" xfId="41181" xr:uid="{6878A971-E05E-4BD9-AD36-2C01EEEB938D}"/>
    <cellStyle name="Vírgula 6 6 15" xfId="42341" xr:uid="{C7DB1604-25A7-417E-9395-FE3A1CDAAB68}"/>
    <cellStyle name="Vírgula 6 6 16" xfId="43744" xr:uid="{E29F8131-94FA-4CE5-A609-30838ED3B6DE}"/>
    <cellStyle name="Vírgula 6 6 2" xfId="4280" xr:uid="{B2B7D3C2-1BC7-4DB2-AA1A-D35297B45471}"/>
    <cellStyle name="Vírgula 6 6 2 2" xfId="5889" xr:uid="{F2B0D7DB-350F-4165-A595-3BC60CF6A72D}"/>
    <cellStyle name="Vírgula 6 6 2 2 2" xfId="11138" xr:uid="{D6556008-C30A-4DDE-8970-A271F322A917}"/>
    <cellStyle name="Vírgula 6 6 2 2 2 2" xfId="27400" xr:uid="{2DAECE0C-8B1C-476E-AB68-ACA6DF0F51D3}"/>
    <cellStyle name="Vírgula 6 6 2 2 3" xfId="16661" xr:uid="{5275273D-48F1-4867-97D8-8C5C9F14B711}"/>
    <cellStyle name="Vírgula 6 6 2 2 4" xfId="22559" xr:uid="{50BA596A-557D-441D-A5C1-EB7809A96114}"/>
    <cellStyle name="Vírgula 6 6 2 2 5" xfId="31357" xr:uid="{BD6AF5A8-0220-4B5F-9A9B-2E5F00B85ED3}"/>
    <cellStyle name="Vírgula 6 6 2 3" xfId="7895" xr:uid="{88A2681A-E47D-4F53-A884-DA1C9859F45B}"/>
    <cellStyle name="Vírgula 6 6 2 3 2" xfId="12750" xr:uid="{BB56736B-8146-4D2E-A8AA-0B1A3F79616C}"/>
    <cellStyle name="Vírgula 6 6 2 3 2 2" xfId="29012" xr:uid="{0678D90A-9EFC-44CB-9BB4-5D07EEAE0F95}"/>
    <cellStyle name="Vírgula 6 6 2 3 3" xfId="18345" xr:uid="{7E0AF4E1-4031-4133-B1B9-244F9A8E153D}"/>
    <cellStyle name="Vírgula 6 6 2 3 4" xfId="24171" xr:uid="{A9106381-E87A-4248-91DC-963C3A146EE9}"/>
    <cellStyle name="Vírgula 6 6 2 3 5" xfId="13358" xr:uid="{E478B79D-48FB-4CCB-973B-615A0E309DB6}"/>
    <cellStyle name="Vírgula 6 6 2 4" xfId="9522" xr:uid="{B96D14C5-F574-4DB9-92DE-F8ED31C1D5F9}"/>
    <cellStyle name="Vírgula 6 6 2 4 2" xfId="25791" xr:uid="{6A70E44F-7055-4C85-94E5-0638C7BE0F17}"/>
    <cellStyle name="Vírgula 6 6 2 5" xfId="15052" xr:uid="{CCB0A76D-E802-41B6-90C4-4E0A3F1B0B56}"/>
    <cellStyle name="Vírgula 6 6 2 6" xfId="20950" xr:uid="{9ABCD869-952B-4CE8-9AC0-5E963E3011AC}"/>
    <cellStyle name="Vírgula 6 6 2 7" xfId="31021" xr:uid="{D5E2F55C-C749-4020-95BD-B01865DDE332}"/>
    <cellStyle name="Vírgula 6 6 2 8" xfId="33995" xr:uid="{9E7CA80C-7E66-4900-A8C3-42B3843F1C4D}"/>
    <cellStyle name="Vírgula 6 6 3" xfId="5034" xr:uid="{4E79F31E-4C0D-46DE-8DB8-CBF9AC822C91}"/>
    <cellStyle name="Vírgula 6 6 3 2" xfId="10283" xr:uid="{CCB882A8-3307-42F3-826A-849B23E28828}"/>
    <cellStyle name="Vírgula 6 6 3 2 2" xfId="26545" xr:uid="{D06B44AA-14DE-41EE-BFCB-810C499F0FEB}"/>
    <cellStyle name="Vírgula 6 6 3 3" xfId="15806" xr:uid="{797A7D79-4FF0-4FC6-9BFD-B237C77D6DB2}"/>
    <cellStyle name="Vírgula 6 6 3 4" xfId="21704" xr:uid="{4A1E77F9-7812-4C3A-809A-35EA0E8A38F3}"/>
    <cellStyle name="Vírgula 6 6 3 5" xfId="18908" xr:uid="{7AFF277B-58A0-4902-A243-14E9F04B464A}"/>
    <cellStyle name="Vírgula 6 6 4" xfId="7040" xr:uid="{F6A2375E-A759-4CCD-AFAB-C7F726DA72D8}"/>
    <cellStyle name="Vírgula 6 6 4 2" xfId="11895" xr:uid="{60E48984-21E1-4007-AA18-9D98C4A91B43}"/>
    <cellStyle name="Vírgula 6 6 4 2 2" xfId="28157" xr:uid="{B11374D2-7FD8-4563-B35A-4DEB3EB381CC}"/>
    <cellStyle name="Vírgula 6 6 4 3" xfId="17490" xr:uid="{91D48ACC-921E-4F8A-BC39-E44B9A56CEE9}"/>
    <cellStyle name="Vírgula 6 6 4 4" xfId="23316" xr:uid="{5E3C5A1A-7250-4C18-93E6-F3B9CD8BA3AD}"/>
    <cellStyle name="Vírgula 6 6 4 5" xfId="30982" xr:uid="{6EDA89C5-65E8-4A16-918D-AE3FFB207220}"/>
    <cellStyle name="Vírgula 6 6 5" xfId="8667" xr:uid="{35802FC5-AEBA-4650-84CF-FE10CB1231FD}"/>
    <cellStyle name="Vírgula 6 6 5 2" xfId="24936" xr:uid="{5D69B17E-9EBF-40E5-9CE8-A0EE974EB06F}"/>
    <cellStyle name="Vírgula 6 6 6" xfId="14195" xr:uid="{BDB2A09A-91CE-4897-96FC-1B426D89EEAC}"/>
    <cellStyle name="Vírgula 6 6 7" xfId="20095" xr:uid="{5E8DF108-730B-4E2E-B4EB-8017EA866E05}"/>
    <cellStyle name="Vírgula 6 6 8" xfId="13393" xr:uid="{6DA40A3F-DC92-4927-B530-390577344007}"/>
    <cellStyle name="Vírgula 6 6 9" xfId="33140" xr:uid="{282C5348-EFED-4CCD-8815-B51637E643A6}"/>
    <cellStyle name="Vírgula 6 7" xfId="3842" xr:uid="{49A6D15F-1471-46AF-A539-732DA0AE7922}"/>
    <cellStyle name="Vírgula 6 7 2" xfId="5451" xr:uid="{02AB0464-392C-4841-9837-159D39BEA1C8}"/>
    <cellStyle name="Vírgula 6 7 2 2" xfId="10700" xr:uid="{0171B789-533E-4336-B4BE-757CE1BBB5F2}"/>
    <cellStyle name="Vírgula 6 7 2 2 2" xfId="26962" xr:uid="{F5C8C89B-4E87-4256-99A6-4CAAB3B090D8}"/>
    <cellStyle name="Vírgula 6 7 2 3" xfId="16223" xr:uid="{1BAAFA48-805C-49F5-B4A8-A1E7F085B0DC}"/>
    <cellStyle name="Vírgula 6 7 2 4" xfId="22121" xr:uid="{E08D2CB6-ABEB-4811-8DC5-DB4573AEAC57}"/>
    <cellStyle name="Vírgula 6 7 2 5" xfId="29907" xr:uid="{048B5B74-0D02-4BE8-BBE9-2BE454887C33}"/>
    <cellStyle name="Vírgula 6 7 3" xfId="7457" xr:uid="{04575C35-BEA0-4A5C-AB29-52E80D60D6C9}"/>
    <cellStyle name="Vírgula 6 7 3 2" xfId="12312" xr:uid="{8FDA3368-F0AB-4712-ADB3-1FBC4118FDAA}"/>
    <cellStyle name="Vírgula 6 7 3 2 2" xfId="28574" xr:uid="{7C7AB017-9D1C-4476-B7B1-C2F2EB5DE94F}"/>
    <cellStyle name="Vírgula 6 7 3 3" xfId="17907" xr:uid="{F6A1A28E-5791-41A9-9A30-2D3287C69CC0}"/>
    <cellStyle name="Vírgula 6 7 3 4" xfId="23733" xr:uid="{611E5147-DF12-4566-8547-8676673A6549}"/>
    <cellStyle name="Vírgula 6 7 3 5" xfId="30930" xr:uid="{02F00AD3-38E8-40F1-99F6-37A35285726F}"/>
    <cellStyle name="Vírgula 6 7 4" xfId="9084" xr:uid="{C064D5E3-07F0-49F6-A829-9E7C53822527}"/>
    <cellStyle name="Vírgula 6 7 4 2" xfId="25353" xr:uid="{A7F46BCF-DD7F-4F37-B03C-262CACAEF30D}"/>
    <cellStyle name="Vírgula 6 7 5" xfId="14614" xr:uid="{4F17C02B-8F9F-4C41-875D-BB5FB9C8FA4D}"/>
    <cellStyle name="Vírgula 6 7 6" xfId="20512" xr:uid="{7CB11813-9031-4DCE-B70F-8BAEC1702C8A}"/>
    <cellStyle name="Vírgula 6 7 7" xfId="29667" xr:uid="{A801DAED-AA3A-417B-B108-1A67F16F0A94}"/>
    <cellStyle name="Vírgula 6 7 8" xfId="33557" xr:uid="{F7CC232A-4911-41D3-93F8-5BA28F20937A}"/>
    <cellStyle name="Vírgula 6 8" xfId="13751" xr:uid="{33EF5F12-CFA0-4F45-B6D0-C359719DF1E0}"/>
    <cellStyle name="Vírgula 6 9" xfId="30376" xr:uid="{5455FE63-E9F2-4550-89D4-3F5844B9E1AF}"/>
    <cellStyle name="Vírgula 60" xfId="2934" xr:uid="{F4CFC8DA-E68B-4FD8-ABAE-2B3FC5E09357}"/>
    <cellStyle name="Vírgula 60 10" xfId="31295" xr:uid="{B951DA01-3091-4638-8336-A4681DBE9E31}"/>
    <cellStyle name="Vírgula 60 11" xfId="32705" xr:uid="{5E417FE2-FB12-4A6F-B1F9-D673604B772E}"/>
    <cellStyle name="Vírgula 60 12" xfId="35513" xr:uid="{ACAF35C3-B5E8-4651-B225-FA3633C6D5FC}"/>
    <cellStyle name="Vírgula 60 13" xfId="35769" xr:uid="{17D54758-E0D9-49EE-87F8-E3C9B941DCDF}"/>
    <cellStyle name="Vírgula 60 14" xfId="37181" xr:uid="{8CAEC74F-BD3F-45D5-81DF-E1553A9A6F9C}"/>
    <cellStyle name="Vírgula 60 15" xfId="38586" xr:uid="{2A1CF0B3-D729-4E0D-A41A-A62F678BC9B8}"/>
    <cellStyle name="Vírgula 60 16" xfId="41182" xr:uid="{310FFA3A-4A0F-4F97-A2BE-9D797B3B3FE8}"/>
    <cellStyle name="Vírgula 60 17" xfId="41635" xr:uid="{8D9C7761-041D-43E9-A8F8-F600557F9D8D}"/>
    <cellStyle name="Vírgula 60 18" xfId="43038" xr:uid="{F5C986A0-501A-45B9-B770-AD5567728CC2}"/>
    <cellStyle name="Vírgula 60 2" xfId="3154" xr:uid="{F87A8AC7-DBFE-4FDC-BF16-5AABB23EC832}"/>
    <cellStyle name="Vírgula 60 2 10" xfId="32901" xr:uid="{7BF3AD1A-1247-4D57-BA74-E32262E91DBF}"/>
    <cellStyle name="Vírgula 60 2 11" xfId="35514" xr:uid="{7A3F319E-2622-4C21-8645-76C395E59FCB}"/>
    <cellStyle name="Vírgula 60 2 12" xfId="35944" xr:uid="{81F30BCE-5A46-431C-AF7E-27A9221A80F5}"/>
    <cellStyle name="Vírgula 60 2 13" xfId="37356" xr:uid="{1C3E1BB2-7006-4D02-9788-BFBD4D6747C7}"/>
    <cellStyle name="Vírgula 60 2 14" xfId="38761" xr:uid="{21B4F039-1393-4761-B043-287E176714E3}"/>
    <cellStyle name="Vírgula 60 2 15" xfId="41183" xr:uid="{5EA11A5E-AA5F-41C9-ADB8-63A71002CEB6}"/>
    <cellStyle name="Vírgula 60 2 16" xfId="41810" xr:uid="{A0CA76C5-03E4-4909-B704-9C409715EEB2}"/>
    <cellStyle name="Vírgula 60 2 17" xfId="43213" xr:uid="{38D48819-41E1-43F3-857A-8F60A7028E6E}"/>
    <cellStyle name="Vírgula 60 2 2" xfId="3619" xr:uid="{413AE04B-BF0E-446F-90F3-1E6DD6EC54AB}"/>
    <cellStyle name="Vírgula 60 2 2 10" xfId="35515" xr:uid="{E511EB20-6514-45B4-AF12-292F37799939}"/>
    <cellStyle name="Vírgula 60 2 2 11" xfId="36309" xr:uid="{B79F7533-D9A1-48A1-92B8-E0773EDBC143}"/>
    <cellStyle name="Vírgula 60 2 2 12" xfId="37721" xr:uid="{1AD1CBFC-E508-45E5-B346-22959771AA44}"/>
    <cellStyle name="Vírgula 60 2 2 13" xfId="39126" xr:uid="{2A57B512-9B63-44EE-8F4E-33D795766C61}"/>
    <cellStyle name="Vírgula 60 2 2 14" xfId="41184" xr:uid="{89531823-8032-492E-8F50-654AA27B2F99}"/>
    <cellStyle name="Vírgula 60 2 2 15" xfId="42175" xr:uid="{E210A01D-6160-476A-BD68-29DFD2BADDE5}"/>
    <cellStyle name="Vírgula 60 2 2 16" xfId="43578" xr:uid="{2569F94F-6A4C-4028-8261-F988D2C74170}"/>
    <cellStyle name="Vírgula 60 2 2 2" xfId="4480" xr:uid="{4ECE189F-CBDB-477C-A9AE-BDB6277A0A11}"/>
    <cellStyle name="Vírgula 60 2 2 2 10" xfId="37061" xr:uid="{D95D7C71-5F66-4E73-AF17-500CD81E4D67}"/>
    <cellStyle name="Vírgula 60 2 2 2 11" xfId="38473" xr:uid="{3EA9F3BA-D32B-4809-AFDC-8FE055C6BBA9}"/>
    <cellStyle name="Vírgula 60 2 2 2 12" xfId="39878" xr:uid="{F5DC1ACE-3D64-4170-8C31-A0E2F42C6298}"/>
    <cellStyle name="Vírgula 60 2 2 2 13" xfId="41185" xr:uid="{5BD2FCD5-92E2-4D82-A2E6-EF5953E0AC3D}"/>
    <cellStyle name="Vírgula 60 2 2 2 14" xfId="42927" xr:uid="{3772116F-5FF5-4CFB-AFE6-DDDF13BAA8BC}"/>
    <cellStyle name="Vírgula 60 2 2 2 15" xfId="44330" xr:uid="{66FC5F42-AFF2-48A8-A8B3-F7BEBF51AC8F}"/>
    <cellStyle name="Vírgula 60 2 2 2 2" xfId="6089" xr:uid="{7719B090-8AB0-4CB2-801C-EAEBEA3CCC51}"/>
    <cellStyle name="Vírgula 60 2 2 2 2 2" xfId="11338" xr:uid="{12D19F54-2D19-4311-AAFC-062072228DAE}"/>
    <cellStyle name="Vírgula 60 2 2 2 2 2 2" xfId="27600" xr:uid="{2E3F59A1-7F24-4CD4-A587-F41B14068FA5}"/>
    <cellStyle name="Vírgula 60 2 2 2 2 3" xfId="16861" xr:uid="{159E6B2E-7BB5-4857-82A2-9432CF00706E}"/>
    <cellStyle name="Vírgula 60 2 2 2 2 4" xfId="22759" xr:uid="{A0B8A950-A181-4FBF-B569-FDE895D1E264}"/>
    <cellStyle name="Vírgula 60 2 2 2 2 5" xfId="30620" xr:uid="{6CC86255-1C46-4F97-BF84-A66DF9CAB59E}"/>
    <cellStyle name="Vírgula 60 2 2 2 3" xfId="8095" xr:uid="{0D7D6816-6FB5-438C-93A1-BD5D39A56B6F}"/>
    <cellStyle name="Vírgula 60 2 2 2 3 2" xfId="12950" xr:uid="{5B0869D5-40DA-4AA1-9CC0-4C5C0333AD84}"/>
    <cellStyle name="Vírgula 60 2 2 2 3 2 2" xfId="29212" xr:uid="{5A31976A-9F33-44CF-B355-34BDDE920F83}"/>
    <cellStyle name="Vírgula 60 2 2 2 3 3" xfId="18545" xr:uid="{CCEBC1A6-A212-44B5-855C-48CDED15930A}"/>
    <cellStyle name="Vírgula 60 2 2 2 3 4" xfId="24371" xr:uid="{437DAB80-33B5-466F-85B0-0D5E75DEC661}"/>
    <cellStyle name="Vírgula 60 2 2 2 3 5" xfId="31276" xr:uid="{49C8143D-F070-4F80-A8A5-A809B3FE1943}"/>
    <cellStyle name="Vírgula 60 2 2 2 4" xfId="9722" xr:uid="{CB11373F-87F4-4FC2-AAC7-E48B62802A3D}"/>
    <cellStyle name="Vírgula 60 2 2 2 4 2" xfId="25991" xr:uid="{FE4DA199-026B-4CB3-8F07-551C01682A51}"/>
    <cellStyle name="Vírgula 60 2 2 2 5" xfId="15252" xr:uid="{E99B624B-CF6D-4E2F-BDA1-1A2CAEEBB1AC}"/>
    <cellStyle name="Vírgula 60 2 2 2 6" xfId="21150" xr:uid="{D919DD8B-418D-4A15-941D-B3043BB7ABBC}"/>
    <cellStyle name="Vírgula 60 2 2 2 7" xfId="32440" xr:uid="{6B3CAC08-C1F6-4431-926D-218B93162369}"/>
    <cellStyle name="Vírgula 60 2 2 2 8" xfId="34195" xr:uid="{8FF58F60-A4C9-4BEB-BB65-B461939B0AFF}"/>
    <cellStyle name="Vírgula 60 2 2 2 9" xfId="35516" xr:uid="{9F949F8A-49FC-4AEC-BEF2-FA52C134E9C9}"/>
    <cellStyle name="Vírgula 60 2 2 3" xfId="5234" xr:uid="{C733B45C-7188-4823-B797-79E7F52FD5E8}"/>
    <cellStyle name="Vírgula 60 2 2 3 2" xfId="10483" xr:uid="{575045AD-127C-45FD-9990-C956CD69B688}"/>
    <cellStyle name="Vírgula 60 2 2 3 2 2" xfId="26745" xr:uid="{04FA97FF-FC38-4311-B7E8-2736871B60E8}"/>
    <cellStyle name="Vírgula 60 2 2 3 3" xfId="16006" xr:uid="{9BBB7F0C-18D6-431A-A6C8-01F61B68BEF9}"/>
    <cellStyle name="Vírgula 60 2 2 3 4" xfId="21904" xr:uid="{5B04270B-21F3-4630-93A4-ABCBAE363271}"/>
    <cellStyle name="Vírgula 60 2 2 3 5" xfId="30821" xr:uid="{5EF66A4F-C6C2-4EF7-9A3C-3752DC46BAF3}"/>
    <cellStyle name="Vírgula 60 2 2 4" xfId="7240" xr:uid="{F14AC132-080F-4342-957B-90F947528860}"/>
    <cellStyle name="Vírgula 60 2 2 4 2" xfId="12095" xr:uid="{A05ED238-DADF-4853-8B9D-F23CE02B2519}"/>
    <cellStyle name="Vírgula 60 2 2 4 2 2" xfId="28357" xr:uid="{FD8A5E59-0135-4215-9E0A-E5F5B213684C}"/>
    <cellStyle name="Vírgula 60 2 2 4 3" xfId="17690" xr:uid="{E7198E43-E113-4842-8A3C-615C7D73EE4C}"/>
    <cellStyle name="Vírgula 60 2 2 4 4" xfId="23516" xr:uid="{AF9F013A-1FC5-4770-A56B-A1D0479980D0}"/>
    <cellStyle name="Vírgula 60 2 2 4 5" xfId="32346" xr:uid="{479E5E67-21A9-41E7-9B77-AD7C63AA2C92}"/>
    <cellStyle name="Vírgula 60 2 2 5" xfId="8867" xr:uid="{F93326AA-BF5A-4451-B769-9B457C654663}"/>
    <cellStyle name="Vírgula 60 2 2 5 2" xfId="25136" xr:uid="{10276685-CF5B-41C8-9B2F-17B6AE0B8D3F}"/>
    <cellStyle name="Vírgula 60 2 2 6" xfId="14395" xr:uid="{F48FD0D7-2233-41A0-B269-98076445EC1A}"/>
    <cellStyle name="Vírgula 60 2 2 7" xfId="20295" xr:uid="{174331D3-0F2E-4BD8-851C-9A38BDBCCF32}"/>
    <cellStyle name="Vírgula 60 2 2 8" xfId="31188" xr:uid="{F9F9A78E-F6B5-41A3-A116-D035E19100E8}"/>
    <cellStyle name="Vírgula 60 2 2 9" xfId="33340" xr:uid="{EC00D498-74C2-4146-948E-27F0DE357653}"/>
    <cellStyle name="Vírgula 60 2 3" xfId="4045" xr:uid="{10028FCE-7088-453F-95B7-1DAA4797D75D}"/>
    <cellStyle name="Vírgula 60 2 3 10" xfId="36694" xr:uid="{623C1D16-68C9-417C-A120-373E1F419395}"/>
    <cellStyle name="Vírgula 60 2 3 11" xfId="38106" xr:uid="{F7E40083-D6B8-448E-ABA2-382BE94D5433}"/>
    <cellStyle name="Vírgula 60 2 3 12" xfId="39511" xr:uid="{768D3A1F-094D-4863-B44C-2B2E6E74DADD}"/>
    <cellStyle name="Vírgula 60 2 3 13" xfId="41186" xr:uid="{ACEDCABC-F64E-447B-8CD9-0BFABACBE1DE}"/>
    <cellStyle name="Vírgula 60 2 3 14" xfId="42560" xr:uid="{09F04D37-E2E7-4810-805F-40369B9912C2}"/>
    <cellStyle name="Vírgula 60 2 3 15" xfId="43963" xr:uid="{C7FFE550-C7F1-4291-80E7-ACFE7ECA30CC}"/>
    <cellStyle name="Vírgula 60 2 3 2" xfId="5654" xr:uid="{02A3793C-6E4E-4D04-B1B3-333515C68AD3}"/>
    <cellStyle name="Vírgula 60 2 3 2 2" xfId="10903" xr:uid="{94414787-4BBE-4100-8C87-C83F4EC4A07D}"/>
    <cellStyle name="Vírgula 60 2 3 2 2 2" xfId="27165" xr:uid="{56828D20-38F0-43D6-9A95-1E4B0B3E33D7}"/>
    <cellStyle name="Vírgula 60 2 3 2 3" xfId="16426" xr:uid="{E6B8A82F-C87D-4DE3-AFD5-FA49E762A8BC}"/>
    <cellStyle name="Vírgula 60 2 3 2 4" xfId="22324" xr:uid="{5D8B950F-9A11-4F78-A4E1-DE94EDDEC1BE}"/>
    <cellStyle name="Vírgula 60 2 3 2 5" xfId="30609" xr:uid="{4C115596-CD54-44AB-B8A2-A29DB8E66450}"/>
    <cellStyle name="Vírgula 60 2 3 3" xfId="7660" xr:uid="{B27AA1A7-713E-4282-86B1-9CE9AEB19914}"/>
    <cellStyle name="Vírgula 60 2 3 3 2" xfId="12515" xr:uid="{EF3046D9-9CA8-4008-8D8A-17DE4F000764}"/>
    <cellStyle name="Vírgula 60 2 3 3 2 2" xfId="28777" xr:uid="{B0F422D9-8503-4B98-B6FE-67116368E4EA}"/>
    <cellStyle name="Vírgula 60 2 3 3 3" xfId="18110" xr:uid="{8E2001D7-B4BA-4103-9C8B-DDCE0189E913}"/>
    <cellStyle name="Vírgula 60 2 3 3 4" xfId="23936" xr:uid="{D3B288FB-78F5-43C6-8EBF-EAA6DFF4F899}"/>
    <cellStyle name="Vírgula 60 2 3 3 5" xfId="30299" xr:uid="{3FA5B196-A36B-4727-A093-8E28F6E3A2FF}"/>
    <cellStyle name="Vírgula 60 2 3 4" xfId="9287" xr:uid="{D9B301C1-D650-4621-A661-F2C51D4D55DD}"/>
    <cellStyle name="Vírgula 60 2 3 4 2" xfId="25556" xr:uid="{52C9198F-E120-4A56-9F3E-411C197D0859}"/>
    <cellStyle name="Vírgula 60 2 3 5" xfId="14817" xr:uid="{312B0682-CE2B-43C5-9DEA-D347D78A459A}"/>
    <cellStyle name="Vírgula 60 2 3 6" xfId="20715" xr:uid="{8753459D-F6E6-4034-955A-B1A27E8B3AC6}"/>
    <cellStyle name="Vírgula 60 2 3 7" xfId="32351" xr:uid="{53C9FD03-3FA3-458D-8F28-B6C997F8CC3D}"/>
    <cellStyle name="Vírgula 60 2 3 8" xfId="33760" xr:uid="{D5116DBE-DECB-407F-A61E-5390A1380EA3}"/>
    <cellStyle name="Vírgula 60 2 3 9" xfId="35517" xr:uid="{A099BE4B-1897-45AC-93CD-179DABF809E7}"/>
    <cellStyle name="Vírgula 60 2 4" xfId="4795" xr:uid="{D148C026-5126-4A6F-AEDF-4DC96AB97B15}"/>
    <cellStyle name="Vírgula 60 2 4 2" xfId="10044" xr:uid="{27158AFC-2A54-4453-9BE2-ABC7456FF39A}"/>
    <cellStyle name="Vírgula 60 2 4 2 2" xfId="26306" xr:uid="{F0E2F048-AF49-453B-98F7-783CE8BF9FED}"/>
    <cellStyle name="Vírgula 60 2 4 3" xfId="15567" xr:uid="{05685DAC-4773-48CF-9B6E-711944304744}"/>
    <cellStyle name="Vírgula 60 2 4 4" xfId="21465" xr:uid="{40FFA5F1-B7A7-4965-8002-74C4DFB2D6F9}"/>
    <cellStyle name="Vírgula 60 2 4 5" xfId="13661" xr:uid="{E29C3292-4F61-4A0D-824B-3B500E47C437}"/>
    <cellStyle name="Vírgula 60 2 5" xfId="6801" xr:uid="{7E46EBAC-1D80-468F-92E4-99C543B290E1}"/>
    <cellStyle name="Vírgula 60 2 5 2" xfId="11656" xr:uid="{F16B8C59-11D2-4017-9676-571B8863EB81}"/>
    <cellStyle name="Vírgula 60 2 5 2 2" xfId="27918" xr:uid="{E2954F2B-5D2C-4474-91D7-F0E60050E6D6}"/>
    <cellStyle name="Vírgula 60 2 5 3" xfId="17251" xr:uid="{48CECC8E-CCA2-456F-99D2-F436E7667F52}"/>
    <cellStyle name="Vírgula 60 2 5 4" xfId="23077" xr:uid="{AFD4095B-D2EB-4882-899B-6139BE58F0F9}"/>
    <cellStyle name="Vírgula 60 2 5 5" xfId="31572" xr:uid="{181E0D97-E9B1-4699-9209-A9B6B5A020F7}"/>
    <cellStyle name="Vírgula 60 2 6" xfId="8428" xr:uid="{D64EEE7E-4E92-4853-87D7-9EFB81658A4A}"/>
    <cellStyle name="Vírgula 60 2 6 2" xfId="24697" xr:uid="{0B7D3295-AA26-4DA7-8013-E54F4AAC9963}"/>
    <cellStyle name="Vírgula 60 2 7" xfId="13953" xr:uid="{7551C929-C8F2-4951-8AA2-657F4EB7864A}"/>
    <cellStyle name="Vírgula 60 2 8" xfId="19856" xr:uid="{25C95FBF-1B32-4A2F-ACD9-0F917467339F}"/>
    <cellStyle name="Vírgula 60 2 9" xfId="31072" xr:uid="{F71D4833-3217-4A1E-95B6-D8E5BEA8FA77}"/>
    <cellStyle name="Vírgula 60 3" xfId="3421" xr:uid="{88E315B5-B304-4DB0-A5F5-E89F2802D019}"/>
    <cellStyle name="Vírgula 60 3 10" xfId="35518" xr:uid="{C7A89759-3069-4AE8-B789-005EC3A38AEB}"/>
    <cellStyle name="Vírgula 60 3 11" xfId="36133" xr:uid="{A552C63E-58F9-4117-9454-59FEC5D5B4D7}"/>
    <cellStyle name="Vírgula 60 3 12" xfId="37545" xr:uid="{A4876CA7-591A-419B-A7A2-DE0C12227FA5}"/>
    <cellStyle name="Vírgula 60 3 13" xfId="38950" xr:uid="{C1C2F922-6076-4C41-8F91-CBCE9F7D0E1D}"/>
    <cellStyle name="Vírgula 60 3 14" xfId="41187" xr:uid="{86A3F8E4-1BE1-4981-9F35-4FDD56CE3243}"/>
    <cellStyle name="Vírgula 60 3 15" xfId="41999" xr:uid="{F45AD46B-235D-414D-9971-6BD3ED717E46}"/>
    <cellStyle name="Vírgula 60 3 16" xfId="43402" xr:uid="{F262F70B-746E-48C7-B00C-C407571AC682}"/>
    <cellStyle name="Vírgula 60 3 2" xfId="4282" xr:uid="{17562C50-02DE-4AF5-8E41-C861C2EC882B}"/>
    <cellStyle name="Vírgula 60 3 2 10" xfId="36885" xr:uid="{5C812032-862B-4480-90F1-AF96C91AB1C6}"/>
    <cellStyle name="Vírgula 60 3 2 11" xfId="38297" xr:uid="{F71D6C51-01B9-4E2A-9AAE-C5FE6B7EDFC6}"/>
    <cellStyle name="Vírgula 60 3 2 12" xfId="39702" xr:uid="{2D65943F-F724-4964-BB91-068B82DA91B7}"/>
    <cellStyle name="Vírgula 60 3 2 13" xfId="41188" xr:uid="{7078F6A3-0EDB-45AB-98F9-376DDE6E522E}"/>
    <cellStyle name="Vírgula 60 3 2 14" xfId="42751" xr:uid="{61388A4C-8899-4045-8FD7-5156DF98BB37}"/>
    <cellStyle name="Vírgula 60 3 2 15" xfId="44154" xr:uid="{7D2F47B3-E0B9-4691-830A-01C6ADD48695}"/>
    <cellStyle name="Vírgula 60 3 2 2" xfId="5891" xr:uid="{453D785A-34E9-4202-A4BB-9CBD88AC015D}"/>
    <cellStyle name="Vírgula 60 3 2 2 2" xfId="11140" xr:uid="{8709F900-0FEF-4F90-AAA1-A23381D7AE85}"/>
    <cellStyle name="Vírgula 60 3 2 2 2 2" xfId="27402" xr:uid="{37DC04A6-D331-4A20-B5D5-0945FE024189}"/>
    <cellStyle name="Vírgula 60 3 2 2 3" xfId="16663" xr:uid="{A8388F6E-8F6F-4E93-85E3-B64CA1154182}"/>
    <cellStyle name="Vírgula 60 3 2 2 4" xfId="22561" xr:uid="{A4705583-1499-4A2B-9EC7-446B35108283}"/>
    <cellStyle name="Vírgula 60 3 2 2 5" xfId="31113" xr:uid="{F4051276-9AB0-4F0A-A828-4D36F8F68EB7}"/>
    <cellStyle name="Vírgula 60 3 2 3" xfId="7897" xr:uid="{E9389E63-3635-4624-955E-2AEB2B8510F0}"/>
    <cellStyle name="Vírgula 60 3 2 3 2" xfId="12752" xr:uid="{263754AF-2FD0-4560-8459-C1EB50BFC210}"/>
    <cellStyle name="Vírgula 60 3 2 3 2 2" xfId="29014" xr:uid="{A66902EB-E816-4497-811B-8F1C254119DB}"/>
    <cellStyle name="Vírgula 60 3 2 3 3" xfId="18347" xr:uid="{A94B358D-B55C-4334-9183-DD9BD2033463}"/>
    <cellStyle name="Vírgula 60 3 2 3 4" xfId="24173" xr:uid="{AC7497DC-ACD8-447C-84C3-3ED16EB8A102}"/>
    <cellStyle name="Vírgula 60 3 2 3 5" xfId="16924" xr:uid="{A2D8C188-4368-49F9-AF00-FE71A66CDCC6}"/>
    <cellStyle name="Vírgula 60 3 2 4" xfId="9524" xr:uid="{1A7E9544-E507-4D22-BCAC-1DB56258A4CF}"/>
    <cellStyle name="Vírgula 60 3 2 4 2" xfId="25793" xr:uid="{3C7A113C-9834-47D5-8DCB-026B39D4AD9D}"/>
    <cellStyle name="Vírgula 60 3 2 5" xfId="15054" xr:uid="{007C4F8F-80E2-4C49-9D50-94306DE2DE71}"/>
    <cellStyle name="Vírgula 60 3 2 6" xfId="20952" xr:uid="{654CB82B-0A93-4148-8FA7-FF127AF02B1C}"/>
    <cellStyle name="Vírgula 60 3 2 7" xfId="18844" xr:uid="{484D0310-852F-4DD7-B1DB-89AB6195F436}"/>
    <cellStyle name="Vírgula 60 3 2 8" xfId="33997" xr:uid="{2AD5D2DF-6430-459F-B74D-3E6F33806136}"/>
    <cellStyle name="Vírgula 60 3 2 9" xfId="35519" xr:uid="{32690935-8AE9-4B85-A1E1-1D17B4095241}"/>
    <cellStyle name="Vírgula 60 3 3" xfId="5036" xr:uid="{9F47A16B-B7FE-46A4-8421-E945D7D28231}"/>
    <cellStyle name="Vírgula 60 3 3 2" xfId="10285" xr:uid="{6101CCA6-C8C4-48EB-977B-ACB030D895F0}"/>
    <cellStyle name="Vírgula 60 3 3 2 2" xfId="26547" xr:uid="{9693C92D-9507-4BEC-9EB6-B048D44F91A3}"/>
    <cellStyle name="Vírgula 60 3 3 3" xfId="15808" xr:uid="{92614D62-7713-4B90-9277-34A6BD067538}"/>
    <cellStyle name="Vírgula 60 3 3 4" xfId="21706" xr:uid="{1C71D79F-2C78-44AD-92AC-BF8876356A0F}"/>
    <cellStyle name="Vírgula 60 3 3 5" xfId="32159" xr:uid="{AA43976D-E674-4BA1-954D-04DAE01EF499}"/>
    <cellStyle name="Vírgula 60 3 4" xfId="7042" xr:uid="{314DCD77-0C9C-4308-9FC6-8A7F83947F3E}"/>
    <cellStyle name="Vírgula 60 3 4 2" xfId="11897" xr:uid="{74C8FC2C-6B2B-482C-8137-A56320BEDA9C}"/>
    <cellStyle name="Vírgula 60 3 4 2 2" xfId="28159" xr:uid="{4416467C-BB65-4C6F-A37F-B302A669B92F}"/>
    <cellStyle name="Vírgula 60 3 4 3" xfId="17492" xr:uid="{95D06574-5E12-4EFF-865E-EAAD5691DCD2}"/>
    <cellStyle name="Vírgula 60 3 4 4" xfId="23318" xr:uid="{D7B1DD07-E573-4A71-96F5-CA583C3F67B5}"/>
    <cellStyle name="Vírgula 60 3 4 5" xfId="30461" xr:uid="{7FAD536A-F506-4AE7-898C-B0CCF692E222}"/>
    <cellStyle name="Vírgula 60 3 5" xfId="8669" xr:uid="{D47536FC-973A-4A37-AB38-59A9EA3ABCDD}"/>
    <cellStyle name="Vírgula 60 3 5 2" xfId="24938" xr:uid="{322C90AA-0CEF-4414-87EE-2EBDB14205E3}"/>
    <cellStyle name="Vírgula 60 3 6" xfId="14197" xr:uid="{D81B012D-E9EF-4F2B-9371-AD88F10180A4}"/>
    <cellStyle name="Vírgula 60 3 7" xfId="20097" xr:uid="{EC9F139E-5977-432D-AF25-063ADD9F7AEB}"/>
    <cellStyle name="Vírgula 60 3 8" xfId="13056" xr:uid="{BFF5A647-6587-4931-B3A6-828CA6F00F30}"/>
    <cellStyle name="Vírgula 60 3 9" xfId="33142" xr:uid="{9861A014-18B8-471B-BE7E-80925225CB80}"/>
    <cellStyle name="Vírgula 60 4" xfId="3844" xr:uid="{17F7F6D4-9185-4164-86D6-FE32E7BDD42F}"/>
    <cellStyle name="Vírgula 60 4 10" xfId="36518" xr:uid="{65481963-04CD-41E7-967C-20BAEE234EEA}"/>
    <cellStyle name="Vírgula 60 4 11" xfId="37930" xr:uid="{3B42A895-A5DC-41C2-AA6B-3193E81C70ED}"/>
    <cellStyle name="Vírgula 60 4 12" xfId="39335" xr:uid="{1886A022-4CF2-4610-AA1A-CB781885EFD4}"/>
    <cellStyle name="Vírgula 60 4 13" xfId="41189" xr:uid="{D4264D79-52FA-499B-9B6F-74E6A7511119}"/>
    <cellStyle name="Vírgula 60 4 14" xfId="42384" xr:uid="{8085CE62-1277-40CC-B05C-2C080AA73E4B}"/>
    <cellStyle name="Vírgula 60 4 15" xfId="43787" xr:uid="{857FF7AD-FBC1-4EA0-9F71-4B56ABB1F294}"/>
    <cellStyle name="Vírgula 60 4 2" xfId="5453" xr:uid="{7167D4EA-668D-42EA-B942-E423FFEF30AA}"/>
    <cellStyle name="Vírgula 60 4 2 2" xfId="10702" xr:uid="{6C4C5226-BA1A-4078-B13A-B30AE30A7127}"/>
    <cellStyle name="Vírgula 60 4 2 2 2" xfId="26964" xr:uid="{E6A06FC6-D8F2-4B63-928D-05EDAFBD4B67}"/>
    <cellStyle name="Vírgula 60 4 2 3" xfId="16225" xr:uid="{327E9EC7-DAE7-4F8B-B300-1C20515E2EC4}"/>
    <cellStyle name="Vírgula 60 4 2 4" xfId="22123" xr:uid="{41097262-238D-44B5-A30D-879CB809B48D}"/>
    <cellStyle name="Vírgula 60 4 2 5" xfId="30215" xr:uid="{F9F0C3D5-400D-4EC1-A2E0-E3F0AFDAFA23}"/>
    <cellStyle name="Vírgula 60 4 3" xfId="7459" xr:uid="{8173D693-6D9C-4CEF-9CDD-9DEBE22DC50C}"/>
    <cellStyle name="Vírgula 60 4 3 2" xfId="12314" xr:uid="{580F6404-91D0-4665-998D-3EDACD121D03}"/>
    <cellStyle name="Vírgula 60 4 3 2 2" xfId="28576" xr:uid="{718DA5BA-F820-458C-B96A-9CFCFADC435D}"/>
    <cellStyle name="Vírgula 60 4 3 3" xfId="17909" xr:uid="{8DFD6D6B-044E-4A28-BA42-E4404A165F0F}"/>
    <cellStyle name="Vírgula 60 4 3 4" xfId="23735" xr:uid="{EDA44B15-9AFC-41C3-8FD5-C309C0FFC925}"/>
    <cellStyle name="Vírgula 60 4 3 5" xfId="19342" xr:uid="{7FDBC5EF-7C08-4286-A780-CE9C67E7EB2B}"/>
    <cellStyle name="Vírgula 60 4 4" xfId="9086" xr:uid="{453FD0CF-8463-4713-95AE-791CF28C2549}"/>
    <cellStyle name="Vírgula 60 4 4 2" xfId="25355" xr:uid="{3728DB74-D76A-4B17-8627-DA539B8DE5F7}"/>
    <cellStyle name="Vírgula 60 4 5" xfId="14616" xr:uid="{62D68EB9-9EEA-4B85-B1E5-4D8CA94B9C1A}"/>
    <cellStyle name="Vírgula 60 4 6" xfId="20514" xr:uid="{F2F9441D-9D80-4B80-90D0-2F9A99E70EBC}"/>
    <cellStyle name="Vírgula 60 4 7" xfId="29873" xr:uid="{17453EAA-0072-45B7-94F9-3B3EC8199CC7}"/>
    <cellStyle name="Vírgula 60 4 8" xfId="33559" xr:uid="{5699728C-EED2-4C12-92CC-C29E707FF1D6}"/>
    <cellStyle name="Vírgula 60 4 9" xfId="35520" xr:uid="{18E574E2-61BB-4745-9CFD-89785E430113}"/>
    <cellStyle name="Vírgula 60 5" xfId="4600" xr:uid="{76076931-B2BA-49B2-8815-F6B9F4AE9CCE}"/>
    <cellStyle name="Vírgula 60 5 2" xfId="9849" xr:uid="{6179C51E-8C90-4760-99DB-B5817B8A357A}"/>
    <cellStyle name="Vírgula 60 5 2 2" xfId="26111" xr:uid="{D4A014E7-47C1-4A6E-A6A4-3F818BADBE05}"/>
    <cellStyle name="Vírgula 60 5 3" xfId="15372" xr:uid="{F106912A-E7C7-49EE-B690-97A2764BD55A}"/>
    <cellStyle name="Vírgula 60 5 4" xfId="21270" xr:uid="{849E1324-5CFE-4386-84E8-C35E1092509F}"/>
    <cellStyle name="Vírgula 60 5 5" xfId="30298" xr:uid="{D36EAA62-6211-4B86-94D6-8A7B82E808E9}"/>
    <cellStyle name="Vírgula 60 6" xfId="6606" xr:uid="{13DB5AAD-BDD9-451A-A843-3BF0D3DE6583}"/>
    <cellStyle name="Vírgula 60 6 2" xfId="11461" xr:uid="{63030F7B-BF86-4B61-823E-013A23972FAC}"/>
    <cellStyle name="Vírgula 60 6 2 2" xfId="27723" xr:uid="{55C79B87-3D7F-4206-9782-236A505CDFF7}"/>
    <cellStyle name="Vírgula 60 6 3" xfId="17056" xr:uid="{FE0EC0BA-2C0C-4BBB-A596-EBC4C37FDF5A}"/>
    <cellStyle name="Vírgula 60 6 4" xfId="22882" xr:uid="{8725AAA4-B1ED-4BDE-9432-B49A0FB150D9}"/>
    <cellStyle name="Vírgula 60 6 5" xfId="18665" xr:uid="{B8195C6A-8254-4F3D-857D-AE8C0A3FD398}"/>
    <cellStyle name="Vírgula 60 7" xfId="8233" xr:uid="{3D7D858A-A1CB-4610-A43B-03C79C6A1DD1}"/>
    <cellStyle name="Vírgula 60 7 2" xfId="24502" xr:uid="{9C490629-0D80-4533-B45B-AC2A31142B5B}"/>
    <cellStyle name="Vírgula 60 8" xfId="13753" xr:uid="{90D9419D-31AA-4098-B163-6189CF65796B}"/>
    <cellStyle name="Vírgula 60 9" xfId="19661" xr:uid="{99889F02-9C20-4633-8AE7-878BB52994D2}"/>
    <cellStyle name="Vírgula 61" xfId="2935" xr:uid="{0F123009-F90E-4048-BD56-DA841C842BBA}"/>
    <cellStyle name="Vírgula 61 10" xfId="31800" xr:uid="{D4031638-1DEB-4AB1-9D6C-2FE21BA8BE4F}"/>
    <cellStyle name="Vírgula 61 11" xfId="32706" xr:uid="{9F1ADC9A-DAE9-4CF4-9F88-CB9FED081A85}"/>
    <cellStyle name="Vírgula 61 12" xfId="35521" xr:uid="{742ABE11-7445-4A36-99ED-04273A25C785}"/>
    <cellStyle name="Vírgula 61 13" xfId="35770" xr:uid="{79EED9F4-9278-4C85-B675-DE554E889A71}"/>
    <cellStyle name="Vírgula 61 14" xfId="37182" xr:uid="{9D498C07-873F-4322-8B29-1BAF4BA5E403}"/>
    <cellStyle name="Vírgula 61 15" xfId="38587" xr:uid="{267B7690-F26B-499D-9F79-6B7A2952C480}"/>
    <cellStyle name="Vírgula 61 16" xfId="41190" xr:uid="{6C7A742E-8F2A-443F-8A1F-127ECACFC215}"/>
    <cellStyle name="Vírgula 61 17" xfId="41636" xr:uid="{66A64962-1FEB-49BD-B171-362EEA3EC084}"/>
    <cellStyle name="Vírgula 61 18" xfId="43039" xr:uid="{10DD434A-9194-4871-AF1E-F0FA8A51C79E}"/>
    <cellStyle name="Vírgula 61 2" xfId="3155" xr:uid="{64EEAAEA-17DB-452B-B00B-78DC74037D0F}"/>
    <cellStyle name="Vírgula 61 2 10" xfId="32902" xr:uid="{1173102B-AC4C-4B72-8C62-1391594FE2D5}"/>
    <cellStyle name="Vírgula 61 2 11" xfId="35522" xr:uid="{480D5F79-FB0B-4CDA-9F1E-4966ECC5E691}"/>
    <cellStyle name="Vírgula 61 2 12" xfId="35945" xr:uid="{ACACA12C-C7DD-4D6F-93E0-7B6E57FEB1C5}"/>
    <cellStyle name="Vírgula 61 2 13" xfId="37357" xr:uid="{90B7B9A9-BB6F-4527-8079-CEFDDE6DD3B0}"/>
    <cellStyle name="Vírgula 61 2 14" xfId="38762" xr:uid="{816D94CA-2F6D-4843-83AD-174897E70625}"/>
    <cellStyle name="Vírgula 61 2 15" xfId="41191" xr:uid="{340ED442-5DC8-408D-9998-220F7B0C5B8B}"/>
    <cellStyle name="Vírgula 61 2 16" xfId="41811" xr:uid="{EA3C86C5-0F07-44B8-A241-19EB644AA306}"/>
    <cellStyle name="Vírgula 61 2 17" xfId="43214" xr:uid="{3B8ADF2D-6289-40D1-98D6-9655B6AB1DB1}"/>
    <cellStyle name="Vírgula 61 2 2" xfId="3620" xr:uid="{BDAD1E4C-6D13-4A3D-8B9D-EB1B14AF443F}"/>
    <cellStyle name="Vírgula 61 2 2 10" xfId="35523" xr:uid="{E9E08A39-9407-4F5D-A32A-2A972388EAEB}"/>
    <cellStyle name="Vírgula 61 2 2 11" xfId="36310" xr:uid="{3944D112-EB1A-4826-BC34-C5195BBCD744}"/>
    <cellStyle name="Vírgula 61 2 2 12" xfId="37722" xr:uid="{D12A7C15-2B7A-4958-94A2-63EA571E6798}"/>
    <cellStyle name="Vírgula 61 2 2 13" xfId="39127" xr:uid="{03E6D160-FF6D-4345-B6BB-18FE8D03207C}"/>
    <cellStyle name="Vírgula 61 2 2 14" xfId="41192" xr:uid="{220C0B68-BFEE-4E04-876B-740BF955171B}"/>
    <cellStyle name="Vírgula 61 2 2 15" xfId="42176" xr:uid="{242B848C-C280-4059-AEFC-F00AB9B5727A}"/>
    <cellStyle name="Vírgula 61 2 2 16" xfId="43579" xr:uid="{58B207DB-4B36-40CA-B0AC-2740C7C513A5}"/>
    <cellStyle name="Vírgula 61 2 2 2" xfId="4481" xr:uid="{06DDD199-B377-43D3-B28C-3BA631B9182B}"/>
    <cellStyle name="Vírgula 61 2 2 2 10" xfId="37062" xr:uid="{9514271A-4379-4710-BE63-FAF474216A28}"/>
    <cellStyle name="Vírgula 61 2 2 2 11" xfId="38474" xr:uid="{9309A15C-3FD2-49DB-B165-30631EB191AF}"/>
    <cellStyle name="Vírgula 61 2 2 2 12" xfId="39879" xr:uid="{00EC3454-FE77-45C1-839A-7B016B882ACD}"/>
    <cellStyle name="Vírgula 61 2 2 2 13" xfId="41193" xr:uid="{5B73B4A9-9EF5-4123-A684-C23406D4AC31}"/>
    <cellStyle name="Vírgula 61 2 2 2 14" xfId="42928" xr:uid="{87553A66-7895-4E3B-9BD5-BC9B274C94B0}"/>
    <cellStyle name="Vírgula 61 2 2 2 15" xfId="44331" xr:uid="{79D7F415-023C-4EDC-BA15-C2AC53888065}"/>
    <cellStyle name="Vírgula 61 2 2 2 2" xfId="6090" xr:uid="{F26DF8FF-C145-43C0-ABE5-64E3CF0422EA}"/>
    <cellStyle name="Vírgula 61 2 2 2 2 2" xfId="11339" xr:uid="{EADCF763-5D48-4785-9EBC-5B499C321A3E}"/>
    <cellStyle name="Vírgula 61 2 2 2 2 2 2" xfId="27601" xr:uid="{BA66B6A1-E236-40FE-B34D-145CF7CEEAAA}"/>
    <cellStyle name="Vírgula 61 2 2 2 2 3" xfId="16862" xr:uid="{17547B28-A599-418E-B086-C9397533D11A}"/>
    <cellStyle name="Vírgula 61 2 2 2 2 4" xfId="22760" xr:uid="{F2409DBC-721B-4B54-9E22-02E00E554511}"/>
    <cellStyle name="Vírgula 61 2 2 2 2 5" xfId="19338" xr:uid="{778B9520-3E7E-4286-B762-094556BB1CB7}"/>
    <cellStyle name="Vírgula 61 2 2 2 3" xfId="8096" xr:uid="{E49AD356-3AEF-496A-BD1F-A714A8352102}"/>
    <cellStyle name="Vírgula 61 2 2 2 3 2" xfId="12951" xr:uid="{031C0C15-7CEC-42B2-B713-8B190DA9287C}"/>
    <cellStyle name="Vírgula 61 2 2 2 3 2 2" xfId="29213" xr:uid="{612B05EC-AE47-4531-9093-8F77ABC4D5D4}"/>
    <cellStyle name="Vírgula 61 2 2 2 3 3" xfId="18546" xr:uid="{15934E5A-632E-40B7-8402-5F428C98D57A}"/>
    <cellStyle name="Vírgula 61 2 2 2 3 4" xfId="24372" xr:uid="{BF391ABB-D5A1-40A1-9B28-C595E8D4B1FF}"/>
    <cellStyle name="Vírgula 61 2 2 2 3 5" xfId="18731" xr:uid="{9163C5B7-6EBD-4036-BFF3-124676C6A8A4}"/>
    <cellStyle name="Vírgula 61 2 2 2 4" xfId="9723" xr:uid="{3EDD16BB-9FC0-4344-96D6-D0E31CE0D5F2}"/>
    <cellStyle name="Vírgula 61 2 2 2 4 2" xfId="25992" xr:uid="{3A0D2777-0637-4AAB-88D0-52A074A7AFCE}"/>
    <cellStyle name="Vírgula 61 2 2 2 5" xfId="15253" xr:uid="{18E4886B-8205-494B-A72C-C38286C7E575}"/>
    <cellStyle name="Vírgula 61 2 2 2 6" xfId="21151" xr:uid="{88ED3A0C-F710-4E0E-87D0-CF6A0332E0AB}"/>
    <cellStyle name="Vírgula 61 2 2 2 7" xfId="31544" xr:uid="{BE2E96EB-7324-4942-9AEE-C2DE1BB8DF1C}"/>
    <cellStyle name="Vírgula 61 2 2 2 8" xfId="34196" xr:uid="{686222A0-AC0E-48A6-977A-185CAA4F1C82}"/>
    <cellStyle name="Vírgula 61 2 2 2 9" xfId="35524" xr:uid="{36C795A7-1F74-4E8A-AC70-CCA474004A58}"/>
    <cellStyle name="Vírgula 61 2 2 3" xfId="5235" xr:uid="{C525A50A-41EB-4DE8-BDC3-FB0BAC7A6663}"/>
    <cellStyle name="Vírgula 61 2 2 3 2" xfId="10484" xr:uid="{D748F043-A065-4120-B0C9-BD3545B88765}"/>
    <cellStyle name="Vírgula 61 2 2 3 2 2" xfId="26746" xr:uid="{AFEFF850-CE2C-4316-847B-B953A5731AA9}"/>
    <cellStyle name="Vírgula 61 2 2 3 3" xfId="16007" xr:uid="{1F9DF42D-C9F9-4454-A082-70C7EDE179A8}"/>
    <cellStyle name="Vírgula 61 2 2 3 4" xfId="21905" xr:uid="{4BB7EBE5-DB5A-4439-8008-F83DA6D33459}"/>
    <cellStyle name="Vírgula 61 2 2 3 5" xfId="18861" xr:uid="{35CB837E-ABB5-4C27-BEC3-EFB769ABB5BC}"/>
    <cellStyle name="Vírgula 61 2 2 4" xfId="7241" xr:uid="{C177D27E-FFCD-4D8A-85DF-B15EF0E5F828}"/>
    <cellStyle name="Vírgula 61 2 2 4 2" xfId="12096" xr:uid="{22AA431C-CF96-47EF-96AE-9C9CFF7F4873}"/>
    <cellStyle name="Vírgula 61 2 2 4 2 2" xfId="28358" xr:uid="{5E6B38E6-85A6-4833-824C-E281E6E4F983}"/>
    <cellStyle name="Vírgula 61 2 2 4 3" xfId="17691" xr:uid="{BCCC7D4C-D1CE-4ED5-B73A-4F241DE701E7}"/>
    <cellStyle name="Vírgula 61 2 2 4 4" xfId="23517" xr:uid="{3F81C54F-A6B3-45A2-88D9-648A42457274}"/>
    <cellStyle name="Vírgula 61 2 2 4 5" xfId="29376" xr:uid="{F7A22943-D04D-4B2D-8A04-B57A074A7724}"/>
    <cellStyle name="Vírgula 61 2 2 5" xfId="8868" xr:uid="{34F59A90-1074-4FBD-BA2F-34513EAC44CC}"/>
    <cellStyle name="Vírgula 61 2 2 5 2" xfId="25137" xr:uid="{C72EEE6A-9BED-4A0D-8E31-DBFC035C520E}"/>
    <cellStyle name="Vírgula 61 2 2 6" xfId="14396" xr:uid="{111EED98-6AF3-4C3D-BBF5-8A02C2639660}"/>
    <cellStyle name="Vírgula 61 2 2 7" xfId="20296" xr:uid="{24DAE1BA-8048-4C09-A47C-BC75CF3D6ADB}"/>
    <cellStyle name="Vírgula 61 2 2 8" xfId="31287" xr:uid="{5881C8CF-BAA1-46DF-B4DA-49F6A96CB0E4}"/>
    <cellStyle name="Vírgula 61 2 2 9" xfId="33341" xr:uid="{D2264BC1-55B9-45F0-8452-6D83453940B4}"/>
    <cellStyle name="Vírgula 61 2 3" xfId="4046" xr:uid="{CF0B60BA-2C04-433A-A9C4-764302A5A906}"/>
    <cellStyle name="Vírgula 61 2 3 10" xfId="36695" xr:uid="{2C022125-16C2-4AB1-8E8A-54E9B218B969}"/>
    <cellStyle name="Vírgula 61 2 3 11" xfId="38107" xr:uid="{E81E715A-DB9E-428C-B348-DEBBBE96610E}"/>
    <cellStyle name="Vírgula 61 2 3 12" xfId="39512" xr:uid="{10EAE63C-7BA8-4E10-93A0-BA5085746587}"/>
    <cellStyle name="Vírgula 61 2 3 13" xfId="41194" xr:uid="{AFBB257C-AE82-4B4B-81BF-2BD2AD3599EB}"/>
    <cellStyle name="Vírgula 61 2 3 14" xfId="42561" xr:uid="{60F79957-20B6-45F4-BEFE-0FE746451F1E}"/>
    <cellStyle name="Vírgula 61 2 3 15" xfId="43964" xr:uid="{E42A0D57-3084-445A-941C-BC59EECC8DF7}"/>
    <cellStyle name="Vírgula 61 2 3 2" xfId="5655" xr:uid="{975ABC43-6D72-43DF-B6F9-399461464C9E}"/>
    <cellStyle name="Vírgula 61 2 3 2 2" xfId="10904" xr:uid="{07B5BAE8-48F0-42FD-AB13-B1D374A2F7EF}"/>
    <cellStyle name="Vírgula 61 2 3 2 2 2" xfId="27166" xr:uid="{69BA18B2-44D8-47AA-9D91-2250E277D2E5}"/>
    <cellStyle name="Vírgula 61 2 3 2 3" xfId="16427" xr:uid="{D39EAE98-1C5B-43CD-92AA-16BF0563873E}"/>
    <cellStyle name="Vírgula 61 2 3 2 4" xfId="22325" xr:uid="{C0E27CE3-6C0E-4EA8-B253-1E9F2E774107}"/>
    <cellStyle name="Vírgula 61 2 3 2 5" xfId="29991" xr:uid="{CF96EE07-DD8D-4E55-BB40-C898AEE98D9E}"/>
    <cellStyle name="Vírgula 61 2 3 3" xfId="7661" xr:uid="{88B23D20-DAC6-4372-AACE-5DBA8770CF16}"/>
    <cellStyle name="Vírgula 61 2 3 3 2" xfId="12516" xr:uid="{26F23509-6417-4AFA-A0B8-04B8EF8F3698}"/>
    <cellStyle name="Vírgula 61 2 3 3 2 2" xfId="28778" xr:uid="{917C9FFE-652F-4073-B4A2-076B40C72354}"/>
    <cellStyle name="Vírgula 61 2 3 3 3" xfId="18111" xr:uid="{AA7DAB85-9125-4678-85B7-317E51DC4024}"/>
    <cellStyle name="Vírgula 61 2 3 3 4" xfId="23937" xr:uid="{BA085110-829C-4D66-9AF7-DDDD312461D7}"/>
    <cellStyle name="Vírgula 61 2 3 3 5" xfId="32242" xr:uid="{EA71BB41-09D3-40C6-B2D6-C01CB884926F}"/>
    <cellStyle name="Vírgula 61 2 3 4" xfId="9288" xr:uid="{5B1026A7-F62E-4769-9D80-217524AA4A5B}"/>
    <cellStyle name="Vírgula 61 2 3 4 2" xfId="25557" xr:uid="{61313305-2547-4B14-B4D3-FF2F8E1782C3}"/>
    <cellStyle name="Vírgula 61 2 3 5" xfId="14818" xr:uid="{EE87013F-26AD-4A2B-9EDD-06F44CF1B224}"/>
    <cellStyle name="Vírgula 61 2 3 6" xfId="20716" xr:uid="{6750A8F2-2493-43CA-8C0B-A3DA9B50A598}"/>
    <cellStyle name="Vírgula 61 2 3 7" xfId="30802" xr:uid="{5DB3E8EA-21FB-4EA3-8821-C923860EB3DF}"/>
    <cellStyle name="Vírgula 61 2 3 8" xfId="33761" xr:uid="{6E894292-9490-4A3F-8362-9C9E2F9E5410}"/>
    <cellStyle name="Vírgula 61 2 3 9" xfId="35525" xr:uid="{9647DFE5-E095-4EC8-866A-CD6409A895E9}"/>
    <cellStyle name="Vírgula 61 2 4" xfId="4796" xr:uid="{204A6C78-71FB-403C-A296-89F5AD00F574}"/>
    <cellStyle name="Vírgula 61 2 4 2" xfId="10045" xr:uid="{3B65F147-2A2E-401C-B343-B7F0AD1A2CFC}"/>
    <cellStyle name="Vírgula 61 2 4 2 2" xfId="26307" xr:uid="{C44086C2-3014-49AB-82C8-A47C089062F1}"/>
    <cellStyle name="Vírgula 61 2 4 3" xfId="15568" xr:uid="{AF075F73-71DE-4F42-B439-AEF696A90E1A}"/>
    <cellStyle name="Vírgula 61 2 4 4" xfId="21466" xr:uid="{107B16C0-D50B-4856-84CD-F6737CD9280C}"/>
    <cellStyle name="Vírgula 61 2 4 5" xfId="30002" xr:uid="{115B3525-1C54-4798-A3F7-201C0FB5BE55}"/>
    <cellStyle name="Vírgula 61 2 5" xfId="6802" xr:uid="{D9F7F425-7483-4307-A70D-1A312C36161E}"/>
    <cellStyle name="Vírgula 61 2 5 2" xfId="11657" xr:uid="{4BF07A2C-2542-45E0-9965-8D874A5C5327}"/>
    <cellStyle name="Vírgula 61 2 5 2 2" xfId="27919" xr:uid="{ACD65449-00E6-4798-B7C8-5D6B3F192113}"/>
    <cellStyle name="Vírgula 61 2 5 3" xfId="17252" xr:uid="{3611757A-0D83-4744-8E74-710310BA5864}"/>
    <cellStyle name="Vírgula 61 2 5 4" xfId="23078" xr:uid="{CE892D2E-49D0-4FD7-8C1F-A00A6DA3FFC1}"/>
    <cellStyle name="Vírgula 61 2 5 5" xfId="13315" xr:uid="{E473EBE9-FDEC-4804-8790-75B39903F659}"/>
    <cellStyle name="Vírgula 61 2 6" xfId="8429" xr:uid="{5BEDE92C-03CC-4DF4-9FE8-D25438D032FD}"/>
    <cellStyle name="Vírgula 61 2 6 2" xfId="24698" xr:uid="{3CB4B58A-1088-484B-9461-9E8D65B41EA5}"/>
    <cellStyle name="Vírgula 61 2 7" xfId="13954" xr:uid="{56D4E272-3154-477E-80E3-7CF0E7E06290}"/>
    <cellStyle name="Vírgula 61 2 8" xfId="19857" xr:uid="{DBCCB7C4-1A81-4989-8D55-97912EC6865B}"/>
    <cellStyle name="Vírgula 61 2 9" xfId="31666" xr:uid="{DA31DC95-4C06-47C4-9448-959DA690CC37}"/>
    <cellStyle name="Vírgula 61 3" xfId="3422" xr:uid="{BB0F22FF-7B60-4C0F-BA83-97A0E50FECB7}"/>
    <cellStyle name="Vírgula 61 3 10" xfId="35526" xr:uid="{EA270078-3238-4DF1-B226-8B5AAE53BCA8}"/>
    <cellStyle name="Vírgula 61 3 11" xfId="36134" xr:uid="{7EB15C36-9D19-44D3-8F35-B1DA49271C7A}"/>
    <cellStyle name="Vírgula 61 3 12" xfId="37546" xr:uid="{6255A402-32DD-4678-83FC-0702FAB55CA1}"/>
    <cellStyle name="Vírgula 61 3 13" xfId="38951" xr:uid="{FE5416D8-87D9-42EE-A511-E941006D3DD6}"/>
    <cellStyle name="Vírgula 61 3 14" xfId="41195" xr:uid="{3E81E8F2-C9D6-401D-A7E3-D8E986A05803}"/>
    <cellStyle name="Vírgula 61 3 15" xfId="42000" xr:uid="{07695EDE-AA44-4CD4-B16D-67FF0038FD71}"/>
    <cellStyle name="Vírgula 61 3 16" xfId="43403" xr:uid="{7D62F3DA-C46B-46B8-B6CE-BB81784D99C2}"/>
    <cellStyle name="Vírgula 61 3 2" xfId="4283" xr:uid="{2185575A-1FE2-4A28-B968-718972596EFB}"/>
    <cellStyle name="Vírgula 61 3 2 10" xfId="36886" xr:uid="{9F0EB55A-5CE4-43E9-9A6C-382A7A9CD2F3}"/>
    <cellStyle name="Vírgula 61 3 2 11" xfId="38298" xr:uid="{092F3570-CE64-4105-8415-CD41C0FD00D8}"/>
    <cellStyle name="Vírgula 61 3 2 12" xfId="39703" xr:uid="{CDB4E28D-0734-45E1-A723-AE9E08C35300}"/>
    <cellStyle name="Vírgula 61 3 2 13" xfId="41196" xr:uid="{2916A76C-35F1-43E6-AECB-A5575BE1E168}"/>
    <cellStyle name="Vírgula 61 3 2 14" xfId="42752" xr:uid="{57675A40-5DEB-4861-9083-254DCE170483}"/>
    <cellStyle name="Vírgula 61 3 2 15" xfId="44155" xr:uid="{BCC0E488-E444-47B7-A420-46419D4064E0}"/>
    <cellStyle name="Vírgula 61 3 2 2" xfId="5892" xr:uid="{01B55F6E-529C-4C71-9B85-08B3721EC422}"/>
    <cellStyle name="Vírgula 61 3 2 2 2" xfId="11141" xr:uid="{66E201C7-D9B8-485C-8B95-FD4809E57D78}"/>
    <cellStyle name="Vírgula 61 3 2 2 2 2" xfId="27403" xr:uid="{540AFE8C-106F-48D0-825D-71516CD8CF39}"/>
    <cellStyle name="Vírgula 61 3 2 2 3" xfId="16664" xr:uid="{22B4BBF4-B4DF-426F-A70E-03E1BA0EE9F9}"/>
    <cellStyle name="Vírgula 61 3 2 2 4" xfId="22562" xr:uid="{F6235647-DD8A-43B7-A912-B5A8A9E6BAFD}"/>
    <cellStyle name="Vírgula 61 3 2 2 5" xfId="31910" xr:uid="{B6A95F3A-770F-44F0-BC49-6650B07D081E}"/>
    <cellStyle name="Vírgula 61 3 2 3" xfId="7898" xr:uid="{C832EB6F-7CF8-4C3A-BEAE-3D28D6AF4CAC}"/>
    <cellStyle name="Vírgula 61 3 2 3 2" xfId="12753" xr:uid="{744C932D-3B6D-49A5-BED6-67A691D14441}"/>
    <cellStyle name="Vírgula 61 3 2 3 2 2" xfId="29015" xr:uid="{28CD7F7B-E935-4B90-B780-275A154A9633}"/>
    <cellStyle name="Vírgula 61 3 2 3 3" xfId="18348" xr:uid="{BCB79BB0-2F2F-4D6B-A3F5-4F7CBBDFD5B0}"/>
    <cellStyle name="Vírgula 61 3 2 3 4" xfId="24174" xr:uid="{E042D573-9ADB-44ED-954A-D521294F601A}"/>
    <cellStyle name="Vírgula 61 3 2 3 5" xfId="32347" xr:uid="{12AF0DF0-5A72-45F5-8038-7E18D2ACAC0E}"/>
    <cellStyle name="Vírgula 61 3 2 4" xfId="9525" xr:uid="{7857E9C2-BB67-4629-8170-919AD9CB5036}"/>
    <cellStyle name="Vírgula 61 3 2 4 2" xfId="25794" xr:uid="{33ABCACB-336D-4A0B-8A04-870EE1DCE050}"/>
    <cellStyle name="Vírgula 61 3 2 5" xfId="15055" xr:uid="{64CCFC9F-A7AB-478A-B1F7-4FF0B60319AB}"/>
    <cellStyle name="Vírgula 61 3 2 6" xfId="20953" xr:uid="{10D71D5E-91D2-4329-BD01-F064528EFC36}"/>
    <cellStyle name="Vírgula 61 3 2 7" xfId="13495" xr:uid="{C249A047-C5E7-4AC2-BD60-B6A9754E981C}"/>
    <cellStyle name="Vírgula 61 3 2 8" xfId="33998" xr:uid="{717DC000-1808-48DE-A3D6-4091D1E72F17}"/>
    <cellStyle name="Vírgula 61 3 2 9" xfId="35527" xr:uid="{B1EF05CB-1A7B-4167-95EE-ED6EAB99DCE3}"/>
    <cellStyle name="Vírgula 61 3 3" xfId="5037" xr:uid="{A19CD3D7-3DF6-44F1-A12C-243692A618DA}"/>
    <cellStyle name="Vírgula 61 3 3 2" xfId="10286" xr:uid="{FD2CD2F3-7DAB-467C-BB61-6DE0895D5409}"/>
    <cellStyle name="Vírgula 61 3 3 2 2" xfId="26548" xr:uid="{A8EDF16E-A124-4788-A1C3-7B176F368C55}"/>
    <cellStyle name="Vírgula 61 3 3 3" xfId="15809" xr:uid="{6CBED64E-B6E6-4C9B-8744-B76ED6BFC603}"/>
    <cellStyle name="Vírgula 61 3 3 4" xfId="21707" xr:uid="{FE832628-0603-4450-B335-74CB3B8CDDCE}"/>
    <cellStyle name="Vírgula 61 3 3 5" xfId="30382" xr:uid="{E3B3568D-57E4-4A90-BA1F-202C5D87FD17}"/>
    <cellStyle name="Vírgula 61 3 4" xfId="7043" xr:uid="{92C08211-3BFA-4AF6-9BA2-AE30C3653D1E}"/>
    <cellStyle name="Vírgula 61 3 4 2" xfId="11898" xr:uid="{B2F5C67E-753D-434E-AB59-2667C58AB265}"/>
    <cellStyle name="Vírgula 61 3 4 2 2" xfId="28160" xr:uid="{8DAD9504-3CFC-477E-B9E6-756E17FC281F}"/>
    <cellStyle name="Vírgula 61 3 4 3" xfId="17493" xr:uid="{76F164A2-5932-4773-8AD1-E8C2B2B9AA55}"/>
    <cellStyle name="Vírgula 61 3 4 4" xfId="23319" xr:uid="{1D6F23B6-970C-4B43-8D38-599D16D0FA46}"/>
    <cellStyle name="Vírgula 61 3 4 5" xfId="13096" xr:uid="{6E72451E-2585-4BAC-A427-F55F8B0AC99A}"/>
    <cellStyle name="Vírgula 61 3 5" xfId="8670" xr:uid="{45139484-E782-46A7-9650-4C7A57DFD89F}"/>
    <cellStyle name="Vírgula 61 3 5 2" xfId="24939" xr:uid="{80E8B6F8-DE7D-4D86-8205-548ECF87E564}"/>
    <cellStyle name="Vírgula 61 3 6" xfId="14198" xr:uid="{A075BFD5-DA97-4532-8E9F-BDAF7A7845B8}"/>
    <cellStyle name="Vírgula 61 3 7" xfId="20098" xr:uid="{9072F9BD-F652-45A5-B09C-015BA51567B5}"/>
    <cellStyle name="Vírgula 61 3 8" xfId="31241" xr:uid="{5A107E11-1C81-4060-B121-19C7654B66AF}"/>
    <cellStyle name="Vírgula 61 3 9" xfId="33143" xr:uid="{C321AD4C-1B97-4826-9351-6ABCEA9E9DBA}"/>
    <cellStyle name="Vírgula 61 4" xfId="3845" xr:uid="{B5B67BE9-2DA3-45B8-AF84-983CA46FC840}"/>
    <cellStyle name="Vírgula 61 4 10" xfId="36519" xr:uid="{26FFEC51-F6A1-4CA7-97C3-2B0EF9352F9A}"/>
    <cellStyle name="Vírgula 61 4 11" xfId="37931" xr:uid="{85D30458-4203-4B42-AD69-75828D9CD310}"/>
    <cellStyle name="Vírgula 61 4 12" xfId="39336" xr:uid="{AE55E01A-4DAC-4E30-BD44-0771D4CC1C6A}"/>
    <cellStyle name="Vírgula 61 4 13" xfId="41197" xr:uid="{AB469D24-234A-4ECD-BC46-0E1105AFD44D}"/>
    <cellStyle name="Vírgula 61 4 14" xfId="42385" xr:uid="{B4CC1C27-F6AF-4404-AFC7-15215E8D23B4}"/>
    <cellStyle name="Vírgula 61 4 15" xfId="43788" xr:uid="{071E45C4-1234-4CC9-B4E2-451EBA793184}"/>
    <cellStyle name="Vírgula 61 4 2" xfId="5454" xr:uid="{7A39B49E-B455-4A2E-A80F-AB61BC491588}"/>
    <cellStyle name="Vírgula 61 4 2 2" xfId="10703" xr:uid="{CBF1D85E-1718-48C0-8319-5EA1EF74B673}"/>
    <cellStyle name="Vírgula 61 4 2 2 2" xfId="26965" xr:uid="{6399DBC4-33E3-4682-949D-EE4A4875ECC6}"/>
    <cellStyle name="Vírgula 61 4 2 3" xfId="16226" xr:uid="{55914335-625E-4B25-9CA2-D58E332F81C9}"/>
    <cellStyle name="Vírgula 61 4 2 4" xfId="22124" xr:uid="{7F92D47A-00D4-42B5-BB79-54B9326FECBC}"/>
    <cellStyle name="Vírgula 61 4 2 5" xfId="19056" xr:uid="{78EE0B03-97F3-4DEE-AB32-891A31564B9B}"/>
    <cellStyle name="Vírgula 61 4 3" xfId="7460" xr:uid="{403A11A1-DA4B-4F56-927F-616AD6D2D562}"/>
    <cellStyle name="Vírgula 61 4 3 2" xfId="12315" xr:uid="{B0434FC9-5A2D-48DB-BFA9-9CE835C7D43B}"/>
    <cellStyle name="Vírgula 61 4 3 2 2" xfId="28577" xr:uid="{4CD7659D-BA7A-436A-B95F-A04AD1D51C90}"/>
    <cellStyle name="Vírgula 61 4 3 3" xfId="17910" xr:uid="{D723F443-F93E-46B9-89BD-BCCB04B2ADB7}"/>
    <cellStyle name="Vírgula 61 4 3 4" xfId="23736" xr:uid="{4F9BAC80-4668-4818-BC73-BD278B99619B}"/>
    <cellStyle name="Vírgula 61 4 3 5" xfId="31640" xr:uid="{911AA959-7CFD-4F05-B387-2CCA48ABA49C}"/>
    <cellStyle name="Vírgula 61 4 4" xfId="9087" xr:uid="{3FE9C679-95DF-4ED1-A1EB-DEF6F5AE9C4B}"/>
    <cellStyle name="Vírgula 61 4 4 2" xfId="25356" xr:uid="{EE872285-65A5-41AE-8F01-E17479F4445D}"/>
    <cellStyle name="Vírgula 61 4 5" xfId="14617" xr:uid="{71431442-9430-470B-BA68-022121A84967}"/>
    <cellStyle name="Vírgula 61 4 6" xfId="20515" xr:uid="{C10DD448-DD38-4C6D-995C-3CF482FE89FD}"/>
    <cellStyle name="Vírgula 61 4 7" xfId="13417" xr:uid="{E5E94EFE-BC1A-4ECD-BFB1-35DF4ABF2EC2}"/>
    <cellStyle name="Vírgula 61 4 8" xfId="33560" xr:uid="{DE15FFD8-CFA9-4185-818D-683272804B5F}"/>
    <cellStyle name="Vírgula 61 4 9" xfId="35528" xr:uid="{3BAF0CA4-B85C-4EDA-A20C-9A24F7215075}"/>
    <cellStyle name="Vírgula 61 5" xfId="4601" xr:uid="{01A7D653-C159-409A-B529-CF2F7A414018}"/>
    <cellStyle name="Vírgula 61 5 2" xfId="9850" xr:uid="{6D2DDD2A-ABD8-4F30-AF91-77D56A3FDAD2}"/>
    <cellStyle name="Vírgula 61 5 2 2" xfId="26112" xr:uid="{47089019-C0DE-40CF-8C82-16ED141827BC}"/>
    <cellStyle name="Vírgula 61 5 3" xfId="15373" xr:uid="{A786F9C5-C113-4E3F-875F-39E65A341F35}"/>
    <cellStyle name="Vírgula 61 5 4" xfId="21271" xr:uid="{FAEB0D13-8CED-465C-B843-54CAD9E83F7D}"/>
    <cellStyle name="Vírgula 61 5 5" xfId="16958" xr:uid="{8BD47E3C-CFF8-432E-AF86-4AB78C7C8CDD}"/>
    <cellStyle name="Vírgula 61 6" xfId="6607" xr:uid="{6C95A3C7-E964-4552-9C0F-F9355DB79675}"/>
    <cellStyle name="Vírgula 61 6 2" xfId="11462" xr:uid="{08AE842B-4355-49DA-83F6-42503A6EF9EE}"/>
    <cellStyle name="Vírgula 61 6 2 2" xfId="27724" xr:uid="{8723739F-AE88-4B20-901A-90ABFF6689A9}"/>
    <cellStyle name="Vírgula 61 6 3" xfId="17057" xr:uid="{8A0515C5-68EB-44C2-A9C0-27FBA0AA07A6}"/>
    <cellStyle name="Vírgula 61 6 4" xfId="22883" xr:uid="{15EE7AF9-BE50-47D7-94E4-9F13BB45AC81}"/>
    <cellStyle name="Vírgula 61 6 5" xfId="13102" xr:uid="{7256BBF1-D6B7-4274-A193-4A718BBEFA4C}"/>
    <cellStyle name="Vírgula 61 7" xfId="8234" xr:uid="{F63EE339-4532-4DAF-9F52-3A5FD2F65CC1}"/>
    <cellStyle name="Vírgula 61 7 2" xfId="24503" xr:uid="{D7560C86-D883-4BA0-AC90-DC1AEC848825}"/>
    <cellStyle name="Vírgula 61 8" xfId="13754" xr:uid="{1C98EA8B-982C-4DA3-9149-E519C8B658D8}"/>
    <cellStyle name="Vírgula 61 9" xfId="19662" xr:uid="{3C3EBCE2-15A5-44A9-B153-6C0C7970CAD2}"/>
    <cellStyle name="Vírgula 62" xfId="2936" xr:uid="{627F71D6-773E-48DE-9055-DF0385C421D2}"/>
    <cellStyle name="Vírgula 62 10" xfId="29623" xr:uid="{1F02C318-3646-4090-863F-E9E3057CB3F9}"/>
    <cellStyle name="Vírgula 62 11" xfId="32707" xr:uid="{E210E1FB-C632-4DFD-9356-61925983FD2A}"/>
    <cellStyle name="Vírgula 62 12" xfId="35529" xr:uid="{2A15F5BE-C987-4CB1-BA40-7565120E6A0C}"/>
    <cellStyle name="Vírgula 62 13" xfId="35771" xr:uid="{7039BFB9-80F2-417E-BB36-D17B2D758C32}"/>
    <cellStyle name="Vírgula 62 14" xfId="37183" xr:uid="{0196B18D-1D2E-49D5-BBD4-3750E4DBB167}"/>
    <cellStyle name="Vírgula 62 15" xfId="38588" xr:uid="{8EF12D94-237C-48BE-83FC-EC0A7602B7F5}"/>
    <cellStyle name="Vírgula 62 16" xfId="41198" xr:uid="{B94193E6-5403-48B8-B85F-18650FAE53D3}"/>
    <cellStyle name="Vírgula 62 17" xfId="41637" xr:uid="{9DC508F4-A0A7-46E8-B908-FEC67012680F}"/>
    <cellStyle name="Vírgula 62 18" xfId="43040" xr:uid="{3A21201B-B0B6-4745-8B28-475855FE7829}"/>
    <cellStyle name="Vírgula 62 2" xfId="3156" xr:uid="{B783B94C-B699-4F09-BBB1-0138DCCEF5BF}"/>
    <cellStyle name="Vírgula 62 2 10" xfId="32903" xr:uid="{C0BDCA72-6E4F-40E7-8A76-113C34628F92}"/>
    <cellStyle name="Vírgula 62 2 11" xfId="35530" xr:uid="{562D00FC-C1FB-4CDA-ADD1-0500DFE814FB}"/>
    <cellStyle name="Vírgula 62 2 12" xfId="35946" xr:uid="{31E711E6-F582-4D12-9F67-0602D4264A46}"/>
    <cellStyle name="Vírgula 62 2 13" xfId="37358" xr:uid="{5A68DCFB-8AD9-4199-A84C-18038264477E}"/>
    <cellStyle name="Vírgula 62 2 14" xfId="38763" xr:uid="{C780B240-B825-4555-95C3-8BBFC1277E03}"/>
    <cellStyle name="Vírgula 62 2 15" xfId="41199" xr:uid="{4474892B-F6ED-4ABF-9F1A-F1EDB1DFBA06}"/>
    <cellStyle name="Vírgula 62 2 16" xfId="41812" xr:uid="{3BF2C06D-08FD-49C8-887F-9FBD91343F54}"/>
    <cellStyle name="Vírgula 62 2 17" xfId="43215" xr:uid="{C098C7AF-BDE8-4021-B976-AC852B4C65D8}"/>
    <cellStyle name="Vírgula 62 2 2" xfId="3621" xr:uid="{C259C5E2-ED05-439D-BE31-A4DE9CE57F20}"/>
    <cellStyle name="Vírgula 62 2 2 10" xfId="35531" xr:uid="{652360AC-421E-4011-98B6-AE36532E88D9}"/>
    <cellStyle name="Vírgula 62 2 2 11" xfId="36311" xr:uid="{37F0618B-1FE4-4902-9900-97294A637CC4}"/>
    <cellStyle name="Vírgula 62 2 2 12" xfId="37723" xr:uid="{1F2F75CA-7084-4CAE-A218-C4872F822E6C}"/>
    <cellStyle name="Vírgula 62 2 2 13" xfId="39128" xr:uid="{8B295685-22F2-4466-94B9-CC2FE05D4309}"/>
    <cellStyle name="Vírgula 62 2 2 14" xfId="41200" xr:uid="{B4EFCA4D-AE7C-46E6-8262-64684656221D}"/>
    <cellStyle name="Vírgula 62 2 2 15" xfId="42177" xr:uid="{6932E4FD-E979-479D-9A0C-F755FC924A55}"/>
    <cellStyle name="Vírgula 62 2 2 16" xfId="43580" xr:uid="{5BF60433-3A7B-4EEA-8578-E4A2425154E1}"/>
    <cellStyle name="Vírgula 62 2 2 2" xfId="4482" xr:uid="{D29ADD1F-370A-4E21-B810-5541E066D090}"/>
    <cellStyle name="Vírgula 62 2 2 2 10" xfId="37063" xr:uid="{21D3A415-03F4-43C2-A8C2-86D43C11483A}"/>
    <cellStyle name="Vírgula 62 2 2 2 11" xfId="38475" xr:uid="{AF015BCC-0CAC-4BA0-B2AC-EBFF82898E20}"/>
    <cellStyle name="Vírgula 62 2 2 2 12" xfId="39880" xr:uid="{0355C07B-CF49-4D4B-9A97-520E9550B4DC}"/>
    <cellStyle name="Vírgula 62 2 2 2 13" xfId="41201" xr:uid="{8B937CE2-ACB0-4F36-9CCF-30C21665195E}"/>
    <cellStyle name="Vírgula 62 2 2 2 14" xfId="42929" xr:uid="{9D63EFBB-E0D2-4963-9E27-C1B7D2EB30E0}"/>
    <cellStyle name="Vírgula 62 2 2 2 15" xfId="44332" xr:uid="{0BCFC348-B9FA-4E66-ABB6-FB7891B295C7}"/>
    <cellStyle name="Vírgula 62 2 2 2 2" xfId="6091" xr:uid="{DA901EE5-FA0B-4174-A1D1-D7D5B10C0980}"/>
    <cellStyle name="Vírgula 62 2 2 2 2 2" xfId="11340" xr:uid="{677FE44B-CCA5-458A-A180-D2C404B4A373}"/>
    <cellStyle name="Vírgula 62 2 2 2 2 2 2" xfId="27602" xr:uid="{527D384D-DEE9-4E87-A190-4FB3D5F25FCD}"/>
    <cellStyle name="Vírgula 62 2 2 2 2 3" xfId="16863" xr:uid="{C9AE14E1-BC9F-4695-B23D-9DE61AB27A83}"/>
    <cellStyle name="Vírgula 62 2 2 2 2 4" xfId="22761" xr:uid="{3C87E264-F4D0-4401-84D9-2C352EC5A6E1}"/>
    <cellStyle name="Vírgula 62 2 2 2 2 5" xfId="31168" xr:uid="{0B756672-F0E9-4A8C-8959-1CBC4BDBBFE6}"/>
    <cellStyle name="Vírgula 62 2 2 2 3" xfId="8097" xr:uid="{63E51E5B-86C8-43CD-9238-C6B39106671C}"/>
    <cellStyle name="Vírgula 62 2 2 2 3 2" xfId="12952" xr:uid="{17BC59E7-4EEA-47F2-9B66-A490C5EE8F73}"/>
    <cellStyle name="Vírgula 62 2 2 2 3 2 2" xfId="29214" xr:uid="{7A601D9C-14A1-44EF-A7E0-90119D6DEAF3}"/>
    <cellStyle name="Vírgula 62 2 2 2 3 3" xfId="18547" xr:uid="{184296E0-4AD0-43FD-A9CC-9FF0ECA609B4}"/>
    <cellStyle name="Vírgula 62 2 2 2 3 4" xfId="24373" xr:uid="{74ADFFD0-5D92-4A44-ABDD-25DDAE03C862}"/>
    <cellStyle name="Vírgula 62 2 2 2 3 5" xfId="30586" xr:uid="{42A34CA4-FE19-4C40-A35B-57346E2D3A82}"/>
    <cellStyle name="Vírgula 62 2 2 2 4" xfId="9724" xr:uid="{6835634D-3C45-4B74-BFD4-0CE6961B6974}"/>
    <cellStyle name="Vírgula 62 2 2 2 4 2" xfId="25993" xr:uid="{0E91A2C7-6D1A-4A02-A824-961A89A2A034}"/>
    <cellStyle name="Vírgula 62 2 2 2 5" xfId="15254" xr:uid="{22AFEA63-4E83-4332-B5BF-89AE11F858AE}"/>
    <cellStyle name="Vírgula 62 2 2 2 6" xfId="21152" xr:uid="{9848BF7B-8866-47AF-8050-510F7581877C}"/>
    <cellStyle name="Vírgula 62 2 2 2 7" xfId="31517" xr:uid="{088E7CF1-2BAC-48A5-98FD-85FEE04617E2}"/>
    <cellStyle name="Vírgula 62 2 2 2 8" xfId="34197" xr:uid="{151BA5CA-C5E5-40C1-837D-3903A8DB8B5E}"/>
    <cellStyle name="Vírgula 62 2 2 2 9" xfId="35532" xr:uid="{8407FDA1-039A-49E3-8291-D1ABD4AF9388}"/>
    <cellStyle name="Vírgula 62 2 2 3" xfId="5236" xr:uid="{1570A342-50C8-4425-A217-9262B5C47609}"/>
    <cellStyle name="Vírgula 62 2 2 3 2" xfId="10485" xr:uid="{0B6D05AB-FDE1-4255-9EB0-BF8187D99040}"/>
    <cellStyle name="Vírgula 62 2 2 3 2 2" xfId="26747" xr:uid="{E26CC77D-6278-46E4-B16A-D33076B1D9DB}"/>
    <cellStyle name="Vírgula 62 2 2 3 3" xfId="16008" xr:uid="{427520C2-487C-476F-A538-6F7C5F988615}"/>
    <cellStyle name="Vírgula 62 2 2 3 4" xfId="21906" xr:uid="{2E1F5112-89EB-471A-AF08-661FD823E770}"/>
    <cellStyle name="Vírgula 62 2 2 3 5" xfId="31086" xr:uid="{C682AC9E-6904-473B-981B-47E15954CDF1}"/>
    <cellStyle name="Vírgula 62 2 2 4" xfId="7242" xr:uid="{C1CF8053-7047-40BF-A430-3FCE405F0B08}"/>
    <cellStyle name="Vírgula 62 2 2 4 2" xfId="12097" xr:uid="{2765AC85-85E6-4ADE-88FF-2DE3FCC73F39}"/>
    <cellStyle name="Vírgula 62 2 2 4 2 2" xfId="28359" xr:uid="{C6A7A0D3-7478-48B4-B5D4-2446CFBB9033}"/>
    <cellStyle name="Vírgula 62 2 2 4 3" xfId="17692" xr:uid="{6B76E496-1803-4F35-907B-DE661D2D5AD2}"/>
    <cellStyle name="Vírgula 62 2 2 4 4" xfId="23518" xr:uid="{4CBB65A3-9F1C-42C9-9458-6388B80D391C}"/>
    <cellStyle name="Vírgula 62 2 2 4 5" xfId="19269" xr:uid="{3E400160-DB68-4CB6-B6DE-38C91A4F9783}"/>
    <cellStyle name="Vírgula 62 2 2 5" xfId="8869" xr:uid="{30AE86D2-B2AA-4110-8E01-9EB2D0796DB9}"/>
    <cellStyle name="Vírgula 62 2 2 5 2" xfId="25138" xr:uid="{5870593E-9D2F-4F9B-A930-5F451BBD9C18}"/>
    <cellStyle name="Vírgula 62 2 2 6" xfId="14397" xr:uid="{8EB9EA60-CC06-4B3A-B778-BA7482CBA95C}"/>
    <cellStyle name="Vírgula 62 2 2 7" xfId="20297" xr:uid="{CC991EAB-72F4-4274-80AD-88AA1CCD8271}"/>
    <cellStyle name="Vírgula 62 2 2 8" xfId="32419" xr:uid="{0267D51A-EAAF-40FC-90E1-8EC2175A1FDA}"/>
    <cellStyle name="Vírgula 62 2 2 9" xfId="33342" xr:uid="{69A7D609-7CBC-4B87-8CE0-AC68714C1645}"/>
    <cellStyle name="Vírgula 62 2 3" xfId="4047" xr:uid="{79783D23-767F-486E-A6AA-76D1274680A1}"/>
    <cellStyle name="Vírgula 62 2 3 10" xfId="36696" xr:uid="{C527B671-2936-4BAF-985B-14AD8E73AA63}"/>
    <cellStyle name="Vírgula 62 2 3 11" xfId="38108" xr:uid="{E597CBD5-8A73-4C4C-8DBC-0CB33B720BB9}"/>
    <cellStyle name="Vírgula 62 2 3 12" xfId="39513" xr:uid="{F5E8A1F3-20EB-452B-B80F-1B49299F0F40}"/>
    <cellStyle name="Vírgula 62 2 3 13" xfId="41202" xr:uid="{8B6C32AE-866A-4FF5-A60D-597E87CB588E}"/>
    <cellStyle name="Vírgula 62 2 3 14" xfId="42562" xr:uid="{064EEA93-A694-4647-8EB7-0A48D192DC74}"/>
    <cellStyle name="Vírgula 62 2 3 15" xfId="43965" xr:uid="{F5A99121-7065-41BA-BEC2-4BDA6B11A976}"/>
    <cellStyle name="Vírgula 62 2 3 2" xfId="5656" xr:uid="{EF7AD949-B99C-4725-B40C-7FBF53D50828}"/>
    <cellStyle name="Vírgula 62 2 3 2 2" xfId="10905" xr:uid="{D8C3B9EF-08E1-48B8-99BF-6A8F8F9AC771}"/>
    <cellStyle name="Vírgula 62 2 3 2 2 2" xfId="27167" xr:uid="{D782C8D1-4B5C-45AD-9662-3BD4E860D688}"/>
    <cellStyle name="Vírgula 62 2 3 2 3" xfId="16428" xr:uid="{311D2708-9EBE-418F-8086-4C2652516CAD}"/>
    <cellStyle name="Vírgula 62 2 3 2 4" xfId="22326" xr:uid="{5BC3BA0B-03FB-4F57-8038-A7D829BA0CC7}"/>
    <cellStyle name="Vírgula 62 2 3 2 5" xfId="32200" xr:uid="{60AA1510-A7E4-4141-86B6-E5776F9F09A3}"/>
    <cellStyle name="Vírgula 62 2 3 3" xfId="7662" xr:uid="{044BAF60-BB29-4B6E-BD9F-4B1339A15052}"/>
    <cellStyle name="Vírgula 62 2 3 3 2" xfId="12517" xr:uid="{814C7E82-5D61-489B-B22B-4DA330EBC68A}"/>
    <cellStyle name="Vírgula 62 2 3 3 2 2" xfId="28779" xr:uid="{204809F6-8D04-43EC-AD17-2EAD7D1DAF17}"/>
    <cellStyle name="Vírgula 62 2 3 3 3" xfId="18112" xr:uid="{72E535B2-FD0D-46CB-A08D-066C20AEFD66}"/>
    <cellStyle name="Vírgula 62 2 3 3 4" xfId="23938" xr:uid="{1140B4D7-C5CE-4BA2-91CB-CE99FA85ED49}"/>
    <cellStyle name="Vírgula 62 2 3 3 5" xfId="31261" xr:uid="{23046B4F-173C-47DF-8B80-3DCA88B3040A}"/>
    <cellStyle name="Vírgula 62 2 3 4" xfId="9289" xr:uid="{485B42AC-B472-44F4-BFCE-49726B667BA8}"/>
    <cellStyle name="Vírgula 62 2 3 4 2" xfId="25558" xr:uid="{47EC326D-E4CE-4C32-ABE0-EA34020C2CBF}"/>
    <cellStyle name="Vírgula 62 2 3 5" xfId="14819" xr:uid="{C68E8C0F-ACEF-490A-A4A3-1E06FCA94736}"/>
    <cellStyle name="Vírgula 62 2 3 6" xfId="20717" xr:uid="{A86F61E3-AA53-4621-BC01-0B438D1C3498}"/>
    <cellStyle name="Vírgula 62 2 3 7" xfId="18614" xr:uid="{643618FC-9290-4B7D-B445-F449865D3944}"/>
    <cellStyle name="Vírgula 62 2 3 8" xfId="33762" xr:uid="{8F705151-383F-4580-9D42-FB2CE6862CA9}"/>
    <cellStyle name="Vírgula 62 2 3 9" xfId="35533" xr:uid="{3DAC6684-9D0D-4521-8240-0A79861E776F}"/>
    <cellStyle name="Vírgula 62 2 4" xfId="4797" xr:uid="{1B5E30B6-DBC1-4213-A9DD-90BD99AD1A52}"/>
    <cellStyle name="Vírgula 62 2 4 2" xfId="10046" xr:uid="{222B86CA-7515-440C-8607-A8BCE50A2D92}"/>
    <cellStyle name="Vírgula 62 2 4 2 2" xfId="26308" xr:uid="{1E61D6DC-F694-4DEB-BF66-168F69E68780}"/>
    <cellStyle name="Vírgula 62 2 4 3" xfId="15569" xr:uid="{98AE9F12-FF0E-42CD-8FD9-D3B3FE7D7285}"/>
    <cellStyle name="Vírgula 62 2 4 4" xfId="21467" xr:uid="{D788ECCB-8007-4C7D-8311-D44A7300EEF0}"/>
    <cellStyle name="Vírgula 62 2 4 5" xfId="19430" xr:uid="{C9FE7D86-A1E7-4730-BA06-AC02D3801C95}"/>
    <cellStyle name="Vírgula 62 2 5" xfId="6803" xr:uid="{B3CA7D83-D89A-4D98-A156-8255F8092AF1}"/>
    <cellStyle name="Vírgula 62 2 5 2" xfId="11658" xr:uid="{F44DD7E4-627C-418B-AD36-B8C97198A903}"/>
    <cellStyle name="Vírgula 62 2 5 2 2" xfId="27920" xr:uid="{3B05CC15-7686-4028-B444-2DB37D50D7AC}"/>
    <cellStyle name="Vírgula 62 2 5 3" xfId="17253" xr:uid="{E4053729-E998-4765-9B5D-998FDD56D6D4}"/>
    <cellStyle name="Vírgula 62 2 5 4" xfId="23079" xr:uid="{C43896D5-A963-49AE-B9DA-1447641AE6C0}"/>
    <cellStyle name="Vírgula 62 2 5 5" xfId="18907" xr:uid="{0BEF7DAB-7F00-4630-AADB-DA9CE7FFA9B5}"/>
    <cellStyle name="Vírgula 62 2 6" xfId="8430" xr:uid="{E4E41FFE-44E9-4BF3-B661-13F75C81CECB}"/>
    <cellStyle name="Vírgula 62 2 6 2" xfId="24699" xr:uid="{728446EE-8703-47CE-9AC6-C1319043C52F}"/>
    <cellStyle name="Vírgula 62 2 7" xfId="13955" xr:uid="{920ACA74-0F13-4881-A2C9-4E817AEC68BE}"/>
    <cellStyle name="Vírgula 62 2 8" xfId="19858" xr:uid="{F60F60CC-0332-4472-97EA-D54C85E15190}"/>
    <cellStyle name="Vírgula 62 2 9" xfId="31164" xr:uid="{2CB33F1E-DF8D-44DE-80D9-9A0888C3CE7B}"/>
    <cellStyle name="Vírgula 62 3" xfId="3423" xr:uid="{C12D572A-8958-447B-80CD-9D7D991ABB57}"/>
    <cellStyle name="Vírgula 62 3 10" xfId="35534" xr:uid="{4C03ECA9-51EE-4476-AB2C-6E720177A862}"/>
    <cellStyle name="Vírgula 62 3 11" xfId="36135" xr:uid="{28E6D8ED-EA3B-4983-A6C6-7BEBD3BB125C}"/>
    <cellStyle name="Vírgula 62 3 12" xfId="37547" xr:uid="{9D34BDA4-B842-48B9-B608-9A14A2A05EB6}"/>
    <cellStyle name="Vírgula 62 3 13" xfId="38952" xr:uid="{3E96E3D8-245A-4607-A436-2EBFAE421A1A}"/>
    <cellStyle name="Vírgula 62 3 14" xfId="41203" xr:uid="{E9B2F5ED-6C52-45D9-8603-4BAB5E6F4F1D}"/>
    <cellStyle name="Vírgula 62 3 15" xfId="42001" xr:uid="{A26AA04F-C725-4F80-927C-AB9755AF31D0}"/>
    <cellStyle name="Vírgula 62 3 16" xfId="43404" xr:uid="{8DACA9D3-2DFA-4CDA-B069-E0EAE7E4275F}"/>
    <cellStyle name="Vírgula 62 3 2" xfId="4284" xr:uid="{403B41AC-3626-4FEC-89F2-D5B9F5B59CC6}"/>
    <cellStyle name="Vírgula 62 3 2 10" xfId="36887" xr:uid="{88340B09-BE2F-4025-8BC8-6D33EB7F42C4}"/>
    <cellStyle name="Vírgula 62 3 2 11" xfId="38299" xr:uid="{889CB376-40A3-47E0-A323-39EC6DBD791A}"/>
    <cellStyle name="Vírgula 62 3 2 12" xfId="39704" xr:uid="{F9715E00-B094-46F2-9705-28E5124833AA}"/>
    <cellStyle name="Vírgula 62 3 2 13" xfId="41204" xr:uid="{6BAD150D-8495-4715-A8BC-4EE0BA28949F}"/>
    <cellStyle name="Vírgula 62 3 2 14" xfId="42753" xr:uid="{AA0DF983-BBBF-4A32-8675-A0C3A78A7A99}"/>
    <cellStyle name="Vírgula 62 3 2 15" xfId="44156" xr:uid="{321E6C74-73BA-4E04-B71A-A41B9547EBBD}"/>
    <cellStyle name="Vírgula 62 3 2 2" xfId="5893" xr:uid="{A5A37744-961C-428C-B736-3E6632D9F1A6}"/>
    <cellStyle name="Vírgula 62 3 2 2 2" xfId="11142" xr:uid="{1D68DF7D-3060-4F50-9C6C-02A65FFAE31D}"/>
    <cellStyle name="Vírgula 62 3 2 2 2 2" xfId="27404" xr:uid="{0AF91A97-DAAF-4842-B419-78B7D1FF0272}"/>
    <cellStyle name="Vírgula 62 3 2 2 3" xfId="16665" xr:uid="{336B0810-0216-4F4D-97B4-A0936B3ADD97}"/>
    <cellStyle name="Vírgula 62 3 2 2 4" xfId="22563" xr:uid="{F7E9233E-E349-4D1C-A0D5-EF77436028B9}"/>
    <cellStyle name="Vírgula 62 3 2 2 5" xfId="18726" xr:uid="{D50A01FA-3F58-4803-A8F9-9FAACE78F53C}"/>
    <cellStyle name="Vírgula 62 3 2 3" xfId="7899" xr:uid="{E16C0B65-7B5E-4789-B6AA-92B54ED71EC6}"/>
    <cellStyle name="Vírgula 62 3 2 3 2" xfId="12754" xr:uid="{962E0AF3-0230-44D8-8F0F-CF2C764803F5}"/>
    <cellStyle name="Vírgula 62 3 2 3 2 2" xfId="29016" xr:uid="{0D808569-1344-4715-9C4E-F88A972620E8}"/>
    <cellStyle name="Vírgula 62 3 2 3 3" xfId="18349" xr:uid="{20490B73-8F3A-433C-B5A5-1BF7F95DCD39}"/>
    <cellStyle name="Vírgula 62 3 2 3 4" xfId="24175" xr:uid="{D1772DB7-605D-4FFF-A633-38AFC2FE8F1F}"/>
    <cellStyle name="Vírgula 62 3 2 3 5" xfId="13424" xr:uid="{E165603E-308F-43DC-8B96-C941E99DF473}"/>
    <cellStyle name="Vírgula 62 3 2 4" xfId="9526" xr:uid="{42B622D2-7403-4130-9E54-9F2E82015163}"/>
    <cellStyle name="Vírgula 62 3 2 4 2" xfId="25795" xr:uid="{14D37904-E7F0-4161-A946-7C4AC5EE217F}"/>
    <cellStyle name="Vírgula 62 3 2 5" xfId="15056" xr:uid="{DA239948-7A71-48CC-BF7F-F8D5D7CAC8BF}"/>
    <cellStyle name="Vírgula 62 3 2 6" xfId="20954" xr:uid="{EBA11567-AF63-408A-BE7D-804F274E4E16}"/>
    <cellStyle name="Vírgula 62 3 2 7" xfId="30208" xr:uid="{3485E5AA-B859-4F71-B928-D9755D0943BD}"/>
    <cellStyle name="Vírgula 62 3 2 8" xfId="33999" xr:uid="{B9549D46-6022-4F05-B537-09AB214303CA}"/>
    <cellStyle name="Vírgula 62 3 2 9" xfId="35535" xr:uid="{DB49150D-2E4F-426D-8BBE-C856AFE50DBB}"/>
    <cellStyle name="Vírgula 62 3 3" xfId="5038" xr:uid="{27EB30E1-C931-4920-A4D9-EDD8822B1C7F}"/>
    <cellStyle name="Vírgula 62 3 3 2" xfId="10287" xr:uid="{7F74715A-1C55-4E30-ADB9-921AC51C20A6}"/>
    <cellStyle name="Vírgula 62 3 3 2 2" xfId="26549" xr:uid="{BAFBBBF2-236A-4A09-B64B-070E155B47C5}"/>
    <cellStyle name="Vírgula 62 3 3 3" xfId="15810" xr:uid="{CADF3CBE-65C2-4EDC-B117-9069FBC43DA8}"/>
    <cellStyle name="Vírgula 62 3 3 4" xfId="21708" xr:uid="{9634FC7B-3BBB-4609-BD8A-60504315879A}"/>
    <cellStyle name="Vírgula 62 3 3 5" xfId="30451" xr:uid="{7F0BA43E-FF80-4D29-A749-5FD730775436}"/>
    <cellStyle name="Vírgula 62 3 4" xfId="7044" xr:uid="{CC61497C-F27C-4C77-8C53-230CF2D92975}"/>
    <cellStyle name="Vírgula 62 3 4 2" xfId="11899" xr:uid="{4BA094D5-6D22-4220-AD58-535027A5D370}"/>
    <cellStyle name="Vírgula 62 3 4 2 2" xfId="28161" xr:uid="{A4A2EAA6-4B83-44EE-8D1D-EA5DDD0C986B}"/>
    <cellStyle name="Vírgula 62 3 4 3" xfId="17494" xr:uid="{B031B07A-DC53-408F-9221-5DB407C1E655}"/>
    <cellStyle name="Vírgula 62 3 4 4" xfId="23320" xr:uid="{6FC88C98-95F3-43F4-B795-5D76F6A6CFCF}"/>
    <cellStyle name="Vírgula 62 3 4 5" xfId="31010" xr:uid="{EBAD964A-4B3B-4799-BD04-EB1610E72541}"/>
    <cellStyle name="Vírgula 62 3 5" xfId="8671" xr:uid="{49D0D655-5D7E-4DAC-B1E0-E4840E6041C0}"/>
    <cellStyle name="Vírgula 62 3 5 2" xfId="24940" xr:uid="{57591636-2E27-4FF9-BF2A-CB2230A67C54}"/>
    <cellStyle name="Vírgula 62 3 6" xfId="14199" xr:uid="{024B6CE5-1F99-4C4E-A60A-6869FCC1ED7D}"/>
    <cellStyle name="Vírgula 62 3 7" xfId="20099" xr:uid="{7E3A5E06-61CA-4B23-ADC1-3A78F9D15FC8}"/>
    <cellStyle name="Vírgula 62 3 8" xfId="31961" xr:uid="{2A09DD1F-7AFF-48AB-A8F4-B721261E9F04}"/>
    <cellStyle name="Vírgula 62 3 9" xfId="33144" xr:uid="{48F0191D-0F67-4A48-93A7-6EABC99E3278}"/>
    <cellStyle name="Vírgula 62 4" xfId="3846" xr:uid="{BED72374-F864-4B59-B4EC-7941BF71749D}"/>
    <cellStyle name="Vírgula 62 4 10" xfId="36520" xr:uid="{B39447CF-686D-458D-BE4B-3E9A78E16C8E}"/>
    <cellStyle name="Vírgula 62 4 11" xfId="37932" xr:uid="{2E24369C-67BB-4F99-8238-3FBFDC21C74C}"/>
    <cellStyle name="Vírgula 62 4 12" xfId="39337" xr:uid="{F697D82E-0137-492E-B00D-785E0F52E3D3}"/>
    <cellStyle name="Vírgula 62 4 13" xfId="41205" xr:uid="{3484AC9B-57FD-418B-A438-81AEE6E73FC9}"/>
    <cellStyle name="Vírgula 62 4 14" xfId="42386" xr:uid="{E23BBFC9-0631-4A4D-85EE-35C7F83CD168}"/>
    <cellStyle name="Vírgula 62 4 15" xfId="43789" xr:uid="{74A24225-C537-41CD-BA6E-A028B6209ADC}"/>
    <cellStyle name="Vírgula 62 4 2" xfId="5455" xr:uid="{A24FF870-8AB0-40C5-ACA4-DF686F8B491E}"/>
    <cellStyle name="Vírgula 62 4 2 2" xfId="10704" xr:uid="{C9D626F7-8B8E-4005-8374-EA1777442EE3}"/>
    <cellStyle name="Vírgula 62 4 2 2 2" xfId="26966" xr:uid="{40B72E18-85AD-4333-B6F5-9D987364D5C2}"/>
    <cellStyle name="Vírgula 62 4 2 3" xfId="16227" xr:uid="{0B44FE2A-7FBF-4DA7-B110-C20DB2D590B4}"/>
    <cellStyle name="Vírgula 62 4 2 4" xfId="22125" xr:uid="{90A6CBC8-05E3-49BB-900E-9A15C37034DE}"/>
    <cellStyle name="Vírgula 62 4 2 5" xfId="31324" xr:uid="{33B99D7A-192B-4B60-9E79-6F56B5287235}"/>
    <cellStyle name="Vírgula 62 4 3" xfId="7461" xr:uid="{9664E754-70D3-404B-B986-52747F4B0074}"/>
    <cellStyle name="Vírgula 62 4 3 2" xfId="12316" xr:uid="{4E63D7D9-55E7-41F0-AC36-0DDBF527A2A6}"/>
    <cellStyle name="Vírgula 62 4 3 2 2" xfId="28578" xr:uid="{5ABC6406-6BFD-4119-B100-864557788E6E}"/>
    <cellStyle name="Vírgula 62 4 3 3" xfId="17911" xr:uid="{5AE9FB4A-BA0A-45AB-9E48-536099D6F618}"/>
    <cellStyle name="Vírgula 62 4 3 4" xfId="23737" xr:uid="{188A851C-7503-4BF7-85F3-F473DB5BBEF2}"/>
    <cellStyle name="Vírgula 62 4 3 5" xfId="13355" xr:uid="{74D4D58A-22DD-4546-9246-B6F6FC88828B}"/>
    <cellStyle name="Vírgula 62 4 4" xfId="9088" xr:uid="{2FDDD47A-6810-4D30-9C58-91F24ADCA164}"/>
    <cellStyle name="Vírgula 62 4 4 2" xfId="25357" xr:uid="{151E8F14-950D-47E7-933A-33C93588BBCA}"/>
    <cellStyle name="Vírgula 62 4 5" xfId="14618" xr:uid="{F3A594C8-CFDE-4C7F-84BF-D95B763FB76B}"/>
    <cellStyle name="Vírgula 62 4 6" xfId="20516" xr:uid="{E4A9C41E-19E8-4CC1-96CF-43D4839AA626}"/>
    <cellStyle name="Vírgula 62 4 7" xfId="30923" xr:uid="{8C3BCDE0-3AA5-4B9F-8F93-9F33F66DF868}"/>
    <cellStyle name="Vírgula 62 4 8" xfId="33561" xr:uid="{CF818683-7265-45BC-9A8D-4DE6C1F74848}"/>
    <cellStyle name="Vírgula 62 4 9" xfId="35536" xr:uid="{CA357C3D-89C4-4B18-AB2A-3E9F6E1929F9}"/>
    <cellStyle name="Vírgula 62 5" xfId="4602" xr:uid="{AB435D2C-C5DF-4580-B370-B142660FDC3A}"/>
    <cellStyle name="Vírgula 62 5 2" xfId="9851" xr:uid="{4BFB8058-2545-4114-B8FA-FC69560D77D6}"/>
    <cellStyle name="Vírgula 62 5 2 2" xfId="26113" xr:uid="{AA101399-F7C4-410F-A127-88D976639CCC}"/>
    <cellStyle name="Vírgula 62 5 3" xfId="15374" xr:uid="{ADB522DC-F253-4B3F-B852-73E05896AF97}"/>
    <cellStyle name="Vírgula 62 5 4" xfId="21272" xr:uid="{B3BDD052-DEAE-4320-A5AC-4C0D6D6F832E}"/>
    <cellStyle name="Vírgula 62 5 5" xfId="30528" xr:uid="{DFB3BB95-BF60-4D19-9D93-1C530EE388D8}"/>
    <cellStyle name="Vírgula 62 6" xfId="6608" xr:uid="{5DEB2024-AD6F-44BC-B2F9-F6CA9459103B}"/>
    <cellStyle name="Vírgula 62 6 2" xfId="11463" xr:uid="{2F9F7DA4-5951-4583-BD89-BB7B63D7B549}"/>
    <cellStyle name="Vírgula 62 6 2 2" xfId="27725" xr:uid="{77A55586-10D3-4BC6-9C94-8FFBF0B3E2A2}"/>
    <cellStyle name="Vírgula 62 6 3" xfId="17058" xr:uid="{A45CC34E-DDAB-4CE4-825E-555F29AC1EE8}"/>
    <cellStyle name="Vírgula 62 6 4" xfId="22884" xr:uid="{4D482AB6-855E-4263-93B9-A5ED8C8BBDF7}"/>
    <cellStyle name="Vírgula 62 6 5" xfId="30337" xr:uid="{AAE01AAF-E602-4ED8-9C42-8CD7F713EA65}"/>
    <cellStyle name="Vírgula 62 7" xfId="8235" xr:uid="{53A66D23-5146-4039-9FB8-62E51A24F154}"/>
    <cellStyle name="Vírgula 62 7 2" xfId="24504" xr:uid="{F3494B7A-050F-465B-8622-D5F3402599C0}"/>
    <cellStyle name="Vírgula 62 8" xfId="13755" xr:uid="{08844D2E-5E0A-4D5D-8425-2B1CFBDB5F12}"/>
    <cellStyle name="Vírgula 62 9" xfId="19663" xr:uid="{75F1375F-B3D0-47E9-8BE0-ABEE8C51C64E}"/>
    <cellStyle name="Vírgula 63" xfId="2937" xr:uid="{AB1D0AB7-F689-4092-A7CC-1943B9CA4B8F}"/>
    <cellStyle name="Vírgula 63 10" xfId="13087" xr:uid="{CD49B69C-E1A5-49CA-AFFB-5155B5244206}"/>
    <cellStyle name="Vírgula 63 11" xfId="32708" xr:uid="{4A37B840-DE43-4C60-802E-A6DAA09CB52E}"/>
    <cellStyle name="Vírgula 63 12" xfId="35537" xr:uid="{A38481D7-9273-4F7D-ABB1-1E3ECE8338BD}"/>
    <cellStyle name="Vírgula 63 13" xfId="35772" xr:uid="{4458B032-5C8A-450C-B76E-2716028F1911}"/>
    <cellStyle name="Vírgula 63 14" xfId="37184" xr:uid="{E60B8EED-00A3-42D9-9BEB-F2C231CA5AB8}"/>
    <cellStyle name="Vírgula 63 15" xfId="38589" xr:uid="{ACB06378-2086-4652-824E-B996247CAACA}"/>
    <cellStyle name="Vírgula 63 16" xfId="41206" xr:uid="{319D09AC-4ED0-4976-BC27-F47EDEB2374A}"/>
    <cellStyle name="Vírgula 63 17" xfId="41638" xr:uid="{BAC54A25-2527-4F52-B096-D5F62EA0AA17}"/>
    <cellStyle name="Vírgula 63 18" xfId="43041" xr:uid="{C3EC169D-6659-42DD-97EF-410C219D578A}"/>
    <cellStyle name="Vírgula 63 2" xfId="3157" xr:uid="{2C1285E0-9C7E-44D4-8659-245D1C967327}"/>
    <cellStyle name="Vírgula 63 2 10" xfId="32904" xr:uid="{A5FDF018-8A71-4C7B-9B8A-B0EAD0E69D73}"/>
    <cellStyle name="Vírgula 63 2 11" xfId="35538" xr:uid="{0D8499AD-2227-4FE8-953F-13E84B927353}"/>
    <cellStyle name="Vírgula 63 2 12" xfId="35947" xr:uid="{C594BF75-6E65-4B41-B864-C470C5237A0F}"/>
    <cellStyle name="Vírgula 63 2 13" xfId="37359" xr:uid="{7F60FF0E-CB42-415E-9007-65D3C4D503E3}"/>
    <cellStyle name="Vírgula 63 2 14" xfId="38764" xr:uid="{0BB3DCBA-C43E-4485-A933-BE9586192EDE}"/>
    <cellStyle name="Vírgula 63 2 15" xfId="41207" xr:uid="{8651CCD2-0469-4596-BE45-0C7A63583E3A}"/>
    <cellStyle name="Vírgula 63 2 16" xfId="41813" xr:uid="{82153936-5624-46FC-BAFB-5FDCE9FCCF82}"/>
    <cellStyle name="Vírgula 63 2 17" xfId="43216" xr:uid="{80C31A77-8285-45D9-84FD-AF5C5C65D431}"/>
    <cellStyle name="Vírgula 63 2 2" xfId="3622" xr:uid="{456BB7E3-DF40-4751-BD2E-152E25A56666}"/>
    <cellStyle name="Vírgula 63 2 2 10" xfId="35539" xr:uid="{81DE6B25-86F5-4527-83E2-D7C8CA3429B8}"/>
    <cellStyle name="Vírgula 63 2 2 11" xfId="36312" xr:uid="{60186ACB-86B0-46E8-A6B4-6887F5AA7ED0}"/>
    <cellStyle name="Vírgula 63 2 2 12" xfId="37724" xr:uid="{D8013C61-CCCC-4D2F-8C24-394C5EE1ED12}"/>
    <cellStyle name="Vírgula 63 2 2 13" xfId="39129" xr:uid="{8F450FF4-B154-4DCB-8D3A-820279EA54E6}"/>
    <cellStyle name="Vírgula 63 2 2 14" xfId="41208" xr:uid="{0F135C5F-2DAA-4579-8931-9749DD3FE2B5}"/>
    <cellStyle name="Vírgula 63 2 2 15" xfId="42178" xr:uid="{54AFD606-8BE6-4901-9174-8D7B4D8E1DAF}"/>
    <cellStyle name="Vírgula 63 2 2 16" xfId="43581" xr:uid="{9E3A8319-6CAD-4154-BA5B-A92123BEDA7A}"/>
    <cellStyle name="Vírgula 63 2 2 2" xfId="4483" xr:uid="{6E8240EE-C061-4E95-A567-80BE23C3B3B6}"/>
    <cellStyle name="Vírgula 63 2 2 2 10" xfId="37064" xr:uid="{7C478841-0DC1-4B29-BDF6-9A10D247A9A5}"/>
    <cellStyle name="Vírgula 63 2 2 2 11" xfId="38476" xr:uid="{3EC039CF-F998-42D4-983C-EFECFCD1CFE5}"/>
    <cellStyle name="Vírgula 63 2 2 2 12" xfId="39881" xr:uid="{665B0A49-7E66-45FD-AED8-B139FC78AE0F}"/>
    <cellStyle name="Vírgula 63 2 2 2 13" xfId="41209" xr:uid="{A57B9AA6-22A2-44FF-B0F7-990A06F03159}"/>
    <cellStyle name="Vírgula 63 2 2 2 14" xfId="42930" xr:uid="{97FF70E6-2EBB-4C9F-84E6-CE30696F8C69}"/>
    <cellStyle name="Vírgula 63 2 2 2 15" xfId="44333" xr:uid="{119A9D99-8535-4D0B-A850-55869FCFE400}"/>
    <cellStyle name="Vírgula 63 2 2 2 2" xfId="6092" xr:uid="{A8B760F7-2FBD-456E-870C-BBE873FDB300}"/>
    <cellStyle name="Vírgula 63 2 2 2 2 2" xfId="11341" xr:uid="{93D566A9-4869-44B4-B49A-C25991892AB1}"/>
    <cellStyle name="Vírgula 63 2 2 2 2 2 2" xfId="27603" xr:uid="{14F3AD4A-A31B-4449-97C0-2BBED02EC08C}"/>
    <cellStyle name="Vírgula 63 2 2 2 2 3" xfId="16864" xr:uid="{074C2010-10A4-4B9B-B235-87F8D9761815}"/>
    <cellStyle name="Vírgula 63 2 2 2 2 4" xfId="22762" xr:uid="{D686CDE8-42F6-4400-AB1F-C1BAD25E22B9}"/>
    <cellStyle name="Vírgula 63 2 2 2 2 5" xfId="19168" xr:uid="{1FA2D938-F5AE-4DF8-8345-310D416874A0}"/>
    <cellStyle name="Vírgula 63 2 2 2 3" xfId="8098" xr:uid="{C2EB9D8B-193D-4138-BFD3-70E1538CA38F}"/>
    <cellStyle name="Vírgula 63 2 2 2 3 2" xfId="12953" xr:uid="{7B05021A-A6CB-49B4-841B-026B293E6973}"/>
    <cellStyle name="Vírgula 63 2 2 2 3 2 2" xfId="29215" xr:uid="{001D8A0D-CEBB-4C39-B1C5-8CC3BB513321}"/>
    <cellStyle name="Vírgula 63 2 2 2 3 3" xfId="18548" xr:uid="{FD3F24A9-C35D-4BD6-8DA3-77FAE6F1F5E7}"/>
    <cellStyle name="Vírgula 63 2 2 2 3 4" xfId="24374" xr:uid="{7FCEC1B6-7FCB-4D3A-976B-407C08EF7825}"/>
    <cellStyle name="Vírgula 63 2 2 2 3 5" xfId="32421" xr:uid="{FD0B441E-3751-41CA-AB30-48A8215421A3}"/>
    <cellStyle name="Vírgula 63 2 2 2 4" xfId="9725" xr:uid="{8FED8DF6-DA40-4958-8DC6-F1774678D6D1}"/>
    <cellStyle name="Vírgula 63 2 2 2 4 2" xfId="25994" xr:uid="{FE7C4EB7-68EF-4645-9CC1-03206509975C}"/>
    <cellStyle name="Vírgula 63 2 2 2 5" xfId="15255" xr:uid="{32BCA184-D35D-492A-A47D-50CF91AECC8D}"/>
    <cellStyle name="Vírgula 63 2 2 2 6" xfId="21153" xr:uid="{FB578595-B86A-4739-BE9D-0ED4B719DBD3}"/>
    <cellStyle name="Vírgula 63 2 2 2 7" xfId="18863" xr:uid="{237B032A-936D-4C65-8C41-3445D46498C3}"/>
    <cellStyle name="Vírgula 63 2 2 2 8" xfId="34198" xr:uid="{56326D64-2416-40E5-A768-48A9BDE6A765}"/>
    <cellStyle name="Vírgula 63 2 2 2 9" xfId="35540" xr:uid="{4BB9D480-37EC-4D34-8CE9-27467AC3C021}"/>
    <cellStyle name="Vírgula 63 2 2 3" xfId="5237" xr:uid="{C4B7BD87-97CF-478A-90A8-DB01085D72A8}"/>
    <cellStyle name="Vírgula 63 2 2 3 2" xfId="10486" xr:uid="{5D8F73FA-E218-4BFF-AA9B-7EF528CC4514}"/>
    <cellStyle name="Vírgula 63 2 2 3 2 2" xfId="26748" xr:uid="{14AF71B0-3B43-43FE-A3CB-C7E85002206E}"/>
    <cellStyle name="Vírgula 63 2 2 3 3" xfId="16009" xr:uid="{30E28D2F-3ECF-4CE9-AC3F-6088E68EB0D5}"/>
    <cellStyle name="Vírgula 63 2 2 3 4" xfId="21907" xr:uid="{718CABBE-D455-4999-9D17-6542434BF887}"/>
    <cellStyle name="Vírgula 63 2 2 3 5" xfId="29334" xr:uid="{28A98461-554B-49BD-9D6C-A9FD252DB2A4}"/>
    <cellStyle name="Vírgula 63 2 2 4" xfId="7243" xr:uid="{A0E72D6E-F682-4000-950A-839E0F02F1A7}"/>
    <cellStyle name="Vírgula 63 2 2 4 2" xfId="12098" xr:uid="{F4ECE154-A973-45EA-932E-B81C26D39A3D}"/>
    <cellStyle name="Vírgula 63 2 2 4 2 2" xfId="28360" xr:uid="{88EF3DAE-A7EE-48C0-B4A3-014831E5DCFF}"/>
    <cellStyle name="Vírgula 63 2 2 4 3" xfId="17693" xr:uid="{C4BF5792-5E22-4DE8-BF2F-D89E7696D573}"/>
    <cellStyle name="Vírgula 63 2 2 4 4" xfId="23519" xr:uid="{EE3C879D-B5D5-4A42-A649-138905D06F39}"/>
    <cellStyle name="Vírgula 63 2 2 4 5" xfId="32305" xr:uid="{09AF43ED-897D-4925-8C02-870980BE7A48}"/>
    <cellStyle name="Vírgula 63 2 2 5" xfId="8870" xr:uid="{B4DDBC39-22D4-4C5C-8500-A8AE1DF2248E}"/>
    <cellStyle name="Vírgula 63 2 2 5 2" xfId="25139" xr:uid="{A2308975-64BA-4189-9231-3C1DD4E45E8C}"/>
    <cellStyle name="Vírgula 63 2 2 6" xfId="14398" xr:uid="{0F19479F-319B-4F2A-8CBD-CCD52D7665E7}"/>
    <cellStyle name="Vírgula 63 2 2 7" xfId="20298" xr:uid="{E424B054-F53F-415C-A130-7C76A8B57AFA}"/>
    <cellStyle name="Vírgula 63 2 2 8" xfId="30694" xr:uid="{825568FA-9758-46F3-B3BF-72585E016617}"/>
    <cellStyle name="Vírgula 63 2 2 9" xfId="33343" xr:uid="{FD6EEB83-1762-4EB6-AB73-C044F920D399}"/>
    <cellStyle name="Vírgula 63 2 3" xfId="4048" xr:uid="{7DC987AF-1A5E-42E5-A2F2-97C1B82F19D5}"/>
    <cellStyle name="Vírgula 63 2 3 10" xfId="36697" xr:uid="{54329714-4CF8-4A88-ACE5-1BD9058AD128}"/>
    <cellStyle name="Vírgula 63 2 3 11" xfId="38109" xr:uid="{278FA92E-EB5A-42D9-89FA-C9BE1FD772ED}"/>
    <cellStyle name="Vírgula 63 2 3 12" xfId="39514" xr:uid="{13195C00-D4CD-47CE-BB2E-B3DB7F284CB2}"/>
    <cellStyle name="Vírgula 63 2 3 13" xfId="41210" xr:uid="{DCF01841-659D-4C61-8633-924C597B6A02}"/>
    <cellStyle name="Vírgula 63 2 3 14" xfId="42563" xr:uid="{12F0F10B-0200-4C93-8604-885CAAA9A82B}"/>
    <cellStyle name="Vírgula 63 2 3 15" xfId="43966" xr:uid="{5D088C5E-1E47-418B-BB92-D57CDDFED7AB}"/>
    <cellStyle name="Vírgula 63 2 3 2" xfId="5657" xr:uid="{E3EC7AB1-7B16-48BC-A31C-5C99F49EEC4F}"/>
    <cellStyle name="Vírgula 63 2 3 2 2" xfId="10906" xr:uid="{554B905B-88C5-47A2-95B5-084A5F76992C}"/>
    <cellStyle name="Vírgula 63 2 3 2 2 2" xfId="27168" xr:uid="{6FF245CE-5C7F-4897-97E1-CFBB9BBA70F8}"/>
    <cellStyle name="Vírgula 63 2 3 2 3" xfId="16429" xr:uid="{F059C945-354D-457E-85CB-A3D4ADE392DC}"/>
    <cellStyle name="Vírgula 63 2 3 2 4" xfId="22327" xr:uid="{5D1DB88A-0EC4-4DE2-894C-729723E4E2AB}"/>
    <cellStyle name="Vírgula 63 2 3 2 5" xfId="32482" xr:uid="{76C248E2-2BDE-418B-BCDC-BB2342F445C0}"/>
    <cellStyle name="Vírgula 63 2 3 3" xfId="7663" xr:uid="{ED606B14-138F-4443-9E67-3C45B8DD09CA}"/>
    <cellStyle name="Vírgula 63 2 3 3 2" xfId="12518" xr:uid="{0248E36C-A922-4EAA-9694-267073B32246}"/>
    <cellStyle name="Vírgula 63 2 3 3 2 2" xfId="28780" xr:uid="{FDA532CB-E72C-44F7-9CAC-CAB625DD7E71}"/>
    <cellStyle name="Vírgula 63 2 3 3 3" xfId="18113" xr:uid="{D8ED417B-67CD-495F-B1A4-F6810A0D4AF7}"/>
    <cellStyle name="Vírgula 63 2 3 3 4" xfId="23939" xr:uid="{99EC7027-47E3-4A75-8B7E-4AE32557C9E9}"/>
    <cellStyle name="Vírgula 63 2 3 3 5" xfId="13631" xr:uid="{9C731E0E-DF35-472E-80BE-8C9358F2F814}"/>
    <cellStyle name="Vírgula 63 2 3 4" xfId="9290" xr:uid="{E74E2131-87FA-47CA-BCFD-2FAA9299478F}"/>
    <cellStyle name="Vírgula 63 2 3 4 2" xfId="25559" xr:uid="{9952E1A5-49AA-4612-8B5B-F9D74DBCC4DC}"/>
    <cellStyle name="Vírgula 63 2 3 5" xfId="14820" xr:uid="{973B3985-1918-4C61-8F4B-94AB77707434}"/>
    <cellStyle name="Vírgula 63 2 3 6" xfId="20718" xr:uid="{C98D9681-797C-400F-8BCA-C5BEA355DBD0}"/>
    <cellStyle name="Vírgula 63 2 3 7" xfId="29740" xr:uid="{AAE3171E-5D66-4C0C-A5E6-B0B9BE257A72}"/>
    <cellStyle name="Vírgula 63 2 3 8" xfId="33763" xr:uid="{6547F27B-D37D-40EE-918A-A947F2FA066E}"/>
    <cellStyle name="Vírgula 63 2 3 9" xfId="35541" xr:uid="{B2BB2B04-6876-4BC8-B10B-D590E4DDCE2C}"/>
    <cellStyle name="Vírgula 63 2 4" xfId="4798" xr:uid="{4DD06D8B-5525-4F52-A7F7-83A652F56A23}"/>
    <cellStyle name="Vírgula 63 2 4 2" xfId="10047" xr:uid="{9B6BC796-B1C3-44C2-8B72-AE54699C6066}"/>
    <cellStyle name="Vírgula 63 2 4 2 2" xfId="26309" xr:uid="{A04E2F68-13D5-4817-B5C8-37EF4B43C7B9}"/>
    <cellStyle name="Vírgula 63 2 4 3" xfId="15570" xr:uid="{6B1EE8FB-E31F-4107-ADAC-FB3AD5E371B0}"/>
    <cellStyle name="Vírgula 63 2 4 4" xfId="21468" xr:uid="{BEDA2F92-7701-4CC6-9D2B-57A01BF73F15}"/>
    <cellStyle name="Vírgula 63 2 4 5" xfId="29533" xr:uid="{1883EA65-1CB4-4CAE-A348-42906AE01959}"/>
    <cellStyle name="Vírgula 63 2 5" xfId="6804" xr:uid="{047C79CB-F21D-4633-BDAF-78675979E866}"/>
    <cellStyle name="Vírgula 63 2 5 2" xfId="11659" xr:uid="{E4D96E6D-F190-4A08-B6CA-2A59CCEE8547}"/>
    <cellStyle name="Vírgula 63 2 5 2 2" xfId="27921" xr:uid="{64D256C7-E2BB-4721-85D2-4C7276CDCFC2}"/>
    <cellStyle name="Vírgula 63 2 5 3" xfId="17254" xr:uid="{F3187370-4938-4786-90BA-DB7E9BFA12F1}"/>
    <cellStyle name="Vírgula 63 2 5 4" xfId="23080" xr:uid="{E6DED622-9C17-44B2-A7DC-C8772BA35310}"/>
    <cellStyle name="Vírgula 63 2 5 5" xfId="31224" xr:uid="{3F52C74C-5F3F-4BAC-B0A0-35C559028817}"/>
    <cellStyle name="Vírgula 63 2 6" xfId="8431" xr:uid="{4E41EBE8-A80F-4FEA-8C1D-6FFAFF706517}"/>
    <cellStyle name="Vírgula 63 2 6 2" xfId="24700" xr:uid="{69C0E8CC-D230-419B-86F4-B0B4579D6161}"/>
    <cellStyle name="Vírgula 63 2 7" xfId="13956" xr:uid="{D5A27253-DF9D-4659-8E66-B834982BD926}"/>
    <cellStyle name="Vírgula 63 2 8" xfId="19859" xr:uid="{D136C00D-1971-4B6F-A5CD-ADE51BC6C3C8}"/>
    <cellStyle name="Vírgula 63 2 9" xfId="29901" xr:uid="{4DBDDE7D-9316-472F-B8C3-93F4BA68D6DE}"/>
    <cellStyle name="Vírgula 63 3" xfId="3424" xr:uid="{6D835A13-C349-4B34-8632-E44E08AB2FC8}"/>
    <cellStyle name="Vírgula 63 3 10" xfId="35542" xr:uid="{5C360E77-F01C-46D2-A4C9-B7344A674F61}"/>
    <cellStyle name="Vírgula 63 3 11" xfId="36136" xr:uid="{AD6DF2C1-B460-415D-A0C2-D7182E7050C9}"/>
    <cellStyle name="Vírgula 63 3 12" xfId="37548" xr:uid="{3261EB0C-105C-4F33-98C8-F6F4E6D5BE32}"/>
    <cellStyle name="Vírgula 63 3 13" xfId="38953" xr:uid="{3C242FF7-C168-44FD-83E8-8CFA76753AC9}"/>
    <cellStyle name="Vírgula 63 3 14" xfId="41211" xr:uid="{40F18604-336C-465D-A696-5FA8AE42A062}"/>
    <cellStyle name="Vírgula 63 3 15" xfId="42002" xr:uid="{DCB4F918-2E8E-49C4-A398-9FE1CAD9C8B2}"/>
    <cellStyle name="Vírgula 63 3 16" xfId="43405" xr:uid="{72ECDCC4-4D8E-4A80-98D2-8C1C91C2619D}"/>
    <cellStyle name="Vírgula 63 3 2" xfId="4285" xr:uid="{F9C23FCD-8B9B-4F96-83F2-C1D3A0C6246E}"/>
    <cellStyle name="Vírgula 63 3 2 10" xfId="36888" xr:uid="{C48C48A4-F4C7-4AF0-8607-C740E7776EDF}"/>
    <cellStyle name="Vírgula 63 3 2 11" xfId="38300" xr:uid="{D747364D-BC4C-41D6-8118-F5F9CED418F5}"/>
    <cellStyle name="Vírgula 63 3 2 12" xfId="39705" xr:uid="{B2A7FA40-2C49-4453-8A59-41B97F6A68F8}"/>
    <cellStyle name="Vírgula 63 3 2 13" xfId="41212" xr:uid="{8F055ED8-E1BC-4998-8B5B-ED89D6C00CBF}"/>
    <cellStyle name="Vírgula 63 3 2 14" xfId="42754" xr:uid="{97626F12-4245-4F34-87A6-01E6F29ADD53}"/>
    <cellStyle name="Vírgula 63 3 2 15" xfId="44157" xr:uid="{6FAC5194-5728-4AAC-8EAB-7BFC440B236D}"/>
    <cellStyle name="Vírgula 63 3 2 2" xfId="5894" xr:uid="{F696C4DA-9AD8-4E03-8DDC-34FF04D82C19}"/>
    <cellStyle name="Vírgula 63 3 2 2 2" xfId="11143" xr:uid="{21A557E4-CB80-4D80-8A29-9C1F027457B9}"/>
    <cellStyle name="Vírgula 63 3 2 2 2 2" xfId="27405" xr:uid="{987586C4-3FEA-4D1A-AE79-5CAA3E36A3C0}"/>
    <cellStyle name="Vírgula 63 3 2 2 3" xfId="16666" xr:uid="{BD6DDF4A-9E17-403B-BE19-8276856CF0BB}"/>
    <cellStyle name="Vírgula 63 3 2 2 4" xfId="22564" xr:uid="{3556FD2E-9D09-4A3A-9B1C-3776CFA1BE27}"/>
    <cellStyle name="Vírgula 63 3 2 2 5" xfId="31463" xr:uid="{9EE1FE71-07AC-4348-9808-E9F0A6C3A7C1}"/>
    <cellStyle name="Vírgula 63 3 2 3" xfId="7900" xr:uid="{294993A5-1BF5-4182-861C-28CB09A70868}"/>
    <cellStyle name="Vírgula 63 3 2 3 2" xfId="12755" xr:uid="{15177B18-D7D0-4F46-8048-F367979177E8}"/>
    <cellStyle name="Vírgula 63 3 2 3 2 2" xfId="29017" xr:uid="{7B128924-D87E-4B84-8626-7FC0172FC690}"/>
    <cellStyle name="Vírgula 63 3 2 3 3" xfId="18350" xr:uid="{29444E4F-DBC2-4376-A8DA-CDD8956A93D3}"/>
    <cellStyle name="Vírgula 63 3 2 3 4" xfId="24176" xr:uid="{C98C2EC5-9F1A-4260-BDDA-36FC884A8E30}"/>
    <cellStyle name="Vírgula 63 3 2 3 5" xfId="32288" xr:uid="{CDFC6F46-B0BF-4240-A395-2817E19E04DB}"/>
    <cellStyle name="Vírgula 63 3 2 4" xfId="9527" xr:uid="{FBF25843-8D59-4A15-A978-3CE464715100}"/>
    <cellStyle name="Vírgula 63 3 2 4 2" xfId="25796" xr:uid="{877DDB6F-5853-45F5-8A7E-2231969C5F1D}"/>
    <cellStyle name="Vírgula 63 3 2 5" xfId="15057" xr:uid="{58E356ED-1D3C-4260-8820-35C0DCA11D30}"/>
    <cellStyle name="Vírgula 63 3 2 6" xfId="20955" xr:uid="{F54F30EA-AD11-48BC-98AF-4FBA3011461B}"/>
    <cellStyle name="Vírgula 63 3 2 7" xfId="31360" xr:uid="{42BEB765-7E10-45F8-9CC4-E532D6AA29BA}"/>
    <cellStyle name="Vírgula 63 3 2 8" xfId="34000" xr:uid="{30ADA0CC-A42D-4E61-984E-FF54D93303B2}"/>
    <cellStyle name="Vírgula 63 3 2 9" xfId="35543" xr:uid="{58FEBCFA-777F-459F-A24D-6FD5480683BF}"/>
    <cellStyle name="Vírgula 63 3 3" xfId="5039" xr:uid="{88523109-EDD3-4F7D-87B7-52EAE9A8C62D}"/>
    <cellStyle name="Vírgula 63 3 3 2" xfId="10288" xr:uid="{3CB2E555-D4EF-401D-8447-269AC51FF0CF}"/>
    <cellStyle name="Vírgula 63 3 3 2 2" xfId="26550" xr:uid="{5AEFE484-DB17-472F-8CB1-B1439655D037}"/>
    <cellStyle name="Vírgula 63 3 3 3" xfId="15811" xr:uid="{A123E409-064D-4752-A5B2-FAB9276B9EC5}"/>
    <cellStyle name="Vírgula 63 3 3 4" xfId="21709" xr:uid="{8A8EA438-8811-4E79-9487-AC1404733B38}"/>
    <cellStyle name="Vírgula 63 3 3 5" xfId="19157" xr:uid="{1B5BD7E9-610B-4F79-A0B4-1F15E5D7910E}"/>
    <cellStyle name="Vírgula 63 3 4" xfId="7045" xr:uid="{56C689C9-FF5D-49A3-B2C2-09898B5D848C}"/>
    <cellStyle name="Vírgula 63 3 4 2" xfId="11900" xr:uid="{E4359A61-2166-43D8-85EC-49651ADA2F94}"/>
    <cellStyle name="Vírgula 63 3 4 2 2" xfId="28162" xr:uid="{815DD708-5366-4A4E-A531-4F5F61B19789}"/>
    <cellStyle name="Vírgula 63 3 4 3" xfId="17495" xr:uid="{1503832E-BD15-4C31-BA59-1D901F6447D5}"/>
    <cellStyle name="Vírgula 63 3 4 4" xfId="23321" xr:uid="{A58371DB-88EB-4EDB-BDD0-E4A235ED35D6}"/>
    <cellStyle name="Vírgula 63 3 4 5" xfId="32211" xr:uid="{FDBDFB02-5986-4401-BA6A-6473BF12E3D8}"/>
    <cellStyle name="Vírgula 63 3 5" xfId="8672" xr:uid="{45FFB06D-5A24-4246-B6DA-6470B2FDA7BA}"/>
    <cellStyle name="Vírgula 63 3 5 2" xfId="24941" xr:uid="{6824447C-165A-49D0-BE4B-1AAC15A7F7FF}"/>
    <cellStyle name="Vírgula 63 3 6" xfId="14200" xr:uid="{BA7AABFE-5CDA-42FF-BE3B-B987B05B5855}"/>
    <cellStyle name="Vírgula 63 3 7" xfId="20100" xr:uid="{F50346DF-3B73-42A3-8EAA-C4B2D7C11B4D}"/>
    <cellStyle name="Vírgula 63 3 8" xfId="31143" xr:uid="{FC9272CA-8E11-4747-9C4F-C6548E0862CD}"/>
    <cellStyle name="Vírgula 63 3 9" xfId="33145" xr:uid="{30AD6132-ACDF-4979-9F9C-45C533E18BDF}"/>
    <cellStyle name="Vírgula 63 4" xfId="3847" xr:uid="{49F799BD-59B3-4340-A110-63D6474B9118}"/>
    <cellStyle name="Vírgula 63 4 10" xfId="36521" xr:uid="{83B1E0AB-958D-43B1-BAFA-9BAE850F7842}"/>
    <cellStyle name="Vírgula 63 4 11" xfId="37933" xr:uid="{CDA1C651-0BCE-4E99-ADC1-0A1D9824149E}"/>
    <cellStyle name="Vírgula 63 4 12" xfId="39338" xr:uid="{F103568A-DF9F-4454-8D21-34DC7F7B21F1}"/>
    <cellStyle name="Vírgula 63 4 13" xfId="41213" xr:uid="{5BDC8681-3C02-489D-BAC8-F268578821F3}"/>
    <cellStyle name="Vírgula 63 4 14" xfId="42387" xr:uid="{4ABFF9D7-308C-4A33-AED9-9EC99E9E4B6A}"/>
    <cellStyle name="Vírgula 63 4 15" xfId="43790" xr:uid="{5285FC44-3017-4C00-90CD-3B7F5BCBB184}"/>
    <cellStyle name="Vírgula 63 4 2" xfId="5456" xr:uid="{913DBE67-27E9-49AB-A629-7222DF1858BF}"/>
    <cellStyle name="Vírgula 63 4 2 2" xfId="10705" xr:uid="{A38CD3E1-87B4-4DD0-A1D7-63CA3E7659A1}"/>
    <cellStyle name="Vírgula 63 4 2 2 2" xfId="26967" xr:uid="{02CB473B-6856-4457-8713-A3A64648106F}"/>
    <cellStyle name="Vírgula 63 4 2 3" xfId="16228" xr:uid="{BFAB03AE-F2DD-44BD-BF52-400263C29C00}"/>
    <cellStyle name="Vírgula 63 4 2 4" xfId="22126" xr:uid="{DFB36842-9164-4F04-90DD-7C2D9FC467B8}"/>
    <cellStyle name="Vírgula 63 4 2 5" xfId="18784" xr:uid="{C484583A-349A-4F19-A714-0F40A8E219FA}"/>
    <cellStyle name="Vírgula 63 4 3" xfId="7462" xr:uid="{65C962F1-9583-463D-87F2-129DDEC0B7AB}"/>
    <cellStyle name="Vírgula 63 4 3 2" xfId="12317" xr:uid="{F5A9D47C-E352-4105-9190-2E7C091B1CDD}"/>
    <cellStyle name="Vírgula 63 4 3 2 2" xfId="28579" xr:uid="{162FE7C3-6A45-4303-B8D0-74C621859C85}"/>
    <cellStyle name="Vírgula 63 4 3 3" xfId="17912" xr:uid="{E5DF9643-2988-4338-B3F6-49A5A044E73E}"/>
    <cellStyle name="Vírgula 63 4 3 4" xfId="23738" xr:uid="{9E552FB0-18F4-4102-A4F6-BE92B11A4D18}"/>
    <cellStyle name="Vírgula 63 4 3 5" xfId="30532" xr:uid="{5914BA22-D219-4E28-AD68-5D3B736658DD}"/>
    <cellStyle name="Vírgula 63 4 4" xfId="9089" xr:uid="{FD206CD1-044D-4625-AAD7-A27D21EC0332}"/>
    <cellStyle name="Vírgula 63 4 4 2" xfId="25358" xr:uid="{65F3170A-7E2B-4DA4-BC4C-ED5ED23CA504}"/>
    <cellStyle name="Vírgula 63 4 5" xfId="14619" xr:uid="{2B149F07-CC91-4FC9-8368-2518E7A232B3}"/>
    <cellStyle name="Vírgula 63 4 6" xfId="20517" xr:uid="{0B20388E-35B0-423D-B9E9-951C9C215A72}"/>
    <cellStyle name="Vírgula 63 4 7" xfId="31158" xr:uid="{B88FDE54-F3C3-4AB8-BF3C-4C4036EE93DE}"/>
    <cellStyle name="Vírgula 63 4 8" xfId="33562" xr:uid="{4E45C710-9DF4-4FAD-9EE9-F6177F0CAE08}"/>
    <cellStyle name="Vírgula 63 4 9" xfId="35544" xr:uid="{C39796F3-F97C-4B00-AB14-3DD4FB24B83D}"/>
    <cellStyle name="Vírgula 63 5" xfId="4603" xr:uid="{38B79EC1-294C-44A5-A01C-B1E99F78FED7}"/>
    <cellStyle name="Vírgula 63 5 2" xfId="9852" xr:uid="{91AABF98-8AE1-4637-9058-106231E82DBA}"/>
    <cellStyle name="Vírgula 63 5 2 2" xfId="26114" xr:uid="{497BC92A-D8F3-4990-AE7D-F8ED4ED72B36}"/>
    <cellStyle name="Vírgula 63 5 3" xfId="15375" xr:uid="{F6FB4082-7B95-452E-BE54-048E1AEF4EA7}"/>
    <cellStyle name="Vírgula 63 5 4" xfId="21273" xr:uid="{76D90D47-6432-47AD-BFB9-431FAAF33B4A}"/>
    <cellStyle name="Vírgula 63 5 5" xfId="30314" xr:uid="{B492B6CE-4A2E-4B39-9C39-5B8AF5886637}"/>
    <cellStyle name="Vírgula 63 6" xfId="6609" xr:uid="{09545248-0B3F-4EF1-B257-3A58FE6D887E}"/>
    <cellStyle name="Vírgula 63 6 2" xfId="11464" xr:uid="{DAB5A044-F679-4033-A674-D5138771B9D7}"/>
    <cellStyle name="Vírgula 63 6 2 2" xfId="27726" xr:uid="{6E07C5D4-E280-40F1-BC0C-13F3A2CE4CE1}"/>
    <cellStyle name="Vírgula 63 6 3" xfId="17059" xr:uid="{51EDEE57-0E83-4E73-857E-39C9CF6E9205}"/>
    <cellStyle name="Vírgula 63 6 4" xfId="22885" xr:uid="{4615991E-E335-41EB-83D0-85DDDEAB921D}"/>
    <cellStyle name="Vírgula 63 6 5" xfId="13639" xr:uid="{487CD7B9-75BE-4CB9-9FFB-32B2CFC21D11}"/>
    <cellStyle name="Vírgula 63 7" xfId="8236" xr:uid="{77BF0B76-1155-4400-B56C-EEEA349226C7}"/>
    <cellStyle name="Vírgula 63 7 2" xfId="24505" xr:uid="{531B0CE6-0A17-4C8D-BB0D-BA20ACE0FAA7}"/>
    <cellStyle name="Vírgula 63 8" xfId="13756" xr:uid="{3D00B49F-9886-46BF-A77C-2A78A10DDE86}"/>
    <cellStyle name="Vírgula 63 9" xfId="19664" xr:uid="{F300F248-ABF7-4080-9829-3ADB0A217CED}"/>
    <cellStyle name="Vírgula 64" xfId="2938" xr:uid="{6F698D8F-87B5-4F0F-8058-C6B3B8897A06}"/>
    <cellStyle name="Vírgula 64 10" xfId="30333" xr:uid="{3E01475D-7B75-449A-BBA1-2432DF28AA77}"/>
    <cellStyle name="Vírgula 64 11" xfId="32709" xr:uid="{078E9CD5-652A-4DDF-B8D2-E68701118923}"/>
    <cellStyle name="Vírgula 64 12" xfId="35545" xr:uid="{A82732D4-5A58-4706-8936-ED8E4F3D557B}"/>
    <cellStyle name="Vírgula 64 13" xfId="35773" xr:uid="{657A1729-38A9-4C54-AB59-AB8E207E5050}"/>
    <cellStyle name="Vírgula 64 14" xfId="37185" xr:uid="{D2207C9C-5D48-4F42-A851-17D734188BDC}"/>
    <cellStyle name="Vírgula 64 15" xfId="38590" xr:uid="{484DE97E-07A8-402B-BA3A-F33D0CFDCC2B}"/>
    <cellStyle name="Vírgula 64 16" xfId="41214" xr:uid="{EFC20F7D-41F7-407E-B0AA-DE834CA28E5D}"/>
    <cellStyle name="Vírgula 64 17" xfId="41639" xr:uid="{8D1E8AA6-807A-4293-97FE-322FC78AD19E}"/>
    <cellStyle name="Vírgula 64 18" xfId="43042" xr:uid="{B6239E09-2BAB-447D-BB66-3BF700B9EC1F}"/>
    <cellStyle name="Vírgula 64 2" xfId="3158" xr:uid="{FF85BA4C-C269-4781-9EAB-296F36A5FF88}"/>
    <cellStyle name="Vírgula 64 2 10" xfId="32905" xr:uid="{1A06E82D-0032-44B2-980A-F6FC32BECB2B}"/>
    <cellStyle name="Vírgula 64 2 11" xfId="35546" xr:uid="{8C0B2056-E2AF-4301-9A20-75F8459493C3}"/>
    <cellStyle name="Vírgula 64 2 12" xfId="35948" xr:uid="{F66795E0-E2D7-4522-8B6E-AF983EF94BB2}"/>
    <cellStyle name="Vírgula 64 2 13" xfId="37360" xr:uid="{828BF8BA-14DC-4FC0-B577-1052F65F853A}"/>
    <cellStyle name="Vírgula 64 2 14" xfId="38765" xr:uid="{11FBDDC6-B08A-4139-9BC5-5D6D81427EEB}"/>
    <cellStyle name="Vírgula 64 2 15" xfId="41215" xr:uid="{17FD5156-7AEF-4995-8E1E-D66093FDEC81}"/>
    <cellStyle name="Vírgula 64 2 16" xfId="41814" xr:uid="{11C6601A-52F0-473E-99CD-F286FDCC74EE}"/>
    <cellStyle name="Vírgula 64 2 17" xfId="43217" xr:uid="{CB7A2114-5470-49F4-AB6F-735E03A84957}"/>
    <cellStyle name="Vírgula 64 2 2" xfId="3623" xr:uid="{32D5E527-971E-4BA9-8EC5-A1E1976FD55A}"/>
    <cellStyle name="Vírgula 64 2 2 10" xfId="35547" xr:uid="{DFF61176-396C-4544-9ADA-FB3C5273D4EC}"/>
    <cellStyle name="Vírgula 64 2 2 11" xfId="36313" xr:uid="{DEAA9D71-8F5E-434D-8D76-6C3D8A6F4BD4}"/>
    <cellStyle name="Vírgula 64 2 2 12" xfId="37725" xr:uid="{904B9953-2BB5-45CD-9AEA-EE9AB70C6452}"/>
    <cellStyle name="Vírgula 64 2 2 13" xfId="39130" xr:uid="{08803470-50F6-4D87-AC82-3DD65E92D81D}"/>
    <cellStyle name="Vírgula 64 2 2 14" xfId="41216" xr:uid="{F1510C2C-9621-49A6-98E7-AE387E37B46B}"/>
    <cellStyle name="Vírgula 64 2 2 15" xfId="42179" xr:uid="{8CAB0857-F377-4F32-A79F-8904461904E3}"/>
    <cellStyle name="Vírgula 64 2 2 16" xfId="43582" xr:uid="{201EFEE1-2E9A-487E-8128-CD1619985A3F}"/>
    <cellStyle name="Vírgula 64 2 2 2" xfId="4484" xr:uid="{99226CB2-E886-49E0-89BB-32B8FE18CB8D}"/>
    <cellStyle name="Vírgula 64 2 2 2 10" xfId="37065" xr:uid="{B55CE193-FEC2-44E3-BF44-1A16A801AB6C}"/>
    <cellStyle name="Vírgula 64 2 2 2 11" xfId="38477" xr:uid="{D49AB3D1-13A6-457A-97CF-0C4482578CBC}"/>
    <cellStyle name="Vírgula 64 2 2 2 12" xfId="39882" xr:uid="{DA16098A-0C5E-47E9-9547-58510BDD2D63}"/>
    <cellStyle name="Vírgula 64 2 2 2 13" xfId="41217" xr:uid="{62EC982C-F19A-41F3-B757-3159277C28BC}"/>
    <cellStyle name="Vírgula 64 2 2 2 14" xfId="42931" xr:uid="{D92A2A45-96B1-48CE-A42E-C58D5091E7C4}"/>
    <cellStyle name="Vírgula 64 2 2 2 15" xfId="44334" xr:uid="{C9A76E1E-6DCD-4737-A432-A76C53AFA77C}"/>
    <cellStyle name="Vírgula 64 2 2 2 2" xfId="6093" xr:uid="{6C94305C-D663-45ED-973C-9EB64233D213}"/>
    <cellStyle name="Vírgula 64 2 2 2 2 2" xfId="11342" xr:uid="{15CEE209-69FE-4B0C-906A-7356364BF692}"/>
    <cellStyle name="Vírgula 64 2 2 2 2 2 2" xfId="27604" xr:uid="{D14693A7-512A-462D-8E67-757076645528}"/>
    <cellStyle name="Vírgula 64 2 2 2 2 3" xfId="16865" xr:uid="{390135FF-9444-41AB-B026-A22B4786E8EA}"/>
    <cellStyle name="Vírgula 64 2 2 2 2 4" xfId="22763" xr:uid="{18A17BEC-A284-4BA8-A9FE-EFB661DDDACE}"/>
    <cellStyle name="Vírgula 64 2 2 2 2 5" xfId="31231" xr:uid="{7826B54B-87FD-40B3-93DE-06AC9006A72C}"/>
    <cellStyle name="Vírgula 64 2 2 2 3" xfId="8099" xr:uid="{32FAE7F1-0BA2-4A0F-BF82-B8F2C4E3D7D6}"/>
    <cellStyle name="Vírgula 64 2 2 2 3 2" xfId="12954" xr:uid="{FC14A7E1-A81E-496A-8550-28C4FA025F9F}"/>
    <cellStyle name="Vírgula 64 2 2 2 3 2 2" xfId="29216" xr:uid="{8E788B5F-6315-48C7-8C85-704E4FF75799}"/>
    <cellStyle name="Vírgula 64 2 2 2 3 3" xfId="18549" xr:uid="{6ABACCA5-0260-4FB2-B503-379C662DAF4D}"/>
    <cellStyle name="Vírgula 64 2 2 2 3 4" xfId="24375" xr:uid="{8AA56BAA-B109-4FE4-B74C-06D5D0EEC0B3}"/>
    <cellStyle name="Vírgula 64 2 2 2 3 5" xfId="31336" xr:uid="{3A87DDD5-81B8-4B3C-A82F-41E0D96C2B24}"/>
    <cellStyle name="Vírgula 64 2 2 2 4" xfId="9726" xr:uid="{8A85BC89-1FA6-4813-AF97-5FE57B70AD4C}"/>
    <cellStyle name="Vírgula 64 2 2 2 4 2" xfId="25995" xr:uid="{EB2CA77F-CD66-487E-B0B0-0F3CE19FF009}"/>
    <cellStyle name="Vírgula 64 2 2 2 5" xfId="15256" xr:uid="{13A7A6BB-6CF0-4DB0-8C83-08B1D7892AE8}"/>
    <cellStyle name="Vírgula 64 2 2 2 6" xfId="21154" xr:uid="{627DDCD3-F087-4155-ADC6-0510420E8583}"/>
    <cellStyle name="Vírgula 64 2 2 2 7" xfId="13030" xr:uid="{DE077AB0-7F69-43B5-9E96-2FD45E456CF8}"/>
    <cellStyle name="Vírgula 64 2 2 2 8" xfId="34199" xr:uid="{F60B4499-99FB-4EAD-B8A8-D9B65F5E1879}"/>
    <cellStyle name="Vírgula 64 2 2 2 9" xfId="35548" xr:uid="{25D8339F-A1E8-4A04-AF3D-0DFABB129DBA}"/>
    <cellStyle name="Vírgula 64 2 2 3" xfId="5238" xr:uid="{5F695264-15F3-4F2A-A3F6-902252DDE2BF}"/>
    <cellStyle name="Vírgula 64 2 2 3 2" xfId="10487" xr:uid="{D85BAAB3-1102-4420-B6E1-58C5F05312A7}"/>
    <cellStyle name="Vírgula 64 2 2 3 2 2" xfId="26749" xr:uid="{21B06D5B-B757-4883-A0D8-55B7582371B4}"/>
    <cellStyle name="Vírgula 64 2 2 3 3" xfId="16010" xr:uid="{393C67FB-8C9D-4103-AABE-9E7D139CB496}"/>
    <cellStyle name="Vírgula 64 2 2 3 4" xfId="21908" xr:uid="{B100381F-3AC2-4822-8DF8-FEC8EEB98411}"/>
    <cellStyle name="Vírgula 64 2 2 3 5" xfId="30652" xr:uid="{FF55F702-3DD8-4083-81D0-0C2D39ACCD06}"/>
    <cellStyle name="Vírgula 64 2 2 4" xfId="7244" xr:uid="{6B898BDA-5936-4FC3-A902-46CA62661B47}"/>
    <cellStyle name="Vírgula 64 2 2 4 2" xfId="12099" xr:uid="{C481ECAD-D8E6-4F8C-9571-B7AECBA38280}"/>
    <cellStyle name="Vírgula 64 2 2 4 2 2" xfId="28361" xr:uid="{F9D1FD77-3929-4051-8776-E3549870A0A6}"/>
    <cellStyle name="Vírgula 64 2 2 4 3" xfId="17694" xr:uid="{0F576FDC-EB17-4B7F-9760-A72DC0947FCC}"/>
    <cellStyle name="Vírgula 64 2 2 4 4" xfId="23520" xr:uid="{4975F38C-9F15-4F6B-AB57-88FB3A89F346}"/>
    <cellStyle name="Vírgula 64 2 2 4 5" xfId="31434" xr:uid="{3C6CD3A7-72B7-4E78-93AB-DE080D3051FF}"/>
    <cellStyle name="Vírgula 64 2 2 5" xfId="8871" xr:uid="{789B27A5-7D7B-407A-890D-024A96A54A88}"/>
    <cellStyle name="Vírgula 64 2 2 5 2" xfId="25140" xr:uid="{1E652EFC-83E0-4E5E-AB2C-15EAECC8D66C}"/>
    <cellStyle name="Vírgula 64 2 2 6" xfId="14399" xr:uid="{97D3DBF4-BC87-4513-B7A6-692700C4D7EA}"/>
    <cellStyle name="Vírgula 64 2 2 7" xfId="20299" xr:uid="{3EFEA166-2677-4033-A9BA-6F1FA36DAC11}"/>
    <cellStyle name="Vírgula 64 2 2 8" xfId="14057" xr:uid="{F3A89968-DF75-44AE-A0B0-76681974F1D0}"/>
    <cellStyle name="Vírgula 64 2 2 9" xfId="33344" xr:uid="{2E054018-81EC-4DC5-AAB7-F20E9FF38E68}"/>
    <cellStyle name="Vírgula 64 2 3" xfId="4049" xr:uid="{50E46D28-0DBC-49EA-891C-9AD50AC451B5}"/>
    <cellStyle name="Vírgula 64 2 3 10" xfId="36698" xr:uid="{E038D37A-6EFD-4F50-9075-A3111FD59C87}"/>
    <cellStyle name="Vírgula 64 2 3 11" xfId="38110" xr:uid="{0F59563E-2CE5-41DE-81D9-9FE519795137}"/>
    <cellStyle name="Vírgula 64 2 3 12" xfId="39515" xr:uid="{191CC53B-C38E-430E-913C-08936A13744F}"/>
    <cellStyle name="Vírgula 64 2 3 13" xfId="41218" xr:uid="{188AACCA-DAAA-4519-888B-3EFBFFC3AC50}"/>
    <cellStyle name="Vírgula 64 2 3 14" xfId="42564" xr:uid="{558AD7F3-E080-4ECC-9997-EB4330663152}"/>
    <cellStyle name="Vírgula 64 2 3 15" xfId="43967" xr:uid="{D575B104-8829-4039-8C2C-0E46F34FB449}"/>
    <cellStyle name="Vírgula 64 2 3 2" xfId="5658" xr:uid="{908FDFF0-ACD7-4E0C-B35F-B7E988CCFC3F}"/>
    <cellStyle name="Vírgula 64 2 3 2 2" xfId="10907" xr:uid="{A01C95B0-80A3-492D-975C-ECBBD68C3767}"/>
    <cellStyle name="Vírgula 64 2 3 2 2 2" xfId="27169" xr:uid="{33B93BBE-A717-4B68-ADAD-B8D263FAEF54}"/>
    <cellStyle name="Vírgula 64 2 3 2 3" xfId="16430" xr:uid="{0C34B2BA-E3F9-4355-8230-050866C08746}"/>
    <cellStyle name="Vírgula 64 2 3 2 4" xfId="22328" xr:uid="{305A77D5-B0E9-42A7-B4DE-F3B9DCCB0E05}"/>
    <cellStyle name="Vírgula 64 2 3 2 5" xfId="18884" xr:uid="{510C80CD-B5A0-4DE1-B3F9-FD830FA45650}"/>
    <cellStyle name="Vírgula 64 2 3 3" xfId="7664" xr:uid="{398022A3-30E0-4E7E-80B4-DFF0D3B7D833}"/>
    <cellStyle name="Vírgula 64 2 3 3 2" xfId="12519" xr:uid="{537BA454-0D14-4224-B283-AA3265C8C9F2}"/>
    <cellStyle name="Vírgula 64 2 3 3 2 2" xfId="28781" xr:uid="{76BD94DA-DD88-4756-85D4-9E1A8B443505}"/>
    <cellStyle name="Vírgula 64 2 3 3 3" xfId="18114" xr:uid="{B0E55D0C-8E2B-4787-83A8-6BFAFCFD5B9F}"/>
    <cellStyle name="Vírgula 64 2 3 3 4" xfId="23940" xr:uid="{CFCC3ADA-792B-400E-B01C-45CFC69A0461}"/>
    <cellStyle name="Vírgula 64 2 3 3 5" xfId="13302" xr:uid="{5BF1B86F-2FAC-46CA-95D2-ECB27661E04D}"/>
    <cellStyle name="Vírgula 64 2 3 4" xfId="9291" xr:uid="{78DE49A2-AB2E-48A1-9036-F93634DED2E7}"/>
    <cellStyle name="Vírgula 64 2 3 4 2" xfId="25560" xr:uid="{1C4C8B47-F27F-445A-9E4F-52A07180DE0E}"/>
    <cellStyle name="Vírgula 64 2 3 5" xfId="14821" xr:uid="{40397BFA-0BAB-4474-9266-6BC88F595BD5}"/>
    <cellStyle name="Vírgula 64 2 3 6" xfId="20719" xr:uid="{A4750876-FCEF-49F3-B9FC-06E810C810D1}"/>
    <cellStyle name="Vírgula 64 2 3 7" xfId="13175" xr:uid="{0DE34947-D01E-432B-B738-48F7265545DB}"/>
    <cellStyle name="Vírgula 64 2 3 8" xfId="33764" xr:uid="{4425A6FB-C8F3-4206-9955-491B6DDDF2F7}"/>
    <cellStyle name="Vírgula 64 2 3 9" xfId="35549" xr:uid="{CDB216D1-B27D-44E2-9B31-BA5AB92CCAE6}"/>
    <cellStyle name="Vírgula 64 2 4" xfId="4799" xr:uid="{7C6A4961-6207-4F0E-8E51-1A0ED3C41839}"/>
    <cellStyle name="Vírgula 64 2 4 2" xfId="10048" xr:uid="{AAA2F525-A5ED-434F-AC05-BA7B67E0B268}"/>
    <cellStyle name="Vírgula 64 2 4 2 2" xfId="26310" xr:uid="{DDAAD7A7-C582-4615-B83D-A1AF00E7EDA2}"/>
    <cellStyle name="Vírgula 64 2 4 3" xfId="15571" xr:uid="{BA3B8AE8-CF2F-45B9-B5D8-1F1A0C689F81}"/>
    <cellStyle name="Vírgula 64 2 4 4" xfId="21469" xr:uid="{9F4B4CBE-3D58-4470-BB90-F1D6F89CC10D}"/>
    <cellStyle name="Vírgula 64 2 4 5" xfId="31214" xr:uid="{939A191E-415D-4309-A4B4-6B0B7AA9E037}"/>
    <cellStyle name="Vírgula 64 2 5" xfId="6805" xr:uid="{978CC2E5-4560-4826-8604-34EEB6438CC9}"/>
    <cellStyle name="Vírgula 64 2 5 2" xfId="11660" xr:uid="{7738DF0F-8FF5-46FA-BCC7-50E761F82754}"/>
    <cellStyle name="Vírgula 64 2 5 2 2" xfId="27922" xr:uid="{81C8AAC3-01BF-4991-A2DC-EE8042B878BA}"/>
    <cellStyle name="Vírgula 64 2 5 3" xfId="17255" xr:uid="{D1BC27C3-C9F5-49DD-838A-4F42666F98BC}"/>
    <cellStyle name="Vírgula 64 2 5 4" xfId="23081" xr:uid="{8C2B1D02-72EF-4DC5-A369-08AB511710F3}"/>
    <cellStyle name="Vírgula 64 2 5 5" xfId="31975" xr:uid="{2DB9E951-F560-478B-910C-E4553737B6CE}"/>
    <cellStyle name="Vírgula 64 2 6" xfId="8432" xr:uid="{6745090E-0A21-4FFA-83D5-B7092A204D81}"/>
    <cellStyle name="Vírgula 64 2 6 2" xfId="24701" xr:uid="{D7AEA003-ED24-475A-B3D0-090DCDADC75F}"/>
    <cellStyle name="Vírgula 64 2 7" xfId="13957" xr:uid="{B5F380A2-0057-434D-AB15-87211AFBAB89}"/>
    <cellStyle name="Vírgula 64 2 8" xfId="19860" xr:uid="{50F754BA-7C46-43E3-9BAF-3B43CFD54659}"/>
    <cellStyle name="Vírgula 64 2 9" xfId="31879" xr:uid="{ABF5B6DA-62D1-4F74-9D56-D7D94AF97A94}"/>
    <cellStyle name="Vírgula 64 3" xfId="3425" xr:uid="{CAAFE76D-A06B-4CD6-9746-BE9D7395BF87}"/>
    <cellStyle name="Vírgula 64 3 10" xfId="35550" xr:uid="{F793CC26-A3C9-42EF-9900-9C3E2EFC114A}"/>
    <cellStyle name="Vírgula 64 3 11" xfId="36137" xr:uid="{C06CCDE1-2406-4EAA-9B04-85726E41E6B6}"/>
    <cellStyle name="Vírgula 64 3 12" xfId="37549" xr:uid="{BE4672BF-71FD-46E7-A316-87D0B7C0B5D7}"/>
    <cellStyle name="Vírgula 64 3 13" xfId="38954" xr:uid="{4F03B320-6B11-42DC-A637-0AB4E0EA7214}"/>
    <cellStyle name="Vírgula 64 3 14" xfId="41219" xr:uid="{BEE38988-E196-4E3B-9FA5-A7D1E2A86CEA}"/>
    <cellStyle name="Vírgula 64 3 15" xfId="42003" xr:uid="{BA328483-2EF5-45E8-98E7-9CC4CF104450}"/>
    <cellStyle name="Vírgula 64 3 16" xfId="43406" xr:uid="{373FC3CD-A4F5-4D42-95A1-8BE918811E59}"/>
    <cellStyle name="Vírgula 64 3 2" xfId="4286" xr:uid="{86AA871F-80A3-4F42-B1ED-2BDF5B976F7A}"/>
    <cellStyle name="Vírgula 64 3 2 10" xfId="36889" xr:uid="{976DB9C1-EDBF-438E-A56F-92318F289EAC}"/>
    <cellStyle name="Vírgula 64 3 2 11" xfId="38301" xr:uid="{1F4077A3-3E03-495B-85D4-87EAA833BF9B}"/>
    <cellStyle name="Vírgula 64 3 2 12" xfId="39706" xr:uid="{2C4D16AC-B2B9-4F8E-B41A-AA97CB8CE02F}"/>
    <cellStyle name="Vírgula 64 3 2 13" xfId="41220" xr:uid="{A5ACC211-404E-4699-864C-DC189E9B6D20}"/>
    <cellStyle name="Vírgula 64 3 2 14" xfId="42755" xr:uid="{BE3E26DF-EC94-41F6-A282-82BA8B528C95}"/>
    <cellStyle name="Vírgula 64 3 2 15" xfId="44158" xr:uid="{E881A1D8-5D3D-4B1C-8EDA-9BEBD462842B}"/>
    <cellStyle name="Vírgula 64 3 2 2" xfId="5895" xr:uid="{978008F7-38F2-4649-B3E2-8A95B0E7BFC3}"/>
    <cellStyle name="Vírgula 64 3 2 2 2" xfId="11144" xr:uid="{A27E551A-A2F6-4B0F-BE68-13546EBFEE83}"/>
    <cellStyle name="Vírgula 64 3 2 2 2 2" xfId="27406" xr:uid="{71B203C6-2F4C-4A7B-80A1-DF5F023CC9A8}"/>
    <cellStyle name="Vírgula 64 3 2 2 3" xfId="16667" xr:uid="{D68C1A84-40E5-4EB9-8835-C7D415794DAE}"/>
    <cellStyle name="Vírgula 64 3 2 2 4" xfId="22565" xr:uid="{3646B35B-5B30-4102-A92E-9D33D724088A}"/>
    <cellStyle name="Vírgula 64 3 2 2 5" xfId="31897" xr:uid="{61910F66-96AB-40FC-BB4F-1BB083F8CE6A}"/>
    <cellStyle name="Vírgula 64 3 2 3" xfId="7901" xr:uid="{341AC78D-97BA-446F-B8AB-557520EEB7D3}"/>
    <cellStyle name="Vírgula 64 3 2 3 2" xfId="12756" xr:uid="{5CCB3CCC-27D7-4FF6-A48E-B94139BA18ED}"/>
    <cellStyle name="Vírgula 64 3 2 3 2 2" xfId="29018" xr:uid="{E14EFA4A-10E1-444A-896D-57DF6472210C}"/>
    <cellStyle name="Vírgula 64 3 2 3 3" xfId="18351" xr:uid="{505F5574-7913-4F35-B245-1CF6B3E52E45}"/>
    <cellStyle name="Vírgula 64 3 2 3 4" xfId="24177" xr:uid="{2B94F250-6F3D-411F-9E7C-22D9E12AEEB2}"/>
    <cellStyle name="Vírgula 64 3 2 3 5" xfId="29383" xr:uid="{266C3A74-70DE-430C-873B-E1A7FEA0A3EB}"/>
    <cellStyle name="Vírgula 64 3 2 4" xfId="9528" xr:uid="{8AC6A325-11C0-4612-A527-9B919D459078}"/>
    <cellStyle name="Vírgula 64 3 2 4 2" xfId="25797" xr:uid="{A39C5317-E9D0-47A4-99D4-D316DA4B6A0B}"/>
    <cellStyle name="Vírgula 64 3 2 5" xfId="15058" xr:uid="{8E4A91F8-399E-4F10-B63F-DF6E54652DB4}"/>
    <cellStyle name="Vírgula 64 3 2 6" xfId="20956" xr:uid="{653A0718-2115-4656-91ED-1141A30E10F6}"/>
    <cellStyle name="Vírgula 64 3 2 7" xfId="32195" xr:uid="{4C2778B7-BB2B-4E9C-A1B8-590974B558C1}"/>
    <cellStyle name="Vírgula 64 3 2 8" xfId="34001" xr:uid="{F5411AD5-CF88-4000-AFBF-F976543FFB0A}"/>
    <cellStyle name="Vírgula 64 3 2 9" xfId="35551" xr:uid="{3FE26C78-134F-4E6D-80E0-AA77FD8E09CC}"/>
    <cellStyle name="Vírgula 64 3 3" xfId="5040" xr:uid="{FF3A10C3-F936-4A65-8DE7-28EBA8EFA019}"/>
    <cellStyle name="Vírgula 64 3 3 2" xfId="10289" xr:uid="{7C44C2CD-37D3-42DC-B726-F366BA3768D0}"/>
    <cellStyle name="Vírgula 64 3 3 2 2" xfId="26551" xr:uid="{39869E59-F2C5-4925-BBBD-3BD14A2085FE}"/>
    <cellStyle name="Vírgula 64 3 3 3" xfId="15812" xr:uid="{7C104E35-C526-40FA-BAAC-B7EC145BDB87}"/>
    <cellStyle name="Vírgula 64 3 3 4" xfId="21710" xr:uid="{84278975-0E1C-44A2-9855-D12563188729}"/>
    <cellStyle name="Vírgula 64 3 3 5" xfId="31965" xr:uid="{AC0EBE9C-8015-4DEC-A7C4-FD610A57DC16}"/>
    <cellStyle name="Vírgula 64 3 4" xfId="7046" xr:uid="{D8C82521-D39C-4653-98B3-AD600BE74114}"/>
    <cellStyle name="Vírgula 64 3 4 2" xfId="11901" xr:uid="{4FB2E4F1-EEB0-40F2-97F3-BFAA07B12B1D}"/>
    <cellStyle name="Vírgula 64 3 4 2 2" xfId="28163" xr:uid="{C4AFC357-FA33-4808-8016-89B0E28DF9D7}"/>
    <cellStyle name="Vírgula 64 3 4 3" xfId="17496" xr:uid="{5F28941C-2230-40CC-8035-7D603CF0F079}"/>
    <cellStyle name="Vírgula 64 3 4 4" xfId="23322" xr:uid="{D513A86C-9FBF-4E07-8A0C-EFF8FF56D720}"/>
    <cellStyle name="Vírgula 64 3 4 5" xfId="32529" xr:uid="{90AFC31B-D8B2-4069-90E1-236DF5FF630B}"/>
    <cellStyle name="Vírgula 64 3 5" xfId="8673" xr:uid="{70B801CD-5BB5-4319-B86A-AE31706D60D5}"/>
    <cellStyle name="Vírgula 64 3 5 2" xfId="24942" xr:uid="{8A5B1D84-F2E5-4991-8B14-5534BB7DEB2B}"/>
    <cellStyle name="Vírgula 64 3 6" xfId="14201" xr:uid="{C1CAC5AB-F41A-4BDD-8A81-83A0797E296D}"/>
    <cellStyle name="Vírgula 64 3 7" xfId="20101" xr:uid="{C6CED801-1E99-4A8A-A06E-BCC3DA225200}"/>
    <cellStyle name="Vírgula 64 3 8" xfId="13369" xr:uid="{8A9F85B2-DFF8-4CB7-807B-9A2F2BFBF735}"/>
    <cellStyle name="Vírgula 64 3 9" xfId="33146" xr:uid="{BBE345A4-1303-4820-8ECF-461E7D5B1246}"/>
    <cellStyle name="Vírgula 64 4" xfId="3848" xr:uid="{23B9F5DD-A585-41CF-ADD4-5F946FDE886E}"/>
    <cellStyle name="Vírgula 64 4 10" xfId="36522" xr:uid="{679DAB06-9C5B-4312-A7F6-FF0D573470CE}"/>
    <cellStyle name="Vírgula 64 4 11" xfId="37934" xr:uid="{E63A9FD6-BF17-4153-AA8E-39215B010FDE}"/>
    <cellStyle name="Vírgula 64 4 12" xfId="39339" xr:uid="{F01E9A65-A34E-44A8-AB58-6281C5B182AF}"/>
    <cellStyle name="Vírgula 64 4 13" xfId="41221" xr:uid="{F08A3244-3D3C-4D55-9A53-57AB9ACF49FA}"/>
    <cellStyle name="Vírgula 64 4 14" xfId="42388" xr:uid="{F5F84566-7747-4863-8720-0E373F9F807A}"/>
    <cellStyle name="Vírgula 64 4 15" xfId="43791" xr:uid="{E820BFAD-7D81-4F6B-9BD3-AAFDD7DA8844}"/>
    <cellStyle name="Vírgula 64 4 2" xfId="5457" xr:uid="{A12ED69B-9081-451E-ACFE-A6ACDEBDD90A}"/>
    <cellStyle name="Vírgula 64 4 2 2" xfId="10706" xr:uid="{2657DAEF-3973-4BF1-91A1-7E54330FC508}"/>
    <cellStyle name="Vírgula 64 4 2 2 2" xfId="26968" xr:uid="{EE89C1BE-9342-4044-A5BD-A7EF6A45C806}"/>
    <cellStyle name="Vírgula 64 4 2 3" xfId="16229" xr:uid="{E64C99EA-50C1-4139-AB3E-2AEBFEC97CA0}"/>
    <cellStyle name="Vírgula 64 4 2 4" xfId="22127" xr:uid="{18D74713-ECD6-438C-AACD-7888B347CA10}"/>
    <cellStyle name="Vírgula 64 4 2 5" xfId="31782" xr:uid="{8BEF3375-E84E-479C-89B5-CF679D6BED2F}"/>
    <cellStyle name="Vírgula 64 4 3" xfId="7463" xr:uid="{E7BBCA63-C2B9-4E17-ABEE-B513F7F06626}"/>
    <cellStyle name="Vírgula 64 4 3 2" xfId="12318" xr:uid="{95D889B5-2FB1-4827-9F18-7AC36052773D}"/>
    <cellStyle name="Vírgula 64 4 3 2 2" xfId="28580" xr:uid="{BE9EA11A-ACAA-45DF-A609-FCC888205D60}"/>
    <cellStyle name="Vírgula 64 4 3 3" xfId="17913" xr:uid="{5FE9C258-06D8-4B04-BEDD-D1345519BB24}"/>
    <cellStyle name="Vírgula 64 4 3 4" xfId="23739" xr:uid="{7B8E7195-6C87-4985-BC9B-C5C8A3C08E61}"/>
    <cellStyle name="Vírgula 64 4 3 5" xfId="31705" xr:uid="{D6674EBF-3255-4834-A8CC-D0A2B03DEBD9}"/>
    <cellStyle name="Vírgula 64 4 4" xfId="9090" xr:uid="{7D4958B6-F1F0-47F4-B51B-E708810A2235}"/>
    <cellStyle name="Vírgula 64 4 4 2" xfId="25359" xr:uid="{467D3499-25C4-4AA7-A5BE-ED643CB84EA1}"/>
    <cellStyle name="Vírgula 64 4 5" xfId="14620" xr:uid="{21AB008A-1D48-490A-8D4E-CB0EC0B497E6}"/>
    <cellStyle name="Vírgula 64 4 6" xfId="20518" xr:uid="{862EEEA2-0F33-4A36-95AD-0FD4306F3B6B}"/>
    <cellStyle name="Vírgula 64 4 7" xfId="32062" xr:uid="{1066B5CF-E709-4F3A-8599-285EC2EE883F}"/>
    <cellStyle name="Vírgula 64 4 8" xfId="33563" xr:uid="{A3525C37-4A05-484E-889D-FEA8BBFC306E}"/>
    <cellStyle name="Vírgula 64 4 9" xfId="35552" xr:uid="{FA3510DB-72BD-49FF-B5BB-F526A54A1A35}"/>
    <cellStyle name="Vírgula 64 5" xfId="4604" xr:uid="{9A9A264D-E6D6-4B1A-A23E-0EFCB27C7E92}"/>
    <cellStyle name="Vírgula 64 5 2" xfId="9853" xr:uid="{787A1A8F-3DFC-4540-AE95-182ED5FE1479}"/>
    <cellStyle name="Vírgula 64 5 2 2" xfId="26115" xr:uid="{94DB36FE-D6E2-4FF3-A252-8533F3513735}"/>
    <cellStyle name="Vírgula 64 5 3" xfId="15376" xr:uid="{3614C3BB-2596-4C6E-8A45-BBD5557805C6}"/>
    <cellStyle name="Vírgula 64 5 4" xfId="21274" xr:uid="{F7941679-C41B-43A4-82E7-8EF24E86FFAB}"/>
    <cellStyle name="Vírgula 64 5 5" xfId="13511" xr:uid="{F70A1805-3458-4119-8139-B9CA3D7D5B19}"/>
    <cellStyle name="Vírgula 64 6" xfId="6610" xr:uid="{FBE1AA46-C2A3-46E6-AC0F-4579999FF9E4}"/>
    <cellStyle name="Vírgula 64 6 2" xfId="11465" xr:uid="{02335126-B03B-4965-87F9-5A0B08B1B355}"/>
    <cellStyle name="Vírgula 64 6 2 2" xfId="27727" xr:uid="{933BDA60-B89B-4E68-9775-B7D82ABC2B71}"/>
    <cellStyle name="Vírgula 64 6 3" xfId="17060" xr:uid="{F9F27EC8-1A22-4420-9754-1E7ADD02BE18}"/>
    <cellStyle name="Vírgula 64 6 4" xfId="22886" xr:uid="{505CB11B-08D4-4CE2-BB3D-5C6DAB50958A}"/>
    <cellStyle name="Vírgula 64 6 5" xfId="29517" xr:uid="{921C82DD-5D81-40D4-BCFB-3E1F2E9C1F65}"/>
    <cellStyle name="Vírgula 64 7" xfId="8237" xr:uid="{D3181E41-B64C-4B1E-9D79-287117E30BE7}"/>
    <cellStyle name="Vírgula 64 7 2" xfId="24506" xr:uid="{EE3FF4C9-0BDD-4501-979B-47A6C8159F8E}"/>
    <cellStyle name="Vírgula 64 8" xfId="13757" xr:uid="{352771E2-3B4B-46AC-ADF3-A225BC3C8173}"/>
    <cellStyle name="Vírgula 64 9" xfId="19665" xr:uid="{60CC15EF-66B1-4208-8646-ED546EA2DF2F}"/>
    <cellStyle name="Vírgula 65" xfId="31514" xr:uid="{995C047E-8A7B-452B-923E-B0CED5283475}"/>
    <cellStyle name="Vírgula 65 2" xfId="41456" xr:uid="{81C95C0D-84E5-443A-AF90-A86CF0C37714}"/>
    <cellStyle name="Vírgula 66" xfId="32597" xr:uid="{B0D22D1F-64A0-4D3E-88EE-A4C61410D7E3}"/>
    <cellStyle name="Vírgula 67" xfId="3255" xr:uid="{FBC2D7A1-AB10-4BDA-BBA4-C65E58193BEC}"/>
    <cellStyle name="Vírgula 67 10" xfId="30895" xr:uid="{85A1FD02-3116-4FD6-970A-BA1683B1FB46}"/>
    <cellStyle name="Vírgula 67 11" xfId="33002" xr:uid="{0743AB01-039F-4876-89A6-2F6E8D0DC64A}"/>
    <cellStyle name="Vírgula 67 12" xfId="35553" xr:uid="{A678D9B7-BDC5-4C09-BD1B-A135DE55AFDA}"/>
    <cellStyle name="Vírgula 67 13" xfId="35775" xr:uid="{EBC44DDB-0C2F-43E7-BEAF-099AC88D93BD}"/>
    <cellStyle name="Vírgula 67 14" xfId="37187" xr:uid="{CDDB834E-A3E8-434E-8CC7-94BD1526B4E5}"/>
    <cellStyle name="Vírgula 67 15" xfId="38592" xr:uid="{D7859D69-3D9F-43FF-AF67-DE95FF71C54C}"/>
    <cellStyle name="Vírgula 67 16" xfId="41222" xr:uid="{574A8CDA-F4C0-4D9F-8519-C527D395F816}"/>
    <cellStyle name="Vírgula 67 17" xfId="41641" xr:uid="{8BD4F9A2-684D-4E01-843D-94008E0726A6}"/>
    <cellStyle name="Vírgula 67 18" xfId="43044" xr:uid="{2CB5BE98-CEB2-4C54-A591-8D6C03ADBBF3}"/>
    <cellStyle name="Vírgula 67 2" xfId="3279" xr:uid="{C022A308-900B-4231-AB9C-2D1B9BCBD7EB}"/>
    <cellStyle name="Vírgula 67 2 10" xfId="33012" xr:uid="{BC3A6A33-DDAE-4382-944E-5F6950F76DAC}"/>
    <cellStyle name="Vírgula 67 2 11" xfId="35554" xr:uid="{E4AFED51-425B-460F-9961-D752DABC54A8}"/>
    <cellStyle name="Vírgula 67 2 12" xfId="35950" xr:uid="{0758A462-3EAE-4F46-9023-BE96B1140533}"/>
    <cellStyle name="Vírgula 67 2 13" xfId="37362" xr:uid="{BA802457-34C4-497D-A1C9-DBB94DA3BDBA}"/>
    <cellStyle name="Vírgula 67 2 14" xfId="38767" xr:uid="{E8E0CF63-AE7B-428C-BFD9-82C4FA524C72}"/>
    <cellStyle name="Vírgula 67 2 15" xfId="41223" xr:uid="{4E687F87-2950-4389-AA94-A9112B5B3070}"/>
    <cellStyle name="Vírgula 67 2 16" xfId="41816" xr:uid="{D2432712-23C2-4905-8535-56BFA363F49E}"/>
    <cellStyle name="Vírgula 67 2 17" xfId="43219" xr:uid="{5553027A-C492-4DE7-8121-735AAF4FC684}"/>
    <cellStyle name="Vírgula 67 2 2" xfId="3318" xr:uid="{2065CD28-E9E5-4B5B-8CBF-D1EEFEEED789}"/>
    <cellStyle name="Vírgula 67 2 2 10" xfId="35555" xr:uid="{CE3C94A1-0443-4A84-82E0-AA38F45F1FDF}"/>
    <cellStyle name="Vírgula 67 2 2 11" xfId="36315" xr:uid="{A3011F36-9CB4-42C3-9055-7C75C6848B60}"/>
    <cellStyle name="Vírgula 67 2 2 12" xfId="37727" xr:uid="{6374953F-A34E-4181-82E3-4824F956E3A6}"/>
    <cellStyle name="Vírgula 67 2 2 13" xfId="39132" xr:uid="{7CE7206C-0F36-4DC6-B309-7004C5A1CC21}"/>
    <cellStyle name="Vírgula 67 2 2 14" xfId="41224" xr:uid="{E30829CD-2A76-45E9-8DE5-A3FF3A2EEDC8}"/>
    <cellStyle name="Vírgula 67 2 2 15" xfId="42181" xr:uid="{0F956B52-4204-4FA2-A9FC-814ED7897454}"/>
    <cellStyle name="Vírgula 67 2 2 16" xfId="43584" xr:uid="{FDA3564F-9299-4009-8208-D3C4FA84C605}"/>
    <cellStyle name="Vírgula 67 2 2 2" xfId="4102" xr:uid="{B777BA84-D273-467C-BA42-1CCBE533B0F5}"/>
    <cellStyle name="Vírgula 67 2 2 2 10" xfId="37067" xr:uid="{2B978E28-32E0-48E1-9E3A-A5038B4E0EA6}"/>
    <cellStyle name="Vírgula 67 2 2 2 11" xfId="38479" xr:uid="{8BAE8089-673E-4C9D-BA23-EEB2768FA174}"/>
    <cellStyle name="Vírgula 67 2 2 2 12" xfId="39884" xr:uid="{24F50D63-65A3-4A26-B6FF-9D9821683070}"/>
    <cellStyle name="Vírgula 67 2 2 2 13" xfId="41225" xr:uid="{B3C1FA86-300C-4A3A-9EE6-9C5A8421D7E1}"/>
    <cellStyle name="Vírgula 67 2 2 2 14" xfId="42933" xr:uid="{2B9CAC5F-3D93-4B39-8E40-96B5F5BB7271}"/>
    <cellStyle name="Vírgula 67 2 2 2 15" xfId="44336" xr:uid="{29C05DA7-797E-46CC-A581-281CC0BFB52A}"/>
    <cellStyle name="Vírgula 67 2 2 2 2" xfId="5711" xr:uid="{864D115B-6F9B-41F0-9308-109430D55499}"/>
    <cellStyle name="Vírgula 67 2 2 2 2 2" xfId="10960" xr:uid="{4227BF15-8231-45DB-B828-F5CA3E6CF1A6}"/>
    <cellStyle name="Vírgula 67 2 2 2 2 2 2" xfId="27222" xr:uid="{1F44394F-A88A-4EC0-A134-52A0088973B2}"/>
    <cellStyle name="Vírgula 67 2 2 2 2 3" xfId="16483" xr:uid="{E227D9FF-9BB9-470D-AACA-D40947FC3CA4}"/>
    <cellStyle name="Vírgula 67 2 2 2 2 4" xfId="22381" xr:uid="{285D123A-E38D-485B-A935-D0A062B8260F}"/>
    <cellStyle name="Vírgula 67 2 2 2 2 5" xfId="13129" xr:uid="{C81CA56F-4A48-468E-86E5-28722CFE5C3B}"/>
    <cellStyle name="Vírgula 67 2 2 2 3" xfId="7717" xr:uid="{77BB462B-D8FC-4DB4-8514-C10FA6372DA3}"/>
    <cellStyle name="Vírgula 67 2 2 2 3 2" xfId="12572" xr:uid="{E7F27281-70DF-4723-B674-196C20FF8B08}"/>
    <cellStyle name="Vírgula 67 2 2 2 3 2 2" xfId="28834" xr:uid="{673F4A87-0F60-403C-88EA-9D087F0245EF}"/>
    <cellStyle name="Vírgula 67 2 2 2 3 3" xfId="18167" xr:uid="{0B7DE207-3F98-4AB3-B39B-00E3FABFE953}"/>
    <cellStyle name="Vírgula 67 2 2 2 3 4" xfId="23993" xr:uid="{31FB8DE3-AADC-4ECC-991C-9F4D8DE79A27}"/>
    <cellStyle name="Vírgula 67 2 2 2 3 5" xfId="30984" xr:uid="{3735A4D1-18F1-4F6D-BFEA-F0FBEBF61E01}"/>
    <cellStyle name="Vírgula 67 2 2 2 4" xfId="9344" xr:uid="{7B830EE7-EBEC-431F-A5E6-5B7326847573}"/>
    <cellStyle name="Vírgula 67 2 2 2 4 2" xfId="25613" xr:uid="{0087A8AE-2B20-434A-8289-885661579060}"/>
    <cellStyle name="Vírgula 67 2 2 2 5" xfId="14874" xr:uid="{A6BADCFE-18A8-4F9B-A20B-62C6D6D0D2BE}"/>
    <cellStyle name="Vírgula 67 2 2 2 6" xfId="20772" xr:uid="{0B7BB6E1-03AE-40E8-B040-55236D158E78}"/>
    <cellStyle name="Vírgula 67 2 2 2 7" xfId="32280" xr:uid="{5A8C7D79-D133-457D-A662-442D11CA6B4F}"/>
    <cellStyle name="Vírgula 67 2 2 2 8" xfId="33817" xr:uid="{62A47700-528D-4249-9C8A-EA878FF553C1}"/>
    <cellStyle name="Vírgula 67 2 2 2 9" xfId="35556" xr:uid="{47AB09A4-6A16-4664-B162-F85D10FC754A}"/>
    <cellStyle name="Vírgula 67 2 2 3" xfId="4934" xr:uid="{B0903479-0E76-441F-BC7E-80101749B38B}"/>
    <cellStyle name="Vírgula 67 2 2 3 2" xfId="10183" xr:uid="{917D4E15-50CA-4515-B602-6EF5BE3E4EC1}"/>
    <cellStyle name="Vírgula 67 2 2 3 2 2" xfId="26445" xr:uid="{16E73DF1-3C23-40B0-A437-19C1ABD9DD53}"/>
    <cellStyle name="Vírgula 67 2 2 3 3" xfId="15706" xr:uid="{2CD3F896-D5EC-44BD-86B3-7D9ECE261BC3}"/>
    <cellStyle name="Vírgula 67 2 2 3 4" xfId="21604" xr:uid="{D5076116-B8C0-4138-8F72-44BCE786F9CE}"/>
    <cellStyle name="Vírgula 67 2 2 3 5" xfId="30557" xr:uid="{CA8F582D-F281-4F8B-ADED-F505DB3652A1}"/>
    <cellStyle name="Vírgula 67 2 2 4" xfId="6940" xr:uid="{66C14DE8-AF7B-46BF-BC12-AFF92EAD03D3}"/>
    <cellStyle name="Vírgula 67 2 2 4 2" xfId="11795" xr:uid="{E54AA8BB-F6DD-4E47-A273-5DA716258EA8}"/>
    <cellStyle name="Vírgula 67 2 2 4 2 2" xfId="28057" xr:uid="{7092763B-B12F-4F35-BE0E-5859D79C89FB}"/>
    <cellStyle name="Vírgula 67 2 2 4 3" xfId="17390" xr:uid="{C15A9CA4-CF4A-4C2A-8C1F-6FDC48918790}"/>
    <cellStyle name="Vírgula 67 2 2 4 4" xfId="23216" xr:uid="{E5122471-E3B0-4E26-A7A7-C51ABC70B5C0}"/>
    <cellStyle name="Vírgula 67 2 2 4 5" xfId="30297" xr:uid="{B2633E44-44D3-422A-BE54-3383CCBDBA0D}"/>
    <cellStyle name="Vírgula 67 2 2 5" xfId="8567" xr:uid="{7F269C8A-00A8-469E-89E2-84275255F642}"/>
    <cellStyle name="Vírgula 67 2 2 5 2" xfId="24836" xr:uid="{32221050-398E-4F0D-8723-D05F87D20E08}"/>
    <cellStyle name="Vírgula 67 2 2 6" xfId="14095" xr:uid="{966EA119-68A2-4FB4-8CD7-4CA01B0534AF}"/>
    <cellStyle name="Vírgula 67 2 2 7" xfId="19995" xr:uid="{A576BD14-51E1-4908-B993-79ED4292CD26}"/>
    <cellStyle name="Vírgula 67 2 2 8" xfId="29635" xr:uid="{4B58644F-BE87-4434-A9AE-B7568FBB2E41}"/>
    <cellStyle name="Vírgula 67 2 2 9" xfId="33040" xr:uid="{9F9F7D24-7510-46D2-808B-7E86FCC502B2}"/>
    <cellStyle name="Vírgula 67 2 3" xfId="4088" xr:uid="{315D298A-AF34-4FC0-A924-4C21A728D7F1}"/>
    <cellStyle name="Vírgula 67 2 3 10" xfId="36700" xr:uid="{917DF57D-D9F5-41D9-9A75-DE736A9708DE}"/>
    <cellStyle name="Vírgula 67 2 3 11" xfId="38112" xr:uid="{71D5BA07-4752-46A2-987E-200515E81412}"/>
    <cellStyle name="Vírgula 67 2 3 12" xfId="39517" xr:uid="{5301D26A-70E7-4D74-AEE1-430DF8329363}"/>
    <cellStyle name="Vírgula 67 2 3 13" xfId="41226" xr:uid="{53D2CCDE-3589-47BF-89BD-7F82CAFA0233}"/>
    <cellStyle name="Vírgula 67 2 3 14" xfId="42566" xr:uid="{375CC323-DD6D-4606-84A9-8B9B78A518A9}"/>
    <cellStyle name="Vírgula 67 2 3 15" xfId="43969" xr:uid="{2B489C59-8C31-4FAC-81A5-0F55EB704E0E}"/>
    <cellStyle name="Vírgula 67 2 3 2" xfId="5697" xr:uid="{3D9D4760-AF4B-46B0-B7A3-FE8B0CE5EB9A}"/>
    <cellStyle name="Vírgula 67 2 3 2 2" xfId="10946" xr:uid="{26EF8140-75B5-4439-9B3A-CBC5D20139DD}"/>
    <cellStyle name="Vírgula 67 2 3 2 2 2" xfId="27208" xr:uid="{8209B802-B876-4024-9B09-838B98C86660}"/>
    <cellStyle name="Vírgula 67 2 3 2 3" xfId="16469" xr:uid="{6ADCBA4F-2B7F-4780-8175-A85726BEC7C9}"/>
    <cellStyle name="Vírgula 67 2 3 2 4" xfId="22367" xr:uid="{9F18189D-3F9E-4476-8C26-B5FEB9AC0220}"/>
    <cellStyle name="Vírgula 67 2 3 2 5" xfId="29824" xr:uid="{C0FB4241-B9BE-4D35-8B3C-431029D3C5DA}"/>
    <cellStyle name="Vírgula 67 2 3 3" xfId="7703" xr:uid="{39BFBEB2-1707-4AD0-96D0-07A98D99DD3A}"/>
    <cellStyle name="Vírgula 67 2 3 3 2" xfId="12558" xr:uid="{5DE88552-79E1-46B1-8C9E-FCDDFAE3D485}"/>
    <cellStyle name="Vírgula 67 2 3 3 2 2" xfId="28820" xr:uid="{D9DED09E-9E32-46B3-B12B-3F62EEB2D8A9}"/>
    <cellStyle name="Vírgula 67 2 3 3 3" xfId="18153" xr:uid="{1C3D7F15-5B7D-43CD-9B7F-CBCC59698FF2}"/>
    <cellStyle name="Vírgula 67 2 3 3 4" xfId="23979" xr:uid="{82417518-22C5-410F-98B3-8B8378CEA893}"/>
    <cellStyle name="Vírgula 67 2 3 3 5" xfId="32207" xr:uid="{01AA5A27-281A-46EE-9208-8CB57D35FCDA}"/>
    <cellStyle name="Vírgula 67 2 3 4" xfId="9330" xr:uid="{E1F16F48-A876-4FCB-B848-32D0C4BDE589}"/>
    <cellStyle name="Vírgula 67 2 3 4 2" xfId="25599" xr:uid="{43FE3866-1972-4CE7-B9A0-0A8CA497EF2D}"/>
    <cellStyle name="Vírgula 67 2 3 5" xfId="14860" xr:uid="{0BF9034A-2BED-4000-A04D-7CF4C87C055C}"/>
    <cellStyle name="Vírgula 67 2 3 6" xfId="20758" xr:uid="{CC9C04D5-BEE8-4979-AC9E-3BC81A3B40DB}"/>
    <cellStyle name="Vírgula 67 2 3 7" xfId="32126" xr:uid="{AEA94FF4-DD11-4ECD-8B06-7437D62B61E9}"/>
    <cellStyle name="Vírgula 67 2 3 8" xfId="33803" xr:uid="{FC63F2F0-C78F-4707-9BA2-E75FC5CC9370}"/>
    <cellStyle name="Vírgula 67 2 3 9" xfId="35557" xr:uid="{47140FE1-DAF5-4FD0-A1C7-13D2B203F4D9}"/>
    <cellStyle name="Vírgula 67 2 4" xfId="4906" xr:uid="{BCF6AF28-9A8F-483B-B7D1-E8D55B20A2D6}"/>
    <cellStyle name="Vírgula 67 2 4 2" xfId="10155" xr:uid="{89325615-9EF6-4738-A052-ED737A564A22}"/>
    <cellStyle name="Vírgula 67 2 4 2 2" xfId="26417" xr:uid="{116C2BC0-5C0D-4EA0-BDB6-DC2268BEB08E}"/>
    <cellStyle name="Vírgula 67 2 4 3" xfId="15678" xr:uid="{9E272384-F223-4171-94B5-544C6AD2B9C1}"/>
    <cellStyle name="Vírgula 67 2 4 4" xfId="21576" xr:uid="{D664CBE7-478E-4AA4-B929-AEFC4D68D735}"/>
    <cellStyle name="Vírgula 67 2 4 5" xfId="13474" xr:uid="{AC0893DE-A710-4730-BAFD-925A9D035078}"/>
    <cellStyle name="Vírgula 67 2 5" xfId="6912" xr:uid="{4DBF8AEE-74FC-4967-883C-91A8BA5754EC}"/>
    <cellStyle name="Vírgula 67 2 5 2" xfId="11767" xr:uid="{9E9DEDC5-66EE-448C-899C-E1F504B2CCE2}"/>
    <cellStyle name="Vírgula 67 2 5 2 2" xfId="28029" xr:uid="{61222519-769F-4F87-BBC4-6F0575F408D5}"/>
    <cellStyle name="Vírgula 67 2 5 3" xfId="17362" xr:uid="{02D943F3-0F1A-4B40-AF31-8920886694D4}"/>
    <cellStyle name="Vírgula 67 2 5 4" xfId="23188" xr:uid="{41F4B183-7B36-4C13-A011-859341102369}"/>
    <cellStyle name="Vírgula 67 2 5 5" xfId="18853" xr:uid="{72C68A93-53E4-4507-AC4D-8EC7563E780B}"/>
    <cellStyle name="Vírgula 67 2 6" xfId="8539" xr:uid="{821190B0-EDBD-4FB5-B361-9E229B042AE0}"/>
    <cellStyle name="Vírgula 67 2 6 2" xfId="24808" xr:uid="{F467A859-E933-48C7-86C1-2820C0120F46}"/>
    <cellStyle name="Vírgula 67 2 7" xfId="14065" xr:uid="{C2B93305-BE55-477A-80EE-E24417A6D820}"/>
    <cellStyle name="Vírgula 67 2 8" xfId="19967" xr:uid="{C3D1C96F-BF66-4A4D-93E9-4B3C16BBB07F}"/>
    <cellStyle name="Vírgula 67 2 9" xfId="19577" xr:uid="{4702925A-B18C-4FE0-A19A-64505419E9D9}"/>
    <cellStyle name="Vírgula 67 3" xfId="3308" xr:uid="{6E7DA325-B6B2-4B01-A513-C53CD12BFADC}"/>
    <cellStyle name="Vírgula 67 3 10" xfId="35558" xr:uid="{D07CE32F-6613-448E-96D4-F14C5E532D6E}"/>
    <cellStyle name="Vírgula 67 3 11" xfId="36139" xr:uid="{7DD2AAB6-0156-46B6-9BD5-A1B0D4852F9A}"/>
    <cellStyle name="Vírgula 67 3 12" xfId="37551" xr:uid="{87712923-1ACF-4A8A-8DDF-FE26C31D9277}"/>
    <cellStyle name="Vírgula 67 3 13" xfId="38956" xr:uid="{582EA343-320F-44AB-81C3-437B88F1498A}"/>
    <cellStyle name="Vírgula 67 3 14" xfId="41227" xr:uid="{6DBA1038-0345-4C96-A011-04F0BC8DB423}"/>
    <cellStyle name="Vírgula 67 3 15" xfId="42005" xr:uid="{89E06351-8111-48EA-8A2A-63C1A27165EF}"/>
    <cellStyle name="Vírgula 67 3 16" xfId="43408" xr:uid="{7BE6BD38-74AA-4473-99E4-C1E23EC9D856}"/>
    <cellStyle name="Vírgula 67 3 2" xfId="4080" xr:uid="{718275BB-E092-48E4-A330-F6E536A5DEE4}"/>
    <cellStyle name="Vírgula 67 3 2 10" xfId="36891" xr:uid="{F726FAF5-85E5-40B7-8569-9E4789076E06}"/>
    <cellStyle name="Vírgula 67 3 2 11" xfId="38303" xr:uid="{26B4AAFA-4D3A-4728-A74F-3BCCC91257F6}"/>
    <cellStyle name="Vírgula 67 3 2 12" xfId="39708" xr:uid="{DA92A12F-B08F-45D3-B4FA-CF0A26B399DA}"/>
    <cellStyle name="Vírgula 67 3 2 13" xfId="41228" xr:uid="{99C1F085-EB10-4A3C-B82F-F1B0A448704B}"/>
    <cellStyle name="Vírgula 67 3 2 14" xfId="42757" xr:uid="{92C9F689-E2CF-4DEC-84D4-9061D3E21CE6}"/>
    <cellStyle name="Vírgula 67 3 2 15" xfId="44160" xr:uid="{AE59EF4D-6F36-415E-A4E4-557C8F95AF9A}"/>
    <cellStyle name="Vírgula 67 3 2 2" xfId="5689" xr:uid="{04BAF851-CD84-4654-BD15-AFFB5647302B}"/>
    <cellStyle name="Vírgula 67 3 2 2 2" xfId="10938" xr:uid="{1320EF18-F7D6-49A3-8C93-AC408172A144}"/>
    <cellStyle name="Vírgula 67 3 2 2 2 2" xfId="27200" xr:uid="{DFE451EC-FC4C-429B-AD8D-7E89F3747CA0}"/>
    <cellStyle name="Vírgula 67 3 2 2 3" xfId="16461" xr:uid="{9E4F6F62-D676-4932-A67F-BCDE230ED7F1}"/>
    <cellStyle name="Vírgula 67 3 2 2 4" xfId="22359" xr:uid="{26E91937-43D6-4DFB-90A5-088651413E4C}"/>
    <cellStyle name="Vírgula 67 3 2 2 5" xfId="30947" xr:uid="{2AACE97E-9910-4899-8F62-D5D20FE1F086}"/>
    <cellStyle name="Vírgula 67 3 2 3" xfId="7695" xr:uid="{785CFD40-1D76-476F-ACD1-EF45E08048F3}"/>
    <cellStyle name="Vírgula 67 3 2 3 2" xfId="12550" xr:uid="{5D77DDAC-13F8-4F0E-93A7-64FAB9D2F405}"/>
    <cellStyle name="Vírgula 67 3 2 3 2 2" xfId="28812" xr:uid="{BA3D4B1A-C84F-4137-9130-B15F739CAA69}"/>
    <cellStyle name="Vírgula 67 3 2 3 3" xfId="18145" xr:uid="{15FA12CB-FF92-4B3E-A6C1-B0414EFC9DEE}"/>
    <cellStyle name="Vírgula 67 3 2 3 4" xfId="23971" xr:uid="{46742401-F48E-4899-8309-A60CEC5AAC6F}"/>
    <cellStyle name="Vírgula 67 3 2 3 5" xfId="29617" xr:uid="{5D678AFD-DE36-468A-9994-43F0E7EED42A}"/>
    <cellStyle name="Vírgula 67 3 2 4" xfId="9322" xr:uid="{9DE4EC58-6541-4BDC-951B-ED1E0717A7C8}"/>
    <cellStyle name="Vírgula 67 3 2 4 2" xfId="25591" xr:uid="{87318DE4-19BF-4B80-BC48-50CD28547E6C}"/>
    <cellStyle name="Vírgula 67 3 2 5" xfId="14852" xr:uid="{8440485C-93E9-475E-B63B-83F0CE8CDABF}"/>
    <cellStyle name="Vírgula 67 3 2 6" xfId="20750" xr:uid="{FCE279CC-6492-4642-B57D-0698D02D7AC5}"/>
    <cellStyle name="Vírgula 67 3 2 7" xfId="32330" xr:uid="{E45CA5EE-0EB1-4A04-9323-1BEE3F836462}"/>
    <cellStyle name="Vírgula 67 3 2 8" xfId="33795" xr:uid="{6717137D-A195-42DD-8E4B-77351812DC18}"/>
    <cellStyle name="Vírgula 67 3 2 9" xfId="35559" xr:uid="{E362491B-DA28-4253-856D-46CBCD24E4BF}"/>
    <cellStyle name="Vírgula 67 3 3" xfId="4924" xr:uid="{71AC308D-3BD5-43B3-84B5-83085F48BA95}"/>
    <cellStyle name="Vírgula 67 3 3 2" xfId="10173" xr:uid="{930CD46B-31C3-4038-A1A1-60986B5DD120}"/>
    <cellStyle name="Vírgula 67 3 3 2 2" xfId="26435" xr:uid="{DE7A7BDD-30C0-4256-968A-9B94582D55D4}"/>
    <cellStyle name="Vírgula 67 3 3 3" xfId="15696" xr:uid="{B727A081-3F8A-4B31-AC41-EA90838E6546}"/>
    <cellStyle name="Vírgula 67 3 3 4" xfId="21594" xr:uid="{376569D9-7AEF-4D5C-B6D3-A7E24879B937}"/>
    <cellStyle name="Vírgula 67 3 3 5" xfId="32209" xr:uid="{89755166-7C82-42B6-B912-B6F3CF23125B}"/>
    <cellStyle name="Vírgula 67 3 4" xfId="6930" xr:uid="{A225C451-21C5-4B56-8D3C-CCC82DF4E6D4}"/>
    <cellStyle name="Vírgula 67 3 4 2" xfId="11785" xr:uid="{36142569-0194-4D9E-95A1-C5403BF95819}"/>
    <cellStyle name="Vírgula 67 3 4 2 2" xfId="28047" xr:uid="{B13E0003-6FB5-4D2F-ADC9-9EF831B9D7F1}"/>
    <cellStyle name="Vírgula 67 3 4 3" xfId="17380" xr:uid="{302A487A-5230-4B48-83E7-FE6C6DFE4938}"/>
    <cellStyle name="Vírgula 67 3 4 4" xfId="23206" xr:uid="{5D292BD3-C8DE-44E9-B44E-8942C16F9737}"/>
    <cellStyle name="Vírgula 67 3 4 5" xfId="13445" xr:uid="{8F7D6FC6-DCB1-477B-8477-407DB68F2093}"/>
    <cellStyle name="Vírgula 67 3 5" xfId="8557" xr:uid="{8BB7E967-71B4-4E57-B69B-0AB60A8A182B}"/>
    <cellStyle name="Vírgula 67 3 5 2" xfId="24826" xr:uid="{03E348DA-5175-4F79-9707-2A96F3BF2E5E}"/>
    <cellStyle name="Vírgula 67 3 6" xfId="14085" xr:uid="{C30DF524-9C44-4E0E-AA26-206350D007B0}"/>
    <cellStyle name="Vírgula 67 3 7" xfId="19985" xr:uid="{E7CAA6A0-34B0-4F65-A691-777F1F6B8153}"/>
    <cellStyle name="Vírgula 67 3 8" xfId="13458" xr:uid="{7147A472-98A0-4C90-9E16-3F6B237AC2B6}"/>
    <cellStyle name="Vírgula 67 3 9" xfId="33030" xr:uid="{78479845-4429-42F5-8A93-29D07BAFCEF4}"/>
    <cellStyle name="Vírgula 67 4" xfId="4117" xr:uid="{07463467-B159-4D40-9E84-026835427F89}"/>
    <cellStyle name="Vírgula 67 4 10" xfId="36524" xr:uid="{AE549044-22C2-43D3-B4F2-C419C06F2A09}"/>
    <cellStyle name="Vírgula 67 4 11" xfId="37936" xr:uid="{6178BB1F-BCA0-4FED-A79B-B1899385BF28}"/>
    <cellStyle name="Vírgula 67 4 12" xfId="39341" xr:uid="{346AFBF4-320C-407E-90A6-6A7E3DF36019}"/>
    <cellStyle name="Vírgula 67 4 13" xfId="41229" xr:uid="{D0A6DDAF-81B5-46DF-B965-84D4215BCD73}"/>
    <cellStyle name="Vírgula 67 4 14" xfId="42390" xr:uid="{32BFF3D6-C1AA-4CAE-A2AC-2786C97B4514}"/>
    <cellStyle name="Vírgula 67 4 15" xfId="43793" xr:uid="{830CF870-B6AA-4252-8110-C3EC1434D6FE}"/>
    <cellStyle name="Vírgula 67 4 2" xfId="5726" xr:uid="{71496F39-B4C0-40DE-9874-BFB07DCB4896}"/>
    <cellStyle name="Vírgula 67 4 2 2" xfId="10975" xr:uid="{9D0EC520-942A-43DE-ADF4-4598B4CC8EF6}"/>
    <cellStyle name="Vírgula 67 4 2 2 2" xfId="27237" xr:uid="{286B6FD7-1AAE-471A-8EA4-CC75B405FFA6}"/>
    <cellStyle name="Vírgula 67 4 2 3" xfId="16498" xr:uid="{F41937D5-9147-482B-80BD-7F2CB6EF74BB}"/>
    <cellStyle name="Vírgula 67 4 2 4" xfId="22396" xr:uid="{EF821B25-3F16-4E1E-A116-7A95001F4936}"/>
    <cellStyle name="Vírgula 67 4 2 5" xfId="30736" xr:uid="{0749A132-8E34-4A2A-BE67-D0019F09D9DA}"/>
    <cellStyle name="Vírgula 67 4 3" xfId="7732" xr:uid="{2A0BBFE0-7063-4F2B-8B26-B6B3F6D97C19}"/>
    <cellStyle name="Vírgula 67 4 3 2" xfId="12587" xr:uid="{DF9BB74F-9BBE-4CA9-91B5-6C7D7F3BCDA8}"/>
    <cellStyle name="Vírgula 67 4 3 2 2" xfId="28849" xr:uid="{5661CB3F-922F-4BFF-A91C-62C33286FA9A}"/>
    <cellStyle name="Vírgula 67 4 3 3" xfId="18182" xr:uid="{51239EC1-8286-4A94-87F3-B4C0221A71B4}"/>
    <cellStyle name="Vírgula 67 4 3 4" xfId="24008" xr:uid="{B7147C1F-728C-46D0-841E-ADEDBE5092D6}"/>
    <cellStyle name="Vírgula 67 4 3 5" xfId="13612" xr:uid="{E52B9EE0-FCDB-40AC-9CBD-869C45AC1767}"/>
    <cellStyle name="Vírgula 67 4 4" xfId="9359" xr:uid="{F2EB7DCC-5C68-49D8-9D19-E02CBEFD1BEC}"/>
    <cellStyle name="Vírgula 67 4 4 2" xfId="25628" xr:uid="{3B849BE8-EF6A-4308-93C0-9B60E2B64F05}"/>
    <cellStyle name="Vírgula 67 4 5" xfId="14889" xr:uid="{C0694BBD-8F03-4900-AA14-C1B145D6454A}"/>
    <cellStyle name="Vírgula 67 4 6" xfId="20787" xr:uid="{3F43EDE7-47EF-43A5-8D64-17C15B794AC7}"/>
    <cellStyle name="Vírgula 67 4 7" xfId="30973" xr:uid="{1593A916-77E5-4318-B7E8-0F4651FB27C9}"/>
    <cellStyle name="Vírgula 67 4 8" xfId="33832" xr:uid="{080C2EC5-FE8C-486A-84C6-AA6ECA9AD749}"/>
    <cellStyle name="Vírgula 67 4 9" xfId="35560" xr:uid="{AEFFBCB1-ABA8-4D00-8229-60DC95E62E3E}"/>
    <cellStyle name="Vírgula 67 5" xfId="4896" xr:uid="{04EE9E7F-1BDB-4585-A100-946AE120AF4D}"/>
    <cellStyle name="Vírgula 67 5 2" xfId="10145" xr:uid="{5D90448C-A5B5-4E6B-BD5F-2529667A20AB}"/>
    <cellStyle name="Vírgula 67 5 2 2" xfId="26407" xr:uid="{DCE5B7D3-4990-499E-9D2F-DE5A6D723183}"/>
    <cellStyle name="Vírgula 67 5 3" xfId="15668" xr:uid="{D3A09FC2-16E8-4A8B-B5DE-6A3412BABE5E}"/>
    <cellStyle name="Vírgula 67 5 4" xfId="21566" xr:uid="{EFC93FF2-2E5A-431D-A4B7-56495171C474}"/>
    <cellStyle name="Vírgula 67 5 5" xfId="30043" xr:uid="{C252C7AF-213D-40F1-BC64-B262CF8742B5}"/>
    <cellStyle name="Vírgula 67 6" xfId="6902" xr:uid="{87EB6FDA-D05C-4016-8888-8DADBD052367}"/>
    <cellStyle name="Vírgula 67 6 2" xfId="11757" xr:uid="{CF32E6C9-9AD2-418F-B2AA-97836B474C4D}"/>
    <cellStyle name="Vírgula 67 6 2 2" xfId="28019" xr:uid="{113C471A-D539-4CEF-B1AB-5422C7304FF3}"/>
    <cellStyle name="Vírgula 67 6 3" xfId="17352" xr:uid="{A3133B48-AC2D-44D4-BFA7-98749FFEE649}"/>
    <cellStyle name="Vírgula 67 6 4" xfId="23178" xr:uid="{19F6B662-6E64-499D-9A25-B6198119058E}"/>
    <cellStyle name="Vírgula 67 6 5" xfId="31767" xr:uid="{37E5E0DA-65AC-48B4-BE9C-7A33088037B0}"/>
    <cellStyle name="Vírgula 67 7" xfId="8529" xr:uid="{04307AD3-6529-42C0-95B3-EAA334868689}"/>
    <cellStyle name="Vírgula 67 7 2" xfId="24798" xr:uid="{CE71468B-5EB6-48D8-8B1F-33EA1492C8F4}"/>
    <cellStyle name="Vírgula 67 8" xfId="14054" xr:uid="{5CA1A08C-05D5-4A27-BF1E-C5A5BA3CC777}"/>
    <cellStyle name="Vírgula 67 9" xfId="19957" xr:uid="{67FCB76A-B2EB-4785-9682-F30887324730}"/>
    <cellStyle name="Vírgula 68" xfId="3257" xr:uid="{7C4D22C7-F2CA-455F-A0F3-A5C3D2FDB046}"/>
    <cellStyle name="Vírgula 68 10" xfId="29757" xr:uid="{1D85AB62-0997-461B-97F6-C55FA6E3A689}"/>
    <cellStyle name="Vírgula 68 11" xfId="33004" xr:uid="{3E11E25F-7CEC-4489-87CD-9263EBD8D749}"/>
    <cellStyle name="Vírgula 68 12" xfId="35561" xr:uid="{C71AB029-D35A-4D43-9FDE-A8558C21D9BE}"/>
    <cellStyle name="Vírgula 68 13" xfId="35777" xr:uid="{57E16C6B-9AD0-4D7A-99E7-507EC74BE3EE}"/>
    <cellStyle name="Vírgula 68 14" xfId="37189" xr:uid="{10420C8A-3738-4362-8EB8-E43FD2083111}"/>
    <cellStyle name="Vírgula 68 15" xfId="38594" xr:uid="{9840B9EB-33E4-43B4-AAC8-3142ACD8C773}"/>
    <cellStyle name="Vírgula 68 16" xfId="41230" xr:uid="{2281B92D-D442-4A14-8F0B-740E35A866F9}"/>
    <cellStyle name="Vírgula 68 17" xfId="41643" xr:uid="{7ECCA89A-37AB-4B16-9D90-CC1DD69E5AEB}"/>
    <cellStyle name="Vírgula 68 18" xfId="43046" xr:uid="{4CB0BE94-9E7F-4804-A277-9EE039935193}"/>
    <cellStyle name="Vírgula 68 2" xfId="3281" xr:uid="{4D310042-DDE4-4D13-A558-08950BA29E82}"/>
    <cellStyle name="Vírgula 68 2 10" xfId="33014" xr:uid="{4B8741D5-D399-41CA-BF2E-2E7B566ADDBC}"/>
    <cellStyle name="Vírgula 68 2 11" xfId="35562" xr:uid="{550B5B64-B483-416C-9E21-DC922B8D0126}"/>
    <cellStyle name="Vírgula 68 2 12" xfId="35952" xr:uid="{6F9294B1-E17D-4855-9158-8353187315CD}"/>
    <cellStyle name="Vírgula 68 2 13" xfId="37364" xr:uid="{D7483086-08F4-4CE9-A0FA-22F9B8FC4039}"/>
    <cellStyle name="Vírgula 68 2 14" xfId="38769" xr:uid="{0544FE71-E8B2-4B7F-8F65-9BA58C52B4D8}"/>
    <cellStyle name="Vírgula 68 2 15" xfId="41231" xr:uid="{39E89D60-2E51-4EE9-8034-7672AB958B82}"/>
    <cellStyle name="Vírgula 68 2 16" xfId="41818" xr:uid="{1FF3A945-2D3A-44FE-A889-7A2CE15DDC10}"/>
    <cellStyle name="Vírgula 68 2 17" xfId="43221" xr:uid="{69549C66-BCD8-4B48-BF4B-6A8913847368}"/>
    <cellStyle name="Vírgula 68 2 2" xfId="3320" xr:uid="{F7801E4E-A0C8-4707-80F2-1E625DDE186A}"/>
    <cellStyle name="Vírgula 68 2 2 10" xfId="35563" xr:uid="{228E0D26-4823-487A-80BD-136AB2F19195}"/>
    <cellStyle name="Vírgula 68 2 2 11" xfId="36317" xr:uid="{B0370681-7E8F-49F5-A350-A84628A5432D}"/>
    <cellStyle name="Vírgula 68 2 2 12" xfId="37729" xr:uid="{40CF5000-3778-4B09-98CF-9399A0ADF86D}"/>
    <cellStyle name="Vírgula 68 2 2 13" xfId="39134" xr:uid="{480BB91E-F4FB-4D10-95F9-5E0E1387595B}"/>
    <cellStyle name="Vírgula 68 2 2 14" xfId="41232" xr:uid="{36332760-DD62-4893-BB9D-7B9D347302F0}"/>
    <cellStyle name="Vírgula 68 2 2 15" xfId="42183" xr:uid="{0F399930-1F43-4141-91E3-FAFF016FD88C}"/>
    <cellStyle name="Vírgula 68 2 2 16" xfId="43586" xr:uid="{EE46B409-CD85-467F-B770-92818ABA5647}"/>
    <cellStyle name="Vírgula 68 2 2 2" xfId="4100" xr:uid="{2BB0B713-634E-4C76-BC83-7DF2E131BE94}"/>
    <cellStyle name="Vírgula 68 2 2 2 10" xfId="37069" xr:uid="{6CA26992-902F-4C70-9CB2-F1D1BD1CB836}"/>
    <cellStyle name="Vírgula 68 2 2 2 11" xfId="38481" xr:uid="{377DB74C-6497-444C-BBC7-79D01918691E}"/>
    <cellStyle name="Vírgula 68 2 2 2 12" xfId="39886" xr:uid="{B423B00C-D236-4CA4-A91B-CBC216BA7871}"/>
    <cellStyle name="Vírgula 68 2 2 2 13" xfId="41233" xr:uid="{8EF088C9-7D40-43AB-87BD-902378C292DE}"/>
    <cellStyle name="Vírgula 68 2 2 2 14" xfId="42935" xr:uid="{A0028E34-DCEF-40FE-8991-511FC6082D48}"/>
    <cellStyle name="Vírgula 68 2 2 2 15" xfId="44338" xr:uid="{372F34B3-ECF7-4C75-A9E8-4CB89C8EF831}"/>
    <cellStyle name="Vírgula 68 2 2 2 2" xfId="5709" xr:uid="{BB5C1F84-243F-46D3-9179-D687DEA6E242}"/>
    <cellStyle name="Vírgula 68 2 2 2 2 2" xfId="10958" xr:uid="{04BE6A29-D2DF-46DC-BE39-46C18882976C}"/>
    <cellStyle name="Vírgula 68 2 2 2 2 2 2" xfId="27220" xr:uid="{2F36A601-4B8B-468E-A6BF-518EE6598476}"/>
    <cellStyle name="Vírgula 68 2 2 2 2 3" xfId="16481" xr:uid="{A66C7A71-D61D-46CC-9567-5EDED9BCB506}"/>
    <cellStyle name="Vírgula 68 2 2 2 2 4" xfId="22379" xr:uid="{5802BC54-3B97-4A09-9342-7514437958D8}"/>
    <cellStyle name="Vírgula 68 2 2 2 2 5" xfId="29544" xr:uid="{C522740D-70C8-43E7-9DD1-D4B3420C08A7}"/>
    <cellStyle name="Vírgula 68 2 2 2 3" xfId="7715" xr:uid="{5F129AAF-65DF-4567-93F5-59840B12406B}"/>
    <cellStyle name="Vírgula 68 2 2 2 3 2" xfId="12570" xr:uid="{158940A8-C3EE-4609-9F62-1CE90B91E299}"/>
    <cellStyle name="Vírgula 68 2 2 2 3 2 2" xfId="28832" xr:uid="{28E27A0F-E31E-41B2-B5EE-1A40E6A13873}"/>
    <cellStyle name="Vírgula 68 2 2 2 3 3" xfId="18165" xr:uid="{CF0897C9-867F-4448-AC10-89793C77957B}"/>
    <cellStyle name="Vírgula 68 2 2 2 3 4" xfId="23991" xr:uid="{24920AD0-DF75-4579-A2EA-D00DF0AE1A43}"/>
    <cellStyle name="Vírgula 68 2 2 2 3 5" xfId="30656" xr:uid="{E86C9848-BC50-4B5F-BDCC-482D3905FF23}"/>
    <cellStyle name="Vírgula 68 2 2 2 4" xfId="9342" xr:uid="{0C096DC1-0CB4-4F26-86AE-9E5A8DFB0B04}"/>
    <cellStyle name="Vírgula 68 2 2 2 4 2" xfId="25611" xr:uid="{5761CE2D-BEF1-4073-ABC2-2540FB0F5A46}"/>
    <cellStyle name="Vírgula 68 2 2 2 5" xfId="14872" xr:uid="{60B0D40E-4E0C-4749-B422-6CE94E140DFA}"/>
    <cellStyle name="Vírgula 68 2 2 2 6" xfId="20770" xr:uid="{A6F96000-A1CE-4163-BF21-A40743562DB9}"/>
    <cellStyle name="Vírgula 68 2 2 2 7" xfId="30482" xr:uid="{DA00EF34-4890-4680-BDA9-91D629365CBA}"/>
    <cellStyle name="Vírgula 68 2 2 2 8" xfId="33815" xr:uid="{742107EE-4AD2-4ACB-B4E7-9C6AFCBC3CF3}"/>
    <cellStyle name="Vírgula 68 2 2 2 9" xfId="35564" xr:uid="{B55F9DC4-2009-4CFA-8E87-5692EA39547C}"/>
    <cellStyle name="Vírgula 68 2 2 3" xfId="4936" xr:uid="{03D22096-B73E-453B-9863-970A3D18DEBE}"/>
    <cellStyle name="Vírgula 68 2 2 3 2" xfId="10185" xr:uid="{0B0C76AD-E8A8-4B93-8F3E-0291C166A276}"/>
    <cellStyle name="Vírgula 68 2 2 3 2 2" xfId="26447" xr:uid="{4A0307B7-90E5-4C0D-A439-FCA78D31576A}"/>
    <cellStyle name="Vírgula 68 2 2 3 3" xfId="15708" xr:uid="{1D5E30F4-969F-4324-B970-CBEAC363FCD4}"/>
    <cellStyle name="Vírgula 68 2 2 3 4" xfId="21606" xr:uid="{4A455B81-15D0-451E-AA15-61861AF0305B}"/>
    <cellStyle name="Vírgula 68 2 2 3 5" xfId="29296" xr:uid="{90089FB7-CFCC-4C60-AB90-3DB29D43EDBE}"/>
    <cellStyle name="Vírgula 68 2 2 4" xfId="6942" xr:uid="{C1D1425D-D084-48EE-B5A9-859F710D09F8}"/>
    <cellStyle name="Vírgula 68 2 2 4 2" xfId="11797" xr:uid="{FEAFE8B7-A022-4553-91A7-EA86CB46D38D}"/>
    <cellStyle name="Vírgula 68 2 2 4 2 2" xfId="28059" xr:uid="{9EB0CE2C-6422-4B73-BA77-8159825D542E}"/>
    <cellStyle name="Vírgula 68 2 2 4 3" xfId="17392" xr:uid="{D38EE649-D8F4-44B2-A709-A132E71A4DFD}"/>
    <cellStyle name="Vírgula 68 2 2 4 4" xfId="23218" xr:uid="{38E9E01B-E721-4687-B357-A48F0627847A}"/>
    <cellStyle name="Vírgula 68 2 2 4 5" xfId="32131" xr:uid="{E3A090E9-9C7B-483E-8EBD-B59E7C35E543}"/>
    <cellStyle name="Vírgula 68 2 2 5" xfId="8569" xr:uid="{C9263B7B-3266-447F-B5A0-7ABD6DB7F691}"/>
    <cellStyle name="Vírgula 68 2 2 5 2" xfId="24838" xr:uid="{CDF2D4BA-049F-40E0-8828-05BBACD9FF94}"/>
    <cellStyle name="Vírgula 68 2 2 6" xfId="14097" xr:uid="{E0B10338-63A9-4CD7-8907-0240DE6E796B}"/>
    <cellStyle name="Vírgula 68 2 2 7" xfId="19997" xr:uid="{89591F1A-D6A6-4FA9-84C4-BA1401965C83}"/>
    <cellStyle name="Vírgula 68 2 2 8" xfId="32562" xr:uid="{A51E948C-D6F3-4FEF-86B2-7BB479FE301D}"/>
    <cellStyle name="Vírgula 68 2 2 9" xfId="33042" xr:uid="{B1D9E9DC-1E1D-4C28-A4F1-051F59863760}"/>
    <cellStyle name="Vírgula 68 2 3" xfId="4098" xr:uid="{FB891932-4D35-4CD0-BBC4-739196F082EF}"/>
    <cellStyle name="Vírgula 68 2 3 10" xfId="36702" xr:uid="{B275FBD9-EFBF-4EB1-84CE-6B6459BDF8B1}"/>
    <cellStyle name="Vírgula 68 2 3 11" xfId="38114" xr:uid="{575CE08B-89FA-46EA-A0B8-03B8604604F4}"/>
    <cellStyle name="Vírgula 68 2 3 12" xfId="39519" xr:uid="{FA3AD49B-2E63-4EEE-A7E5-DAC02B2A2CD5}"/>
    <cellStyle name="Vírgula 68 2 3 13" xfId="41234" xr:uid="{47ABDF9F-D773-4E10-A758-90209B486BFA}"/>
    <cellStyle name="Vírgula 68 2 3 14" xfId="42568" xr:uid="{EECAC66C-2F24-40FA-9885-EBB2965DD1C2}"/>
    <cellStyle name="Vírgula 68 2 3 15" xfId="43971" xr:uid="{E7764D1C-CFA1-4BA5-841D-C6EFBDA53536}"/>
    <cellStyle name="Vírgula 68 2 3 2" xfId="5707" xr:uid="{02250D7D-9B54-4CE7-88FC-3C22D10DBEBC}"/>
    <cellStyle name="Vírgula 68 2 3 2 2" xfId="10956" xr:uid="{F93075F5-012C-48D6-85F1-D1427D72B99B}"/>
    <cellStyle name="Vírgula 68 2 3 2 2 2" xfId="27218" xr:uid="{BE453911-D403-4D17-B34C-D305219A9882}"/>
    <cellStyle name="Vírgula 68 2 3 2 3" xfId="16479" xr:uid="{3BA3478D-4508-4EC9-A6D3-749BA59E2C63}"/>
    <cellStyle name="Vírgula 68 2 3 2 4" xfId="22377" xr:uid="{ED52C3B6-E3AC-4701-BF66-A24C2D9E7B3B}"/>
    <cellStyle name="Vírgula 68 2 3 2 5" xfId="19021" xr:uid="{73B16C42-473A-4C8C-8981-AB7B4D0B535A}"/>
    <cellStyle name="Vírgula 68 2 3 3" xfId="7713" xr:uid="{506DF9DC-7E01-43DD-BC36-7A40C71729A1}"/>
    <cellStyle name="Vírgula 68 2 3 3 2" xfId="12568" xr:uid="{FBBCD886-4CBB-43F8-AF2C-298397234A93}"/>
    <cellStyle name="Vírgula 68 2 3 3 2 2" xfId="28830" xr:uid="{718AB8A8-4FE7-4F3D-911F-A5C38BA2F293}"/>
    <cellStyle name="Vírgula 68 2 3 3 3" xfId="18163" xr:uid="{D856F917-BE7D-4DE7-940D-68C86169379A}"/>
    <cellStyle name="Vírgula 68 2 3 3 4" xfId="23989" xr:uid="{86EF8675-5B24-47CC-B3FD-C19FA4F9A1A4}"/>
    <cellStyle name="Vírgula 68 2 3 3 5" xfId="31384" xr:uid="{D20F5B95-8CB7-4467-B0E6-F1934A6F8524}"/>
    <cellStyle name="Vírgula 68 2 3 4" xfId="9340" xr:uid="{331F7BA4-F611-43F7-B497-0C929E87FF65}"/>
    <cellStyle name="Vírgula 68 2 3 4 2" xfId="25609" xr:uid="{70FDB523-5A09-4145-9BA6-0EF6B44E7DD9}"/>
    <cellStyle name="Vírgula 68 2 3 5" xfId="14870" xr:uid="{934A2732-FA69-4C61-8C5B-A4F2DFD68649}"/>
    <cellStyle name="Vírgula 68 2 3 6" xfId="20768" xr:uid="{8D277629-1146-4311-85F1-64B1B1CE5459}"/>
    <cellStyle name="Vírgula 68 2 3 7" xfId="16987" xr:uid="{A1BBD848-E015-46D2-8628-490FB1117D09}"/>
    <cellStyle name="Vírgula 68 2 3 8" xfId="33813" xr:uid="{C274DA37-54F6-4129-B595-8C29D8C62920}"/>
    <cellStyle name="Vírgula 68 2 3 9" xfId="35565" xr:uid="{CC739048-F3E8-40B1-98C6-0FBE4EF6C35A}"/>
    <cellStyle name="Vírgula 68 2 4" xfId="4908" xr:uid="{15129107-85A0-4CEC-A656-37285691291F}"/>
    <cellStyle name="Vírgula 68 2 4 2" xfId="10157" xr:uid="{629B78F3-EAFD-40D2-9DBC-704F7FFA1CFA}"/>
    <cellStyle name="Vírgula 68 2 4 2 2" xfId="26419" xr:uid="{55F1AC28-1B50-4D1D-8CDC-3E5E59E06F32}"/>
    <cellStyle name="Vírgula 68 2 4 3" xfId="15680" xr:uid="{422110F4-3640-4D19-BF09-29FEAE1EE562}"/>
    <cellStyle name="Vírgula 68 2 4 4" xfId="21578" xr:uid="{EF44846E-CE97-4624-A762-2A8000B1A250}"/>
    <cellStyle name="Vírgula 68 2 4 5" xfId="30654" xr:uid="{836EB723-07F7-4A99-A885-31AD8880DC95}"/>
    <cellStyle name="Vírgula 68 2 5" xfId="6914" xr:uid="{20D92524-DD3B-4953-83FD-432E20727110}"/>
    <cellStyle name="Vírgula 68 2 5 2" xfId="11769" xr:uid="{33799D51-564F-4C2D-9F8C-D5FC0908A087}"/>
    <cellStyle name="Vírgula 68 2 5 2 2" xfId="28031" xr:uid="{06590352-662E-4D28-83A1-F0C59B6058DC}"/>
    <cellStyle name="Vírgula 68 2 5 3" xfId="17364" xr:uid="{BFC44306-756C-4CF1-8C4A-519D88357B0C}"/>
    <cellStyle name="Vírgula 68 2 5 4" xfId="23190" xr:uid="{94CDBD59-0158-4A74-9992-147FB2E452B4}"/>
    <cellStyle name="Vírgula 68 2 5 5" xfId="29918" xr:uid="{7231564E-E875-479B-8E5E-F9B451E30F8C}"/>
    <cellStyle name="Vírgula 68 2 6" xfId="8541" xr:uid="{D7242C0D-FF9E-4CC5-B5ED-111665FF99AB}"/>
    <cellStyle name="Vírgula 68 2 6 2" xfId="24810" xr:uid="{9A160FBA-D417-47B9-8C3F-5274D97FFF35}"/>
    <cellStyle name="Vírgula 68 2 7" xfId="14067" xr:uid="{F31E1CC4-65C2-489F-AB7B-01607F635384}"/>
    <cellStyle name="Vírgula 68 2 8" xfId="19969" xr:uid="{55C01C79-142C-409D-A124-FF7F7E159F1C}"/>
    <cellStyle name="Vírgula 68 2 9" xfId="31381" xr:uid="{361F7E56-F507-433E-9C06-0A3070F45F20}"/>
    <cellStyle name="Vírgula 68 3" xfId="3310" xr:uid="{CC761D75-214B-4C09-BFAB-67CABD4E1926}"/>
    <cellStyle name="Vírgula 68 3 10" xfId="35566" xr:uid="{221B2C28-7773-4B94-AAA8-13A48C833CF2}"/>
    <cellStyle name="Vírgula 68 3 11" xfId="36141" xr:uid="{F5A8C40C-E7FC-4F67-AF66-91CE19B711DC}"/>
    <cellStyle name="Vírgula 68 3 12" xfId="37553" xr:uid="{ACE211C7-FFCD-4D6D-A81A-DCCB7AF1BEB8}"/>
    <cellStyle name="Vírgula 68 3 13" xfId="38958" xr:uid="{E690F2E3-D75B-4439-A5CA-C8E225D71CE8}"/>
    <cellStyle name="Vírgula 68 3 14" xfId="41235" xr:uid="{DCBC3F29-1130-4782-9497-DAC9A2CD674E}"/>
    <cellStyle name="Vírgula 68 3 15" xfId="42007" xr:uid="{603E2E07-439D-4FEB-A9DD-4158D3FC48ED}"/>
    <cellStyle name="Vírgula 68 3 16" xfId="43410" xr:uid="{9B9A93DD-4D05-485F-B78B-18A466852C79}"/>
    <cellStyle name="Vírgula 68 3 2" xfId="4086" xr:uid="{086D237E-AE44-4819-86CE-9103CE373EE8}"/>
    <cellStyle name="Vírgula 68 3 2 10" xfId="36893" xr:uid="{6E5A9AD7-CFFF-4DB2-A52C-AEE6C62EF45D}"/>
    <cellStyle name="Vírgula 68 3 2 11" xfId="38305" xr:uid="{209D8EC3-5A6D-4070-9107-41E1FC8437C4}"/>
    <cellStyle name="Vírgula 68 3 2 12" xfId="39710" xr:uid="{C1B9383D-0E2C-41FA-9B79-52F0656FCA8E}"/>
    <cellStyle name="Vírgula 68 3 2 13" xfId="41236" xr:uid="{9946CAC7-EDE1-42BE-A7C8-1BD20CE40887}"/>
    <cellStyle name="Vírgula 68 3 2 14" xfId="42759" xr:uid="{F6BF6137-534A-4ACE-A64E-7A2D84595AE3}"/>
    <cellStyle name="Vírgula 68 3 2 15" xfId="44162" xr:uid="{65E81B47-4EA3-47AA-B1C0-66332D30DFCC}"/>
    <cellStyle name="Vírgula 68 3 2 2" xfId="5695" xr:uid="{4C9FF568-42AC-4FA6-A93E-82259E7A83BB}"/>
    <cellStyle name="Vírgula 68 3 2 2 2" xfId="10944" xr:uid="{CE232ED3-DCD6-4DAF-AADD-0DE96E3EDD3A}"/>
    <cellStyle name="Vírgula 68 3 2 2 2 2" xfId="27206" xr:uid="{546C975E-02F1-4A09-8888-C60FD0781599}"/>
    <cellStyle name="Vírgula 68 3 2 2 3" xfId="16467" xr:uid="{64639727-68A5-4DE1-B533-D905CDABBED0}"/>
    <cellStyle name="Vírgula 68 3 2 2 4" xfId="22365" xr:uid="{93C4D325-B5CC-4A42-88B4-3B2E5A29D1FB}"/>
    <cellStyle name="Vírgula 68 3 2 2 5" xfId="30826" xr:uid="{37E7379F-862F-4FF2-89DF-C8D397FA4A0E}"/>
    <cellStyle name="Vírgula 68 3 2 3" xfId="7701" xr:uid="{1D5C8B25-E053-4E83-A4E6-F2D1C34D13EC}"/>
    <cellStyle name="Vírgula 68 3 2 3 2" xfId="12556" xr:uid="{6B026FFE-08AD-4360-8049-323097AD427C}"/>
    <cellStyle name="Vírgula 68 3 2 3 2 2" xfId="28818" xr:uid="{451A50FC-00E5-4EF7-9578-D57CE35C3770}"/>
    <cellStyle name="Vírgula 68 3 2 3 3" xfId="18151" xr:uid="{01B838F0-8B71-4A5E-A79B-814874BFEC20}"/>
    <cellStyle name="Vírgula 68 3 2 3 4" xfId="23977" xr:uid="{58A4A875-263A-4F83-A472-BA1CFA852939}"/>
    <cellStyle name="Vírgula 68 3 2 3 5" xfId="13043" xr:uid="{16DD5995-7688-4644-A897-E9EEF2B07482}"/>
    <cellStyle name="Vírgula 68 3 2 4" xfId="9328" xr:uid="{13665651-59CC-4583-A4A8-B06288628F0E}"/>
    <cellStyle name="Vírgula 68 3 2 4 2" xfId="25597" xr:uid="{925B4561-90EB-4FFB-BDDD-65AEF9547B03}"/>
    <cellStyle name="Vírgula 68 3 2 5" xfId="14858" xr:uid="{90BC4A41-621B-4E56-912F-086906C03D9D}"/>
    <cellStyle name="Vírgula 68 3 2 6" xfId="20756" xr:uid="{912A67AC-CCE7-4436-8F8D-7893DB99E6EB}"/>
    <cellStyle name="Vírgula 68 3 2 7" xfId="13618" xr:uid="{D8D4246E-FBCC-401B-836F-91079E4742A0}"/>
    <cellStyle name="Vírgula 68 3 2 8" xfId="33801" xr:uid="{631D7878-FA55-45BA-8B97-50FDB0A42F33}"/>
    <cellStyle name="Vírgula 68 3 2 9" xfId="35567" xr:uid="{CB78F371-8417-4526-9AE7-43B8ABB9A5B0}"/>
    <cellStyle name="Vírgula 68 3 3" xfId="4926" xr:uid="{84CDA377-8E66-44C4-A14C-C520330D9495}"/>
    <cellStyle name="Vírgula 68 3 3 2" xfId="10175" xr:uid="{6A2B6636-70AB-40CE-BD7B-DE8F825EA93E}"/>
    <cellStyle name="Vírgula 68 3 3 2 2" xfId="26437" xr:uid="{C6909AA6-FB20-4B2B-B53E-39D085C490CC}"/>
    <cellStyle name="Vírgula 68 3 3 3" xfId="15698" xr:uid="{FF517959-5DA8-4D9D-90F9-3E0D6D15AF7D}"/>
    <cellStyle name="Vírgula 68 3 3 4" xfId="21596" xr:uid="{5D652AA8-8557-4993-851A-6BD642ABF134}"/>
    <cellStyle name="Vírgula 68 3 3 5" xfId="31655" xr:uid="{F83DCA61-6963-4A33-9A72-591624DBFFA5}"/>
    <cellStyle name="Vírgula 68 3 4" xfId="6932" xr:uid="{D890D57C-179C-463E-B769-E2784F850FC9}"/>
    <cellStyle name="Vírgula 68 3 4 2" xfId="11787" xr:uid="{A301C709-1CC7-4C8E-BEDC-F9A1750FE373}"/>
    <cellStyle name="Vírgula 68 3 4 2 2" xfId="28049" xr:uid="{5A421F86-2BD0-4E66-8940-EE3D333379B8}"/>
    <cellStyle name="Vírgula 68 3 4 3" xfId="17382" xr:uid="{420853CD-F632-4573-870F-E8206A2B97BF}"/>
    <cellStyle name="Vírgula 68 3 4 4" xfId="23208" xr:uid="{40792F30-225D-4D57-B5B9-F7231CD2E9C7}"/>
    <cellStyle name="Vírgula 68 3 4 5" xfId="30039" xr:uid="{F7FBBA39-0A4A-449E-9DCD-8A168257CBDA}"/>
    <cellStyle name="Vírgula 68 3 5" xfId="8559" xr:uid="{94CB8B1A-627C-47C0-839C-AA7FEDFABF8A}"/>
    <cellStyle name="Vírgula 68 3 5 2" xfId="24828" xr:uid="{667809E2-0864-49FB-8C79-0E876D5FB391}"/>
    <cellStyle name="Vírgula 68 3 6" xfId="14087" xr:uid="{688BAAAB-E77F-4BE8-8F12-68B89C9BF099}"/>
    <cellStyle name="Vírgula 68 3 7" xfId="19987" xr:uid="{1F0EBB1F-F414-4638-967E-7D2B28867953}"/>
    <cellStyle name="Vírgula 68 3 8" xfId="32191" xr:uid="{116D6117-4B92-49BA-B66E-9CC047AB500A}"/>
    <cellStyle name="Vírgula 68 3 9" xfId="33032" xr:uid="{932D83BD-3D43-466F-9606-0A46175A385F}"/>
    <cellStyle name="Vírgula 68 4" xfId="4115" xr:uid="{4FAB9DB4-2006-4F48-AB02-15F56EDEBB88}"/>
    <cellStyle name="Vírgula 68 4 10" xfId="36526" xr:uid="{8F250C58-3156-4F9D-BD04-8367E149F835}"/>
    <cellStyle name="Vírgula 68 4 11" xfId="37938" xr:uid="{B4DB3A15-8BBD-4693-8C5D-946EED986DF6}"/>
    <cellStyle name="Vírgula 68 4 12" xfId="39343" xr:uid="{FB8342CD-7B07-4B0D-BBCC-B473EF8F8682}"/>
    <cellStyle name="Vírgula 68 4 13" xfId="41237" xr:uid="{CDB3B524-561E-4C44-8CF9-DCD421561801}"/>
    <cellStyle name="Vírgula 68 4 14" xfId="42392" xr:uid="{AEC71BDC-7583-40E9-9950-4F07F95F1469}"/>
    <cellStyle name="Vírgula 68 4 15" xfId="43795" xr:uid="{D6A109A8-4454-4F27-8D1D-2E438A1A943E}"/>
    <cellStyle name="Vírgula 68 4 2" xfId="5724" xr:uid="{D7F18957-B206-44CF-98B3-865E1FA17D59}"/>
    <cellStyle name="Vírgula 68 4 2 2" xfId="10973" xr:uid="{D739F999-DF23-4F89-88DB-74DA22472812}"/>
    <cellStyle name="Vírgula 68 4 2 2 2" xfId="27235" xr:uid="{8F8BCCFF-B39C-4A74-95A4-8A99C2C26448}"/>
    <cellStyle name="Vírgula 68 4 2 3" xfId="16496" xr:uid="{EAB222BA-8C33-4F6F-A24A-81A3FF981FA1}"/>
    <cellStyle name="Vírgula 68 4 2 4" xfId="22394" xr:uid="{DC1A0270-266F-4F23-84E3-4C7BA10E59C6}"/>
    <cellStyle name="Vírgula 68 4 2 5" xfId="31219" xr:uid="{29EA501A-AC63-40C5-BB1F-04B71C053F10}"/>
    <cellStyle name="Vírgula 68 4 3" xfId="7730" xr:uid="{866AEBEE-9BA3-4E07-804F-4DB6127DF852}"/>
    <cellStyle name="Vírgula 68 4 3 2" xfId="12585" xr:uid="{8899ADE0-155D-4EA7-9C70-0BCA0F074F90}"/>
    <cellStyle name="Vírgula 68 4 3 2 2" xfId="28847" xr:uid="{6F498D9F-1733-4AD3-BBB0-10EDFE699726}"/>
    <cellStyle name="Vírgula 68 4 3 3" xfId="18180" xr:uid="{9129CA46-7ABA-4DF8-BDB3-F21DBC3A7AB8}"/>
    <cellStyle name="Vírgula 68 4 3 4" xfId="24006" xr:uid="{680DE153-D429-4380-9B09-832CA6B2D520}"/>
    <cellStyle name="Vírgula 68 4 3 5" xfId="30928" xr:uid="{E80F99D9-CD68-4F30-AC99-B4404CF4894F}"/>
    <cellStyle name="Vírgula 68 4 4" xfId="9357" xr:uid="{5114A53F-DF39-46DC-A786-45D71C6364C0}"/>
    <cellStyle name="Vírgula 68 4 4 2" xfId="25626" xr:uid="{F5C46691-2012-49C7-91B8-455C614A9A55}"/>
    <cellStyle name="Vírgula 68 4 5" xfId="14887" xr:uid="{EFA824CB-FA9A-4402-BE4C-10D14FE82EE2}"/>
    <cellStyle name="Vírgula 68 4 6" xfId="20785" xr:uid="{E49EDC10-9C50-460A-BE25-7E6D1FEA0BD2}"/>
    <cellStyle name="Vírgula 68 4 7" xfId="13253" xr:uid="{2D693B99-3021-4923-BB4C-436992A186F6}"/>
    <cellStyle name="Vírgula 68 4 8" xfId="33830" xr:uid="{320D0CFA-0CB0-4A69-9261-AC997E063A1D}"/>
    <cellStyle name="Vírgula 68 4 9" xfId="35568" xr:uid="{8B5B20B0-D0F0-4A98-AF1F-60B18FBADACC}"/>
    <cellStyle name="Vírgula 68 5" xfId="4898" xr:uid="{296C3527-C94A-46EF-AF16-3206A4FA1D48}"/>
    <cellStyle name="Vírgula 68 5 2" xfId="10147" xr:uid="{A5CF130E-4D26-4391-AAAE-6CFFFF3EF171}"/>
    <cellStyle name="Vírgula 68 5 2 2" xfId="26409" xr:uid="{01658195-AC57-4F82-9EDF-6D780952141C}"/>
    <cellStyle name="Vírgula 68 5 3" xfId="15670" xr:uid="{914D0F77-E989-46A3-B342-C31547DE94B4}"/>
    <cellStyle name="Vírgula 68 5 4" xfId="21568" xr:uid="{82E4B0FD-BF31-4597-A76F-70C2FF170D32}"/>
    <cellStyle name="Vírgula 68 5 5" xfId="29639" xr:uid="{243E5BDD-7AE3-411E-8552-575127B7BCDE}"/>
    <cellStyle name="Vírgula 68 6" xfId="6904" xr:uid="{CB347AAB-129A-49DD-800D-5C502DDC4709}"/>
    <cellStyle name="Vírgula 68 6 2" xfId="11759" xr:uid="{431DA8B4-678D-4182-BD3C-8287A14FEF4F}"/>
    <cellStyle name="Vírgula 68 6 2 2" xfId="28021" xr:uid="{3FA5A39A-A862-4D5B-9F64-ED061C4E1382}"/>
    <cellStyle name="Vírgula 68 6 3" xfId="17354" xr:uid="{3182F6E8-4C65-4636-8B33-1D4618EEC310}"/>
    <cellStyle name="Vírgula 68 6 4" xfId="23180" xr:uid="{52AEA240-88DC-499A-A3EB-C2AECC43F8C2}"/>
    <cellStyle name="Vírgula 68 6 5" xfId="19446" xr:uid="{7BF944A0-1210-469B-8AB8-36816AD101E9}"/>
    <cellStyle name="Vírgula 68 7" xfId="8531" xr:uid="{DF47B957-3CA9-475B-AFBD-208790A44991}"/>
    <cellStyle name="Vírgula 68 7 2" xfId="24800" xr:uid="{F5CFC6EB-3426-4D8C-A50F-DD5CF4964DFA}"/>
    <cellStyle name="Vírgula 68 8" xfId="14056" xr:uid="{FAD7241E-6D9F-4D7A-AD07-2C01B1761954}"/>
    <cellStyle name="Vírgula 68 9" xfId="19959" xr:uid="{CBA67A11-575D-4820-8395-18B93A5C78CB}"/>
    <cellStyle name="Vírgula 69" xfId="3256" xr:uid="{803AEB56-8572-4F7F-8D4E-54DE3FC625DD}"/>
    <cellStyle name="Vírgula 69 10" xfId="29997" xr:uid="{C632E504-7335-4229-A309-F8F7F08E3CBF}"/>
    <cellStyle name="Vírgula 69 11" xfId="33003" xr:uid="{8AB57505-3CCD-4F88-9CB3-207B110AB105}"/>
    <cellStyle name="Vírgula 69 12" xfId="35569" xr:uid="{55830C54-34B3-41A6-8F1E-963305CCAE8E}"/>
    <cellStyle name="Vírgula 69 13" xfId="35776" xr:uid="{2F393FDD-5C88-4C47-86C4-973BB9995FE6}"/>
    <cellStyle name="Vírgula 69 14" xfId="37188" xr:uid="{057AE138-FA2A-4E28-AAA0-FE843283923C}"/>
    <cellStyle name="Vírgula 69 15" xfId="38593" xr:uid="{8726FA99-5D0E-40AA-8FDB-65224E9D9807}"/>
    <cellStyle name="Vírgula 69 16" xfId="41238" xr:uid="{E1B82134-E0A2-4B71-8B69-43C0F31D1BC0}"/>
    <cellStyle name="Vírgula 69 17" xfId="41642" xr:uid="{128030A2-043C-4BB6-856A-CA92EEBA7562}"/>
    <cellStyle name="Vírgula 69 18" xfId="43045" xr:uid="{47644A88-B68F-429A-BC83-2ABEE396B031}"/>
    <cellStyle name="Vírgula 69 2" xfId="3280" xr:uid="{0B4FE48F-4EC6-416E-9876-5C62ADD1FEF1}"/>
    <cellStyle name="Vírgula 69 2 10" xfId="33013" xr:uid="{204EE106-4002-473A-A346-C84F959118B3}"/>
    <cellStyle name="Vírgula 69 2 11" xfId="35570" xr:uid="{560EF303-7976-40E1-99C2-208A2865FB16}"/>
    <cellStyle name="Vírgula 69 2 12" xfId="35951" xr:uid="{0BB44D4A-404A-4FE9-B1D5-862FE7467460}"/>
    <cellStyle name="Vírgula 69 2 13" xfId="37363" xr:uid="{D1FFE6F4-799F-4A68-820C-48CF88CA6054}"/>
    <cellStyle name="Vírgula 69 2 14" xfId="38768" xr:uid="{6FC241BA-C43D-45AB-9263-58A7FE27D5D9}"/>
    <cellStyle name="Vírgula 69 2 15" xfId="41239" xr:uid="{E3ADDD2F-861A-43EB-8393-442B5D5FFC62}"/>
    <cellStyle name="Vírgula 69 2 16" xfId="41817" xr:uid="{A6D43390-6F98-4050-94BD-47AF1514E3BA}"/>
    <cellStyle name="Vírgula 69 2 17" xfId="43220" xr:uid="{923138D6-46FB-4704-81F2-388A6F0983C4}"/>
    <cellStyle name="Vírgula 69 2 2" xfId="3319" xr:uid="{A9FA3949-99EA-4D0F-8903-2831FE535411}"/>
    <cellStyle name="Vírgula 69 2 2 10" xfId="35571" xr:uid="{0DAE2F81-B27E-4AAE-B515-468F5212F1F5}"/>
    <cellStyle name="Vírgula 69 2 2 11" xfId="36316" xr:uid="{7BEC4C43-4587-4CCB-8178-32EA7E0780BE}"/>
    <cellStyle name="Vírgula 69 2 2 12" xfId="37728" xr:uid="{55F5FB2E-7C84-43A6-8C8D-3942BDD4736F}"/>
    <cellStyle name="Vírgula 69 2 2 13" xfId="39133" xr:uid="{6927EC9E-1AAC-4FE8-9F6A-4309288BEBB0}"/>
    <cellStyle name="Vírgula 69 2 2 14" xfId="41240" xr:uid="{11EF19E4-857D-403D-BB24-B3C1E1232181}"/>
    <cellStyle name="Vírgula 69 2 2 15" xfId="42182" xr:uid="{78B0074E-B8AA-434D-91BA-C772E82AF42A}"/>
    <cellStyle name="Vírgula 69 2 2 16" xfId="43585" xr:uid="{FDC10B3D-A609-4E9F-9016-DA208D1A016D}"/>
    <cellStyle name="Vírgula 69 2 2 2" xfId="4101" xr:uid="{FC6E6F67-4B29-47CE-9BD0-68231C2ACBFA}"/>
    <cellStyle name="Vírgula 69 2 2 2 10" xfId="37068" xr:uid="{6CCC6CA1-4AF5-4117-A7E1-8B672F9BB353}"/>
    <cellStyle name="Vírgula 69 2 2 2 11" xfId="38480" xr:uid="{31533042-F2E6-4995-A9D1-32F5CE8E0366}"/>
    <cellStyle name="Vírgula 69 2 2 2 12" xfId="39885" xr:uid="{8ED03B62-F925-4B39-9A26-253294BA584F}"/>
    <cellStyle name="Vírgula 69 2 2 2 13" xfId="41241" xr:uid="{5C6218CA-0C33-4F71-BDE8-0897B5BF7E3F}"/>
    <cellStyle name="Vírgula 69 2 2 2 14" xfId="42934" xr:uid="{90EC8ABE-150B-4423-BE62-A119EE51E880}"/>
    <cellStyle name="Vírgula 69 2 2 2 15" xfId="44337" xr:uid="{B9252AA8-DE9C-485E-AF61-51FD8E02A42B}"/>
    <cellStyle name="Vírgula 69 2 2 2 2" xfId="5710" xr:uid="{0DDB3827-078C-478D-BC7E-9583F85166A4}"/>
    <cellStyle name="Vírgula 69 2 2 2 2 2" xfId="10959" xr:uid="{607801C2-6EAA-41BF-85D8-1C2FA4FBED70}"/>
    <cellStyle name="Vírgula 69 2 2 2 2 2 2" xfId="27221" xr:uid="{F9D01C5A-76D4-45C5-B765-9E5A5B4A9155}"/>
    <cellStyle name="Vírgula 69 2 2 2 2 3" xfId="16482" xr:uid="{0B1CE720-8ADB-4D49-976D-F676C007312B}"/>
    <cellStyle name="Vírgula 69 2 2 2 2 4" xfId="22380" xr:uid="{9BC1F276-2656-4972-A02A-93E91384DE73}"/>
    <cellStyle name="Vírgula 69 2 2 2 2 5" xfId="29503" xr:uid="{6E24F273-FA9F-4DCA-8D6E-6F1D4BBC5A4B}"/>
    <cellStyle name="Vírgula 69 2 2 2 3" xfId="7716" xr:uid="{6F79CB41-9809-4FDA-A536-1647A546B937}"/>
    <cellStyle name="Vírgula 69 2 2 2 3 2" xfId="12571" xr:uid="{D1C1E17F-F9ED-457D-BBDE-6E5E398D6A8F}"/>
    <cellStyle name="Vírgula 69 2 2 2 3 2 2" xfId="28833" xr:uid="{160F3200-AA49-4A66-A1A3-C5C4717363BF}"/>
    <cellStyle name="Vírgula 69 2 2 2 3 3" xfId="18166" xr:uid="{9D8E7046-250F-496E-A3A2-6FF5CF45DE17}"/>
    <cellStyle name="Vírgula 69 2 2 2 3 4" xfId="23992" xr:uid="{101B9B97-D5AA-4A15-8EC0-113113F188EC}"/>
    <cellStyle name="Vírgula 69 2 2 2 3 5" xfId="30380" xr:uid="{8AE9B286-FE34-42AF-8042-9970FB4ABE18}"/>
    <cellStyle name="Vírgula 69 2 2 2 4" xfId="9343" xr:uid="{E0179D77-4DEE-4F37-BBC2-C25831819E37}"/>
    <cellStyle name="Vírgula 69 2 2 2 4 2" xfId="25612" xr:uid="{3FAC6EF8-012D-4854-9920-2853E9B85BBD}"/>
    <cellStyle name="Vírgula 69 2 2 2 5" xfId="14873" xr:uid="{00467A5E-718D-4E64-8224-4FAFE95F6B90}"/>
    <cellStyle name="Vírgula 69 2 2 2 6" xfId="20771" xr:uid="{EB5674B3-16CE-4CDD-98A7-1D4EDD9AC1C2}"/>
    <cellStyle name="Vírgula 69 2 2 2 7" xfId="30509" xr:uid="{E15C9281-0857-40FE-8A7A-885BEDDABB85}"/>
    <cellStyle name="Vírgula 69 2 2 2 8" xfId="33816" xr:uid="{81AA5A47-6081-4A76-AE03-0AFC8B90A799}"/>
    <cellStyle name="Vírgula 69 2 2 2 9" xfId="35572" xr:uid="{63DEC987-0414-46AA-ACA6-2103CEF2D4F8}"/>
    <cellStyle name="Vírgula 69 2 2 3" xfId="4935" xr:uid="{DA7539AF-E895-4BFD-AB15-2BF05B3998E2}"/>
    <cellStyle name="Vírgula 69 2 2 3 2" xfId="10184" xr:uid="{31ABAB79-3CCD-435B-B865-D29A58BD1B94}"/>
    <cellStyle name="Vírgula 69 2 2 3 2 2" xfId="26446" xr:uid="{10A9A7CD-9D0F-4711-893A-BC12BF2420CB}"/>
    <cellStyle name="Vírgula 69 2 2 3 3" xfId="15707" xr:uid="{3AC67053-7C52-4BBE-A508-1FBB778E5304}"/>
    <cellStyle name="Vírgula 69 2 2 3 4" xfId="21605" xr:uid="{70CF8F37-4385-424A-8BA3-E018F7C0AF54}"/>
    <cellStyle name="Vírgula 69 2 2 3 5" xfId="19468" xr:uid="{5DE6A193-EDD1-4C7E-A0C0-ECB4302F7611}"/>
    <cellStyle name="Vírgula 69 2 2 4" xfId="6941" xr:uid="{C1756D65-2BE7-4822-8D98-404FB4048CA3}"/>
    <cellStyle name="Vírgula 69 2 2 4 2" xfId="11796" xr:uid="{5863F2BB-0CBE-4460-BBC7-2394B968B62A}"/>
    <cellStyle name="Vírgula 69 2 2 4 2 2" xfId="28058" xr:uid="{4B2D2F1F-8D98-4F2F-8140-150D53C8065D}"/>
    <cellStyle name="Vírgula 69 2 2 4 3" xfId="17391" xr:uid="{4A173B42-D5D3-461B-8D7A-AB442CD700A1}"/>
    <cellStyle name="Vírgula 69 2 2 4 4" xfId="23217" xr:uid="{FB98440F-1876-441E-8961-CA5242BE8D48}"/>
    <cellStyle name="Vírgula 69 2 2 4 5" xfId="29954" xr:uid="{670A28C6-B75C-4C62-B497-867F6C04CCBA}"/>
    <cellStyle name="Vírgula 69 2 2 5" xfId="8568" xr:uid="{9F8EB1CC-345C-4602-BF88-9CCF306419CD}"/>
    <cellStyle name="Vírgula 69 2 2 5 2" xfId="24837" xr:uid="{FE5E604B-3972-4E1E-BB11-FAA3DEFCA359}"/>
    <cellStyle name="Vírgula 69 2 2 6" xfId="14096" xr:uid="{7F217689-1AFC-427E-856C-F4B520AA0CBC}"/>
    <cellStyle name="Vírgula 69 2 2 7" xfId="19996" xr:uid="{F86A176B-5A43-42BA-91FE-ED3F3DD81C91}"/>
    <cellStyle name="Vírgula 69 2 2 8" xfId="31466" xr:uid="{A78E6345-630C-4882-B917-6EF84300BFEE}"/>
    <cellStyle name="Vírgula 69 2 2 9" xfId="33041" xr:uid="{4DB68557-07F0-4A27-8C33-85548897D0C0}"/>
    <cellStyle name="Vírgula 69 2 3" xfId="4113" xr:uid="{6CB68B2B-245E-4D9E-8D8A-93A6BA6363EB}"/>
    <cellStyle name="Vírgula 69 2 3 10" xfId="36701" xr:uid="{BA080DE5-7B20-4737-8973-7EE1C925660D}"/>
    <cellStyle name="Vírgula 69 2 3 11" xfId="38113" xr:uid="{B4920A77-BC13-40D3-8B52-4F280124935B}"/>
    <cellStyle name="Vírgula 69 2 3 12" xfId="39518" xr:uid="{DFE96E1D-60D6-459D-9BF7-9AE62CDA7E5B}"/>
    <cellStyle name="Vírgula 69 2 3 13" xfId="41242" xr:uid="{317F01EE-2BD9-4F9D-9316-3E3B71FA122B}"/>
    <cellStyle name="Vírgula 69 2 3 14" xfId="42567" xr:uid="{0C763454-6A2C-4C1A-A256-821A4D49EC15}"/>
    <cellStyle name="Vírgula 69 2 3 15" xfId="43970" xr:uid="{6CCA395C-CFC5-424E-8E0E-C2B7058C4878}"/>
    <cellStyle name="Vírgula 69 2 3 2" xfId="5722" xr:uid="{EB099A80-3F4E-41D9-8C90-BF7F85860385}"/>
    <cellStyle name="Vírgula 69 2 3 2 2" xfId="10971" xr:uid="{A15798BA-7832-4AC2-8DB1-BD7778EFA24D}"/>
    <cellStyle name="Vírgula 69 2 3 2 2 2" xfId="27233" xr:uid="{E208C151-C914-4D33-BD76-786D455B890E}"/>
    <cellStyle name="Vírgula 69 2 3 2 3" xfId="16494" xr:uid="{AC7C51C3-3440-419A-A96E-C0EC7D530F4E}"/>
    <cellStyle name="Vírgula 69 2 3 2 4" xfId="22392" xr:uid="{9F0E9926-8FC9-404E-9C6A-6DB2D3D17326}"/>
    <cellStyle name="Vírgula 69 2 3 2 5" xfId="31160" xr:uid="{C8BF5835-8F68-492C-A444-05541BB21F2C}"/>
    <cellStyle name="Vírgula 69 2 3 3" xfId="7728" xr:uid="{3F7BCA6F-C280-4E42-88EE-27D9A2AEF0B2}"/>
    <cellStyle name="Vírgula 69 2 3 3 2" xfId="12583" xr:uid="{4D0FC798-CA98-4BD0-8F38-6FEA88827BDC}"/>
    <cellStyle name="Vírgula 69 2 3 3 2 2" xfId="28845" xr:uid="{E51F0669-11B7-4351-AD7F-9918AAE4AB4B}"/>
    <cellStyle name="Vírgula 69 2 3 3 3" xfId="18178" xr:uid="{60F0FCB5-C412-4D54-B036-D038A06901D5}"/>
    <cellStyle name="Vírgula 69 2 3 3 4" xfId="24004" xr:uid="{CDB33343-8C98-4079-B971-981C6143FE80}"/>
    <cellStyle name="Vírgula 69 2 3 3 5" xfId="29284" xr:uid="{BC191A01-BAFA-4D29-B09C-BE6EC535DFC0}"/>
    <cellStyle name="Vírgula 69 2 3 4" xfId="9355" xr:uid="{169A89D9-4349-4598-A3AE-A6337CED2BEF}"/>
    <cellStyle name="Vírgula 69 2 3 4 2" xfId="25624" xr:uid="{9BBB9978-6E28-44DC-905D-31BD75844637}"/>
    <cellStyle name="Vírgula 69 2 3 5" xfId="14885" xr:uid="{52516F22-38C4-47B3-ADE5-621834184475}"/>
    <cellStyle name="Vírgula 69 2 3 6" xfId="20783" xr:uid="{8FB183A3-CC00-44E6-B407-87AEF9106996}"/>
    <cellStyle name="Vírgula 69 2 3 7" xfId="13380" xr:uid="{2C913AE1-B858-44CF-BB3B-892826A94693}"/>
    <cellStyle name="Vírgula 69 2 3 8" xfId="33828" xr:uid="{1F1861C6-EF03-4849-91B2-8C3933DEE7A2}"/>
    <cellStyle name="Vírgula 69 2 3 9" xfId="35573" xr:uid="{D646AFF5-0B35-4AFD-9334-DBEC7675D640}"/>
    <cellStyle name="Vírgula 69 2 4" xfId="4907" xr:uid="{98077548-B9F5-4A45-A2FD-5DA8926E81C9}"/>
    <cellStyle name="Vírgula 69 2 4 2" xfId="10156" xr:uid="{C28F898D-FBF5-4AB6-A4F7-A4C553D7AFC0}"/>
    <cellStyle name="Vírgula 69 2 4 2 2" xfId="26418" xr:uid="{5BDE0C7B-0E34-4B1C-8777-D599DBAB66ED}"/>
    <cellStyle name="Vírgula 69 2 4 3" xfId="15679" xr:uid="{F8AFADA0-1C0C-48DC-9CD0-EEC6E2868C38}"/>
    <cellStyle name="Vírgula 69 2 4 4" xfId="21577" xr:uid="{6A19369A-0524-42BB-9C38-C29BD6A129BB}"/>
    <cellStyle name="Vírgula 69 2 4 5" xfId="19376" xr:uid="{08560CAF-1DD8-4625-B87D-43F72B898C89}"/>
    <cellStyle name="Vírgula 69 2 5" xfId="6913" xr:uid="{772794B7-2402-4399-8F73-FD1E2FA6BE3C}"/>
    <cellStyle name="Vírgula 69 2 5 2" xfId="11768" xr:uid="{15CD1607-6AA7-49F4-8CBF-7F68F42259BC}"/>
    <cellStyle name="Vírgula 69 2 5 2 2" xfId="28030" xr:uid="{135766E4-C14F-4BE7-99BC-84252EB27C56}"/>
    <cellStyle name="Vírgula 69 2 5 3" xfId="17363" xr:uid="{3A64CF8C-D210-4E8D-9419-C1B1455BF339}"/>
    <cellStyle name="Vírgula 69 2 5 4" xfId="23189" xr:uid="{EB4B465C-3ED0-4360-9F8A-6130CCC74576}"/>
    <cellStyle name="Vírgula 69 2 5 5" xfId="29972" xr:uid="{AAD5FF17-C990-4DC1-8EE0-67038B9A74A5}"/>
    <cellStyle name="Vírgula 69 2 6" xfId="8540" xr:uid="{CC6FFD38-D095-4B69-8700-31F99B0D1350}"/>
    <cellStyle name="Vírgula 69 2 6 2" xfId="24809" xr:uid="{7D50B13D-90E8-4C25-91A0-6FAE0D5A4C23}"/>
    <cellStyle name="Vírgula 69 2 7" xfId="14066" xr:uid="{81D97B77-1EFB-40EA-AC8A-816318F9A9AA}"/>
    <cellStyle name="Vírgula 69 2 8" xfId="19968" xr:uid="{76CF2395-FE4F-4F3F-9A44-8F9465053964}"/>
    <cellStyle name="Vírgula 69 2 9" xfId="19110" xr:uid="{F5C358CA-F68D-4426-9127-A51D2D3876FA}"/>
    <cellStyle name="Vírgula 69 3" xfId="3309" xr:uid="{AA1201BB-2EFB-42EE-A6AC-B52CD467BB06}"/>
    <cellStyle name="Vírgula 69 3 10" xfId="35574" xr:uid="{211178D6-5971-431C-9807-85C2E01B2999}"/>
    <cellStyle name="Vírgula 69 3 11" xfId="36140" xr:uid="{95492901-2E40-4247-8191-3A84E0A48C84}"/>
    <cellStyle name="Vírgula 69 3 12" xfId="37552" xr:uid="{F28995AD-58A3-4116-A012-29104158BE12}"/>
    <cellStyle name="Vírgula 69 3 13" xfId="38957" xr:uid="{333E2A03-DED2-4F65-8B67-F97D0B0A5DD1}"/>
    <cellStyle name="Vírgula 69 3 14" xfId="41243" xr:uid="{BD9D99CC-8352-4EFD-AC0B-6E6AE3C9E434}"/>
    <cellStyle name="Vírgula 69 3 15" xfId="42006" xr:uid="{38C3E3E4-242A-4B8B-B19E-FDBC973D5D4C}"/>
    <cellStyle name="Vírgula 69 3 16" xfId="43409" xr:uid="{BB2721B8-44A8-4C48-BDA5-96AD181988CA}"/>
    <cellStyle name="Vírgula 69 3 2" xfId="4106" xr:uid="{843CE1A7-8B79-40B1-B2C9-64EFC5268231}"/>
    <cellStyle name="Vírgula 69 3 2 10" xfId="36892" xr:uid="{87BB3AD4-D118-4D18-9B2F-60CA6981B9EB}"/>
    <cellStyle name="Vírgula 69 3 2 11" xfId="38304" xr:uid="{ADE73814-5A33-4E38-AC0E-6E9863C4D066}"/>
    <cellStyle name="Vírgula 69 3 2 12" xfId="39709" xr:uid="{A79ABEAC-6CEE-4DB6-9DB3-2572EF93BD61}"/>
    <cellStyle name="Vírgula 69 3 2 13" xfId="41244" xr:uid="{F050E299-BF6E-4DE7-9192-565318C1BA1F}"/>
    <cellStyle name="Vírgula 69 3 2 14" xfId="42758" xr:uid="{3A9F7F85-C4FB-4F43-855C-859D96BA8977}"/>
    <cellStyle name="Vírgula 69 3 2 15" xfId="44161" xr:uid="{6538E0F9-8FA8-41D4-A66E-832B990EBFC9}"/>
    <cellStyle name="Vírgula 69 3 2 2" xfId="5715" xr:uid="{6F4E5FD5-CCCE-4554-9AC4-F3D58A05D760}"/>
    <cellStyle name="Vírgula 69 3 2 2 2" xfId="10964" xr:uid="{CB322750-6288-4AC0-A49A-E4ECC580F4C4}"/>
    <cellStyle name="Vírgula 69 3 2 2 2 2" xfId="27226" xr:uid="{4F6C8B35-4D96-4044-AD40-E825EA8B6744}"/>
    <cellStyle name="Vírgula 69 3 2 2 3" xfId="16487" xr:uid="{13039309-27BC-4991-A4FC-53972DAC9539}"/>
    <cellStyle name="Vírgula 69 3 2 2 4" xfId="22385" xr:uid="{67AFD79B-1D60-4CEB-B710-26A03223E00D}"/>
    <cellStyle name="Vírgula 69 3 2 2 5" xfId="30481" xr:uid="{FF19C724-4E5B-4D45-8785-C539315EF7C8}"/>
    <cellStyle name="Vírgula 69 3 2 3" xfId="7721" xr:uid="{F33CAD9F-388C-4E05-A371-11427A7D8F0D}"/>
    <cellStyle name="Vírgula 69 3 2 3 2" xfId="12576" xr:uid="{22A389DE-9B62-46D1-A433-89700FDBD8A9}"/>
    <cellStyle name="Vírgula 69 3 2 3 2 2" xfId="28838" xr:uid="{D186FF49-96F3-4D66-A999-EC0DDBA8AB3A}"/>
    <cellStyle name="Vírgula 69 3 2 3 3" xfId="18171" xr:uid="{C36502C2-74BD-4876-8ED1-8C40B9E7FCF2}"/>
    <cellStyle name="Vírgula 69 3 2 3 4" xfId="23997" xr:uid="{BB1BC40F-AA69-4CAD-94ED-4B374F4CC226}"/>
    <cellStyle name="Vírgula 69 3 2 3 5" xfId="31969" xr:uid="{41882142-6AD4-44B0-A6EC-68FE1FD9B78B}"/>
    <cellStyle name="Vírgula 69 3 2 4" xfId="9348" xr:uid="{33A9E1EF-B103-4421-B601-DDC43062B84A}"/>
    <cellStyle name="Vírgula 69 3 2 4 2" xfId="25617" xr:uid="{D4792B02-6A49-4DC8-BFAB-3C36784ECA97}"/>
    <cellStyle name="Vírgula 69 3 2 5" xfId="14878" xr:uid="{4A0AB766-8D71-4E8A-BCC8-356397C841E1}"/>
    <cellStyle name="Vírgula 69 3 2 6" xfId="20776" xr:uid="{362DF2ED-CCE0-4B37-B27C-8BED4087AFBF}"/>
    <cellStyle name="Vírgula 69 3 2 7" xfId="30274" xr:uid="{42240892-E9A3-4C57-85E9-B956E1CB5370}"/>
    <cellStyle name="Vírgula 69 3 2 8" xfId="33821" xr:uid="{7C7C6B76-169D-40CF-9BFA-9E061EED68E6}"/>
    <cellStyle name="Vírgula 69 3 2 9" xfId="35575" xr:uid="{7096554D-FAB3-4D54-A5FE-0BA05DC5641C}"/>
    <cellStyle name="Vírgula 69 3 3" xfId="4925" xr:uid="{0329E909-9E03-41E7-96C1-704D5715E150}"/>
    <cellStyle name="Vírgula 69 3 3 2" xfId="10174" xr:uid="{5C3B705C-F6D5-4D0C-8541-853D713C1EF1}"/>
    <cellStyle name="Vírgula 69 3 3 2 2" xfId="26436" xr:uid="{3BE4540C-8CDC-4B08-AE02-A171353987FA}"/>
    <cellStyle name="Vírgula 69 3 3 3" xfId="15697" xr:uid="{2632893F-3A2D-418E-84CB-11C4B586AF05}"/>
    <cellStyle name="Vírgula 69 3 3 4" xfId="21595" xr:uid="{8BF4610F-4972-418E-8F1D-4B2F110CD8ED}"/>
    <cellStyle name="Vírgula 69 3 3 5" xfId="29693" xr:uid="{12037F43-AABA-4B04-8EC5-569AAE028CEE}"/>
    <cellStyle name="Vírgula 69 3 4" xfId="6931" xr:uid="{0D8D2EEB-9DBA-41F3-9EF4-A8E34F327B7C}"/>
    <cellStyle name="Vírgula 69 3 4 2" xfId="11786" xr:uid="{0DC44483-3032-45F6-83AD-096B6E6DF017}"/>
    <cellStyle name="Vírgula 69 3 4 2 2" xfId="28048" xr:uid="{B936A4E4-7A4E-40A0-9CB3-FF79620F177C}"/>
    <cellStyle name="Vírgula 69 3 4 3" xfId="17381" xr:uid="{1C68BC3C-826E-479E-98F3-A069BDEA4E2F}"/>
    <cellStyle name="Vírgula 69 3 4 4" xfId="23207" xr:uid="{03283B96-0466-475F-9F66-74D6467B34E3}"/>
    <cellStyle name="Vírgula 69 3 4 5" xfId="13640" xr:uid="{9BCB851A-38CB-45DF-9D72-6E343036F578}"/>
    <cellStyle name="Vírgula 69 3 5" xfId="8558" xr:uid="{DC6454F8-A102-47D5-9AB1-6E284FF65CAF}"/>
    <cellStyle name="Vírgula 69 3 5 2" xfId="24827" xr:uid="{5516E56F-7EF3-4E82-9FA6-47D79E4CD271}"/>
    <cellStyle name="Vírgula 69 3 6" xfId="14086" xr:uid="{A6A29014-7029-4250-9A4F-0D718F977A60}"/>
    <cellStyle name="Vírgula 69 3 7" xfId="19986" xr:uid="{1CA1BDDE-B7D4-4FCB-BB49-9768F4D9F323}"/>
    <cellStyle name="Vírgula 69 3 8" xfId="32080" xr:uid="{92D2A0D8-D2CE-407F-B77C-8B276AB631D4}"/>
    <cellStyle name="Vírgula 69 3 9" xfId="33031" xr:uid="{EEF4D1D1-65CD-4536-AD52-D9FB815E15C2}"/>
    <cellStyle name="Vírgula 69 4" xfId="4116" xr:uid="{497B1BD6-CE3D-457E-9FA1-AD00FD4883F5}"/>
    <cellStyle name="Vírgula 69 4 10" xfId="36525" xr:uid="{7810931D-0BB5-4047-9076-3F99BA5BC7CE}"/>
    <cellStyle name="Vírgula 69 4 11" xfId="37937" xr:uid="{9F313919-A31F-4039-83A9-DA256A23ECF4}"/>
    <cellStyle name="Vírgula 69 4 12" xfId="39342" xr:uid="{BB0016D4-245D-4C38-92B3-A5E9D7DEC775}"/>
    <cellStyle name="Vírgula 69 4 13" xfId="41245" xr:uid="{F9417236-5C0F-404A-914F-F246D9F4867F}"/>
    <cellStyle name="Vírgula 69 4 14" xfId="42391" xr:uid="{36C0ED9F-E3F6-495E-83E4-A3DBADD2BC9B}"/>
    <cellStyle name="Vírgula 69 4 15" xfId="43794" xr:uid="{76793652-C747-4E47-91E1-2CC524561886}"/>
    <cellStyle name="Vírgula 69 4 2" xfId="5725" xr:uid="{EA544D38-8794-4E36-B322-83F1C2F5C679}"/>
    <cellStyle name="Vírgula 69 4 2 2" xfId="10974" xr:uid="{8405D15A-08C5-4305-B286-43A9E646684A}"/>
    <cellStyle name="Vírgula 69 4 2 2 2" xfId="27236" xr:uid="{8F3E9AAD-E6A3-46D0-A219-7D6677A1AE2B}"/>
    <cellStyle name="Vírgula 69 4 2 3" xfId="16497" xr:uid="{EF6147CC-BF91-4BC2-8564-256846ECB757}"/>
    <cellStyle name="Vírgula 69 4 2 4" xfId="22395" xr:uid="{DDBD35CF-8252-45B9-AEAC-D8C20B3FD46B}"/>
    <cellStyle name="Vírgula 69 4 2 5" xfId="19161" xr:uid="{79C6BC48-B0C3-4945-9D84-6F0BD66AAEB8}"/>
    <cellStyle name="Vírgula 69 4 3" xfId="7731" xr:uid="{DA3C73FF-952D-48D6-BA59-6E842F3E007A}"/>
    <cellStyle name="Vírgula 69 4 3 2" xfId="12586" xr:uid="{B9DD33F5-FDFE-4948-855D-652DD570EE46}"/>
    <cellStyle name="Vírgula 69 4 3 2 2" xfId="28848" xr:uid="{E1CC3D52-10F1-4F4A-A2C9-BE70F1D013F2}"/>
    <cellStyle name="Vírgula 69 4 3 3" xfId="18181" xr:uid="{1E54F274-8E12-40B7-88C2-397868A99300}"/>
    <cellStyle name="Vírgula 69 4 3 4" xfId="24007" xr:uid="{3BE564E6-DA26-4882-BB44-E6CE9C2C9DE2}"/>
    <cellStyle name="Vírgula 69 4 3 5" xfId="13174" xr:uid="{5D50860A-4BBA-47F6-8F95-C92823E6AC84}"/>
    <cellStyle name="Vírgula 69 4 4" xfId="9358" xr:uid="{44C0241D-8BBA-4832-BE29-1AAE71446950}"/>
    <cellStyle name="Vírgula 69 4 4 2" xfId="25627" xr:uid="{8E34424A-1307-46BB-9DF8-E3970C519EAC}"/>
    <cellStyle name="Vírgula 69 4 5" xfId="14888" xr:uid="{3987FE74-A5FF-4FF4-AAAD-326920D96362}"/>
    <cellStyle name="Vírgula 69 4 6" xfId="20786" xr:uid="{4563627A-A498-4D4F-BFEB-82DC8C49DA4F}"/>
    <cellStyle name="Vírgula 69 4 7" xfId="32560" xr:uid="{78517052-39BF-43E0-A36A-D29967A39B42}"/>
    <cellStyle name="Vírgula 69 4 8" xfId="33831" xr:uid="{D92F70CB-855B-4DB0-9EA0-A50F1F4D4A4B}"/>
    <cellStyle name="Vírgula 69 4 9" xfId="35576" xr:uid="{561D9317-A862-41FA-BA59-CD4D73B2E46A}"/>
    <cellStyle name="Vírgula 69 5" xfId="4897" xr:uid="{279FA4C0-8CD5-45FC-871C-02B00DB86647}"/>
    <cellStyle name="Vírgula 69 5 2" xfId="10146" xr:uid="{5B4F85EA-35BD-4BC6-9D9C-FB5EA0DF0057}"/>
    <cellStyle name="Vírgula 69 5 2 2" xfId="26408" xr:uid="{D022F63D-9DB9-432E-85B7-EE48E5D1F449}"/>
    <cellStyle name="Vírgula 69 5 3" xfId="15669" xr:uid="{4A2DB5A1-B8E4-47CB-B137-5D5BF6353B5E}"/>
    <cellStyle name="Vírgula 69 5 4" xfId="21567" xr:uid="{57BCB9F6-2815-4D76-9AF2-DC1A9270551A}"/>
    <cellStyle name="Vírgula 69 5 5" xfId="19452" xr:uid="{B4832C7B-DFD7-42EF-94E2-520313B9F8D1}"/>
    <cellStyle name="Vírgula 69 6" xfId="6903" xr:uid="{4418000D-717D-4F9E-A013-2EC00E684F53}"/>
    <cellStyle name="Vírgula 69 6 2" xfId="11758" xr:uid="{384AF4E8-6CC9-466C-AB79-703AE3C4E31D}"/>
    <cellStyle name="Vírgula 69 6 2 2" xfId="28020" xr:uid="{F79FFC16-93C8-404C-A0CB-FDA1F50CBDFD}"/>
    <cellStyle name="Vírgula 69 6 3" xfId="17353" xr:uid="{9259402C-6706-4345-84A3-648ED108C26A}"/>
    <cellStyle name="Vírgula 69 6 4" xfId="23179" xr:uid="{4AE9B47B-9E2A-4FC0-8F14-5DAD7AA0FEF4}"/>
    <cellStyle name="Vírgula 69 6 5" xfId="30046" xr:uid="{A0DF6B5C-584B-4749-A066-3B0BFD365868}"/>
    <cellStyle name="Vírgula 69 7" xfId="8530" xr:uid="{2817E19E-4E8F-4CAB-B571-B1AA66984E75}"/>
    <cellStyle name="Vírgula 69 7 2" xfId="24799" xr:uid="{6DE99364-6420-473F-8462-68CFBEB68D0A}"/>
    <cellStyle name="Vírgula 69 8" xfId="14055" xr:uid="{4EBD43BD-DB5F-4C73-BDC2-46546151151A}"/>
    <cellStyle name="Vírgula 69 9" xfId="19958" xr:uid="{FEE95FE5-6D64-4BE6-BFD8-2ECD4FE591A9}"/>
    <cellStyle name="Vírgula 7" xfId="2939" xr:uid="{F44E6D82-FE56-4ECA-B6B2-2657BBAC7E8F}"/>
    <cellStyle name="Vírgula 7 10" xfId="19666" xr:uid="{716D73FE-7D43-4D8D-AAAA-764A8FC3BF0A}"/>
    <cellStyle name="Vírgula 7 11" xfId="32281" xr:uid="{21C2D690-844D-4938-8BB6-9A2B00AE5F47}"/>
    <cellStyle name="Vírgula 7 12" xfId="32608" xr:uid="{4B70AAED-5DA5-49A5-BB62-F91E56DEE223}"/>
    <cellStyle name="Vírgula 7 13" xfId="32710" xr:uid="{8CE4EE97-C5EF-42B1-9E20-DF322BF8560D}"/>
    <cellStyle name="Vírgula 7 14" xfId="35577" xr:uid="{4515005A-B47A-485B-BD84-BF250BB6D2AD}"/>
    <cellStyle name="Vírgula 7 15" xfId="35734" xr:uid="{D34924F0-5AF3-442A-86B1-8025C09221C3}"/>
    <cellStyle name="Vírgula 7 16" xfId="37148" xr:uid="{1DC71244-5D29-4844-B8B9-8C7E2079FAAF}"/>
    <cellStyle name="Vírgula 7 17" xfId="38553" xr:uid="{3B685E56-1AE0-4FC8-A539-A6CE35F25243}"/>
    <cellStyle name="Vírgula 7 18" xfId="41246" xr:uid="{57674498-E777-4C8B-92D2-3C178C84127F}"/>
    <cellStyle name="Vírgula 7 19" xfId="41602" xr:uid="{81886B5A-750D-4FF7-8600-22D7E738C6C1}"/>
    <cellStyle name="Vírgula 7 2" xfId="2976" xr:uid="{E57266D0-4615-48C0-9233-C6A31EDAD2CF}"/>
    <cellStyle name="Vírgula 7 2 10" xfId="29285" xr:uid="{9ED71E59-445D-4CF0-AA52-D0E30CDDD516}"/>
    <cellStyle name="Vírgula 7 2 11" xfId="32630" xr:uid="{FACCAC4E-89DA-49CA-9038-1D1B6B804835}"/>
    <cellStyle name="Vírgula 7 2 12" xfId="32729" xr:uid="{17147FF0-76F8-4E88-B135-9D1582049BD7}"/>
    <cellStyle name="Vírgula 7 2 13" xfId="35578" xr:uid="{F13B7C07-43DD-4415-AF32-350E356D5729}"/>
    <cellStyle name="Vírgula 7 2 14" xfId="35904" xr:uid="{3F6C3B1D-89CE-4BF5-9247-13968C7804AF}"/>
    <cellStyle name="Vírgula 7 2 15" xfId="37316" xr:uid="{1A015BF0-EE72-4497-A56B-0CE150FB3398}"/>
    <cellStyle name="Vírgula 7 2 16" xfId="38721" xr:uid="{5ADF7A93-54A7-488B-9B79-25B1392C6DEE}"/>
    <cellStyle name="Vírgula 7 2 17" xfId="41247" xr:uid="{6EBAF66D-1A2F-4BE4-A986-6D9B6E82F5D9}"/>
    <cellStyle name="Vírgula 7 2 18" xfId="41770" xr:uid="{6CA47ED6-2477-4604-BE79-784F9AD33CC7}"/>
    <cellStyle name="Vírgula 7 2 19" xfId="43173" xr:uid="{7FCEFB6C-C833-441F-935A-506E19F877E4}"/>
    <cellStyle name="Vírgula 7 2 2" xfId="3180" xr:uid="{A9AE4D36-9647-4E59-A21C-AD4142515C24}"/>
    <cellStyle name="Vírgula 7 2 2 10" xfId="32927" xr:uid="{E6447839-A713-4EDB-B8A0-34252636DAB2}"/>
    <cellStyle name="Vírgula 7 2 2 11" xfId="35579" xr:uid="{1FC66623-2B41-4309-ACB3-ED8826FC27A4}"/>
    <cellStyle name="Vírgula 7 2 2 12" xfId="36269" xr:uid="{C173C3B9-9CDA-4451-8E65-03DFA6990D05}"/>
    <cellStyle name="Vírgula 7 2 2 13" xfId="37681" xr:uid="{7BEA3DB6-C792-48F6-8BF3-7DF24EAFFA85}"/>
    <cellStyle name="Vírgula 7 2 2 14" xfId="39086" xr:uid="{7845F10A-9BAF-422B-BB2E-67EAA59E886D}"/>
    <cellStyle name="Vírgula 7 2 2 15" xfId="41248" xr:uid="{8AEC5C75-A57E-404D-A2FF-902DAB0960FC}"/>
    <cellStyle name="Vírgula 7 2 2 16" xfId="42135" xr:uid="{35955F2F-9C01-4B43-81C0-F4FF6FA9BEA2}"/>
    <cellStyle name="Vírgula 7 2 2 17" xfId="43538" xr:uid="{D3CF9024-08AB-4EFE-A32B-853F67F21D79}"/>
    <cellStyle name="Vírgula 7 2 2 2" xfId="3645" xr:uid="{994341BC-1515-45DB-ABA6-44E6424BB7BB}"/>
    <cellStyle name="Vírgula 7 2 2 2 10" xfId="35580" xr:uid="{DA346B5F-4D84-4ECD-B57E-C7FF67DE9E91}"/>
    <cellStyle name="Vírgula 7 2 2 2 11" xfId="37021" xr:uid="{25B649AF-C096-4C12-920B-192F268F21AC}"/>
    <cellStyle name="Vírgula 7 2 2 2 12" xfId="38433" xr:uid="{538445C5-11A5-4C81-A850-240663656FB0}"/>
    <cellStyle name="Vírgula 7 2 2 2 13" xfId="39838" xr:uid="{05EB81D4-78A5-4548-853D-42578A747B4E}"/>
    <cellStyle name="Vírgula 7 2 2 2 14" xfId="41249" xr:uid="{BCE1505E-8C01-4A61-926D-01C883F30592}"/>
    <cellStyle name="Vírgula 7 2 2 2 15" xfId="42887" xr:uid="{7662D338-8666-4833-8860-50E13637663B}"/>
    <cellStyle name="Vírgula 7 2 2 2 16" xfId="44290" xr:uid="{05A61401-5866-4577-9C1D-70F65C2EC044}"/>
    <cellStyle name="Vírgula 7 2 2 2 2" xfId="4506" xr:uid="{EA0835F5-3C61-480D-B62D-076B21181708}"/>
    <cellStyle name="Vírgula 7 2 2 2 2 2" xfId="6115" xr:uid="{CA3F5326-109A-433E-89C7-0C83D9FB0632}"/>
    <cellStyle name="Vírgula 7 2 2 2 2 2 2" xfId="11364" xr:uid="{C7EF7233-A2E8-4511-847B-AD168897EE79}"/>
    <cellStyle name="Vírgula 7 2 2 2 2 2 2 2" xfId="27626" xr:uid="{04BE87E4-EFD0-4FBA-83B9-4FE873ABE9FE}"/>
    <cellStyle name="Vírgula 7 2 2 2 2 2 3" xfId="16887" xr:uid="{78A3DA91-D94D-439C-8771-F61B6B862826}"/>
    <cellStyle name="Vírgula 7 2 2 2 2 2 4" xfId="22785" xr:uid="{2A0AF4FB-E809-4BFC-85CC-D0848E3ED1B5}"/>
    <cellStyle name="Vírgula 7 2 2 2 2 2 5" xfId="30827" xr:uid="{51512251-09D0-4340-A859-7DEB18F7BE88}"/>
    <cellStyle name="Vírgula 7 2 2 2 2 3" xfId="8121" xr:uid="{3DD27CF6-F647-4D6F-8737-062040736854}"/>
    <cellStyle name="Vírgula 7 2 2 2 2 3 2" xfId="12976" xr:uid="{B0367366-080F-48F1-9E15-099DA3A1C158}"/>
    <cellStyle name="Vírgula 7 2 2 2 2 3 2 2" xfId="29238" xr:uid="{B7863D3E-7818-4389-AE31-6437B251A661}"/>
    <cellStyle name="Vírgula 7 2 2 2 2 3 3" xfId="18571" xr:uid="{6EC1A29C-7BAB-4521-B2B5-450C2C01FC65}"/>
    <cellStyle name="Vírgula 7 2 2 2 2 3 4" xfId="24397" xr:uid="{6CF0807B-DE4F-4D38-849B-6FC595997316}"/>
    <cellStyle name="Vírgula 7 2 2 2 2 3 5" xfId="30071" xr:uid="{C1712DF8-013B-4A5E-87D1-AC2FFF4E5053}"/>
    <cellStyle name="Vírgula 7 2 2 2 2 4" xfId="9748" xr:uid="{E3C75B76-2F66-40ED-AC2C-FCCDEC384B0A}"/>
    <cellStyle name="Vírgula 7 2 2 2 2 4 2" xfId="26017" xr:uid="{E2CD56F5-BE7B-4FA0-A216-F466078F08E7}"/>
    <cellStyle name="Vírgula 7 2 2 2 2 5" xfId="15278" xr:uid="{DDF0B870-24D3-4711-92D1-438E401AC405}"/>
    <cellStyle name="Vírgula 7 2 2 2 2 6" xfId="21176" xr:uid="{1C893065-BFC3-42B8-A317-A9ABA85540D5}"/>
    <cellStyle name="Vírgula 7 2 2 2 2 7" xfId="29366" xr:uid="{FBC4EAC2-B652-4515-BD8B-EF3C9916D6FA}"/>
    <cellStyle name="Vírgula 7 2 2 2 2 8" xfId="34221" xr:uid="{896A5A54-D34C-491B-A044-1CDBB1EF98EC}"/>
    <cellStyle name="Vírgula 7 2 2 2 3" xfId="5260" xr:uid="{79AC387F-A383-4D30-9C6D-14B1E75467BB}"/>
    <cellStyle name="Vírgula 7 2 2 2 3 2" xfId="10509" xr:uid="{B4131FA2-C923-441C-895B-E29D108F1F1B}"/>
    <cellStyle name="Vírgula 7 2 2 2 3 2 2" xfId="26771" xr:uid="{504B4E80-3F4A-4883-BC04-5397AFDACC0E}"/>
    <cellStyle name="Vírgula 7 2 2 2 3 3" xfId="16032" xr:uid="{3B675AFD-0192-4EE9-A2F9-71AE27F0E4A6}"/>
    <cellStyle name="Vírgula 7 2 2 2 3 4" xfId="21930" xr:uid="{6FEFBE68-5749-41CA-A192-76FACA391710}"/>
    <cellStyle name="Vírgula 7 2 2 2 3 5" xfId="32371" xr:uid="{BDB15BDB-A5C9-4507-A6EA-437E221C874F}"/>
    <cellStyle name="Vírgula 7 2 2 2 4" xfId="7266" xr:uid="{A0131B93-E2EC-43A6-8FC9-69017B929B8B}"/>
    <cellStyle name="Vírgula 7 2 2 2 4 2" xfId="12121" xr:uid="{DF2AF8D1-6511-487F-B0BC-022799F20763}"/>
    <cellStyle name="Vírgula 7 2 2 2 4 2 2" xfId="28383" xr:uid="{6DDC7B18-8BDC-478A-90DF-F2201E81915F}"/>
    <cellStyle name="Vírgula 7 2 2 2 4 3" xfId="17716" xr:uid="{3A5DC3F0-72F4-40B4-9C13-82C84B07FF34}"/>
    <cellStyle name="Vírgula 7 2 2 2 4 4" xfId="23542" xr:uid="{1D7AED37-F01B-48E4-8377-40D123145276}"/>
    <cellStyle name="Vírgula 7 2 2 2 4 5" xfId="31452" xr:uid="{2B4A69F8-CF91-4F06-B760-B5EE456144EE}"/>
    <cellStyle name="Vírgula 7 2 2 2 5" xfId="8893" xr:uid="{648419D2-7C58-4E52-B89F-8F2F0BE08179}"/>
    <cellStyle name="Vírgula 7 2 2 2 5 2" xfId="25162" xr:uid="{713AAB22-9A92-4A4C-A1DF-ACC2EA80CAB4}"/>
    <cellStyle name="Vírgula 7 2 2 2 6" xfId="14421" xr:uid="{B6B0A354-A102-4AA3-A445-C7EA9CA2BE11}"/>
    <cellStyle name="Vírgula 7 2 2 2 7" xfId="20321" xr:uid="{1EAE13F9-CA36-49DB-A15C-B858DBBEE4D9}"/>
    <cellStyle name="Vírgula 7 2 2 2 8" xfId="29811" xr:uid="{E2D1C5B0-B991-428D-8602-C7C61428498C}"/>
    <cellStyle name="Vírgula 7 2 2 2 9" xfId="33366" xr:uid="{80C7B515-7D39-43B1-8957-3849669BC8DB}"/>
    <cellStyle name="Vírgula 7 2 2 3" xfId="4071" xr:uid="{1098C65F-C10D-414A-8C66-1E9BBDB1F07D}"/>
    <cellStyle name="Vírgula 7 2 2 3 2" xfId="5680" xr:uid="{0BB8C06F-1D16-4D55-8C04-CF6839D8FC01}"/>
    <cellStyle name="Vírgula 7 2 2 3 2 2" xfId="10929" xr:uid="{26B4ED31-0BB9-48EE-B7E6-DFD5CA767F43}"/>
    <cellStyle name="Vírgula 7 2 2 3 2 2 2" xfId="27191" xr:uid="{46B08E2E-7213-4336-990C-2CB4E3A6DE40}"/>
    <cellStyle name="Vírgula 7 2 2 3 2 3" xfId="16452" xr:uid="{E55E14B8-DBDF-4BA5-86F4-C401D6635ADC}"/>
    <cellStyle name="Vírgula 7 2 2 3 2 4" xfId="22350" xr:uid="{37F706BA-239F-451B-B392-8CCD02FC3080}"/>
    <cellStyle name="Vírgula 7 2 2 3 2 5" xfId="13515" xr:uid="{D8260B08-580F-4F71-AF1A-BE0D958828B5}"/>
    <cellStyle name="Vírgula 7 2 2 3 3" xfId="7686" xr:uid="{15079469-F947-4F32-8115-60E0BBC584A6}"/>
    <cellStyle name="Vírgula 7 2 2 3 3 2" xfId="12541" xr:uid="{9814C67A-323F-4965-BCE2-D3C3F750349D}"/>
    <cellStyle name="Vírgula 7 2 2 3 3 2 2" xfId="28803" xr:uid="{B5AE018F-80D5-444A-BF0F-E1CE1FC6F28F}"/>
    <cellStyle name="Vírgula 7 2 2 3 3 3" xfId="18136" xr:uid="{5AF0AE62-8AD9-4BCB-889B-7238834D6C78}"/>
    <cellStyle name="Vírgula 7 2 2 3 3 4" xfId="23962" xr:uid="{23E08856-6A5D-4DFF-B4E8-732B30B8498D}"/>
    <cellStyle name="Vírgula 7 2 2 3 3 5" xfId="31519" xr:uid="{8C800425-33E6-4B79-8BA0-0B5D1C1EBE76}"/>
    <cellStyle name="Vírgula 7 2 2 3 4" xfId="9313" xr:uid="{8DEB5636-D881-4901-9D9A-0CF679BA0CA4}"/>
    <cellStyle name="Vírgula 7 2 2 3 4 2" xfId="25582" xr:uid="{9C24846F-A8BC-45D3-8B33-E76EBACCD003}"/>
    <cellStyle name="Vírgula 7 2 2 3 5" xfId="14843" xr:uid="{86EC96C3-796B-4D4E-A48C-D466AE8A09C1}"/>
    <cellStyle name="Vírgula 7 2 2 3 6" xfId="20741" xr:uid="{284E4CB1-48D2-4AA6-811C-D973B182A6C2}"/>
    <cellStyle name="Vírgula 7 2 2 3 7" xfId="31438" xr:uid="{91165C79-E71D-4A65-AA6D-B3EED6812CD1}"/>
    <cellStyle name="Vírgula 7 2 2 3 8" xfId="33786" xr:uid="{DF348BEF-EA8D-4404-A2BB-0756EE0A8813}"/>
    <cellStyle name="Vírgula 7 2 2 4" xfId="4821" xr:uid="{F06D52F8-7205-4D43-9E89-CC3FD8B1E35D}"/>
    <cellStyle name="Vírgula 7 2 2 4 2" xfId="10070" xr:uid="{8A62D27F-7D01-42BB-9302-B69C8D6844A9}"/>
    <cellStyle name="Vírgula 7 2 2 4 2 2" xfId="26332" xr:uid="{F223BB55-C129-4AB5-8C29-D64972DE4FCD}"/>
    <cellStyle name="Vírgula 7 2 2 4 3" xfId="15593" xr:uid="{74D5958B-EC52-47F0-AA8A-93B7D0AB7819}"/>
    <cellStyle name="Vírgula 7 2 2 4 4" xfId="21491" xr:uid="{8ADC06AB-7331-4D63-8908-522F9B02E4E4}"/>
    <cellStyle name="Vírgula 7 2 2 4 5" xfId="32450" xr:uid="{683D50C0-6C54-4688-9DB1-5F5D11E88BAA}"/>
    <cellStyle name="Vírgula 7 2 2 5" xfId="6827" xr:uid="{376C379E-8DC7-4DE9-8B97-E09EFB5F8130}"/>
    <cellStyle name="Vírgula 7 2 2 5 2" xfId="11682" xr:uid="{5F5AFEFE-C81C-40E3-9A75-34F2A03EE3A2}"/>
    <cellStyle name="Vírgula 7 2 2 5 2 2" xfId="27944" xr:uid="{42AD18AC-1D9E-45AC-89A4-7A31DBE15725}"/>
    <cellStyle name="Vírgula 7 2 2 5 3" xfId="17277" xr:uid="{B344F919-4194-487C-A122-7B21C016523E}"/>
    <cellStyle name="Vírgula 7 2 2 5 4" xfId="23103" xr:uid="{8803167B-6DCF-4368-B1B4-ED85AC4313C8}"/>
    <cellStyle name="Vírgula 7 2 2 5 5" xfId="30207" xr:uid="{B052E348-EDC8-41D1-B1CA-CAF15A1F88D7}"/>
    <cellStyle name="Vírgula 7 2 2 6" xfId="8454" xr:uid="{18D22998-6787-4DFA-8927-6D35FB316244}"/>
    <cellStyle name="Vírgula 7 2 2 6 2" xfId="24723" xr:uid="{3CCB0AE3-41EA-4A58-8F2C-BE64A9338BD9}"/>
    <cellStyle name="Vírgula 7 2 2 7" xfId="13979" xr:uid="{4CEF0501-3E36-4B51-B395-683BC308D288}"/>
    <cellStyle name="Vírgula 7 2 2 8" xfId="19882" xr:uid="{4D37673C-0BFB-488A-AE5E-15A87225C573}"/>
    <cellStyle name="Vírgula 7 2 2 9" xfId="31063" xr:uid="{A6C45BE6-FCA7-4754-8A79-861B30E7F35B}"/>
    <cellStyle name="Vírgula 7 2 3" xfId="3447" xr:uid="{8301A368-DC1D-4C6C-B345-BD3D98B6CCB3}"/>
    <cellStyle name="Vírgula 7 2 3 10" xfId="35581" xr:uid="{3F689A1D-2754-47B6-9806-A42E8CE7B3DC}"/>
    <cellStyle name="Vírgula 7 2 3 11" xfId="36654" xr:uid="{31EC7753-46F3-44DC-A73D-C1939FB4FCD3}"/>
    <cellStyle name="Vírgula 7 2 3 12" xfId="38066" xr:uid="{528B7E15-E75F-4AD7-B2A6-42D91CC5A0E6}"/>
    <cellStyle name="Vírgula 7 2 3 13" xfId="39471" xr:uid="{E573F070-8CCB-4E86-A733-B466482B5A22}"/>
    <cellStyle name="Vírgula 7 2 3 14" xfId="41250" xr:uid="{70C617C1-4425-4FD9-B651-4AF3CF115113}"/>
    <cellStyle name="Vírgula 7 2 3 15" xfId="42520" xr:uid="{56162FFA-7334-4529-9D6C-6672E9184F40}"/>
    <cellStyle name="Vírgula 7 2 3 16" xfId="43923" xr:uid="{B6060E00-0D8D-4A65-8487-068D401F8B09}"/>
    <cellStyle name="Vírgula 7 2 3 2" xfId="4308" xr:uid="{E101412D-2EB0-43BD-A028-2AA0F76B6B1F}"/>
    <cellStyle name="Vírgula 7 2 3 2 2" xfId="5917" xr:uid="{63B7D37C-71CE-4211-B60E-25187D5E767A}"/>
    <cellStyle name="Vírgula 7 2 3 2 2 2" xfId="11166" xr:uid="{985E9C4A-F16E-442F-A5FD-9EE2D459A488}"/>
    <cellStyle name="Vírgula 7 2 3 2 2 2 2" xfId="27428" xr:uid="{05E218E2-564D-4A8E-8D35-ACE370A2CC7C}"/>
    <cellStyle name="Vírgula 7 2 3 2 2 3" xfId="16689" xr:uid="{5FADFA0C-7956-4724-AED6-1DF7163ABE39}"/>
    <cellStyle name="Vírgula 7 2 3 2 2 4" xfId="22587" xr:uid="{FA5FC77D-BD1F-4A1C-B914-380A18F8B07A}"/>
    <cellStyle name="Vírgula 7 2 3 2 2 5" xfId="31602" xr:uid="{655D2E38-277D-47DE-8D23-2E3E0CF57D42}"/>
    <cellStyle name="Vírgula 7 2 3 2 3" xfId="7923" xr:uid="{4AF765D7-C5D7-4542-895C-93C37926D11E}"/>
    <cellStyle name="Vírgula 7 2 3 2 3 2" xfId="12778" xr:uid="{0043BB4B-BC76-4018-A003-9A8E95389E2F}"/>
    <cellStyle name="Vírgula 7 2 3 2 3 2 2" xfId="29040" xr:uid="{2243F420-88D3-4144-A2BD-F711157DC668}"/>
    <cellStyle name="Vírgula 7 2 3 2 3 3" xfId="18373" xr:uid="{A74AAD81-9C40-4889-9415-E34A333E57A4}"/>
    <cellStyle name="Vírgula 7 2 3 2 3 4" xfId="24199" xr:uid="{37352C9B-DFE1-491E-8C58-38AAD7FD4CCE}"/>
    <cellStyle name="Vírgula 7 2 3 2 3 5" xfId="29722" xr:uid="{FD73E732-6DD9-4063-BAE1-64A7E4C6F13D}"/>
    <cellStyle name="Vírgula 7 2 3 2 4" xfId="9550" xr:uid="{6789C26D-C9FA-4460-A269-A29A7940FE38}"/>
    <cellStyle name="Vírgula 7 2 3 2 4 2" xfId="25819" xr:uid="{6BE7F062-5CED-412B-B55C-E3D9DDE86F2E}"/>
    <cellStyle name="Vírgula 7 2 3 2 5" xfId="15080" xr:uid="{C886DB30-88DF-46C1-B7F5-BC43F850C9F9}"/>
    <cellStyle name="Vírgula 7 2 3 2 6" xfId="20978" xr:uid="{547100A4-7BD0-4888-B07D-9E62FEF7488D}"/>
    <cellStyle name="Vírgula 7 2 3 2 7" xfId="31027" xr:uid="{8216EF5B-44F8-400F-8D34-4461A063CECB}"/>
    <cellStyle name="Vírgula 7 2 3 2 8" xfId="34023" xr:uid="{22B81974-8976-4628-9E01-398A74E74B77}"/>
    <cellStyle name="Vírgula 7 2 3 3" xfId="5062" xr:uid="{77983024-FD70-491E-9025-D3CA16DABC56}"/>
    <cellStyle name="Vírgula 7 2 3 3 2" xfId="10311" xr:uid="{D6F59F01-16DB-4D59-9F48-7793EA6C42A8}"/>
    <cellStyle name="Vírgula 7 2 3 3 2 2" xfId="26573" xr:uid="{84D3DEF6-FC8E-49ED-BB9D-3CAB7C0F4064}"/>
    <cellStyle name="Vírgula 7 2 3 3 3" xfId="15834" xr:uid="{DB8F0BB4-2253-4075-847A-02C85380537C}"/>
    <cellStyle name="Vírgula 7 2 3 3 4" xfId="21732" xr:uid="{D91B5B9B-9BDB-4F36-9FB7-C4DDA1D99D19}"/>
    <cellStyle name="Vírgula 7 2 3 3 5" xfId="18616" xr:uid="{C8E55AE5-6DA4-402E-8A17-46D1E4F0D564}"/>
    <cellStyle name="Vírgula 7 2 3 4" xfId="7068" xr:uid="{DC2D4415-BF7E-4948-A468-3412863D8BB0}"/>
    <cellStyle name="Vírgula 7 2 3 4 2" xfId="11923" xr:uid="{8DC849C2-41C2-42DF-9953-91B9541C4E0A}"/>
    <cellStyle name="Vírgula 7 2 3 4 2 2" xfId="28185" xr:uid="{D286620F-5585-4A83-BB1F-1D72F99682E9}"/>
    <cellStyle name="Vírgula 7 2 3 4 3" xfId="17518" xr:uid="{421891A4-8D29-4D06-9020-843C9F6235D8}"/>
    <cellStyle name="Vírgula 7 2 3 4 4" xfId="23344" xr:uid="{3F93ACE5-AC36-4ED9-B004-E6156B85CDE9}"/>
    <cellStyle name="Vírgula 7 2 3 4 5" xfId="19236" xr:uid="{6E5B3BA5-DACD-494A-92CB-7BB4665B1009}"/>
    <cellStyle name="Vírgula 7 2 3 5" xfId="8695" xr:uid="{C672E51F-513A-4050-BF78-A1F26D9F7355}"/>
    <cellStyle name="Vírgula 7 2 3 5 2" xfId="24964" xr:uid="{CBC25C7F-87C1-4985-8C3D-CA3A5E29E4F9}"/>
    <cellStyle name="Vírgula 7 2 3 6" xfId="14223" xr:uid="{DE5AA3AB-D672-49E8-A2AF-46CD202A8204}"/>
    <cellStyle name="Vírgula 7 2 3 7" xfId="20123" xr:uid="{F1FC192E-41F8-4808-840E-AB0EA93B0610}"/>
    <cellStyle name="Vírgula 7 2 3 8" xfId="29752" xr:uid="{F74F76BC-6EA2-45E1-9B95-4FF6943B18A7}"/>
    <cellStyle name="Vírgula 7 2 3 9" xfId="33168" xr:uid="{BA151981-5088-485B-8101-19BD3D1C7D39}"/>
    <cellStyle name="Vírgula 7 2 4" xfId="3873" xr:uid="{D1ECD24E-2A1C-4ACB-99B9-74460D638AC6}"/>
    <cellStyle name="Vírgula 7 2 4 2" xfId="5482" xr:uid="{D506682E-687F-4B91-8702-16BD1C6B661F}"/>
    <cellStyle name="Vírgula 7 2 4 2 2" xfId="10731" xr:uid="{070AF89A-5AB3-4319-A03B-02A5E8C1AAD4}"/>
    <cellStyle name="Vírgula 7 2 4 2 2 2" xfId="26993" xr:uid="{F0C822CD-E265-4EAB-AE63-B51BF32AFED1}"/>
    <cellStyle name="Vírgula 7 2 4 2 3" xfId="16254" xr:uid="{975B0BEB-A80B-4628-8D3F-1CFA9B506B85}"/>
    <cellStyle name="Vírgula 7 2 4 2 4" xfId="22152" xr:uid="{F8467435-EB30-45CE-8C7D-BDDBBE98D0EB}"/>
    <cellStyle name="Vírgula 7 2 4 2 5" xfId="29406" xr:uid="{2C560F6C-63B7-40D2-A479-47259C2B3BD0}"/>
    <cellStyle name="Vírgula 7 2 4 3" xfId="7488" xr:uid="{380555BA-8953-4CCD-92D2-8313A365BDCB}"/>
    <cellStyle name="Vírgula 7 2 4 3 2" xfId="12343" xr:uid="{3231D7A0-02B5-4DEA-B433-1466E1E495D0}"/>
    <cellStyle name="Vírgula 7 2 4 3 2 2" xfId="28605" xr:uid="{B271C5DD-CE59-484E-BFDB-19B8FB6B5FCB}"/>
    <cellStyle name="Vírgula 7 2 4 3 3" xfId="17938" xr:uid="{3DAEF88D-6460-4AA4-877E-B08813686CB3}"/>
    <cellStyle name="Vírgula 7 2 4 3 4" xfId="23764" xr:uid="{42419D6A-6705-4219-86C5-F4174AE1D338}"/>
    <cellStyle name="Vírgula 7 2 4 3 5" xfId="18823" xr:uid="{7D2DB07F-843D-48F5-9454-B3B40D20B08A}"/>
    <cellStyle name="Vírgula 7 2 4 4" xfId="9115" xr:uid="{FF5123CF-3011-47F1-B73F-EE46B0D20438}"/>
    <cellStyle name="Vírgula 7 2 4 4 2" xfId="25384" xr:uid="{F9C42528-35FA-4377-9F7E-900B54ACFFBE}"/>
    <cellStyle name="Vírgula 7 2 4 5" xfId="14645" xr:uid="{5BE12F85-371B-449D-86FD-F87472B58289}"/>
    <cellStyle name="Vírgula 7 2 4 6" xfId="20543" xr:uid="{0E023364-A976-4594-BD5B-871A4DC6BCE6}"/>
    <cellStyle name="Vírgula 7 2 4 7" xfId="31212" xr:uid="{49B0B6FA-AAB1-4AB1-BF10-D0CD4D08BBBE}"/>
    <cellStyle name="Vírgula 7 2 4 8" xfId="33588" xr:uid="{B72AD894-9663-47FA-B7DE-A9D9154E3BD5}"/>
    <cellStyle name="Vírgula 7 2 5" xfId="4624" xr:uid="{EDF733FD-7A02-4297-B29A-17961C74F442}"/>
    <cellStyle name="Vírgula 7 2 5 2" xfId="9873" xr:uid="{C3BA9B42-D635-41BA-813C-FBDA86486C1E}"/>
    <cellStyle name="Vírgula 7 2 5 2 2" xfId="26135" xr:uid="{C31E6F17-0ED8-4EF3-BA0C-A324E480D7C1}"/>
    <cellStyle name="Vírgula 7 2 5 3" xfId="15396" xr:uid="{46434FD7-6D30-48B6-B4CA-B5A4D02F76B5}"/>
    <cellStyle name="Vírgula 7 2 5 4" xfId="21294" xr:uid="{567C32DF-651E-4CFC-B094-20B6F659E661}"/>
    <cellStyle name="Vírgula 7 2 5 5" xfId="29390" xr:uid="{EE4FE3CE-6DFA-40B7-8C50-8529FF1CD7D0}"/>
    <cellStyle name="Vírgula 7 2 6" xfId="6630" xr:uid="{6716FD4D-7AE1-4AD6-9848-AB32FBEAC78F}"/>
    <cellStyle name="Vírgula 7 2 6 2" xfId="11485" xr:uid="{2B4A39F4-15C4-4441-A7DA-B1448F4BEF73}"/>
    <cellStyle name="Vírgula 7 2 6 2 2" xfId="27747" xr:uid="{AA6F0E1A-BE96-4DF3-B685-AC3E1F4783DD}"/>
    <cellStyle name="Vírgula 7 2 6 3" xfId="17080" xr:uid="{FBFBB62C-3E76-42E3-B4E4-4FB0CD71B4EE}"/>
    <cellStyle name="Vírgula 7 2 6 4" xfId="22906" xr:uid="{9289491B-58E1-4034-91D0-41E663F0C2AE}"/>
    <cellStyle name="Vírgula 7 2 6 5" xfId="30574" xr:uid="{AE1A7B45-CDBF-4B5E-BE38-921039EA922C}"/>
    <cellStyle name="Vírgula 7 2 7" xfId="8257" xr:uid="{1E709EB0-2EBE-4FEA-B0EF-AB69569BB807}"/>
    <cellStyle name="Vírgula 7 2 7 2" xfId="24526" xr:uid="{0B247117-D9DF-41F9-974A-4DF10456BF4B}"/>
    <cellStyle name="Vírgula 7 2 8" xfId="13781" xr:uid="{01F1F7DD-D584-426F-B418-BFF376D0EEF3}"/>
    <cellStyle name="Vírgula 7 2 9" xfId="19685" xr:uid="{DD2D26B2-6429-44DA-9642-3EFED5846F08}"/>
    <cellStyle name="Vírgula 7 20" xfId="43005" xr:uid="{D7B4828E-E261-45A5-9552-5B634DDB29FB}"/>
    <cellStyle name="Vírgula 7 3" xfId="3159" xr:uid="{6ACAEF0A-10C5-4313-BDF5-7903EC3BD28C}"/>
    <cellStyle name="Vírgula 7 3 10" xfId="32906" xr:uid="{B46D4E58-8B9E-4D17-8794-6AD6C53F2D97}"/>
    <cellStyle name="Vírgula 7 3 11" xfId="35582" xr:uid="{51F98495-50DC-468E-B47E-D6948A231E1E}"/>
    <cellStyle name="Vírgula 7 3 12" xfId="36093" xr:uid="{8F540433-CE72-4042-9E74-57283BCFAA2F}"/>
    <cellStyle name="Vírgula 7 3 13" xfId="37505" xr:uid="{EB622E4C-A23D-454D-9AE0-F6ED790317CC}"/>
    <cellStyle name="Vírgula 7 3 14" xfId="38910" xr:uid="{BE2DC7A9-E3F3-4811-B091-F4E3BBDD80FA}"/>
    <cellStyle name="Vírgula 7 3 15" xfId="41251" xr:uid="{BEB7D12C-E584-4754-8486-041904B1EFED}"/>
    <cellStyle name="Vírgula 7 3 16" xfId="41959" xr:uid="{C521E3B7-42F9-40D4-8D80-F67DEBF27219}"/>
    <cellStyle name="Vírgula 7 3 17" xfId="43362" xr:uid="{43A65217-8768-47DE-B697-CF1D81D3759B}"/>
    <cellStyle name="Vírgula 7 3 2" xfId="3624" xr:uid="{25665DA1-1EDF-4A41-B4D9-DB3D56D9CB23}"/>
    <cellStyle name="Vírgula 7 3 2 10" xfId="35583" xr:uid="{74689CA0-DE86-4962-8E99-F92AD20CBC5D}"/>
    <cellStyle name="Vírgula 7 3 2 11" xfId="36845" xr:uid="{43A751FC-2D47-41EB-BE95-958B82AC877A}"/>
    <cellStyle name="Vírgula 7 3 2 12" xfId="38257" xr:uid="{37271148-1716-4766-9CDA-1D63361638B0}"/>
    <cellStyle name="Vírgula 7 3 2 13" xfId="39662" xr:uid="{15F6CE9E-C5BD-4B9C-9A27-FEA9827DF886}"/>
    <cellStyle name="Vírgula 7 3 2 14" xfId="41252" xr:uid="{C8638738-5EA5-4F96-9961-EB042F902A36}"/>
    <cellStyle name="Vírgula 7 3 2 15" xfId="42711" xr:uid="{4360B8EB-B5A7-49DF-8DAF-F87716334D7B}"/>
    <cellStyle name="Vírgula 7 3 2 16" xfId="44114" xr:uid="{BAB3B88D-3232-44F3-84F5-039EE1BB000A}"/>
    <cellStyle name="Vírgula 7 3 2 2" xfId="4485" xr:uid="{8082E7C0-2F14-47D2-A92E-EE80DEE57420}"/>
    <cellStyle name="Vírgula 7 3 2 2 2" xfId="6094" xr:uid="{B565E107-7487-4897-AB3A-6AED393799D8}"/>
    <cellStyle name="Vírgula 7 3 2 2 2 2" xfId="11343" xr:uid="{043B95A1-407D-4F95-8023-03DBF70FEE4A}"/>
    <cellStyle name="Vírgula 7 3 2 2 2 2 2" xfId="27605" xr:uid="{4ACE2F35-A229-4595-9F36-00AC13A8A2A2}"/>
    <cellStyle name="Vírgula 7 3 2 2 2 3" xfId="16866" xr:uid="{335DACAB-34C6-4BD4-A18E-BB68E51D1E03}"/>
    <cellStyle name="Vírgula 7 3 2 2 2 4" xfId="22764" xr:uid="{168981E9-060D-4E67-89D2-81F870504BEE}"/>
    <cellStyle name="Vírgula 7 3 2 2 2 5" xfId="16944" xr:uid="{1C4783F2-0992-4D83-8934-048CA015C793}"/>
    <cellStyle name="Vírgula 7 3 2 2 3" xfId="8100" xr:uid="{A8427F71-CAE7-4B3B-A2EF-BC02BBF1B1EE}"/>
    <cellStyle name="Vírgula 7 3 2 2 3 2" xfId="12955" xr:uid="{D4AC3D6E-CBBC-457C-915F-95CDCD0BF535}"/>
    <cellStyle name="Vírgula 7 3 2 2 3 2 2" xfId="29217" xr:uid="{C869D39C-5E4F-4541-90CD-1854B3EBA5C3}"/>
    <cellStyle name="Vírgula 7 3 2 2 3 3" xfId="18550" xr:uid="{3A38B96F-3015-4EDC-85DD-560CB3B6B4E5}"/>
    <cellStyle name="Vírgula 7 3 2 2 3 4" xfId="24376" xr:uid="{7205FE25-2B5B-404A-9DA2-D63CEBEE63AE}"/>
    <cellStyle name="Vírgula 7 3 2 2 3 5" xfId="31316" xr:uid="{B282453C-AFB0-403C-BF68-C460B6F765AE}"/>
    <cellStyle name="Vírgula 7 3 2 2 4" xfId="9727" xr:uid="{9FA66127-F5B8-4F2A-A32B-F11758A853D8}"/>
    <cellStyle name="Vírgula 7 3 2 2 4 2" xfId="25996" xr:uid="{70FF812C-3956-47F0-8819-ACBF330A39A5}"/>
    <cellStyle name="Vírgula 7 3 2 2 5" xfId="15257" xr:uid="{8739FE44-AD98-4FF2-848C-D7C4896BD676}"/>
    <cellStyle name="Vírgula 7 3 2 2 6" xfId="21155" xr:uid="{E62FA294-D79C-4A13-889E-4596DA6286DE}"/>
    <cellStyle name="Vírgula 7 3 2 2 7" xfId="31847" xr:uid="{ED116240-FA46-4054-A34F-7DAF3C38A970}"/>
    <cellStyle name="Vírgula 7 3 2 2 8" xfId="34200" xr:uid="{812CF7B1-FE19-43F4-B2A5-994CCDBBCDD9}"/>
    <cellStyle name="Vírgula 7 3 2 3" xfId="5239" xr:uid="{8FA2D216-BC2A-4F74-A2F9-9F895D3FCBF2}"/>
    <cellStyle name="Vírgula 7 3 2 3 2" xfId="10488" xr:uid="{4F18CDC3-EB5F-4DB0-B3C3-3764C3995EE7}"/>
    <cellStyle name="Vírgula 7 3 2 3 2 2" xfId="26750" xr:uid="{96ECF965-7268-409F-B3EF-A6E3977E47E5}"/>
    <cellStyle name="Vírgula 7 3 2 3 3" xfId="16011" xr:uid="{A0385C96-196A-4CC0-9508-7C8BCFA2DE79}"/>
    <cellStyle name="Vírgula 7 3 2 3 4" xfId="21909" xr:uid="{75972B99-F42A-476A-AAF4-276C547E8399}"/>
    <cellStyle name="Vírgula 7 3 2 3 5" xfId="19123" xr:uid="{E461943A-4A94-46A6-8C0A-64102FBAE5B6}"/>
    <cellStyle name="Vírgula 7 3 2 4" xfId="7245" xr:uid="{606419EA-D55B-4F6B-92A8-F59BBACDE2CE}"/>
    <cellStyle name="Vírgula 7 3 2 4 2" xfId="12100" xr:uid="{74B1F475-CC86-4EBC-A539-243CC2655633}"/>
    <cellStyle name="Vírgula 7 3 2 4 2 2" xfId="28362" xr:uid="{145A4931-A64E-42D9-B8CB-31672FE0C5E4}"/>
    <cellStyle name="Vírgula 7 3 2 4 3" xfId="17695" xr:uid="{1FF5FFC2-5BAE-4AA8-AE8E-1FC2B690B1FE}"/>
    <cellStyle name="Vírgula 7 3 2 4 4" xfId="23521" xr:uid="{92C5A606-ED65-41C2-9924-7105EB29ECC3}"/>
    <cellStyle name="Vírgula 7 3 2 4 5" xfId="31444" xr:uid="{C029135E-455E-4C05-BA48-35A41A6810FC}"/>
    <cellStyle name="Vírgula 7 3 2 5" xfId="8872" xr:uid="{CA0B37BA-EBD1-4F94-AD5A-72D675CCACFF}"/>
    <cellStyle name="Vírgula 7 3 2 5 2" xfId="25141" xr:uid="{B8145E07-1409-472B-80D3-81B72C35E08B}"/>
    <cellStyle name="Vírgula 7 3 2 6" xfId="14400" xr:uid="{F873881C-8673-424A-9CC5-845126656877}"/>
    <cellStyle name="Vírgula 7 3 2 7" xfId="20300" xr:uid="{F75845B3-5E69-46C1-99F2-D27DAF194286}"/>
    <cellStyle name="Vírgula 7 3 2 8" xfId="18875" xr:uid="{16928643-389F-4C3C-9621-A2BB2B421DDB}"/>
    <cellStyle name="Vírgula 7 3 2 9" xfId="33345" xr:uid="{5445FFA7-5928-4388-A401-0E5B84AE99F4}"/>
    <cellStyle name="Vírgula 7 3 3" xfId="4050" xr:uid="{9423DDCE-E9DA-49AC-9D3A-8A10E86838FF}"/>
    <cellStyle name="Vírgula 7 3 3 2" xfId="5659" xr:uid="{0E7D3C17-23D5-477A-86A9-6F0A57B6D81B}"/>
    <cellStyle name="Vírgula 7 3 3 2 2" xfId="10908" xr:uid="{CFB435F8-C476-41D8-A22B-5D7932FD7368}"/>
    <cellStyle name="Vírgula 7 3 3 2 2 2" xfId="27170" xr:uid="{B0F6B465-AB2D-4BAD-8B5D-BB0B95F376CB}"/>
    <cellStyle name="Vírgula 7 3 3 2 3" xfId="16431" xr:uid="{16EC2D89-DC26-4F02-823C-6250FB6A5FD6}"/>
    <cellStyle name="Vírgula 7 3 3 2 4" xfId="22329" xr:uid="{9E17B217-BA06-45E8-A435-502AEEB927CF}"/>
    <cellStyle name="Vírgula 7 3 3 2 5" xfId="29500" xr:uid="{25E972D9-D049-4E5D-AB38-7710C4A2730A}"/>
    <cellStyle name="Vírgula 7 3 3 3" xfId="7665" xr:uid="{5EC00EBC-26F3-4F6B-AD05-DB7440101E56}"/>
    <cellStyle name="Vírgula 7 3 3 3 2" xfId="12520" xr:uid="{2FA2047C-EF8E-4EAA-A175-9E4CA0E13D35}"/>
    <cellStyle name="Vírgula 7 3 3 3 2 2" xfId="28782" xr:uid="{650ABBB0-A56D-4A94-9066-A2EF88EBAB08}"/>
    <cellStyle name="Vírgula 7 3 3 3 3" xfId="18115" xr:uid="{5CFC6B75-95DB-4DBB-9B57-6078542F1BA8}"/>
    <cellStyle name="Vírgula 7 3 3 3 4" xfId="23941" xr:uid="{A2AB25EE-5903-41CB-B0D8-36316293E034}"/>
    <cellStyle name="Vírgula 7 3 3 3 5" xfId="32410" xr:uid="{ABE4C596-86E9-4F8B-A708-2E417A509560}"/>
    <cellStyle name="Vírgula 7 3 3 4" xfId="9292" xr:uid="{D3284542-EDE4-4FF1-968D-FF146D2068D6}"/>
    <cellStyle name="Vírgula 7 3 3 4 2" xfId="25561" xr:uid="{45F831CF-9974-47A5-B0AB-ECA6D0F4FE28}"/>
    <cellStyle name="Vírgula 7 3 3 5" xfId="14822" xr:uid="{F5C75647-1330-478D-AF25-76E7ED8F58B9}"/>
    <cellStyle name="Vírgula 7 3 3 6" xfId="20720" xr:uid="{3BFDABF0-676A-4D0D-B93E-0A3EAB130BF3}"/>
    <cellStyle name="Vírgula 7 3 3 7" xfId="29794" xr:uid="{E7336092-014D-4C67-9FC2-7CBCAE93B868}"/>
    <cellStyle name="Vírgula 7 3 3 8" xfId="33765" xr:uid="{C7C8CB6B-8AAC-458D-AE34-3CB8CFAB5873}"/>
    <cellStyle name="Vírgula 7 3 4" xfId="4800" xr:uid="{AFDA89D4-A609-4606-A235-E5BC34159CE6}"/>
    <cellStyle name="Vírgula 7 3 4 2" xfId="10049" xr:uid="{9E951FA6-5B72-4107-B517-9623EF30FFD4}"/>
    <cellStyle name="Vírgula 7 3 4 2 2" xfId="26311" xr:uid="{25CE41E6-8A4E-4AEE-8CC9-574E55BA5143}"/>
    <cellStyle name="Vírgula 7 3 4 3" xfId="15572" xr:uid="{50F44ABC-992C-4156-B172-4E52A1B7D9DA}"/>
    <cellStyle name="Vírgula 7 3 4 4" xfId="21470" xr:uid="{FBA078BB-8BAD-4D95-BF88-A04410E6AB64}"/>
    <cellStyle name="Vírgula 7 3 4 5" xfId="29786" xr:uid="{1D1245E3-53D7-423F-B394-B085B5A37666}"/>
    <cellStyle name="Vírgula 7 3 5" xfId="6806" xr:uid="{9CD3D672-26A1-4BD9-B560-F104A7B19044}"/>
    <cellStyle name="Vírgula 7 3 5 2" xfId="11661" xr:uid="{14AADD7D-1260-40BF-805B-7807472DA7CB}"/>
    <cellStyle name="Vírgula 7 3 5 2 2" xfId="27923" xr:uid="{9B940B03-DFAC-4798-A9F0-DE61681DA90B}"/>
    <cellStyle name="Vírgula 7 3 5 3" xfId="17256" xr:uid="{61E6557E-B66F-4E89-BE61-AB48B8DCD555}"/>
    <cellStyle name="Vírgula 7 3 5 4" xfId="23082" xr:uid="{14463DB6-0F19-4441-8D03-78F64E2FA524}"/>
    <cellStyle name="Vírgula 7 3 5 5" xfId="29720" xr:uid="{083FF4B6-5CE8-42C1-A3A2-4B11C77322AF}"/>
    <cellStyle name="Vírgula 7 3 6" xfId="8433" xr:uid="{992866A8-6EAF-4E7F-A427-B117481164E9}"/>
    <cellStyle name="Vírgula 7 3 6 2" xfId="24702" xr:uid="{85E8D86D-3EFC-486E-91B5-24DE75B554E0}"/>
    <cellStyle name="Vírgula 7 3 7" xfId="13958" xr:uid="{7A2A50FC-DA55-48B6-914B-983AF196B088}"/>
    <cellStyle name="Vírgula 7 3 8" xfId="19861" xr:uid="{2DB04F47-7824-4C78-9504-0846B42BFE69}"/>
    <cellStyle name="Vírgula 7 3 9" xfId="29622" xr:uid="{C24CCA7A-F0DF-48A4-BA94-0CF40CD57DD4}"/>
    <cellStyle name="Vírgula 7 4" xfId="3426" xr:uid="{F714F9F7-D86F-4599-B3DF-C3F3852ED081}"/>
    <cellStyle name="Vírgula 7 4 10" xfId="35584" xr:uid="{DCD3EFF7-6A7C-4F75-9670-47BEA2EB539E}"/>
    <cellStyle name="Vírgula 7 4 11" xfId="36478" xr:uid="{80CAF285-7FAD-4F40-B015-161B704496CB}"/>
    <cellStyle name="Vírgula 7 4 12" xfId="37890" xr:uid="{F85A3C68-2574-4A01-A128-7D4186BB6DF9}"/>
    <cellStyle name="Vírgula 7 4 13" xfId="39295" xr:uid="{B5243ECE-80D2-4655-AC49-CE878E55AFAC}"/>
    <cellStyle name="Vírgula 7 4 14" xfId="41253" xr:uid="{D8BDE09B-6099-4F1B-A98B-C6F3CCA023E2}"/>
    <cellStyle name="Vírgula 7 4 15" xfId="42344" xr:uid="{7DD686F5-F017-486F-9835-68B1ACB1A6EE}"/>
    <cellStyle name="Vírgula 7 4 16" xfId="43747" xr:uid="{6A2B6CD9-702C-4FDA-8A92-9FD01DC5BE78}"/>
    <cellStyle name="Vírgula 7 4 2" xfId="4287" xr:uid="{C8C9A7C9-607D-45F7-8472-C675D3B33080}"/>
    <cellStyle name="Vírgula 7 4 2 2" xfId="5896" xr:uid="{2183E363-B3D7-4507-8CF7-01CB3830DE80}"/>
    <cellStyle name="Vírgula 7 4 2 2 2" xfId="11145" xr:uid="{E84DD7C0-0EE4-432C-AD63-919854D4E639}"/>
    <cellStyle name="Vírgula 7 4 2 2 2 2" xfId="27407" xr:uid="{E73A8CC2-F4B3-45B6-A61A-C2F29D97B115}"/>
    <cellStyle name="Vírgula 7 4 2 2 3" xfId="16668" xr:uid="{7DEAEDB8-DDCF-4411-BEA9-7470724E4168}"/>
    <cellStyle name="Vírgula 7 4 2 2 4" xfId="22566" xr:uid="{485C9105-6806-453D-8192-91737976871B}"/>
    <cellStyle name="Vírgula 7 4 2 2 5" xfId="13589" xr:uid="{7367FED6-6028-4245-AE07-1F13F00A2D46}"/>
    <cellStyle name="Vírgula 7 4 2 3" xfId="7902" xr:uid="{E61BBEB3-2B70-46B2-910D-A169FBA2018F}"/>
    <cellStyle name="Vírgula 7 4 2 3 2" xfId="12757" xr:uid="{2DFAE4FD-1B12-4D8A-B014-04630CA0C1E2}"/>
    <cellStyle name="Vírgula 7 4 2 3 2 2" xfId="29019" xr:uid="{18FB3B3C-C621-4266-8B4D-4084F9591453}"/>
    <cellStyle name="Vírgula 7 4 2 3 3" xfId="18352" xr:uid="{2A5D2340-BF4E-424B-A6A0-DD80B0A23446}"/>
    <cellStyle name="Vírgula 7 4 2 3 4" xfId="24178" xr:uid="{AFEC30D5-BAF1-433F-BB77-1D4B2CFD2392}"/>
    <cellStyle name="Vírgula 7 4 2 3 5" xfId="29516" xr:uid="{4C57BB2B-CE9A-4996-9D0F-0568EB8271CB}"/>
    <cellStyle name="Vírgula 7 4 2 4" xfId="9529" xr:uid="{41F5E1CE-FCF2-4125-A759-28EB0F5AFAA6}"/>
    <cellStyle name="Vírgula 7 4 2 4 2" xfId="25798" xr:uid="{B8B9DD7C-6CAD-4B63-9E69-C9941FEA119E}"/>
    <cellStyle name="Vírgula 7 4 2 5" xfId="15059" xr:uid="{9D2A7BBB-EAD4-48AD-90A9-66313BE37E8F}"/>
    <cellStyle name="Vírgula 7 4 2 6" xfId="20957" xr:uid="{956E9C6B-F54D-445D-A6D2-32F8C159A2AF}"/>
    <cellStyle name="Vírgula 7 4 2 7" xfId="18737" xr:uid="{05CBCDF0-73DE-4628-BADC-9BD2FCD9C07F}"/>
    <cellStyle name="Vírgula 7 4 2 8" xfId="34002" xr:uid="{828F96AC-D24D-4E8D-B54A-4860B35C4993}"/>
    <cellStyle name="Vírgula 7 4 3" xfId="5041" xr:uid="{38AB67EC-26CF-43C2-B49C-CF4B6FA1B29A}"/>
    <cellStyle name="Vírgula 7 4 3 2" xfId="10290" xr:uid="{47A1970A-F82F-40C6-844D-6A0DC5F96EB5}"/>
    <cellStyle name="Vírgula 7 4 3 2 2" xfId="26552" xr:uid="{F774C249-616A-4D73-8BD0-57EAC13D566C}"/>
    <cellStyle name="Vírgula 7 4 3 3" xfId="15813" xr:uid="{ECF6D5EA-9E59-498D-A570-FF428A4F9000}"/>
    <cellStyle name="Vírgula 7 4 3 4" xfId="21711" xr:uid="{5F6D0914-D539-44F5-8B51-F2A3DE2DDC5A}"/>
    <cellStyle name="Vírgula 7 4 3 5" xfId="31752" xr:uid="{693E9F05-8762-484B-9C50-8A6EED7C438C}"/>
    <cellStyle name="Vírgula 7 4 4" xfId="7047" xr:uid="{B8D40FAB-D5A2-46ED-BFDC-04DB357293EC}"/>
    <cellStyle name="Vírgula 7 4 4 2" xfId="11902" xr:uid="{D045245A-7711-4A6F-ABFF-C617855A54D6}"/>
    <cellStyle name="Vírgula 7 4 4 2 2" xfId="28164" xr:uid="{2718A6F2-4FCC-46A8-8C54-A0D637117790}"/>
    <cellStyle name="Vírgula 7 4 4 3" xfId="17497" xr:uid="{F91CD049-7ADD-4ABF-AF06-DFDA415CF085}"/>
    <cellStyle name="Vírgula 7 4 4 4" xfId="23323" xr:uid="{A0394821-527A-4945-A900-99E099112220}"/>
    <cellStyle name="Vírgula 7 4 4 5" xfId="29470" xr:uid="{B14F6DCF-49C9-4447-A613-34A2FA991123}"/>
    <cellStyle name="Vírgula 7 4 5" xfId="8674" xr:uid="{9464ECCD-A6F5-4973-9CF3-216B0C510F7C}"/>
    <cellStyle name="Vírgula 7 4 5 2" xfId="24943" xr:uid="{3F5E6380-E790-447E-BA83-7BFF6E661DA9}"/>
    <cellStyle name="Vírgula 7 4 6" xfId="14202" xr:uid="{1B24964F-E56B-4576-8108-149557CC220C}"/>
    <cellStyle name="Vírgula 7 4 7" xfId="20102" xr:uid="{73E8BB76-3104-4B15-8CFC-37FE671F1561}"/>
    <cellStyle name="Vírgula 7 4 8" xfId="29600" xr:uid="{B8035224-5A38-4259-8E2A-0517ACA531F2}"/>
    <cellStyle name="Vírgula 7 4 9" xfId="33147" xr:uid="{59938758-0EF5-4DC5-B633-2413AD0AFC97}"/>
    <cellStyle name="Vírgula 7 5" xfId="3849" xr:uid="{E2AD413D-75BF-44B5-BEC9-0B9BFD1AAEA7}"/>
    <cellStyle name="Vírgula 7 5 2" xfId="5458" xr:uid="{2415CBB2-A675-4962-B50B-8547C41DADF7}"/>
    <cellStyle name="Vírgula 7 5 2 2" xfId="10707" xr:uid="{EC34182A-DE5D-4BE2-B5DA-939D59417AFE}"/>
    <cellStyle name="Vírgula 7 5 2 2 2" xfId="26969" xr:uid="{5B5C18BE-0173-489B-980A-E8E52C32CB34}"/>
    <cellStyle name="Vírgula 7 5 2 3" xfId="16230" xr:uid="{D32C2268-CBAF-4FDB-8382-BECD683614C1}"/>
    <cellStyle name="Vírgula 7 5 2 4" xfId="22128" xr:uid="{9570D2DC-2C3A-4FC6-8AEC-90E184D6C0AF}"/>
    <cellStyle name="Vírgula 7 5 2 5" xfId="19196" xr:uid="{E63ECD3C-7DBF-4F20-945D-A743F54ECF1A}"/>
    <cellStyle name="Vírgula 7 5 3" xfId="7464" xr:uid="{9824F8F5-A68F-41FA-9127-049E1E0143C3}"/>
    <cellStyle name="Vírgula 7 5 3 2" xfId="12319" xr:uid="{61A71F7B-A7A5-4DB4-A48B-53CA99C4260A}"/>
    <cellStyle name="Vírgula 7 5 3 2 2" xfId="28581" xr:uid="{00719692-AFB3-4857-A5FD-CC26589B1F17}"/>
    <cellStyle name="Vírgula 7 5 3 3" xfId="17914" xr:uid="{E6B88421-1A6E-44B9-8097-2FF3248A0D29}"/>
    <cellStyle name="Vírgula 7 5 3 4" xfId="23740" xr:uid="{7E8E8B53-5AF5-4F47-B092-A842C30175A1}"/>
    <cellStyle name="Vírgula 7 5 3 5" xfId="32071" xr:uid="{0BFC75A4-2002-472D-9756-8E444EA01437}"/>
    <cellStyle name="Vírgula 7 5 4" xfId="9091" xr:uid="{3CB37456-6653-46CD-9380-9D2DC12BE3DE}"/>
    <cellStyle name="Vírgula 7 5 4 2" xfId="25360" xr:uid="{B21227EE-8A6F-4BB5-89A4-672DD3204E1A}"/>
    <cellStyle name="Vírgula 7 5 5" xfId="14621" xr:uid="{3B9A319B-03F8-4F5C-9C01-000C3038B294}"/>
    <cellStyle name="Vírgula 7 5 6" xfId="20519" xr:uid="{E9FB74E3-D395-413E-97CE-FC6228F8AE72}"/>
    <cellStyle name="Vírgula 7 5 7" xfId="30830" xr:uid="{8C26B78F-2E30-4DB5-84E2-F5B6A01C1A93}"/>
    <cellStyle name="Vírgula 7 5 8" xfId="33564" xr:uid="{82B00CD8-21E8-447B-9BAC-5D935C16DA70}"/>
    <cellStyle name="Vírgula 7 5 9" xfId="41546" xr:uid="{F2AEB93F-F1CC-4519-BF49-B0D31B57F847}"/>
    <cellStyle name="Vírgula 7 6" xfId="4605" xr:uid="{CB5EF107-1238-46B0-8DEB-88FE9BE453A3}"/>
    <cellStyle name="Vírgula 7 6 2" xfId="9854" xr:uid="{423C6D0A-22D4-4227-928E-0C5546AAFEC9}"/>
    <cellStyle name="Vírgula 7 6 2 2" xfId="26116" xr:uid="{E54975F0-7756-4C17-A881-6D6D9F18804B}"/>
    <cellStyle name="Vírgula 7 6 3" xfId="15377" xr:uid="{D965F027-4D89-42BC-BD5D-15573B5DBAF6}"/>
    <cellStyle name="Vírgula 7 6 4" xfId="21275" xr:uid="{93634DEA-BBDE-4C40-B448-2CA0C42DE582}"/>
    <cellStyle name="Vírgula 7 6 5" xfId="19141" xr:uid="{2380D982-9C55-4A0D-A44F-B4D2A9B31159}"/>
    <cellStyle name="Vírgula 7 7" xfId="6611" xr:uid="{9D706EF1-CC5E-481C-89F0-3149195CA8EE}"/>
    <cellStyle name="Vírgula 7 7 2" xfId="11466" xr:uid="{9955829A-954A-4FAE-9589-A2ED5EF7FFC3}"/>
    <cellStyle name="Vírgula 7 7 2 2" xfId="27728" xr:uid="{53031E01-643E-4D96-9E97-C0038108E472}"/>
    <cellStyle name="Vírgula 7 7 3" xfId="17061" xr:uid="{1071B233-A023-4CAF-8FFF-025BF6AEC794}"/>
    <cellStyle name="Vírgula 7 7 4" xfId="22887" xr:uid="{C809D7C9-9D0B-4053-BE29-3F3877C291F7}"/>
    <cellStyle name="Vírgula 7 7 5" xfId="29728" xr:uid="{CD5A7B56-E8E8-45A0-8B7B-DE4D8F568EBA}"/>
    <cellStyle name="Vírgula 7 8" xfId="8238" xr:uid="{22B8D413-BF42-4A30-9C43-56E2544B3D94}"/>
    <cellStyle name="Vírgula 7 8 2" xfId="24507" xr:uid="{AB38B8C1-C2A3-44F7-94B2-7382F1FD6CF0}"/>
    <cellStyle name="Vírgula 7 9" xfId="13758" xr:uid="{F0E42429-C79C-4799-B2D8-C5D2E22B4D68}"/>
    <cellStyle name="Vírgula 70" xfId="3270" xr:uid="{45C2B1C6-B675-4E11-8C89-65A332F77322}"/>
    <cellStyle name="Vírgula 70 10" xfId="19454" xr:uid="{3C57F4E3-12C6-4C25-ABCE-9284D86B4BF5}"/>
    <cellStyle name="Vírgula 70 11" xfId="33005" xr:uid="{1854B6C0-7589-40EC-A108-076E7337F618}"/>
    <cellStyle name="Vírgula 70 12" xfId="35585" xr:uid="{7CB6E692-6858-4B3C-A3CB-3D8F1ABD4475}"/>
    <cellStyle name="Vírgula 70 13" xfId="35778" xr:uid="{D4F756CF-6536-40CA-B9AC-7A55B0856281}"/>
    <cellStyle name="Vírgula 70 14" xfId="37190" xr:uid="{F47533A9-D280-4D39-A8B8-DD836320271D}"/>
    <cellStyle name="Vírgula 70 15" xfId="38595" xr:uid="{A7F15FEF-0BC9-4DBE-9268-AA8E0EDC6E40}"/>
    <cellStyle name="Vírgula 70 16" xfId="41254" xr:uid="{0A8CA23D-4B7B-4FAC-BB9F-609AA1F15123}"/>
    <cellStyle name="Vírgula 70 17" xfId="41644" xr:uid="{3FF4A4B2-7237-4B50-9023-BEDE4B6FD14D}"/>
    <cellStyle name="Vírgula 70 18" xfId="43047" xr:uid="{2B9013AE-7D7F-4B87-BB9E-290C5F21515E}"/>
    <cellStyle name="Vírgula 70 2" xfId="3282" xr:uid="{664A6445-D6BC-4926-B37D-62DBE99A36C5}"/>
    <cellStyle name="Vírgula 70 2 10" xfId="33015" xr:uid="{1A69148E-7A87-4551-AEFD-BB5177F80170}"/>
    <cellStyle name="Vírgula 70 2 11" xfId="35586" xr:uid="{5849BF96-A070-4DF0-9EFD-D1BF7E418411}"/>
    <cellStyle name="Vírgula 70 2 12" xfId="35954" xr:uid="{AD71245F-A6DD-4BC4-9CB6-73CC2715BCB7}"/>
    <cellStyle name="Vírgula 70 2 13" xfId="37366" xr:uid="{E0174D78-FC6F-4BDE-869F-81D08268D815}"/>
    <cellStyle name="Vírgula 70 2 14" xfId="38771" xr:uid="{A9CDCAD0-B083-437B-B40B-7DE54C295D4E}"/>
    <cellStyle name="Vírgula 70 2 15" xfId="41255" xr:uid="{E95A1DAC-D5B9-4283-8D60-F43B3EE3537B}"/>
    <cellStyle name="Vírgula 70 2 16" xfId="41820" xr:uid="{04E96E17-854E-4D7A-9E94-2D96C0A2EFCD}"/>
    <cellStyle name="Vírgula 70 2 17" xfId="43223" xr:uid="{DE9E0CA8-C7F9-4681-8FFA-31281941FFE7}"/>
    <cellStyle name="Vírgula 70 2 2" xfId="3321" xr:uid="{6B69958D-9649-4FD8-B24D-ED33087C4E35}"/>
    <cellStyle name="Vírgula 70 2 2 10" xfId="35587" xr:uid="{DC6B3400-4FB5-48D3-B2A2-F7CCD4B3D560}"/>
    <cellStyle name="Vírgula 70 2 2 11" xfId="36319" xr:uid="{DD47F07F-95FB-4861-8A38-BEB97740BAE0}"/>
    <cellStyle name="Vírgula 70 2 2 12" xfId="37731" xr:uid="{E89F779D-F00E-4069-9CC6-725C158F148F}"/>
    <cellStyle name="Vírgula 70 2 2 13" xfId="39136" xr:uid="{5B080284-DFAD-4914-A1CA-B95BE2645D4E}"/>
    <cellStyle name="Vírgula 70 2 2 14" xfId="41256" xr:uid="{7FB8879C-9396-4D16-9A1D-06447CC482EB}"/>
    <cellStyle name="Vírgula 70 2 2 15" xfId="42185" xr:uid="{7A0F3637-8D00-4FAC-973B-8FACA2F6EFD3}"/>
    <cellStyle name="Vírgula 70 2 2 16" xfId="43588" xr:uid="{5E32240C-3D0A-4064-9678-57E1A3B89232}"/>
    <cellStyle name="Vírgula 70 2 2 2" xfId="4118" xr:uid="{5D5EFDBE-1FB5-44BE-9875-B0F3603BAEC8}"/>
    <cellStyle name="Vírgula 70 2 2 2 10" xfId="37071" xr:uid="{4EE8FAEF-5CE1-4736-A84A-6B09FA987C3D}"/>
    <cellStyle name="Vírgula 70 2 2 2 11" xfId="38483" xr:uid="{A6B963AF-046C-4ECB-8966-C4AE7C5DED8A}"/>
    <cellStyle name="Vírgula 70 2 2 2 12" xfId="39888" xr:uid="{E89076BA-74B2-4172-B85B-33BA9B33E39F}"/>
    <cellStyle name="Vírgula 70 2 2 2 13" xfId="41257" xr:uid="{1AC95D40-77D8-4335-9204-27215634AD00}"/>
    <cellStyle name="Vírgula 70 2 2 2 14" xfId="42937" xr:uid="{6A1E46B5-4213-49EF-887F-528ED1B3D9FC}"/>
    <cellStyle name="Vírgula 70 2 2 2 15" xfId="44340" xr:uid="{E127CE6F-67C0-418F-887B-0D061EFE5F33}"/>
    <cellStyle name="Vírgula 70 2 2 2 2" xfId="5727" xr:uid="{465A5194-2AD6-4484-9EA8-62FB5F712235}"/>
    <cellStyle name="Vírgula 70 2 2 2 2 2" xfId="10976" xr:uid="{C12124BC-3FDF-4B7B-B795-DB02B200F09F}"/>
    <cellStyle name="Vírgula 70 2 2 2 2 2 2" xfId="27238" xr:uid="{713BC88A-5210-4153-BD3E-DFD980B27E1B}"/>
    <cellStyle name="Vírgula 70 2 2 2 2 3" xfId="16499" xr:uid="{6949FC69-2A2D-419F-A63A-2026D2545A95}"/>
    <cellStyle name="Vírgula 70 2 2 2 2 4" xfId="22397" xr:uid="{55D5A5DA-5C39-47CD-82C7-DFDD78676B47}"/>
    <cellStyle name="Vírgula 70 2 2 2 2 5" xfId="31588" xr:uid="{36198864-7D1D-4C1E-8414-639A3B395783}"/>
    <cellStyle name="Vírgula 70 2 2 2 3" xfId="7733" xr:uid="{C1DD1465-3EEB-47F5-AF95-524001673001}"/>
    <cellStyle name="Vírgula 70 2 2 2 3 2" xfId="12588" xr:uid="{4DF5BBDA-4201-4BBA-83CC-717910742190}"/>
    <cellStyle name="Vírgula 70 2 2 2 3 2 2" xfId="28850" xr:uid="{7853BCB0-EC2C-4336-80B4-E4D1CEB6ADB6}"/>
    <cellStyle name="Vírgula 70 2 2 2 3 3" xfId="18183" xr:uid="{4BDDB20F-C9D9-4927-9DF6-C7E1A5039A7D}"/>
    <cellStyle name="Vírgula 70 2 2 2 3 4" xfId="24009" xr:uid="{B83771B2-1C08-4AB8-B9D5-D9D902599E1C}"/>
    <cellStyle name="Vírgula 70 2 2 2 3 5" xfId="31227" xr:uid="{B186B897-313E-46E4-BFF5-862F9C9F75D4}"/>
    <cellStyle name="Vírgula 70 2 2 2 4" xfId="9360" xr:uid="{90265B58-AD72-4EE5-BCAC-5663CDB51FF3}"/>
    <cellStyle name="Vírgula 70 2 2 2 4 2" xfId="25629" xr:uid="{A2DE0827-50C6-4E46-AB24-62E99D10A78A}"/>
    <cellStyle name="Vírgula 70 2 2 2 5" xfId="14890" xr:uid="{5504A815-F778-4936-888D-96B1BF883ABB}"/>
    <cellStyle name="Vírgula 70 2 2 2 6" xfId="20788" xr:uid="{94F7F1EF-47C4-4F64-B167-349B3DD1B6E2}"/>
    <cellStyle name="Vírgula 70 2 2 2 7" xfId="32202" xr:uid="{56F2455D-BB0F-4A46-A235-74A008F91E4F}"/>
    <cellStyle name="Vírgula 70 2 2 2 8" xfId="33833" xr:uid="{C4A30663-2425-48AC-BFDB-F98360D0ABDC}"/>
    <cellStyle name="Vírgula 70 2 2 2 9" xfId="35588" xr:uid="{5DA6FB8F-2270-4B6D-BEB6-3FA6C6E7F2DA}"/>
    <cellStyle name="Vírgula 70 2 2 3" xfId="4937" xr:uid="{15B0FC93-D0D6-4C98-946C-7735ED1120C1}"/>
    <cellStyle name="Vírgula 70 2 2 3 2" xfId="10186" xr:uid="{83CD29A4-DA9F-4A6C-8DE0-B9A732049171}"/>
    <cellStyle name="Vírgula 70 2 2 3 2 2" xfId="26448" xr:uid="{5B1AA129-D9C9-457B-A19F-597475067630}"/>
    <cellStyle name="Vírgula 70 2 2 3 3" xfId="15709" xr:uid="{DDC09D57-2AD3-4E43-8D29-AED3AE2B6E6F}"/>
    <cellStyle name="Vírgula 70 2 2 3 4" xfId="21607" xr:uid="{77EFE5C5-8D2A-4C90-BC44-C4DC6A65E7EB}"/>
    <cellStyle name="Vírgula 70 2 2 3 5" xfId="13272" xr:uid="{04906A40-7091-407F-961B-A0C80628C956}"/>
    <cellStyle name="Vírgula 70 2 2 4" xfId="6943" xr:uid="{7CD886CD-D07B-46C1-B5B2-7B78F0F08DD3}"/>
    <cellStyle name="Vírgula 70 2 2 4 2" xfId="11798" xr:uid="{0FA2FE71-5213-4010-A345-07C61B98EC99}"/>
    <cellStyle name="Vírgula 70 2 2 4 2 2" xfId="28060" xr:uid="{AC95BA46-04A2-434F-A1DD-1AF5966B6908}"/>
    <cellStyle name="Vírgula 70 2 2 4 3" xfId="17393" xr:uid="{4A1B99B2-ABB4-464E-92FC-0248C5BC4A69}"/>
    <cellStyle name="Vírgula 70 2 2 4 4" xfId="23219" xr:uid="{C3896844-1DE7-4F07-8ECB-5B8E4F2303E2}"/>
    <cellStyle name="Vírgula 70 2 2 4 5" xfId="29419" xr:uid="{DABE2BE0-D5CD-4B55-AB9A-41AB47923186}"/>
    <cellStyle name="Vírgula 70 2 2 5" xfId="8570" xr:uid="{6F34A2E6-0FCB-47CC-9D34-D95364B8C4DF}"/>
    <cellStyle name="Vírgula 70 2 2 5 2" xfId="24839" xr:uid="{7DD9C2E2-2C41-4AD1-BFEF-46592E260BA1}"/>
    <cellStyle name="Vírgula 70 2 2 6" xfId="14098" xr:uid="{84717895-C8C3-4044-AD80-3B4754FB5E66}"/>
    <cellStyle name="Vírgula 70 2 2 7" xfId="19998" xr:uid="{9C557623-BF7F-4E55-9A10-B0C0FC5DD4EC}"/>
    <cellStyle name="Vírgula 70 2 2 8" xfId="19423" xr:uid="{037AB759-E05F-41F9-9C5E-7901B4EFC686}"/>
    <cellStyle name="Vírgula 70 2 2 9" xfId="33043" xr:uid="{CD870BFA-285D-4639-97CF-AAAD039E9F90}"/>
    <cellStyle name="Vírgula 70 2 3" xfId="4090" xr:uid="{EF387631-7877-41A3-8D78-0098D6F52D2C}"/>
    <cellStyle name="Vírgula 70 2 3 10" xfId="36704" xr:uid="{BEE04002-C828-496A-B82C-14A89EE700A1}"/>
    <cellStyle name="Vírgula 70 2 3 11" xfId="38116" xr:uid="{3768E536-F2B4-408F-BF0D-BE8899FFDAAC}"/>
    <cellStyle name="Vírgula 70 2 3 12" xfId="39521" xr:uid="{58E8716E-5F96-46B1-B487-3330A71D1D7F}"/>
    <cellStyle name="Vírgula 70 2 3 13" xfId="41258" xr:uid="{E53388CB-BCD5-4563-B99C-97295191BDF8}"/>
    <cellStyle name="Vírgula 70 2 3 14" xfId="42570" xr:uid="{70523034-E70C-4A76-A611-81413AD906FB}"/>
    <cellStyle name="Vírgula 70 2 3 15" xfId="43973" xr:uid="{4CC0DE84-4B07-4D11-A605-153E63CF3D6B}"/>
    <cellStyle name="Vírgula 70 2 3 2" xfId="5699" xr:uid="{7A1FA18A-82BE-4719-858F-9DA23EAF00EE}"/>
    <cellStyle name="Vírgula 70 2 3 2 2" xfId="10948" xr:uid="{21ED778F-1415-4358-8B3B-0831418745BE}"/>
    <cellStyle name="Vírgula 70 2 3 2 2 2" xfId="27210" xr:uid="{6D6D4ABC-67AC-4278-94C3-984C8E415550}"/>
    <cellStyle name="Vírgula 70 2 3 2 3" xfId="16471" xr:uid="{FCAE0673-4005-4F83-9D4B-776D24A91699}"/>
    <cellStyle name="Vírgula 70 2 3 2 4" xfId="22369" xr:uid="{D84AF39B-06C6-4938-B35D-91B3B64E9083}"/>
    <cellStyle name="Vírgula 70 2 3 2 5" xfId="32312" xr:uid="{2A01BDD8-3356-4E2B-8B68-3B03639B91F4}"/>
    <cellStyle name="Vírgula 70 2 3 3" xfId="7705" xr:uid="{AF4D6F3C-3529-4BC0-848C-81446FA4A226}"/>
    <cellStyle name="Vírgula 70 2 3 3 2" xfId="12560" xr:uid="{4556E079-9395-4340-AF50-7B934A0EEC0B}"/>
    <cellStyle name="Vírgula 70 2 3 3 2 2" xfId="28822" xr:uid="{BFA8D741-D61B-4C85-A59F-5F7E4D7456E9}"/>
    <cellStyle name="Vírgula 70 2 3 3 3" xfId="18155" xr:uid="{254D4437-E72F-453B-A9EE-029DF7DBB5CA}"/>
    <cellStyle name="Vírgula 70 2 3 3 4" xfId="23981" xr:uid="{35FDDBE3-2820-475C-ACF5-7068F6B1525B}"/>
    <cellStyle name="Vírgula 70 2 3 3 5" xfId="29708" xr:uid="{2E8A40BF-315A-45CC-A99D-9AE3A723EBD4}"/>
    <cellStyle name="Vírgula 70 2 3 4" xfId="9332" xr:uid="{2DE013C5-E8F0-4185-B889-190992CABFBB}"/>
    <cellStyle name="Vírgula 70 2 3 4 2" xfId="25601" xr:uid="{C23B7413-711A-4BD4-8A95-439AEB188328}"/>
    <cellStyle name="Vírgula 70 2 3 5" xfId="14862" xr:uid="{5CD2D2ED-30D5-42D8-9484-8962E68EA8CA}"/>
    <cellStyle name="Vírgula 70 2 3 6" xfId="20760" xr:uid="{632E8B85-6412-46E6-85AC-5F21B0F2B2C0}"/>
    <cellStyle name="Vírgula 70 2 3 7" xfId="31952" xr:uid="{4753CA3D-DF57-4995-8B6E-1D67EF2D868F}"/>
    <cellStyle name="Vírgula 70 2 3 8" xfId="33805" xr:uid="{7EDB8A9E-10F9-4221-8409-910589168DE7}"/>
    <cellStyle name="Vírgula 70 2 3 9" xfId="35589" xr:uid="{E8318C27-601C-4C3F-ACB1-F0A2E3339B7D}"/>
    <cellStyle name="Vírgula 70 2 4" xfId="4909" xr:uid="{9CD9DA28-5385-482F-B49B-E9FE78F0502F}"/>
    <cellStyle name="Vírgula 70 2 4 2" xfId="10158" xr:uid="{A0EC3267-489A-4136-88FA-DE39127C4051}"/>
    <cellStyle name="Vírgula 70 2 4 2 2" xfId="26420" xr:uid="{2183C938-3902-4B6C-9879-D814D5B91831}"/>
    <cellStyle name="Vírgula 70 2 4 3" xfId="15681" xr:uid="{C3116ABD-C942-4C9A-9435-B3D25B9CF1C6}"/>
    <cellStyle name="Vírgula 70 2 4 4" xfId="21579" xr:uid="{646324AC-604D-46F3-954A-DA436783B636}"/>
    <cellStyle name="Vírgula 70 2 4 5" xfId="31093" xr:uid="{BDE003D8-67ED-4684-8033-90B607F4B6DD}"/>
    <cellStyle name="Vírgula 70 2 5" xfId="6915" xr:uid="{CEAA7B33-9F33-4D47-BD40-64481CE7F225}"/>
    <cellStyle name="Vírgula 70 2 5 2" xfId="11770" xr:uid="{465B24D7-680A-41A4-B87D-9C814B06D2CA}"/>
    <cellStyle name="Vírgula 70 2 5 2 2" xfId="28032" xr:uid="{E1108A9F-0BDB-402A-BB12-5913AD95A23D}"/>
    <cellStyle name="Vírgula 70 2 5 3" xfId="17365" xr:uid="{E3DE02D7-AF54-40F5-8DE5-D179C94E7680}"/>
    <cellStyle name="Vírgula 70 2 5 4" xfId="23191" xr:uid="{F8D3F8BA-764C-464C-BED5-24F5A4028D5F}"/>
    <cellStyle name="Vírgula 70 2 5 5" xfId="31998" xr:uid="{6EBFDCFE-AB13-45A6-8DCF-EDD25E8F6BF8}"/>
    <cellStyle name="Vírgula 70 2 6" xfId="8542" xr:uid="{14FAA3FE-6750-4008-990A-1470954B80FA}"/>
    <cellStyle name="Vírgula 70 2 6 2" xfId="24811" xr:uid="{6921BE8D-A7ED-4AE8-9922-FBCFE790F744}"/>
    <cellStyle name="Vírgula 70 2 7" xfId="14068" xr:uid="{2D9D77E6-C601-4F77-9C4E-4C22B8EE44D1}"/>
    <cellStyle name="Vírgula 70 2 8" xfId="19970" xr:uid="{893C8F3D-694A-4881-A262-0A08AEDD2517}"/>
    <cellStyle name="Vírgula 70 2 9" xfId="32190" xr:uid="{8C5E2086-1B0E-468B-9314-2E66798D2CC6}"/>
    <cellStyle name="Vírgula 70 3" xfId="3311" xr:uid="{F3AD0D4D-9582-41A1-8D8E-EA9073E07B16}"/>
    <cellStyle name="Vírgula 70 3 10" xfId="35590" xr:uid="{DB5B3096-421B-4975-817B-430B056AF104}"/>
    <cellStyle name="Vírgula 70 3 11" xfId="36143" xr:uid="{FA98B8AA-D6B1-4A1F-9ECD-B380E2012928}"/>
    <cellStyle name="Vírgula 70 3 12" xfId="37555" xr:uid="{5BC1CD83-CF28-405D-B150-CE7096781822}"/>
    <cellStyle name="Vírgula 70 3 13" xfId="38960" xr:uid="{8AF8BA9D-2EF8-4E8F-826B-342689155957}"/>
    <cellStyle name="Vírgula 70 3 14" xfId="41259" xr:uid="{304C262B-43F9-45F9-98DC-C922659A73B9}"/>
    <cellStyle name="Vírgula 70 3 15" xfId="42009" xr:uid="{B5984E9C-2833-409D-BA45-13D427B8744E}"/>
    <cellStyle name="Vírgula 70 3 16" xfId="43412" xr:uid="{075C2EC8-92C3-43E3-9FEE-3B2286E8CB22}"/>
    <cellStyle name="Vírgula 70 3 2" xfId="4105" xr:uid="{58B0329A-2C7A-425A-A523-F0658FC17B41}"/>
    <cellStyle name="Vírgula 70 3 2 10" xfId="36895" xr:uid="{79FEFDFF-C733-4A38-BA6D-FF5BF807EBEC}"/>
    <cellStyle name="Vírgula 70 3 2 11" xfId="38307" xr:uid="{0D47ADF4-1436-4F9D-9493-BD7F53B7D5BA}"/>
    <cellStyle name="Vírgula 70 3 2 12" xfId="39712" xr:uid="{765D357D-F3C9-4B4A-A2D2-D35EEA169381}"/>
    <cellStyle name="Vírgula 70 3 2 13" xfId="41260" xr:uid="{3B4322D7-92DE-489F-9BD8-0F3FEBDCD4E1}"/>
    <cellStyle name="Vírgula 70 3 2 14" xfId="42761" xr:uid="{03791D90-E115-4858-A085-E0FA7DFEB00B}"/>
    <cellStyle name="Vírgula 70 3 2 15" xfId="44164" xr:uid="{D0B607FC-7B8E-44BC-81AE-FC6E9AD00E23}"/>
    <cellStyle name="Vírgula 70 3 2 2" xfId="5714" xr:uid="{B316F3B4-C3F3-4316-B5BA-F8EAE1673114}"/>
    <cellStyle name="Vírgula 70 3 2 2 2" xfId="10963" xr:uid="{806994D0-42CD-4D0E-9D41-8F82907514DE}"/>
    <cellStyle name="Vírgula 70 3 2 2 2 2" xfId="27225" xr:uid="{A878E2E1-422A-4FD4-9E28-1FD024548719}"/>
    <cellStyle name="Vírgula 70 3 2 2 3" xfId="16486" xr:uid="{7FE5DE8D-4585-44AC-ACFF-CF1394EF31F4}"/>
    <cellStyle name="Vírgula 70 3 2 2 4" xfId="22384" xr:uid="{FD0FB42A-EE78-4CA6-9B78-9AF088224D41}"/>
    <cellStyle name="Vírgula 70 3 2 2 5" xfId="18634" xr:uid="{8CB99F31-4336-43EF-B79F-A967DD8C491D}"/>
    <cellStyle name="Vírgula 70 3 2 3" xfId="7720" xr:uid="{60406ABD-8060-4777-BA7B-BCB93D0337E1}"/>
    <cellStyle name="Vírgula 70 3 2 3 2" xfId="12575" xr:uid="{2561F225-4F2F-40A5-B6A3-813A7BC1AE10}"/>
    <cellStyle name="Vírgula 70 3 2 3 2 2" xfId="28837" xr:uid="{CEF6C8D1-9971-4B73-9E13-5E187E2735CA}"/>
    <cellStyle name="Vírgula 70 3 2 3 3" xfId="18170" xr:uid="{3327097C-35F3-4C6B-B144-46339114F7D1}"/>
    <cellStyle name="Vírgula 70 3 2 3 4" xfId="23996" xr:uid="{9882FEED-6AC8-4F7E-8DB1-7457B8A2A033}"/>
    <cellStyle name="Vírgula 70 3 2 3 5" xfId="18872" xr:uid="{CCA2A87F-722E-4BBB-BEF2-242AD32D1915}"/>
    <cellStyle name="Vírgula 70 3 2 4" xfId="9347" xr:uid="{18E3E78A-3B0B-44D8-9850-A42A69387964}"/>
    <cellStyle name="Vírgula 70 3 2 4 2" xfId="25616" xr:uid="{3F32C861-D554-4682-9348-63BC85215AF2}"/>
    <cellStyle name="Vírgula 70 3 2 5" xfId="14877" xr:uid="{0F498B67-E082-4588-A16F-BE844B887159}"/>
    <cellStyle name="Vírgula 70 3 2 6" xfId="20775" xr:uid="{2657167B-E8CD-4CDB-BEA5-211B87EA9982}"/>
    <cellStyle name="Vírgula 70 3 2 7" xfId="30307" xr:uid="{F4DB68F8-D4DF-4FC9-BF95-77159FB4AE1A}"/>
    <cellStyle name="Vírgula 70 3 2 8" xfId="33820" xr:uid="{86495C90-5698-4CCD-BAF2-61A4A2A1A9DE}"/>
    <cellStyle name="Vírgula 70 3 2 9" xfId="35591" xr:uid="{3B82BC17-4F74-4724-88C3-19E0C6B9E53B}"/>
    <cellStyle name="Vírgula 70 3 3" xfId="4927" xr:uid="{342E8830-6A9C-4E72-8034-5BEB7E5620FE}"/>
    <cellStyle name="Vírgula 70 3 3 2" xfId="10176" xr:uid="{08A71575-9EF9-4D39-A2F8-BA4D0D905211}"/>
    <cellStyle name="Vírgula 70 3 3 2 2" xfId="26438" xr:uid="{C504D539-7E9C-4247-A00D-64C7B3D500E9}"/>
    <cellStyle name="Vírgula 70 3 3 3" xfId="15699" xr:uid="{CDE634F5-31E7-467D-AA0D-70000E8FB494}"/>
    <cellStyle name="Vírgula 70 3 3 4" xfId="21597" xr:uid="{4A6DA130-BA56-4037-A48D-954ED38DEEE1}"/>
    <cellStyle name="Vírgula 70 3 3 5" xfId="29632" xr:uid="{9232BD93-F48E-48F2-A7C4-AB1E229C6045}"/>
    <cellStyle name="Vírgula 70 3 4" xfId="6933" xr:uid="{9759A6F2-B4EE-41B4-AD18-5846714FC832}"/>
    <cellStyle name="Vírgula 70 3 4 2" xfId="11788" xr:uid="{21467740-6205-47E5-8A12-7A28264C2E32}"/>
    <cellStyle name="Vírgula 70 3 4 2 2" xfId="28050" xr:uid="{D2AED363-D5AA-4C9D-B86F-7E44988B70EB}"/>
    <cellStyle name="Vírgula 70 3 4 3" xfId="17383" xr:uid="{3555F494-7E84-479E-929D-7360B14962AA}"/>
    <cellStyle name="Vírgula 70 3 4 4" xfId="23209" xr:uid="{AEE9B1CF-6724-4F99-A194-CF3C5BCE7539}"/>
    <cellStyle name="Vírgula 70 3 4 5" xfId="32276" xr:uid="{B879747F-38C4-43B6-A359-A0D844C80DAA}"/>
    <cellStyle name="Vírgula 70 3 5" xfId="8560" xr:uid="{0D13438D-50CE-4F92-8750-94516FA5F8EB}"/>
    <cellStyle name="Vírgula 70 3 5 2" xfId="24829" xr:uid="{F0712860-DC1C-4D51-B64D-ECEC4B144A08}"/>
    <cellStyle name="Vírgula 70 3 6" xfId="14088" xr:uid="{8DE8FA66-D6C3-4D7B-AD10-BE1768DB806E}"/>
    <cellStyle name="Vírgula 70 3 7" xfId="19988" xr:uid="{2B8D0FFE-9794-4BFF-B7BE-54F9DE4EC981}"/>
    <cellStyle name="Vírgula 70 3 8" xfId="14445" xr:uid="{E9A64216-D795-4B23-A20D-B6F1F3181416}"/>
    <cellStyle name="Vírgula 70 3 9" xfId="33033" xr:uid="{FC8CF19F-945A-4D7E-883B-A70A1F27433F}"/>
    <cellStyle name="Vírgula 70 4" xfId="4089" xr:uid="{754E1020-9E36-4E74-B7B8-766A18271AD6}"/>
    <cellStyle name="Vírgula 70 4 10" xfId="36528" xr:uid="{83A6308E-882B-49DE-8434-C07A4CA9EF45}"/>
    <cellStyle name="Vírgula 70 4 11" xfId="37940" xr:uid="{62B71210-7BA1-4FEF-98D6-DEA41F57D473}"/>
    <cellStyle name="Vírgula 70 4 12" xfId="39345" xr:uid="{42235C62-7860-456C-9F98-777C13F0110F}"/>
    <cellStyle name="Vírgula 70 4 13" xfId="41261" xr:uid="{310E2912-B271-4996-94B5-3A3B25CCF2CA}"/>
    <cellStyle name="Vírgula 70 4 14" xfId="42394" xr:uid="{A8902EF3-AF2F-400E-B30C-4377A3C8042F}"/>
    <cellStyle name="Vírgula 70 4 15" xfId="43797" xr:uid="{D9464E1F-4244-4EE5-B145-4B6E2B49585C}"/>
    <cellStyle name="Vírgula 70 4 2" xfId="5698" xr:uid="{156E12E5-3237-42F5-9958-8C0F74ECA6AC}"/>
    <cellStyle name="Vírgula 70 4 2 2" xfId="10947" xr:uid="{7570F90F-E0C0-4E4A-985B-A38ED3494232}"/>
    <cellStyle name="Vírgula 70 4 2 2 2" xfId="27209" xr:uid="{4B038590-DBFF-45DF-94AE-220A639656A4}"/>
    <cellStyle name="Vírgula 70 4 2 3" xfId="16470" xr:uid="{D67982A1-BB8A-49FE-8559-97D6338EBFA0}"/>
    <cellStyle name="Vírgula 70 4 2 4" xfId="22368" xr:uid="{FEE04FB9-F574-4AD5-80F1-457135FD0453}"/>
    <cellStyle name="Vírgula 70 4 2 5" xfId="19405" xr:uid="{AE2DEACD-916E-4CEA-BC7D-33AA25497C1A}"/>
    <cellStyle name="Vírgula 70 4 3" xfId="7704" xr:uid="{438B3D11-C9F8-4555-9953-BD6CB9BEDAF5}"/>
    <cellStyle name="Vírgula 70 4 3 2" xfId="12559" xr:uid="{EF9E861B-820E-4EF1-AD0B-94748947B0FF}"/>
    <cellStyle name="Vírgula 70 4 3 2 2" xfId="28821" xr:uid="{72E672A5-5FB8-429C-9971-74D6ABA55340}"/>
    <cellStyle name="Vírgula 70 4 3 3" xfId="18154" xr:uid="{07458A19-E18A-4968-BF89-AE3F9A949026}"/>
    <cellStyle name="Vírgula 70 4 3 4" xfId="23980" xr:uid="{F5BF8A09-723F-475B-B301-76819F76096D}"/>
    <cellStyle name="Vírgula 70 4 3 5" xfId="32269" xr:uid="{D09FF267-44CC-49A7-B251-011A300DFEB7}"/>
    <cellStyle name="Vírgula 70 4 4" xfId="9331" xr:uid="{5489766A-AAB6-407F-ADE7-7F5BFADA6EBD}"/>
    <cellStyle name="Vírgula 70 4 4 2" xfId="25600" xr:uid="{4E1EC34D-92DB-4BE4-B34B-08296265EAAB}"/>
    <cellStyle name="Vírgula 70 4 5" xfId="14861" xr:uid="{9495E225-CA7F-4370-A56E-446695D7FB96}"/>
    <cellStyle name="Vírgula 70 4 6" xfId="20759" xr:uid="{00FB9B8E-0532-4F97-8C6A-633A1FB663ED}"/>
    <cellStyle name="Vírgula 70 4 7" xfId="31262" xr:uid="{8D7F8EC9-E677-4C06-B87B-D1DC422BC318}"/>
    <cellStyle name="Vírgula 70 4 8" xfId="33804" xr:uid="{5D21F5EA-AEC3-4821-9954-D7DEB7D3A8ED}"/>
    <cellStyle name="Vírgula 70 4 9" xfId="35592" xr:uid="{74AC96BF-A1E6-4917-92DD-9802C672C2E0}"/>
    <cellStyle name="Vírgula 70 5" xfId="4899" xr:uid="{5F30ED5C-B780-48C2-8FD3-6D50C880D6A8}"/>
    <cellStyle name="Vírgula 70 5 2" xfId="10148" xr:uid="{5E3CD78F-870F-49D6-B1BA-8D8A7FB37FC3}"/>
    <cellStyle name="Vírgula 70 5 2 2" xfId="26410" xr:uid="{78710AC9-5C3B-4A9A-A598-9CA0E63103D8}"/>
    <cellStyle name="Vírgula 70 5 3" xfId="15671" xr:uid="{D4CB45D4-AB1B-4C2E-8544-E8F4FE696E2D}"/>
    <cellStyle name="Vírgula 70 5 4" xfId="21569" xr:uid="{89E0DAA9-5804-4ADD-99BD-C36035B2EF43}"/>
    <cellStyle name="Vírgula 70 5 5" xfId="31427" xr:uid="{865D81C9-C078-422A-B230-3A88ECB1ED91}"/>
    <cellStyle name="Vírgula 70 6" xfId="6905" xr:uid="{D41ED3F6-5239-4085-992C-2BE84AB41663}"/>
    <cellStyle name="Vírgula 70 6 2" xfId="11760" xr:uid="{3A75B52E-168C-4342-8C05-FEA1BA55485A}"/>
    <cellStyle name="Vírgula 70 6 2 2" xfId="28022" xr:uid="{B1B0F869-6DBD-4D2B-91C8-63982F8332C9}"/>
    <cellStyle name="Vírgula 70 6 3" xfId="17355" xr:uid="{72DDB63F-1C11-4E8E-A775-824EFE7D6167}"/>
    <cellStyle name="Vírgula 70 6 4" xfId="23181" xr:uid="{FA0AE382-5497-4299-88E4-A86241A5EA1E}"/>
    <cellStyle name="Vírgula 70 6 5" xfId="19313" xr:uid="{CA7D9E26-EB96-4222-9AB7-C707C5974F89}"/>
    <cellStyle name="Vírgula 70 7" xfId="8532" xr:uid="{8A8E3DB5-EA00-43AD-8F68-89420E743709}"/>
    <cellStyle name="Vírgula 70 7 2" xfId="24801" xr:uid="{ED6C68E8-2F07-4BC4-A558-2DC3F3C86F72}"/>
    <cellStyle name="Vírgula 70 8" xfId="14058" xr:uid="{2EB13229-71D8-4BCF-830D-192E42B8E5D7}"/>
    <cellStyle name="Vírgula 70 9" xfId="19960" xr:uid="{E33D542D-F4B5-450B-97CD-7FED195DD222}"/>
    <cellStyle name="Vírgula 71" xfId="3272" xr:uid="{CD8D5DBD-775B-4415-AFFC-4BCBC739259B}"/>
    <cellStyle name="Vírgula 71 10" xfId="13595" xr:uid="{B536A85D-72B8-4D2D-AFE9-C177DD843522}"/>
    <cellStyle name="Vírgula 71 11" xfId="33006" xr:uid="{FA27BD96-EE46-4BF2-9E68-70A723E05792}"/>
    <cellStyle name="Vírgula 71 12" xfId="35593" xr:uid="{9A5C7C17-6DA4-42B8-B63F-4BE461B718D6}"/>
    <cellStyle name="Vírgula 71 13" xfId="35779" xr:uid="{29D28FD0-5D85-4952-8C27-ED06A68C684C}"/>
    <cellStyle name="Vírgula 71 14" xfId="37191" xr:uid="{3B0E58B4-A3EB-4F6A-8448-4A171687ED11}"/>
    <cellStyle name="Vírgula 71 15" xfId="38596" xr:uid="{5146BF8D-90B6-4F40-BC07-0DBB4565D94B}"/>
    <cellStyle name="Vírgula 71 16" xfId="41262" xr:uid="{C036D7C1-8851-475C-B7BD-8429BAD1513E}"/>
    <cellStyle name="Vírgula 71 17" xfId="41645" xr:uid="{B3C0FB23-C158-493C-BA68-A95A7E14778B}"/>
    <cellStyle name="Vírgula 71 18" xfId="43048" xr:uid="{BBF678CB-6133-468F-83E3-C8BA5765A47B}"/>
    <cellStyle name="Vírgula 71 2" xfId="3283" xr:uid="{9CBA859D-6BF8-4CDF-972E-1E9D7BE6F44A}"/>
    <cellStyle name="Vírgula 71 2 10" xfId="33016" xr:uid="{FB568619-2105-4FF8-8957-BC661239A033}"/>
    <cellStyle name="Vírgula 71 2 11" xfId="35594" xr:uid="{E9E7D18C-0264-40F4-9755-A0DAE7390874}"/>
    <cellStyle name="Vírgula 71 2 12" xfId="35955" xr:uid="{7629B7C1-AA85-47A2-A4FF-B49EC830C1D8}"/>
    <cellStyle name="Vírgula 71 2 13" xfId="37367" xr:uid="{E62E24F0-FCFB-47CB-B3C6-4B14CFDBC14A}"/>
    <cellStyle name="Vírgula 71 2 14" xfId="38772" xr:uid="{37F05D7B-5BD2-445E-AFFB-011B7902F6A8}"/>
    <cellStyle name="Vírgula 71 2 15" xfId="41263" xr:uid="{06FCB0CD-10C3-4D4F-B53D-73EFA3CFEDD8}"/>
    <cellStyle name="Vírgula 71 2 16" xfId="41821" xr:uid="{46336096-BF17-4CEF-9295-A94D1BFE2A8E}"/>
    <cellStyle name="Vírgula 71 2 17" xfId="43224" xr:uid="{EA758A64-4FA7-4A8F-8D79-3FB3CE857607}"/>
    <cellStyle name="Vírgula 71 2 2" xfId="3654" xr:uid="{E41779EC-3B70-4C17-9E0A-68733D7AE7BB}"/>
    <cellStyle name="Vírgula 71 2 2 10" xfId="35595" xr:uid="{750C9DD4-32A2-473C-B057-6969AE8E7FFB}"/>
    <cellStyle name="Vírgula 71 2 2 11" xfId="36320" xr:uid="{A0FB684A-E746-4354-9E1D-4FC728F53DF6}"/>
    <cellStyle name="Vírgula 71 2 2 12" xfId="37732" xr:uid="{46F20AC0-F802-4B87-B5AB-74B606073B34}"/>
    <cellStyle name="Vírgula 71 2 2 13" xfId="39137" xr:uid="{C0ABB25F-D799-42AB-8CCF-0B1AA8B85F26}"/>
    <cellStyle name="Vírgula 71 2 2 14" xfId="41264" xr:uid="{D87FE691-E48B-430A-ADB7-1BADB72B7F03}"/>
    <cellStyle name="Vírgula 71 2 2 15" xfId="42186" xr:uid="{CE96E922-C01A-4A7A-9632-20E9A3612C6D}"/>
    <cellStyle name="Vírgula 71 2 2 16" xfId="43589" xr:uid="{2A3B2269-095C-4410-A7D0-DA64911218B8}"/>
    <cellStyle name="Vírgula 71 2 2 2" xfId="4515" xr:uid="{4FFDF5A0-38AF-47B6-9A62-5E88DA8B5744}"/>
    <cellStyle name="Vírgula 71 2 2 2 10" xfId="37072" xr:uid="{2C266894-C6BF-42FF-9096-A9EEFC8EEF44}"/>
    <cellStyle name="Vírgula 71 2 2 2 11" xfId="38484" xr:uid="{876BB6BF-79B6-4819-A148-BAB7C7557B5F}"/>
    <cellStyle name="Vírgula 71 2 2 2 12" xfId="39889" xr:uid="{4E28E699-6D3D-46AE-9678-B5BCE19EAAA7}"/>
    <cellStyle name="Vírgula 71 2 2 2 13" xfId="41265" xr:uid="{85ACD5F9-D6FD-40C2-A351-A71E1BF5271F}"/>
    <cellStyle name="Vírgula 71 2 2 2 14" xfId="42938" xr:uid="{9E8B4668-CE1F-4516-A264-0984D55781AE}"/>
    <cellStyle name="Vírgula 71 2 2 2 15" xfId="44341" xr:uid="{52EC9A91-F267-439B-9672-D29F6548D964}"/>
    <cellStyle name="Vírgula 71 2 2 2 2" xfId="6124" xr:uid="{72A85F62-11AF-4D4F-81B1-F000081B4A50}"/>
    <cellStyle name="Vírgula 71 2 2 2 2 2" xfId="11373" xr:uid="{E621E2D4-F392-4D5C-ABC7-EE9256F572E1}"/>
    <cellStyle name="Vírgula 71 2 2 2 2 2 2" xfId="27635" xr:uid="{808A804D-0EA4-4779-9CE7-8E38DDBBDD2C}"/>
    <cellStyle name="Vírgula 71 2 2 2 2 3" xfId="16896" xr:uid="{1BDB28B5-62E4-44FA-9909-0130AC520782}"/>
    <cellStyle name="Vírgula 71 2 2 2 2 4" xfId="22794" xr:uid="{7CE8A1F4-991C-4027-8401-1E0591C0A05D}"/>
    <cellStyle name="Vírgula 71 2 2 2 2 5" xfId="18734" xr:uid="{2C8AB6D7-5952-496C-BBB0-387D215788E2}"/>
    <cellStyle name="Vírgula 71 2 2 2 3" xfId="8130" xr:uid="{3C9FB8B7-A511-469A-A4D3-161B750349CC}"/>
    <cellStyle name="Vírgula 71 2 2 2 3 2" xfId="12985" xr:uid="{202AC5DA-9A36-42B1-9A93-8731D3DE5FA3}"/>
    <cellStyle name="Vírgula 71 2 2 2 3 2 2" xfId="29247" xr:uid="{435F025C-F3D7-4192-A663-E16CC85C4F1E}"/>
    <cellStyle name="Vírgula 71 2 2 2 3 3" xfId="18580" xr:uid="{858F3261-9066-480A-AB30-33D31531713B}"/>
    <cellStyle name="Vírgula 71 2 2 2 3 4" xfId="24406" xr:uid="{B821ABA2-BA66-42B2-827C-D8DE82AC5173}"/>
    <cellStyle name="Vírgula 71 2 2 2 3 5" xfId="19153" xr:uid="{84A534D9-F8F6-4CFC-9DCC-34E2E4BDB740}"/>
    <cellStyle name="Vírgula 71 2 2 2 4" xfId="9757" xr:uid="{4EF262E2-D77A-40E7-B845-A7A9F6F96172}"/>
    <cellStyle name="Vírgula 71 2 2 2 4 2" xfId="26026" xr:uid="{C9729A0E-CDCA-4196-BAB8-D6614CBF3716}"/>
    <cellStyle name="Vírgula 71 2 2 2 5" xfId="15287" xr:uid="{C970AC57-FAFF-45FB-BB6D-EF9B0FBDD901}"/>
    <cellStyle name="Vírgula 71 2 2 2 6" xfId="21185" xr:uid="{311196DD-332D-4407-B55D-26AFFC75A7B7}"/>
    <cellStyle name="Vírgula 71 2 2 2 7" xfId="13416" xr:uid="{2528C392-248B-4909-8A8B-A4A5D506159D}"/>
    <cellStyle name="Vírgula 71 2 2 2 8" xfId="34230" xr:uid="{3A6CA46E-E460-491F-8F62-F49E3B33E17F}"/>
    <cellStyle name="Vírgula 71 2 2 2 9" xfId="35596" xr:uid="{33745E9C-2158-49F3-B5C7-74C268F88C55}"/>
    <cellStyle name="Vírgula 71 2 2 3" xfId="5269" xr:uid="{ABFBA40D-3AF4-4B95-A8F0-132B50BC85D3}"/>
    <cellStyle name="Vírgula 71 2 2 3 2" xfId="10518" xr:uid="{4CE47CBB-48F4-460C-9534-5E210BE3E857}"/>
    <cellStyle name="Vírgula 71 2 2 3 2 2" xfId="26780" xr:uid="{FF5EDACD-4688-49D3-88E2-F51A3D9A02D8}"/>
    <cellStyle name="Vírgula 71 2 2 3 3" xfId="16041" xr:uid="{28A4752D-5CF5-4BF3-AEBA-A26020536294}"/>
    <cellStyle name="Vírgula 71 2 2 3 4" xfId="21939" xr:uid="{C7FC57C5-351C-4D53-BFE6-C35E4E1FC8F5}"/>
    <cellStyle name="Vírgula 71 2 2 3 5" xfId="30972" xr:uid="{A02F47D9-950F-4F12-BCC1-D42A6F533D2F}"/>
    <cellStyle name="Vírgula 71 2 2 4" xfId="7275" xr:uid="{C3D48864-5476-4C11-953F-021E585B4DB0}"/>
    <cellStyle name="Vírgula 71 2 2 4 2" xfId="12130" xr:uid="{6D3A8766-40BF-4944-ACB5-C59770F54EAA}"/>
    <cellStyle name="Vírgula 71 2 2 4 2 2" xfId="28392" xr:uid="{E5734DDC-BABE-463F-B0D6-EA6C8EB33D46}"/>
    <cellStyle name="Vírgula 71 2 2 4 3" xfId="17725" xr:uid="{F5AF0DB3-BA41-4A46-9106-953631EB79D0}"/>
    <cellStyle name="Vírgula 71 2 2 4 4" xfId="23551" xr:uid="{3D77121C-DBA7-432A-9019-861D31053DE2}"/>
    <cellStyle name="Vírgula 71 2 2 4 5" xfId="30100" xr:uid="{D5428985-F21D-4E29-8F7A-258359C0532E}"/>
    <cellStyle name="Vírgula 71 2 2 5" xfId="8902" xr:uid="{D2BDA5A9-2D7C-41EB-AA0E-8AE832316085}"/>
    <cellStyle name="Vírgula 71 2 2 5 2" xfId="25171" xr:uid="{B80A4735-CE78-4601-8396-86540C3B375B}"/>
    <cellStyle name="Vírgula 71 2 2 6" xfId="14430" xr:uid="{1BACCC17-ACC0-4F23-80B8-15B85B7A2B3F}"/>
    <cellStyle name="Vírgula 71 2 2 7" xfId="20330" xr:uid="{D4F0A909-FED6-4E32-8BC6-0A92FC85DD58}"/>
    <cellStyle name="Vírgula 71 2 2 8" xfId="13185" xr:uid="{AEA1925F-996D-4806-9C41-A50A03906454}"/>
    <cellStyle name="Vírgula 71 2 2 9" xfId="33375" xr:uid="{060EAD1D-F23E-4D66-BB40-5D0B1E3D8E30}"/>
    <cellStyle name="Vírgula 71 2 3" xfId="4083" xr:uid="{1C7B6897-50B4-424F-84BB-CB8EB87F03C3}"/>
    <cellStyle name="Vírgula 71 2 3 10" xfId="36705" xr:uid="{895475BE-2649-4B32-8FB5-4081CD29516A}"/>
    <cellStyle name="Vírgula 71 2 3 11" xfId="38117" xr:uid="{75C10CA0-1908-45F3-97D3-0FADE722DFFA}"/>
    <cellStyle name="Vírgula 71 2 3 12" xfId="39522" xr:uid="{E0568E9A-EEF4-4815-8F90-01AE3FE185C5}"/>
    <cellStyle name="Vírgula 71 2 3 13" xfId="41266" xr:uid="{401FC574-6419-43F8-8B7D-427952F48F9D}"/>
    <cellStyle name="Vírgula 71 2 3 14" xfId="42571" xr:uid="{DE70297E-2112-49D6-9170-2028CFB8A17E}"/>
    <cellStyle name="Vírgula 71 2 3 15" xfId="43974" xr:uid="{F857067E-E58B-448A-8556-81242EC4E385}"/>
    <cellStyle name="Vírgula 71 2 3 2" xfId="5692" xr:uid="{4B559931-F8E8-448E-92A6-4E649D23BDC2}"/>
    <cellStyle name="Vírgula 71 2 3 2 2" xfId="10941" xr:uid="{D10A79DA-9940-4597-A641-49E474B3712F}"/>
    <cellStyle name="Vírgula 71 2 3 2 2 2" xfId="27203" xr:uid="{8FC11845-4F6D-466B-9B12-933792D095F6}"/>
    <cellStyle name="Vírgula 71 2 3 2 3" xfId="16464" xr:uid="{06D48F4F-D051-4CEC-9742-6962E9EA6D12}"/>
    <cellStyle name="Vírgula 71 2 3 2 4" xfId="22362" xr:uid="{B3F99BE5-082E-4216-913F-517DD38AB489}"/>
    <cellStyle name="Vírgula 71 2 3 2 5" xfId="31991" xr:uid="{790FEBC6-E7DD-45A8-AD49-169298F4F428}"/>
    <cellStyle name="Vírgula 71 2 3 3" xfId="7698" xr:uid="{644E1C3E-A81E-42E7-919A-78DDD7917D5E}"/>
    <cellStyle name="Vírgula 71 2 3 3 2" xfId="12553" xr:uid="{3FB9BDBB-957F-4809-9A75-972A0FA262D8}"/>
    <cellStyle name="Vírgula 71 2 3 3 2 2" xfId="28815" xr:uid="{EFDF2985-F31F-4750-ADBA-23A18594181E}"/>
    <cellStyle name="Vírgula 71 2 3 3 3" xfId="18148" xr:uid="{97289AF4-4625-429E-82AA-359B7AA2C3AB}"/>
    <cellStyle name="Vírgula 71 2 3 3 4" xfId="23974" xr:uid="{F9F18855-6003-48A1-B8F9-2A741CF1F685}"/>
    <cellStyle name="Vírgula 71 2 3 3 5" xfId="32534" xr:uid="{9C11A5FE-3346-4C68-9EA5-026AE285A674}"/>
    <cellStyle name="Vírgula 71 2 3 4" xfId="9325" xr:uid="{35B470BC-F87C-4872-B26E-A7EE27DB2345}"/>
    <cellStyle name="Vírgula 71 2 3 4 2" xfId="25594" xr:uid="{EBB64575-7CAD-40B5-B54F-8EE0F450B283}"/>
    <cellStyle name="Vírgula 71 2 3 5" xfId="14855" xr:uid="{8020DEDA-19EF-4F4F-80C4-263CB1FDBF8D}"/>
    <cellStyle name="Vírgula 71 2 3 6" xfId="20753" xr:uid="{B42E8A63-F4F3-40C9-8810-FAF6F13C8E9D}"/>
    <cellStyle name="Vírgula 71 2 3 7" xfId="31527" xr:uid="{8B13FC11-8765-4B05-98CA-9AE5C3FC6AE9}"/>
    <cellStyle name="Vírgula 71 2 3 8" xfId="33798" xr:uid="{0D1D9155-F2EA-4E40-A22B-48301B7E8BA6}"/>
    <cellStyle name="Vírgula 71 2 3 9" xfId="35597" xr:uid="{F72706F6-288A-4158-8D46-4FB9406C13E4}"/>
    <cellStyle name="Vírgula 71 2 4" xfId="4910" xr:uid="{AF7CFD33-70D8-49CC-8DCE-E54D258FA8A1}"/>
    <cellStyle name="Vírgula 71 2 4 2" xfId="10159" xr:uid="{E9B36744-0B14-4B6F-9014-1E53BA9EE309}"/>
    <cellStyle name="Vírgula 71 2 4 2 2" xfId="26421" xr:uid="{A6B56F02-7F79-4C39-85FC-B3C8457D57CE}"/>
    <cellStyle name="Vírgula 71 2 4 3" xfId="15682" xr:uid="{F92D8469-029C-474A-988C-8167112FEF8F}"/>
    <cellStyle name="Vírgula 71 2 4 4" xfId="21580" xr:uid="{C33477E6-A864-4154-A93F-B566F344C615}"/>
    <cellStyle name="Vírgula 71 2 4 5" xfId="31511" xr:uid="{16E76EDA-1ED8-430B-A650-A1A10084F1AB}"/>
    <cellStyle name="Vírgula 71 2 5" xfId="6916" xr:uid="{AC2A3EC7-DC7A-4F34-A314-E573184BC5EE}"/>
    <cellStyle name="Vírgula 71 2 5 2" xfId="11771" xr:uid="{69CA0BC0-FB4A-4E15-BB21-B0EA11DAB627}"/>
    <cellStyle name="Vírgula 71 2 5 2 2" xfId="28033" xr:uid="{853D4DC6-BCE2-4543-A833-BF7B0627AD57}"/>
    <cellStyle name="Vírgula 71 2 5 3" xfId="17366" xr:uid="{3E7B8F3A-2976-4408-90FF-CA6E776A9C70}"/>
    <cellStyle name="Vírgula 71 2 5 4" xfId="23192" xr:uid="{EF749748-0120-4789-B47B-D43B2D81D24B}"/>
    <cellStyle name="Vírgula 71 2 5 5" xfId="29884" xr:uid="{615A183B-F9A4-4324-B93F-A87E53C2770A}"/>
    <cellStyle name="Vírgula 71 2 6" xfId="8543" xr:uid="{70D02225-1459-43A6-8ECF-5AB360015CF5}"/>
    <cellStyle name="Vírgula 71 2 6 2" xfId="24812" xr:uid="{049697D6-222C-4653-9E52-D63F8D689DDB}"/>
    <cellStyle name="Vírgula 71 2 7" xfId="14069" xr:uid="{C39017F2-6998-4267-88F5-F0C0608548AF}"/>
    <cellStyle name="Vírgula 71 2 8" xfId="19971" xr:uid="{B7605CE0-D6BC-429F-80AA-4054413B3BB7}"/>
    <cellStyle name="Vírgula 71 2 9" xfId="19014" xr:uid="{2E435B21-E8C5-4FC3-9952-4FE7DBADCED0}"/>
    <cellStyle name="Vírgula 71 3" xfId="3312" xr:uid="{2F36412A-5C43-4523-930F-50ADEED3A52C}"/>
    <cellStyle name="Vírgula 71 3 10" xfId="35598" xr:uid="{52AAACF5-5A12-4138-998C-C5A3F36BB55F}"/>
    <cellStyle name="Vírgula 71 3 11" xfId="36144" xr:uid="{E458EF5A-3541-47F9-B71D-27A2155A0891}"/>
    <cellStyle name="Vírgula 71 3 12" xfId="37556" xr:uid="{7A4EADE0-717F-48A9-A945-CF0477D109E8}"/>
    <cellStyle name="Vírgula 71 3 13" xfId="38961" xr:uid="{BB544AF2-039F-46C2-AE1A-8190B835BBC4}"/>
    <cellStyle name="Vírgula 71 3 14" xfId="41267" xr:uid="{5F8A2CD1-A68D-4C77-A6D6-F74A161067C9}"/>
    <cellStyle name="Vírgula 71 3 15" xfId="42010" xr:uid="{299770F2-D899-454B-B7BD-4B78EE31A7BE}"/>
    <cellStyle name="Vírgula 71 3 16" xfId="43413" xr:uid="{B391FC47-17CA-49FE-A579-0ED58B2D66EE}"/>
    <cellStyle name="Vírgula 71 3 2" xfId="3854" xr:uid="{695798AA-065C-4C58-9A6B-A5D766FF8FA7}"/>
    <cellStyle name="Vírgula 71 3 2 10" xfId="36896" xr:uid="{094AABC3-942B-4585-9573-68180630FC17}"/>
    <cellStyle name="Vírgula 71 3 2 11" xfId="38308" xr:uid="{398C2570-4177-4FE0-92A6-077E7E3F95B3}"/>
    <cellStyle name="Vírgula 71 3 2 12" xfId="39713" xr:uid="{EB60CFA2-FF36-4BB4-8483-BA3A5DAE3C1C}"/>
    <cellStyle name="Vírgula 71 3 2 13" xfId="41268" xr:uid="{0935D4C9-819E-4910-815B-BDC9E1E77C65}"/>
    <cellStyle name="Vírgula 71 3 2 14" xfId="42762" xr:uid="{4EC2470A-720F-4A08-A92D-969CBCBA7844}"/>
    <cellStyle name="Vírgula 71 3 2 15" xfId="44165" xr:uid="{C211C595-C0BA-4A6D-B9A5-5859D9763397}"/>
    <cellStyle name="Vírgula 71 3 2 2" xfId="5463" xr:uid="{5D42C24E-4E68-4A0D-84EF-22D8F6354901}"/>
    <cellStyle name="Vírgula 71 3 2 2 2" xfId="10712" xr:uid="{01BA0687-4F2E-449D-AC42-C72326CF1543}"/>
    <cellStyle name="Vírgula 71 3 2 2 2 2" xfId="26974" xr:uid="{2CA2EAE5-14DE-4E0D-8E34-7C3E8D40EEA3}"/>
    <cellStyle name="Vírgula 71 3 2 2 3" xfId="16235" xr:uid="{B99A901F-4E8C-4683-8129-C31EB3E810F5}"/>
    <cellStyle name="Vírgula 71 3 2 2 4" xfId="22133" xr:uid="{F34D98D3-EB9D-4B94-9DFA-BA936DE5E933}"/>
    <cellStyle name="Vírgula 71 3 2 2 5" xfId="19286" xr:uid="{4AF196B1-AA7D-432C-A9FB-5C93394CCA8F}"/>
    <cellStyle name="Vírgula 71 3 2 3" xfId="7469" xr:uid="{58D20B20-83C7-40C7-B1EF-5E476C9987E9}"/>
    <cellStyle name="Vírgula 71 3 2 3 2" xfId="12324" xr:uid="{535AB7A4-C24A-4A28-A23A-8BCE0C9D7030}"/>
    <cellStyle name="Vírgula 71 3 2 3 2 2" xfId="28586" xr:uid="{4368C14D-9466-44E7-BBCD-9498E2EECCCA}"/>
    <cellStyle name="Vírgula 71 3 2 3 3" xfId="17919" xr:uid="{E2C3AA4A-D44A-4D8B-8648-56098864AAFE}"/>
    <cellStyle name="Vírgula 71 3 2 3 4" xfId="23745" xr:uid="{1BC5B880-34FC-414E-86FE-0B88E03FDA5B}"/>
    <cellStyle name="Vírgula 71 3 2 3 5" xfId="29456" xr:uid="{32AA07EF-D40C-4FD8-8C2E-5E308E26E4FF}"/>
    <cellStyle name="Vírgula 71 3 2 4" xfId="9096" xr:uid="{9CF0539A-D9ED-4FF2-9806-3F59490CE708}"/>
    <cellStyle name="Vírgula 71 3 2 4 2" xfId="25365" xr:uid="{5421E781-8DFC-4861-A92E-7360D2F41469}"/>
    <cellStyle name="Vírgula 71 3 2 5" xfId="14626" xr:uid="{DFD4F82D-9250-49B0-89A3-4C19F67A8005}"/>
    <cellStyle name="Vírgula 71 3 2 6" xfId="20524" xr:uid="{264A6A68-DA32-47B3-BCF5-E27F19B65B6E}"/>
    <cellStyle name="Vírgula 71 3 2 7" xfId="29927" xr:uid="{53735849-E33E-429D-B4AD-E86E430B3483}"/>
    <cellStyle name="Vírgula 71 3 2 8" xfId="33569" xr:uid="{AC40D319-11BD-4BA1-A932-0A6B3F5BCA55}"/>
    <cellStyle name="Vírgula 71 3 2 9" xfId="35599" xr:uid="{11A9FC49-15D4-4285-979E-77C2B4C1A8AD}"/>
    <cellStyle name="Vírgula 71 3 3" xfId="4928" xr:uid="{3C73E844-4988-49CE-90AC-857D8B7911FC}"/>
    <cellStyle name="Vírgula 71 3 3 2" xfId="10177" xr:uid="{C1E1598A-902A-4B4C-93D4-4FF891507ECE}"/>
    <cellStyle name="Vírgula 71 3 3 2 2" xfId="26439" xr:uid="{BF05F431-7349-4071-B0D2-17A5B20A3B0F}"/>
    <cellStyle name="Vírgula 71 3 3 3" xfId="15700" xr:uid="{4E9F32BA-8A2B-45C4-97E9-165CF01FE05F}"/>
    <cellStyle name="Vírgula 71 3 3 4" xfId="21598" xr:uid="{1044F43D-55C1-4C6D-8CE8-80DECFDF3062}"/>
    <cellStyle name="Vírgula 71 3 3 5" xfId="18644" xr:uid="{51B1571D-922E-40EB-BDE9-B9E782AFC094}"/>
    <cellStyle name="Vírgula 71 3 4" xfId="6934" xr:uid="{A27635C0-9AD2-40CD-B53E-95652CC47D78}"/>
    <cellStyle name="Vírgula 71 3 4 2" xfId="11789" xr:uid="{D5C5DAF4-FAA7-4691-92EE-E1FF428F3374}"/>
    <cellStyle name="Vírgula 71 3 4 2 2" xfId="28051" xr:uid="{E2446A1E-53CD-4372-91EC-0379CE53F8CE}"/>
    <cellStyle name="Vírgula 71 3 4 3" xfId="17384" xr:uid="{6AF7954D-2674-42C5-9336-684E1279C5E7}"/>
    <cellStyle name="Vírgula 71 3 4 4" xfId="23210" xr:uid="{C2386DCD-3FF2-44A1-A8A0-E3406A89BC9F}"/>
    <cellStyle name="Vírgula 71 3 4 5" xfId="13144" xr:uid="{EA76C666-5EBE-4E31-BCE7-451919FB5E29}"/>
    <cellStyle name="Vírgula 71 3 5" xfId="8561" xr:uid="{516BA0C1-5DE3-45C1-9BE2-0AC422F1B155}"/>
    <cellStyle name="Vírgula 71 3 5 2" xfId="24830" xr:uid="{7AF10B96-B868-425D-95CD-446BF8BBA889}"/>
    <cellStyle name="Vírgula 71 3 6" xfId="14089" xr:uid="{B941954B-1E53-44CC-981F-9356EE74FDA6}"/>
    <cellStyle name="Vírgula 71 3 7" xfId="19989" xr:uid="{D5A7A26A-ED07-48F9-B5F7-F782C5CF64F0}"/>
    <cellStyle name="Vírgula 71 3 8" xfId="16928" xr:uid="{1BA1078A-C429-45CB-95E0-5F2505B682BC}"/>
    <cellStyle name="Vírgula 71 3 9" xfId="33034" xr:uid="{689D47C8-A3F0-45C5-A3D4-CE37A59B72B3}"/>
    <cellStyle name="Vírgula 71 4" xfId="3853" xr:uid="{18070E53-5F4C-443F-B0C4-0041F5FC2A30}"/>
    <cellStyle name="Vírgula 71 4 10" xfId="36529" xr:uid="{6980AA00-5386-4535-AAA5-2D1E91D6614E}"/>
    <cellStyle name="Vírgula 71 4 11" xfId="37941" xr:uid="{80E49A76-763C-49BA-97CD-8A000F3DEB9C}"/>
    <cellStyle name="Vírgula 71 4 12" xfId="39346" xr:uid="{3FFA4391-651C-43D8-951F-3D35642A3B9B}"/>
    <cellStyle name="Vírgula 71 4 13" xfId="41269" xr:uid="{A87A0974-7575-43FC-B306-9310077AFDF7}"/>
    <cellStyle name="Vírgula 71 4 14" xfId="42395" xr:uid="{22853F6A-3053-4D52-9190-50E4B815FFD4}"/>
    <cellStyle name="Vírgula 71 4 15" xfId="43798" xr:uid="{BE6A2829-3571-4F9C-92C9-4F1EEB90AC14}"/>
    <cellStyle name="Vírgula 71 4 2" xfId="5462" xr:uid="{0AB839E1-E3BD-4883-8A26-B246441C783F}"/>
    <cellStyle name="Vírgula 71 4 2 2" xfId="10711" xr:uid="{58B64E4F-C0A8-41CA-8F82-F6DDC7DE8534}"/>
    <cellStyle name="Vírgula 71 4 2 2 2" xfId="26973" xr:uid="{329ED37C-D3C6-4ADC-991A-B4059600FA77}"/>
    <cellStyle name="Vírgula 71 4 2 3" xfId="16234" xr:uid="{7588D810-4FC3-4E5C-A4B0-CFE18AEBCF35}"/>
    <cellStyle name="Vírgula 71 4 2 4" xfId="22132" xr:uid="{2F797155-62AF-4615-9DDE-C2474C5F6173}"/>
    <cellStyle name="Vírgula 71 4 2 5" xfId="19402" xr:uid="{4AF844EB-FC67-4D24-A918-16533C9C634F}"/>
    <cellStyle name="Vírgula 71 4 3" xfId="7468" xr:uid="{D88B5D3B-42BA-448D-900F-4F6A143463B9}"/>
    <cellStyle name="Vírgula 71 4 3 2" xfId="12323" xr:uid="{4A861232-CEE0-4C79-B3DC-5452C7F0D275}"/>
    <cellStyle name="Vírgula 71 4 3 2 2" xfId="28585" xr:uid="{6D517F7B-A4D3-4C13-A7BB-4673B65CCBB9}"/>
    <cellStyle name="Vírgula 71 4 3 3" xfId="17918" xr:uid="{DE6AEEBF-D34D-43BD-91EC-02D3268EB8AB}"/>
    <cellStyle name="Vírgula 71 4 3 4" xfId="23744" xr:uid="{01AC23ED-3B43-49F6-8C8D-CA3C274624C8}"/>
    <cellStyle name="Vírgula 71 4 3 5" xfId="19119" xr:uid="{FEF15851-9D13-4C40-8D2F-E2ABCE703ED9}"/>
    <cellStyle name="Vírgula 71 4 4" xfId="9095" xr:uid="{1A8C42E8-C3C7-445E-BE3C-31CCEC66C47C}"/>
    <cellStyle name="Vírgula 71 4 4 2" xfId="25364" xr:uid="{E616902A-C6F4-49F2-9E4B-5F5A51C274D5}"/>
    <cellStyle name="Vírgula 71 4 5" xfId="14625" xr:uid="{B9530ABC-7CB2-41D0-A574-09EFD78D3144}"/>
    <cellStyle name="Vírgula 71 4 6" xfId="20523" xr:uid="{EA290BAB-B74B-41B1-8027-A5F5D5C35215}"/>
    <cellStyle name="Vírgula 71 4 7" xfId="18704" xr:uid="{082876A8-99EB-4741-8CCB-605B50C835BD}"/>
    <cellStyle name="Vírgula 71 4 8" xfId="33568" xr:uid="{50CB1F91-8C01-44C6-94D8-3F81D179C9CA}"/>
    <cellStyle name="Vírgula 71 4 9" xfId="35600" xr:uid="{338107CE-D26E-43B2-9BAB-B2B4BA0B5DB0}"/>
    <cellStyle name="Vírgula 71 5" xfId="4900" xr:uid="{D75B50C9-0801-4F94-B6B0-8B5A99FE112E}"/>
    <cellStyle name="Vírgula 71 5 2" xfId="10149" xr:uid="{27A58E94-F37B-44AC-B671-13094AEB76A9}"/>
    <cellStyle name="Vírgula 71 5 2 2" xfId="26411" xr:uid="{54D543E3-E756-4311-99D3-F890E4007C07}"/>
    <cellStyle name="Vírgula 71 5 3" xfId="15672" xr:uid="{A36D7F39-6EFA-473C-A06E-B51002311B3C}"/>
    <cellStyle name="Vírgula 71 5 4" xfId="21570" xr:uid="{A88A3FB3-EFEF-40A4-B803-E1CB46CA2107}"/>
    <cellStyle name="Vírgula 71 5 5" xfId="31954" xr:uid="{89E0EBAF-012E-4544-BB54-16EDE2E8A4E1}"/>
    <cellStyle name="Vírgula 71 6" xfId="6906" xr:uid="{BEB9D352-BFEA-495D-9D0B-D872536783AA}"/>
    <cellStyle name="Vírgula 71 6 2" xfId="11761" xr:uid="{48A731F4-2007-4B2F-9AC2-0C5716280E33}"/>
    <cellStyle name="Vírgula 71 6 2 2" xfId="28023" xr:uid="{49AA968E-AD00-4D69-B10D-D079DE920076}"/>
    <cellStyle name="Vírgula 71 6 3" xfId="17356" xr:uid="{E88775DC-5326-4FCA-9807-EBFE197BD352}"/>
    <cellStyle name="Vírgula 71 6 4" xfId="23182" xr:uid="{5D500B1C-A09B-4F76-A3EB-EA82B509F2FB}"/>
    <cellStyle name="Vírgula 71 6 5" xfId="13562" xr:uid="{95612EA5-0395-423B-A8F4-87CDD2961837}"/>
    <cellStyle name="Vírgula 71 7" xfId="8533" xr:uid="{FB5C3F5C-3191-44E5-B5C3-3C516A16AA4B}"/>
    <cellStyle name="Vírgula 71 7 2" xfId="24802" xr:uid="{DB7F3011-DB4B-4146-825E-AD1CD3BA64B7}"/>
    <cellStyle name="Vírgula 71 8" xfId="14059" xr:uid="{099727E7-59B8-42C5-8991-E03652EBF7E8}"/>
    <cellStyle name="Vírgula 71 9" xfId="19961" xr:uid="{32E090B9-FB5E-40B1-ACB5-01BA3969E9ED}"/>
    <cellStyle name="Vírgula 72" xfId="32636" xr:uid="{5D4DCDBD-122E-4EA2-A72F-AB53410ED9ED}"/>
    <cellStyle name="Vírgula 73" xfId="34254" xr:uid="{1595366F-7729-46BC-8D98-3D71A761BC26}"/>
    <cellStyle name="Vírgula 74" xfId="3285" xr:uid="{F78F32C4-35F0-43D7-9F11-C9C1BBD68055}"/>
    <cellStyle name="Vírgula 74 10" xfId="33017" xr:uid="{83DE8F17-233E-4C37-A9BA-26C76771BCAD}"/>
    <cellStyle name="Vírgula 74 11" xfId="35601" xr:uid="{69155055-57B1-413C-B9BB-4D67724139B6}"/>
    <cellStyle name="Vírgula 74 12" xfId="35956" xr:uid="{A43719E5-539A-4962-9F6D-F454B38B3157}"/>
    <cellStyle name="Vírgula 74 13" xfId="37368" xr:uid="{D62A181B-4107-49F7-B2DD-B1D9103BF484}"/>
    <cellStyle name="Vírgula 74 14" xfId="38773" xr:uid="{96972047-A609-4191-88A6-FE7A6BFAA739}"/>
    <cellStyle name="Vírgula 74 15" xfId="41270" xr:uid="{F77A35BF-933C-4A1D-8AB2-E9F6CFFFB012}"/>
    <cellStyle name="Vírgula 74 16" xfId="41822" xr:uid="{2CB10D3A-511F-41D7-8F72-CF5DB5D1ADA5}"/>
    <cellStyle name="Vírgula 74 17" xfId="43225" xr:uid="{C7D59632-EDB4-4F44-A5F6-2D9AA44B94D6}"/>
    <cellStyle name="Vírgula 74 2" xfId="3655" xr:uid="{506D5E6A-5724-4A4A-ADA2-620754D2D2F1}"/>
    <cellStyle name="Vírgula 74 2 10" xfId="35602" xr:uid="{44812C01-2E82-4C4D-B503-544400D9B04E}"/>
    <cellStyle name="Vírgula 74 2 11" xfId="36321" xr:uid="{3E51068E-6505-489A-B683-4CEEBB3F65A9}"/>
    <cellStyle name="Vírgula 74 2 12" xfId="37733" xr:uid="{B2D5BF5F-B8DD-4272-8A47-5C1AE6AA8AAF}"/>
    <cellStyle name="Vírgula 74 2 13" xfId="39138" xr:uid="{A631B4C3-85AC-4873-8D28-389DF9AA5C00}"/>
    <cellStyle name="Vírgula 74 2 14" xfId="41271" xr:uid="{64708124-366E-4FE3-92AC-D497ED1C737A}"/>
    <cellStyle name="Vírgula 74 2 15" xfId="42187" xr:uid="{B62C088A-7811-40BA-B9C0-4BC4B6C49C8F}"/>
    <cellStyle name="Vírgula 74 2 16" xfId="43590" xr:uid="{B2F04B50-4BA7-475B-A6D4-8C017448C239}"/>
    <cellStyle name="Vírgula 74 2 2" xfId="4516" xr:uid="{E9E50A35-FE4F-4286-9628-1D8118045E69}"/>
    <cellStyle name="Vírgula 74 2 2 10" xfId="37073" xr:uid="{58D8857F-13D6-487D-9CBB-F1EC4C22693D}"/>
    <cellStyle name="Vírgula 74 2 2 11" xfId="38485" xr:uid="{53AE3380-43EF-45CF-B38C-D0FF61F6803C}"/>
    <cellStyle name="Vírgula 74 2 2 12" xfId="39890" xr:uid="{651DDAE3-55DF-4D18-A1B0-9036D564966F}"/>
    <cellStyle name="Vírgula 74 2 2 13" xfId="41272" xr:uid="{484339AC-703A-4A8E-B1EC-852AE74C8CC4}"/>
    <cellStyle name="Vírgula 74 2 2 14" xfId="42939" xr:uid="{8B51E979-A8F8-4131-8573-3F17675D60AF}"/>
    <cellStyle name="Vírgula 74 2 2 15" xfId="44342" xr:uid="{C8DB3F0E-0419-42E9-84CD-42EDBF8A9B82}"/>
    <cellStyle name="Vírgula 74 2 2 2" xfId="6125" xr:uid="{F114D03D-CD43-473A-A742-08C221444374}"/>
    <cellStyle name="Vírgula 74 2 2 2 2" xfId="11374" xr:uid="{5E376BC8-1BC8-44F9-9BB8-FC5E0BE247BE}"/>
    <cellStyle name="Vírgula 74 2 2 2 2 2" xfId="27636" xr:uid="{15AAF475-ABC5-469D-A056-E4AED6AC09A4}"/>
    <cellStyle name="Vírgula 74 2 2 2 3" xfId="16897" xr:uid="{A16E4642-FDA4-4EAA-B3D8-0E4FC9F0ED9C}"/>
    <cellStyle name="Vírgula 74 2 2 2 4" xfId="22795" xr:uid="{7B6CDB99-1852-4C9C-99FB-6A6E79811D18}"/>
    <cellStyle name="Vírgula 74 2 2 2 5" xfId="29929" xr:uid="{A418EED4-A665-4B3A-B6F7-4A7AEB913E38}"/>
    <cellStyle name="Vírgula 74 2 2 3" xfId="8131" xr:uid="{4A6FDCEB-9411-4327-87DF-9849CA69AB00}"/>
    <cellStyle name="Vírgula 74 2 2 3 2" xfId="12986" xr:uid="{24D53A30-9C75-46A8-BC61-F51FEB0B61E8}"/>
    <cellStyle name="Vírgula 74 2 2 3 2 2" xfId="29248" xr:uid="{D42E7884-D5D3-40EB-BE4F-0545F986C6AC}"/>
    <cellStyle name="Vírgula 74 2 2 3 3" xfId="18581" xr:uid="{D7D3B927-068E-41DF-95FA-A9A3E913CAAA}"/>
    <cellStyle name="Vírgula 74 2 2 3 4" xfId="24407" xr:uid="{3D1F0931-1579-4120-B114-42269DD4665B}"/>
    <cellStyle name="Vírgula 74 2 2 3 5" xfId="31648" xr:uid="{CE7419F0-4189-4CFC-84FC-344630225F99}"/>
    <cellStyle name="Vírgula 74 2 2 4" xfId="9758" xr:uid="{3B44950C-595F-4B82-A328-ED0ABBF89E8A}"/>
    <cellStyle name="Vírgula 74 2 2 4 2" xfId="26027" xr:uid="{6BB45D79-1472-499C-BA3D-3B1D3263A8A4}"/>
    <cellStyle name="Vírgula 74 2 2 5" xfId="15288" xr:uid="{4AB0C35A-D4A9-447A-8C2B-A0947EED2A49}"/>
    <cellStyle name="Vírgula 74 2 2 6" xfId="21186" xr:uid="{547CC62E-A754-418F-8681-CCDA2AA1DFE3}"/>
    <cellStyle name="Vírgula 74 2 2 7" xfId="32208" xr:uid="{9187C091-E538-4ED9-9789-D0C98BBAF9FE}"/>
    <cellStyle name="Vírgula 74 2 2 8" xfId="34231" xr:uid="{57B76E12-321F-4FCE-AEF5-65C035F152DE}"/>
    <cellStyle name="Vírgula 74 2 2 9" xfId="35603" xr:uid="{A1E5EA55-DAE5-4EE1-9BDB-B98D90C83602}"/>
    <cellStyle name="Vírgula 74 2 3" xfId="5270" xr:uid="{F10E3EEE-D6D3-499B-B62F-8B05BF287ECD}"/>
    <cellStyle name="Vírgula 74 2 3 2" xfId="10519" xr:uid="{BF6C8AD7-8593-4708-AF63-A3F9CEE6B2F8}"/>
    <cellStyle name="Vírgula 74 2 3 2 2" xfId="26781" xr:uid="{1898BF0C-8C59-4EE7-BFE0-AB827AC0A7B5}"/>
    <cellStyle name="Vírgula 74 2 3 3" xfId="16042" xr:uid="{E2FB5AB7-7290-46DF-8FBF-DA0FFEAC1568}"/>
    <cellStyle name="Vírgula 74 2 3 4" xfId="21940" xr:uid="{A3FDE1A7-34D7-4AEB-8E54-88D5E8D092DC}"/>
    <cellStyle name="Vírgula 74 2 3 5" xfId="29903" xr:uid="{5361BB31-89BA-4756-A3CE-18DCCEA5415A}"/>
    <cellStyle name="Vírgula 74 2 4" xfId="7276" xr:uid="{2F1D9586-F846-457B-8328-90FC6E88BA3A}"/>
    <cellStyle name="Vírgula 74 2 4 2" xfId="12131" xr:uid="{CB136009-00F3-41F7-A0F9-E2BCE378CFAD}"/>
    <cellStyle name="Vírgula 74 2 4 2 2" xfId="28393" xr:uid="{7DD73C42-DED5-4B87-8872-84CEAFCD3E67}"/>
    <cellStyle name="Vírgula 74 2 4 3" xfId="17726" xr:uid="{E6C6F0AB-DDDE-4E12-B1E5-5E8D2D17388B}"/>
    <cellStyle name="Vírgula 74 2 4 4" xfId="23552" xr:uid="{E607C62A-935C-454C-95BD-DCCEF7A58933}"/>
    <cellStyle name="Vírgula 74 2 4 5" xfId="18666" xr:uid="{4529A8E7-9E9D-41A0-8E13-C09966ABFD08}"/>
    <cellStyle name="Vírgula 74 2 5" xfId="8903" xr:uid="{EF81F9F8-61C6-42DE-8284-5878B319DCB2}"/>
    <cellStyle name="Vírgula 74 2 5 2" xfId="25172" xr:uid="{E7430AF5-3F6E-4439-BDB7-A59249780FD3}"/>
    <cellStyle name="Vírgula 74 2 6" xfId="14431" xr:uid="{29041672-1C8D-431C-A419-1F036A5C694C}"/>
    <cellStyle name="Vírgula 74 2 7" xfId="20331" xr:uid="{B8C35841-D20D-4882-B753-02BA6E9C77B4}"/>
    <cellStyle name="Vírgula 74 2 8" xfId="30052" xr:uid="{4626E1D9-5ECD-4944-923C-C3D2B80071E4}"/>
    <cellStyle name="Vírgula 74 2 9" xfId="33376" xr:uid="{5136F0DA-62A9-4062-A42C-AAF031535876}"/>
    <cellStyle name="Vírgula 74 3" xfId="4096" xr:uid="{5671A21C-7476-4FD4-B547-2D5C362E4C1D}"/>
    <cellStyle name="Vírgula 74 3 10" xfId="36706" xr:uid="{2F841ABE-44D5-4A73-B51E-028767CFDCD3}"/>
    <cellStyle name="Vírgula 74 3 11" xfId="38118" xr:uid="{2A041D55-0E54-4CF5-B339-2C8B56DDF768}"/>
    <cellStyle name="Vírgula 74 3 12" xfId="39523" xr:uid="{2D2EC7EA-DD45-44D2-814D-79E42DCB9D2F}"/>
    <cellStyle name="Vírgula 74 3 13" xfId="41273" xr:uid="{B240A8AF-7B38-4438-9131-BC5800FA2410}"/>
    <cellStyle name="Vírgula 74 3 14" xfId="42572" xr:uid="{4CB9DC76-3134-46C6-BCD5-B1D50931F99D}"/>
    <cellStyle name="Vírgula 74 3 15" xfId="43975" xr:uid="{E9181B9A-993F-4FF2-83D0-FE4C90582C2F}"/>
    <cellStyle name="Vírgula 74 3 2" xfId="5705" xr:uid="{47A72CA3-88D9-4E3D-B3BA-C30D90A4E054}"/>
    <cellStyle name="Vírgula 74 3 2 2" xfId="10954" xr:uid="{47F0A1A7-2F5A-4C0A-9709-9A95824D5DEC}"/>
    <cellStyle name="Vírgula 74 3 2 2 2" xfId="27216" xr:uid="{BDC9949D-356C-4C0B-BC48-725C7E8CE129}"/>
    <cellStyle name="Vírgula 74 3 2 3" xfId="16477" xr:uid="{90B5E86C-C63E-4BC2-A1ED-A249F5A97D2D}"/>
    <cellStyle name="Vírgula 74 3 2 4" xfId="22375" xr:uid="{5F3DB11E-4974-4565-B4DB-A7CAF6A83D31}"/>
    <cellStyle name="Vírgula 74 3 2 5" xfId="30360" xr:uid="{F3743E3F-A04D-4B01-A235-11FB70682FD7}"/>
    <cellStyle name="Vírgula 74 3 3" xfId="7711" xr:uid="{85A1DF9B-CFA6-4CE1-B146-B90BAF46C895}"/>
    <cellStyle name="Vírgula 74 3 3 2" xfId="12566" xr:uid="{8C472032-3F24-4C0E-A8A3-B48E481240FE}"/>
    <cellStyle name="Vírgula 74 3 3 2 2" xfId="28828" xr:uid="{0C73A54C-D2C3-4E38-98E1-950F47A9CD7B}"/>
    <cellStyle name="Vírgula 74 3 3 3" xfId="18161" xr:uid="{9DFCA357-DF52-4694-99C4-25D59067D5D2}"/>
    <cellStyle name="Vírgula 74 3 3 4" xfId="23987" xr:uid="{DB86F60C-2A21-4508-B7F8-2DA965736635}"/>
    <cellStyle name="Vírgula 74 3 3 5" xfId="31223" xr:uid="{9E39CB00-63A2-4D0D-816A-F27D12923873}"/>
    <cellStyle name="Vírgula 74 3 4" xfId="9338" xr:uid="{5E7D3C52-E3E5-4F02-8283-C5A15DE225CA}"/>
    <cellStyle name="Vírgula 74 3 4 2" xfId="25607" xr:uid="{73399AB4-604C-43AD-919A-B295552DE9B0}"/>
    <cellStyle name="Vírgula 74 3 5" xfId="14868" xr:uid="{A2EFEE45-D082-4BAA-880F-FAF981A9F431}"/>
    <cellStyle name="Vírgula 74 3 6" xfId="20766" xr:uid="{B63F76B0-62A2-4FD7-9DE7-8DE756F7D47C}"/>
    <cellStyle name="Vírgula 74 3 7" xfId="13177" xr:uid="{92432CEC-F588-424B-9C3A-BCCE45E666DD}"/>
    <cellStyle name="Vírgula 74 3 8" xfId="33811" xr:uid="{F253B453-40E6-4702-A639-97643F8D6DE8}"/>
    <cellStyle name="Vírgula 74 3 9" xfId="35604" xr:uid="{9DAFCF3B-4DE3-4E3E-8E5F-4609F305BCA7}"/>
    <cellStyle name="Vírgula 74 4" xfId="4911" xr:uid="{8A3D3CB8-9D1C-4716-9AD2-6191D1855912}"/>
    <cellStyle name="Vírgula 74 4 2" xfId="10160" xr:uid="{94252691-73C9-448B-8670-C2DE96B78252}"/>
    <cellStyle name="Vírgula 74 4 2 2" xfId="26422" xr:uid="{D667C08D-EBB7-415D-9665-C94D5041EDB0}"/>
    <cellStyle name="Vírgula 74 4 3" xfId="15683" xr:uid="{93F771E0-E69E-406E-BA24-C78B9F5278AF}"/>
    <cellStyle name="Vírgula 74 4 4" xfId="21581" xr:uid="{892F5285-6864-4E4D-8B67-4B4DFE2C67B6}"/>
    <cellStyle name="Vírgula 74 4 5" xfId="29428" xr:uid="{03EA84FC-1C97-462B-BE91-60ADFC66435B}"/>
    <cellStyle name="Vírgula 74 5" xfId="6917" xr:uid="{36A6A75D-7B1B-4076-9E8B-E061D68339AA}"/>
    <cellStyle name="Vírgula 74 5 2" xfId="11772" xr:uid="{1CAAE6D8-BF92-424C-B423-3028D8FB65CC}"/>
    <cellStyle name="Vírgula 74 5 2 2" xfId="28034" xr:uid="{4AF5C0A0-E10F-4E7A-8448-2E2135873270}"/>
    <cellStyle name="Vírgula 74 5 3" xfId="17367" xr:uid="{5CBBB6D5-8365-40A2-8248-5E46E5C08136}"/>
    <cellStyle name="Vírgula 74 5 4" xfId="23193" xr:uid="{E3140BCF-03C4-4E8D-AF91-E3E6BBEAAFE4}"/>
    <cellStyle name="Vírgula 74 5 5" xfId="13313" xr:uid="{4480330D-528F-46DA-B76C-D3E053DC7E66}"/>
    <cellStyle name="Vírgula 74 6" xfId="8544" xr:uid="{5EFD2F25-1D1E-48E8-B1C4-5A773102009E}"/>
    <cellStyle name="Vírgula 74 6 2" xfId="24813" xr:uid="{C3269A62-C780-4656-9F7D-634B235F5259}"/>
    <cellStyle name="Vírgula 74 7" xfId="14071" xr:uid="{99F00147-FDBF-462F-90C0-6EEAC9601C6E}"/>
    <cellStyle name="Vírgula 74 8" xfId="19972" xr:uid="{889DB19C-0E13-42E2-9DC0-24E9B4513BCC}"/>
    <cellStyle name="Vírgula 74 9" xfId="16939" xr:uid="{53C4666C-012F-4204-9338-7C9CD8BF07C1}"/>
    <cellStyle name="Vírgula 75" xfId="3354" xr:uid="{30C39FF8-5887-4031-80B4-E2FDF07A4323}"/>
    <cellStyle name="Vírgula 75 10" xfId="33075" xr:uid="{AB38FCDF-13A8-4759-A9FA-2BDAACE39DEE}"/>
    <cellStyle name="Vírgula 75 11" xfId="35605" xr:uid="{98B1255C-8564-4BC0-A49C-AE83872798E4}"/>
    <cellStyle name="Vírgula 75 12" xfId="35957" xr:uid="{FC4425F3-7DC7-4B60-B038-4517ECCCF6A8}"/>
    <cellStyle name="Vírgula 75 13" xfId="37369" xr:uid="{9C261C22-482A-4509-8286-835F1EB3A1BA}"/>
    <cellStyle name="Vírgula 75 14" xfId="38774" xr:uid="{9D655725-BE63-4963-8FA0-FFD90C0E3FC5}"/>
    <cellStyle name="Vírgula 75 15" xfId="41274" xr:uid="{427E1F46-74EC-432F-828E-B156FE19CE30}"/>
    <cellStyle name="Vírgula 75 16" xfId="41823" xr:uid="{2E3E49B5-F2D5-4D9A-9161-90FD28CCCEAE}"/>
    <cellStyle name="Vírgula 75 17" xfId="43226" xr:uid="{173A45F9-FEC4-49B9-84AB-5AAEC8A06EDA}"/>
    <cellStyle name="Vírgula 75 2" xfId="3656" xr:uid="{36F53947-E117-4D01-BE8E-570D78C1EC4F}"/>
    <cellStyle name="Vírgula 75 2 10" xfId="35606" xr:uid="{8D355AF2-40E5-41E0-B28F-BA90D04B894B}"/>
    <cellStyle name="Vírgula 75 2 11" xfId="36322" xr:uid="{E2232DBD-7E1C-4D2B-9A89-A591CF1C18C1}"/>
    <cellStyle name="Vírgula 75 2 12" xfId="37734" xr:uid="{FD78CF2E-DDC3-4261-BC60-6A8BA80D40D3}"/>
    <cellStyle name="Vírgula 75 2 13" xfId="39139" xr:uid="{4242E27B-A421-4D7B-A33B-1B9DAFAEE2B9}"/>
    <cellStyle name="Vírgula 75 2 14" xfId="41275" xr:uid="{A1F2FBBB-7734-43C9-84FF-3909886B48DB}"/>
    <cellStyle name="Vírgula 75 2 15" xfId="42188" xr:uid="{3986D519-13C0-4010-840C-7E558B7C6832}"/>
    <cellStyle name="Vírgula 75 2 16" xfId="43591" xr:uid="{F41796E1-CAB3-4458-8B44-A69BF8DEF499}"/>
    <cellStyle name="Vírgula 75 2 2" xfId="4517" xr:uid="{7C688DCA-E5E5-408B-8EB8-28C17344679D}"/>
    <cellStyle name="Vírgula 75 2 2 10" xfId="37074" xr:uid="{28B71B30-81ED-4AAB-997D-882D821D0B18}"/>
    <cellStyle name="Vírgula 75 2 2 11" xfId="38486" xr:uid="{B8F21A47-7620-4CFB-8445-22EEA796E72A}"/>
    <cellStyle name="Vírgula 75 2 2 12" xfId="39891" xr:uid="{D634D680-3F7A-4849-8629-A997E9E73899}"/>
    <cellStyle name="Vírgula 75 2 2 13" xfId="41276" xr:uid="{BDBA7027-2B21-4B26-A391-BD5CE2DCA91B}"/>
    <cellStyle name="Vírgula 75 2 2 14" xfId="42940" xr:uid="{71F2258F-4698-406A-8BDB-EFC08073B3B3}"/>
    <cellStyle name="Vírgula 75 2 2 15" xfId="44343" xr:uid="{69C3E4E6-3B58-420B-B66D-DADBDF40F52A}"/>
    <cellStyle name="Vírgula 75 2 2 2" xfId="6126" xr:uid="{E86DE37A-6ED1-4DD3-A70A-BA875BD865CD}"/>
    <cellStyle name="Vírgula 75 2 2 2 2" xfId="11375" xr:uid="{C3B31D7A-2A30-446A-9038-BC0FF718F1FD}"/>
    <cellStyle name="Vírgula 75 2 2 2 2 2" xfId="27637" xr:uid="{8947188B-23BF-4BFE-9A9F-6B435E61EE0C}"/>
    <cellStyle name="Vírgula 75 2 2 2 3" xfId="16898" xr:uid="{701D83E9-FADC-4A77-BD79-C8CAF88B1430}"/>
    <cellStyle name="Vírgula 75 2 2 2 4" xfId="22796" xr:uid="{B918D839-D866-4E0C-91F9-823C9E9CAD1E}"/>
    <cellStyle name="Vírgula 75 2 2 2 5" xfId="16949" xr:uid="{8512CB7C-407B-4554-A1DA-BCBF3E3B4D67}"/>
    <cellStyle name="Vírgula 75 2 2 3" xfId="8132" xr:uid="{5A3A3924-3242-4864-9C44-5E36E763D04D}"/>
    <cellStyle name="Vírgula 75 2 2 3 2" xfId="12987" xr:uid="{40980523-53C9-4ABE-8607-0ED212E8D749}"/>
    <cellStyle name="Vírgula 75 2 2 3 2 2" xfId="29249" xr:uid="{81BF54FE-7B40-4B4E-9975-8ED9E322C763}"/>
    <cellStyle name="Vírgula 75 2 2 3 3" xfId="18582" xr:uid="{1E167CD7-F2DE-4B8D-A0CD-077C3AD7698C}"/>
    <cellStyle name="Vírgula 75 2 2 3 4" xfId="24408" xr:uid="{90F1A222-738F-43D8-93A9-23EADC70599A}"/>
    <cellStyle name="Vírgula 75 2 2 3 5" xfId="19185" xr:uid="{F6E764CA-8E6A-4D1C-A935-1C4350A6C973}"/>
    <cellStyle name="Vírgula 75 2 2 4" xfId="9759" xr:uid="{9A268288-FBA8-406E-8570-CCCD8B68AA93}"/>
    <cellStyle name="Vírgula 75 2 2 4 2" xfId="26028" xr:uid="{F740FFAF-3FBD-4D9E-B699-C758396CEDA8}"/>
    <cellStyle name="Vírgula 75 2 2 5" xfId="15289" xr:uid="{F3586B0F-B74E-4280-BFA7-D4A728121E33}"/>
    <cellStyle name="Vírgula 75 2 2 6" xfId="21187" xr:uid="{9EC87F0F-DB03-46C1-ABBF-A3414EBB7D34}"/>
    <cellStyle name="Vírgula 75 2 2 7" xfId="30022" xr:uid="{91BB466B-4DDC-44C5-98D9-D1B0D9F1708E}"/>
    <cellStyle name="Vírgula 75 2 2 8" xfId="34232" xr:uid="{4C034B2E-AEB2-4A16-8FAB-ACE7F7B30181}"/>
    <cellStyle name="Vírgula 75 2 2 9" xfId="35607" xr:uid="{C9F75BBF-EE80-4769-9696-77A0B6FBFBAA}"/>
    <cellStyle name="Vírgula 75 2 3" xfId="5271" xr:uid="{0FD7795C-7798-40F8-8DF2-D38141DBA84A}"/>
    <cellStyle name="Vírgula 75 2 3 2" xfId="10520" xr:uid="{C3585D9A-A97B-43DE-A0BB-8D2F5559EBE2}"/>
    <cellStyle name="Vírgula 75 2 3 2 2" xfId="26782" xr:uid="{693C2FC0-DAB1-41EF-9AD4-7D45EDF134F7}"/>
    <cellStyle name="Vírgula 75 2 3 3" xfId="16043" xr:uid="{56D57B55-93EE-427D-9128-E23B3DE4EFF2}"/>
    <cellStyle name="Vírgula 75 2 3 4" xfId="21941" xr:uid="{FEECBDC4-1CBC-4208-BAEB-0D8730A4BFE3}"/>
    <cellStyle name="Vírgula 75 2 3 5" xfId="30571" xr:uid="{10DA1D4A-2EB1-43E7-B52E-6825D6695E8F}"/>
    <cellStyle name="Vírgula 75 2 4" xfId="7277" xr:uid="{5B626435-13E8-4564-BD94-3768AE0E40BA}"/>
    <cellStyle name="Vírgula 75 2 4 2" xfId="12132" xr:uid="{B94C54C0-F8DF-4AFF-A9F4-B71941DF9A9F}"/>
    <cellStyle name="Vírgula 75 2 4 2 2" xfId="28394" xr:uid="{FDAD6AA1-E6D8-4F1A-811D-60684751D170}"/>
    <cellStyle name="Vírgula 75 2 4 3" xfId="17727" xr:uid="{2D4C0D3E-9FDA-464B-8B71-49AB41289F47}"/>
    <cellStyle name="Vírgula 75 2 4 4" xfId="23553" xr:uid="{A33A2515-97D3-4DD2-90C0-C448AFA85B14}"/>
    <cellStyle name="Vírgula 75 2 4 5" xfId="30091" xr:uid="{8BE0B3D8-03D7-4A7C-A94D-8AC95523A051}"/>
    <cellStyle name="Vírgula 75 2 5" xfId="8904" xr:uid="{3478D967-E749-4B52-8132-05C902300DF8}"/>
    <cellStyle name="Vírgula 75 2 5 2" xfId="25173" xr:uid="{B3A8328F-67B5-4585-8541-BCCCACC786AB}"/>
    <cellStyle name="Vírgula 75 2 6" xfId="14432" xr:uid="{E7CD5E22-4BAF-4A94-820B-B55CDA7FC752}"/>
    <cellStyle name="Vírgula 75 2 7" xfId="20332" xr:uid="{72AFA565-9469-478E-A351-00A39C7D59DB}"/>
    <cellStyle name="Vírgula 75 2 8" xfId="30701" xr:uid="{2F6004B0-8796-47A4-8FD2-AA284A46B9BF}"/>
    <cellStyle name="Vírgula 75 2 9" xfId="33377" xr:uid="{7420FBDE-EA87-4B45-879E-A642845E14F1}"/>
    <cellStyle name="Vírgula 75 3" xfId="4099" xr:uid="{7EF3AD1B-5D6D-4A84-87B1-5C26E2FBF96A}"/>
    <cellStyle name="Vírgula 75 3 10" xfId="36707" xr:uid="{0122B730-30F3-42C3-BF59-851F52CE60F1}"/>
    <cellStyle name="Vírgula 75 3 11" xfId="38119" xr:uid="{6DC3CFDB-4BC3-41C6-AD8A-E0D214751DD2}"/>
    <cellStyle name="Vírgula 75 3 12" xfId="39524" xr:uid="{23B83379-0FBD-46A8-B3AA-509CD6A09B84}"/>
    <cellStyle name="Vírgula 75 3 13" xfId="41277" xr:uid="{B7182D66-FDA4-4B40-A1DB-0E2F82AB9795}"/>
    <cellStyle name="Vírgula 75 3 14" xfId="42573" xr:uid="{CF2C4338-AFA2-4C5F-810A-374CC71B6D05}"/>
    <cellStyle name="Vírgula 75 3 15" xfId="43976" xr:uid="{780772CC-70FB-444A-8EAF-63B2B9ECED0B}"/>
    <cellStyle name="Vírgula 75 3 2" xfId="5708" xr:uid="{A310331B-B856-4ABF-B57F-18E956DE224D}"/>
    <cellStyle name="Vírgula 75 3 2 2" xfId="10957" xr:uid="{E772CF04-2AFD-4BB1-90C1-588C780E9909}"/>
    <cellStyle name="Vírgula 75 3 2 2 2" xfId="27219" xr:uid="{70B5FDDE-76B0-4C5B-8488-1E1810F54BE0}"/>
    <cellStyle name="Vírgula 75 3 2 3" xfId="16480" xr:uid="{98582DEB-02A2-4D5D-9480-79C8A09CA879}"/>
    <cellStyle name="Vírgula 75 3 2 4" xfId="22378" xr:uid="{3F5088C9-6512-4D93-A177-324327BA3EF5}"/>
    <cellStyle name="Vírgula 75 3 2 5" xfId="19029" xr:uid="{725EB948-942C-4B28-9D58-E9D8F00F1C58}"/>
    <cellStyle name="Vírgula 75 3 3" xfId="7714" xr:uid="{60F29BE7-7BFD-4D18-9A31-5A7786FFC4A0}"/>
    <cellStyle name="Vírgula 75 3 3 2" xfId="12569" xr:uid="{22D6E4FB-7851-4D10-8B35-00989FE7E0CD}"/>
    <cellStyle name="Vírgula 75 3 3 2 2" xfId="28831" xr:uid="{8DD78777-56E8-4A1C-BB51-6C72F3D7639D}"/>
    <cellStyle name="Vírgula 75 3 3 3" xfId="18164" xr:uid="{F069E508-2A85-4CB9-91BC-0028B772D2CC}"/>
    <cellStyle name="Vírgula 75 3 3 4" xfId="23990" xr:uid="{344694F9-F526-4DC1-8963-51AEF76E1B54}"/>
    <cellStyle name="Vírgula 75 3 3 5" xfId="13277" xr:uid="{1A90FF29-23F3-45C2-AD2C-EAF8492373B0}"/>
    <cellStyle name="Vírgula 75 3 4" xfId="9341" xr:uid="{A503F3DB-6B70-4C9D-B61C-389A336B5355}"/>
    <cellStyle name="Vírgula 75 3 4 2" xfId="25610" xr:uid="{6343883E-E9B7-4BB9-8E37-1F617DEE03B5}"/>
    <cellStyle name="Vírgula 75 3 5" xfId="14871" xr:uid="{56FA9A5F-0E47-409C-9AF6-A25654118713}"/>
    <cellStyle name="Vírgula 75 3 6" xfId="20769" xr:uid="{7063FB0C-F4BB-44BB-97AB-6BA44780243A}"/>
    <cellStyle name="Vírgula 75 3 7" xfId="31545" xr:uid="{F83925CB-80A9-4C49-8DD0-C3F4A51DB330}"/>
    <cellStyle name="Vírgula 75 3 8" xfId="33814" xr:uid="{25D3B744-3590-423B-9CE4-8F9FCD816B24}"/>
    <cellStyle name="Vírgula 75 3 9" xfId="35608" xr:uid="{C599CB31-4D7A-4484-BCF5-37F27ED8C011}"/>
    <cellStyle name="Vírgula 75 4" xfId="4969" xr:uid="{2834A0F5-A03C-425D-BFAB-748C219B64CA}"/>
    <cellStyle name="Vírgula 75 4 2" xfId="10218" xr:uid="{585B83A4-8E3C-4754-98F9-5607A83486EC}"/>
    <cellStyle name="Vírgula 75 4 2 2" xfId="26480" xr:uid="{97AACA03-189B-4565-8574-271F84F22DB7}"/>
    <cellStyle name="Vírgula 75 4 3" xfId="15741" xr:uid="{39CEEAAE-4468-4FBB-B962-7E742BAD3D64}"/>
    <cellStyle name="Vírgula 75 4 4" xfId="21639" xr:uid="{0CFE64FA-3DB8-4968-B37E-81BD6D8B7414}"/>
    <cellStyle name="Vírgula 75 4 5" xfId="29395" xr:uid="{B63C4338-205B-4B0A-BE61-0F48D597CCD1}"/>
    <cellStyle name="Vírgula 75 5" xfId="6975" xr:uid="{47A5B981-AAD3-4379-8B63-EDD4AD78499C}"/>
    <cellStyle name="Vírgula 75 5 2" xfId="11830" xr:uid="{F5537201-DA7A-44E1-ADD9-56A79D440C68}"/>
    <cellStyle name="Vírgula 75 5 2 2" xfId="28092" xr:uid="{63BBAD0F-6F7B-4633-A477-04DB523D1AEA}"/>
    <cellStyle name="Vírgula 75 5 3" xfId="17425" xr:uid="{6AE88CBC-9B91-464E-BDE0-FD6CF3CB9A3D}"/>
    <cellStyle name="Vírgula 75 5 4" xfId="23251" xr:uid="{DF8C9CBC-FDFB-48E4-B799-C67519E2DD8D}"/>
    <cellStyle name="Vírgula 75 5 5" xfId="30048" xr:uid="{E25F0F63-2DA9-4899-8B1B-4ED737263BE7}"/>
    <cellStyle name="Vírgula 75 6" xfId="8602" xr:uid="{734E5EB1-578B-4D56-B39B-2F1711C2BE4B}"/>
    <cellStyle name="Vírgula 75 6 2" xfId="24871" xr:uid="{013C3EB2-CF3B-46AD-B6BE-482AC4D9390D}"/>
    <cellStyle name="Vírgula 75 7" xfId="14130" xr:uid="{333593D8-58D3-4F19-B320-095BF0392E8C}"/>
    <cellStyle name="Vírgula 75 8" xfId="20030" xr:uid="{8379856A-40A1-4E46-B8DD-5B1F3D09768C}"/>
    <cellStyle name="Vírgula 75 9" xfId="13391" xr:uid="{11F6D52B-DE1C-47CE-90E7-CDB5A1633F19}"/>
    <cellStyle name="Vírgula 76" xfId="3288" xr:uid="{FA77C856-0C24-4D6F-86A6-4582694D95B5}"/>
    <cellStyle name="Vírgula 76 10" xfId="33019" xr:uid="{7B3C7634-1E0B-4D93-A181-19665E41C57A}"/>
    <cellStyle name="Vírgula 76 11" xfId="35609" xr:uid="{D35A3138-F28C-4721-9AF3-E4532631A78F}"/>
    <cellStyle name="Vírgula 76 12" xfId="35959" xr:uid="{7F80504C-F95D-4927-BD35-E40CB137B8DB}"/>
    <cellStyle name="Vírgula 76 13" xfId="37371" xr:uid="{1EBD88D0-B986-414D-92DD-A4A8D6AA0219}"/>
    <cellStyle name="Vírgula 76 14" xfId="38776" xr:uid="{6AB143A5-914E-4FE3-81A0-88B2069DD523}"/>
    <cellStyle name="Vírgula 76 15" xfId="41278" xr:uid="{EB508730-1385-4EC5-A13E-AFF17C7C3FC1}"/>
    <cellStyle name="Vírgula 76 16" xfId="41825" xr:uid="{326CB49E-FDA8-45EC-A182-03DA52C97F94}"/>
    <cellStyle name="Vírgula 76 17" xfId="43228" xr:uid="{554FDED0-8C11-4BF8-80BE-2780EF14B7EC}"/>
    <cellStyle name="Vírgula 76 2" xfId="3658" xr:uid="{CA507D59-0E28-412F-92F1-E2D4E42C84CE}"/>
    <cellStyle name="Vírgula 76 2 10" xfId="35610" xr:uid="{6EB3F60A-DC20-4E16-BE71-87E576B01701}"/>
    <cellStyle name="Vírgula 76 2 11" xfId="36324" xr:uid="{1FA6717D-7C64-4D8B-B7DD-487952620640}"/>
    <cellStyle name="Vírgula 76 2 12" xfId="37736" xr:uid="{EA0EC804-354D-4FA4-A8C2-9C801CC3883F}"/>
    <cellStyle name="Vírgula 76 2 13" xfId="39141" xr:uid="{39805633-3B70-4CD0-A811-83E721094EC4}"/>
    <cellStyle name="Vírgula 76 2 14" xfId="41279" xr:uid="{0D11AC40-5943-4B65-B648-B83A1296A71A}"/>
    <cellStyle name="Vírgula 76 2 15" xfId="42190" xr:uid="{219B4113-17D7-40EC-ABF7-6BACD245AFFA}"/>
    <cellStyle name="Vírgula 76 2 16" xfId="43593" xr:uid="{A3681C45-8114-4E9B-9B6E-75C10BAA3ADA}"/>
    <cellStyle name="Vírgula 76 2 2" xfId="4519" xr:uid="{26C458D2-94EE-45CD-AECB-3B914077CEA1}"/>
    <cellStyle name="Vírgula 76 2 2 10" xfId="37076" xr:uid="{7A7C66E1-22E8-4EC3-A823-442C1E4219A1}"/>
    <cellStyle name="Vírgula 76 2 2 11" xfId="38488" xr:uid="{2F1A6225-D32A-43B3-97A5-98C6A24F11FB}"/>
    <cellStyle name="Vírgula 76 2 2 12" xfId="39893" xr:uid="{059758E8-C09A-44A2-83D1-CCEA2C7596F3}"/>
    <cellStyle name="Vírgula 76 2 2 13" xfId="41280" xr:uid="{A296C911-A2AB-491A-A4DD-1EF3270740E9}"/>
    <cellStyle name="Vírgula 76 2 2 14" xfId="42942" xr:uid="{A8236D47-9FB6-4401-AF04-9432336B288E}"/>
    <cellStyle name="Vírgula 76 2 2 15" xfId="44345" xr:uid="{62D4C2C4-3BA6-4E36-9483-95991AFC624C}"/>
    <cellStyle name="Vírgula 76 2 2 2" xfId="6128" xr:uid="{AAC8EAAF-450F-491E-A299-E294901C8FD8}"/>
    <cellStyle name="Vírgula 76 2 2 2 2" xfId="11377" xr:uid="{446F3EA5-8D54-4831-94A5-71C8603AF3FE}"/>
    <cellStyle name="Vírgula 76 2 2 2 2 2" xfId="27639" xr:uid="{31FBF59F-46D1-430B-ABE7-40453299D931}"/>
    <cellStyle name="Vírgula 76 2 2 2 3" xfId="16900" xr:uid="{67D85F4D-A58B-489A-B381-81211A1ABC0D}"/>
    <cellStyle name="Vírgula 76 2 2 2 4" xfId="22798" xr:uid="{B3627A69-BF04-421C-AF0F-FF58E314673F}"/>
    <cellStyle name="Vírgula 76 2 2 2 5" xfId="13281" xr:uid="{F4DABB03-1A90-4F40-8237-450D878AC06E}"/>
    <cellStyle name="Vírgula 76 2 2 3" xfId="8134" xr:uid="{1D3ABCEA-699F-48D7-A1D8-55C182C40874}"/>
    <cellStyle name="Vírgula 76 2 2 3 2" xfId="12989" xr:uid="{E47680AF-6FEA-43C5-B46C-ACA3BC106B5B}"/>
    <cellStyle name="Vírgula 76 2 2 3 2 2" xfId="29251" xr:uid="{CF130E12-5655-49F2-87AF-AE29BE1461C1}"/>
    <cellStyle name="Vírgula 76 2 2 3 3" xfId="18584" xr:uid="{1C790063-FFD3-41BA-B639-837835306608}"/>
    <cellStyle name="Vírgula 76 2 2 3 4" xfId="24410" xr:uid="{0E9293A6-2903-4086-9A6E-02732CC4BCDA}"/>
    <cellStyle name="Vírgula 76 2 2 3 5" xfId="18777" xr:uid="{4EE464C9-DE5F-496E-99B1-237C70D8829B}"/>
    <cellStyle name="Vírgula 76 2 2 4" xfId="9761" xr:uid="{82CFE151-7FEF-44BD-B968-8FF620ECC3BB}"/>
    <cellStyle name="Vírgula 76 2 2 4 2" xfId="26030" xr:uid="{F9E45B64-FA6E-4D53-8555-A24916BB044F}"/>
    <cellStyle name="Vírgula 76 2 2 5" xfId="15291" xr:uid="{CF18366F-3AD1-49F9-B90A-35F414D44751}"/>
    <cellStyle name="Vírgula 76 2 2 6" xfId="21189" xr:uid="{74ACD011-690F-4FF8-9392-51D1C3F66326}"/>
    <cellStyle name="Vírgula 76 2 2 7" xfId="13235" xr:uid="{2D1529A8-7F6E-4C88-996F-A53BB93480F0}"/>
    <cellStyle name="Vírgula 76 2 2 8" xfId="34234" xr:uid="{1137D18B-C3D0-4085-889B-E73FF23F17C3}"/>
    <cellStyle name="Vírgula 76 2 2 9" xfId="35611" xr:uid="{1A6C9273-3839-4482-89BF-2548FAE305A6}"/>
    <cellStyle name="Vírgula 76 2 3" xfId="5273" xr:uid="{82C25CB9-CF72-4547-BB15-F2028164CFD8}"/>
    <cellStyle name="Vírgula 76 2 3 2" xfId="10522" xr:uid="{3A8128BB-073E-4185-AD22-B6FCC6816010}"/>
    <cellStyle name="Vírgula 76 2 3 2 2" xfId="26784" xr:uid="{8DBCD870-0BE0-4589-B07F-72AD033DDEC6}"/>
    <cellStyle name="Vírgula 76 2 3 3" xfId="16045" xr:uid="{008C6426-2E3C-4EC2-9BE9-215747AF0A81}"/>
    <cellStyle name="Vírgula 76 2 3 4" xfId="21943" xr:uid="{6349C22E-EE1D-464F-8501-C16D20862C13}"/>
    <cellStyle name="Vírgula 76 2 3 5" xfId="30845" xr:uid="{817A9161-0706-4306-A745-11F7734C06A5}"/>
    <cellStyle name="Vírgula 76 2 4" xfId="7279" xr:uid="{D154CF8B-2797-4FA5-BDD6-4E2CA3C990F8}"/>
    <cellStyle name="Vírgula 76 2 4 2" xfId="12134" xr:uid="{9C6AA406-DFBB-4C75-927A-74A5E055E890}"/>
    <cellStyle name="Vírgula 76 2 4 2 2" xfId="28396" xr:uid="{3DE37FDC-18C9-451F-98E3-A1AD511FF4D7}"/>
    <cellStyle name="Vírgula 76 2 4 3" xfId="17729" xr:uid="{5332F0C7-B1CA-4756-BB94-7D20009FDBCC}"/>
    <cellStyle name="Vírgula 76 2 4 4" xfId="23555" xr:uid="{3CDB75E3-86C5-48A6-8380-DC1E95016707}"/>
    <cellStyle name="Vírgula 76 2 4 5" xfId="30847" xr:uid="{E5F88546-CFA1-4314-966C-596363CDC917}"/>
    <cellStyle name="Vírgula 76 2 5" xfId="8906" xr:uid="{652AB6FA-ACE9-412E-BFD1-DD5E257E7468}"/>
    <cellStyle name="Vírgula 76 2 5 2" xfId="25175" xr:uid="{E37D8027-68C7-472A-A23D-DB31041FBFCA}"/>
    <cellStyle name="Vírgula 76 2 6" xfId="14434" xr:uid="{9FED00AC-2AB3-4D62-8675-F58CC5BE1B9E}"/>
    <cellStyle name="Vírgula 76 2 7" xfId="20334" xr:uid="{DD96EE99-AE52-4B9A-AF09-4F0E2392484D}"/>
    <cellStyle name="Vírgula 76 2 8" xfId="13147" xr:uid="{D63C3E16-B43D-4695-A92F-C80EBB63A61D}"/>
    <cellStyle name="Vírgula 76 2 9" xfId="33379" xr:uid="{A06603E0-214A-41E7-8911-45D36D85A842}"/>
    <cellStyle name="Vírgula 76 3" xfId="4112" xr:uid="{09A0C67D-7D12-479D-A451-332823D46B80}"/>
    <cellStyle name="Vírgula 76 3 10" xfId="36709" xr:uid="{DE685862-0F0A-44B8-9B8A-E77103CD6986}"/>
    <cellStyle name="Vírgula 76 3 11" xfId="38121" xr:uid="{80937AE5-7CB7-4254-BA75-352A81A0D715}"/>
    <cellStyle name="Vírgula 76 3 12" xfId="39526" xr:uid="{62D22A34-8B11-4C8B-826D-B8FF871FE9A9}"/>
    <cellStyle name="Vírgula 76 3 13" xfId="41281" xr:uid="{D5ABAB47-A809-4E36-BF2D-8D1553C40419}"/>
    <cellStyle name="Vírgula 76 3 14" xfId="42575" xr:uid="{3F96B8BA-06F7-487A-964D-0E1E2578815D}"/>
    <cellStyle name="Vírgula 76 3 15" xfId="43978" xr:uid="{2179D308-B3EA-4DE8-989C-A6530E36C56F}"/>
    <cellStyle name="Vírgula 76 3 2" xfId="5721" xr:uid="{4628B9A3-8FA3-4C68-A21E-76388088C832}"/>
    <cellStyle name="Vírgula 76 3 2 2" xfId="10970" xr:uid="{3168191D-1218-4874-95D5-7A75904A3C44}"/>
    <cellStyle name="Vírgula 76 3 2 2 2" xfId="27232" xr:uid="{98049ABA-42C3-435B-B671-9583CC1A25EB}"/>
    <cellStyle name="Vírgula 76 3 2 3" xfId="16493" xr:uid="{733A85C8-93FE-4907-BA2C-62D247612A5E}"/>
    <cellStyle name="Vírgula 76 3 2 4" xfId="22391" xr:uid="{18CF59BB-CA80-473C-9DCE-E28754BC41B2}"/>
    <cellStyle name="Vírgula 76 3 2 5" xfId="32171" xr:uid="{22A32FC1-F195-4705-B55B-ED3B89BD1E3F}"/>
    <cellStyle name="Vírgula 76 3 3" xfId="7727" xr:uid="{C246352D-BFD9-4318-B1DD-673F68FE3D95}"/>
    <cellStyle name="Vírgula 76 3 3 2" xfId="12582" xr:uid="{3EC4EA70-0622-4F86-BE0C-54F13BEC022B}"/>
    <cellStyle name="Vírgula 76 3 3 2 2" xfId="28844" xr:uid="{00AB9858-4C2E-497F-998C-20F6F8837D58}"/>
    <cellStyle name="Vírgula 76 3 3 3" xfId="18177" xr:uid="{CB074E60-833E-466C-821E-E8B52F9ACE1E}"/>
    <cellStyle name="Vírgula 76 3 3 4" xfId="24003" xr:uid="{32A43747-C334-4CE9-A661-06A0BDAC968F}"/>
    <cellStyle name="Vírgula 76 3 3 5" xfId="31187" xr:uid="{28CD7152-D08B-423A-AA3D-4CB97F2CF726}"/>
    <cellStyle name="Vírgula 76 3 4" xfId="9354" xr:uid="{2773EE81-7424-4FB9-AC1E-6B9421D4401C}"/>
    <cellStyle name="Vírgula 76 3 4 2" xfId="25623" xr:uid="{848371FC-9284-4EE5-B8FD-10F6CA418E5F}"/>
    <cellStyle name="Vírgula 76 3 5" xfId="14884" xr:uid="{2AAAD07A-8BAF-4930-84BF-31E628971DB7}"/>
    <cellStyle name="Vírgula 76 3 6" xfId="20782" xr:uid="{7F57BADC-0E5D-41E5-9D5B-FF609106A287}"/>
    <cellStyle name="Vírgula 76 3 7" xfId="32140" xr:uid="{6A23BC9C-5F52-4EB3-BDB5-56061CD0198A}"/>
    <cellStyle name="Vírgula 76 3 8" xfId="33827" xr:uid="{F8615588-F70D-43AE-BBB5-4CE13DEB64C6}"/>
    <cellStyle name="Vírgula 76 3 9" xfId="35612" xr:uid="{0407065A-E5EC-4D5B-A764-2C55D60DFE77}"/>
    <cellStyle name="Vírgula 76 4" xfId="4913" xr:uid="{E11A1BDB-501B-4132-A5A4-DB902A88294A}"/>
    <cellStyle name="Vírgula 76 4 2" xfId="10162" xr:uid="{46219B39-B2AF-41BD-8E3D-F7E4D1479AA8}"/>
    <cellStyle name="Vírgula 76 4 2 2" xfId="26424" xr:uid="{D64C1183-A450-46A8-AC41-F676D8629C99}"/>
    <cellStyle name="Vírgula 76 4 3" xfId="15685" xr:uid="{3F9FB7C8-BDBB-43A3-B730-AC28FAE81394}"/>
    <cellStyle name="Vírgula 76 4 4" xfId="21583" xr:uid="{C0B88BF0-9DF6-4AEE-A381-330873D8EF0E}"/>
    <cellStyle name="Vírgula 76 4 5" xfId="31392" xr:uid="{32A13E50-D0A1-43FC-A75F-FFF6100A71D8}"/>
    <cellStyle name="Vírgula 76 5" xfId="6919" xr:uid="{D1749144-94B8-4032-B08C-8173A8570146}"/>
    <cellStyle name="Vírgula 76 5 2" xfId="11774" xr:uid="{DAE2DEFF-70EA-45BD-899C-0507C854AB74}"/>
    <cellStyle name="Vírgula 76 5 2 2" xfId="28036" xr:uid="{421D186A-FF3E-40A0-9DCB-E9BBE2A5695D}"/>
    <cellStyle name="Vírgula 76 5 3" xfId="17369" xr:uid="{F5A98E70-13BD-45CC-AD54-556F0CCC791E}"/>
    <cellStyle name="Vírgula 76 5 4" xfId="23195" xr:uid="{81E79F8E-2E0C-4E04-AF73-371EF80D5050}"/>
    <cellStyle name="Vírgula 76 5 5" xfId="30812" xr:uid="{29E1C6BD-6031-49F6-B29E-3DCD91BAC372}"/>
    <cellStyle name="Vírgula 76 6" xfId="8546" xr:uid="{55920242-44E4-4FA6-8A51-0DDBF7CABB1B}"/>
    <cellStyle name="Vírgula 76 6 2" xfId="24815" xr:uid="{AB86703E-AAC3-4D49-8137-EE74693AA96E}"/>
    <cellStyle name="Vírgula 76 7" xfId="14073" xr:uid="{61544FA1-7AF1-4863-9812-B6D0A04E7899}"/>
    <cellStyle name="Vírgula 76 8" xfId="19974" xr:uid="{AE47D278-4FC1-4D60-A68C-1E01BB748598}"/>
    <cellStyle name="Vírgula 76 9" xfId="31818" xr:uid="{425C3D7A-B222-4A18-94BC-72AEAAF1065E}"/>
    <cellStyle name="Vírgula 77" xfId="3287" xr:uid="{CF820A02-89D9-4928-9377-D7A829354D03}"/>
    <cellStyle name="Vírgula 77 10" xfId="33018" xr:uid="{467876E0-7F25-4D76-87C2-39001EC85301}"/>
    <cellStyle name="Vírgula 77 11" xfId="35613" xr:uid="{92DB65C6-BDAA-4439-9D32-94E0B2F77D9A}"/>
    <cellStyle name="Vírgula 77 12" xfId="35958" xr:uid="{A8779181-C509-4441-AE0C-F4B8E3E60E26}"/>
    <cellStyle name="Vírgula 77 13" xfId="37370" xr:uid="{DC6D1281-033C-4CBC-ADD7-6B59A9CBBE7B}"/>
    <cellStyle name="Vírgula 77 14" xfId="38775" xr:uid="{63AFDEF6-7CEE-4EC2-A0A2-5905CB2418C3}"/>
    <cellStyle name="Vírgula 77 15" xfId="41282" xr:uid="{00587762-0A33-45AD-A1CC-454E9F5D9FE8}"/>
    <cellStyle name="Vírgula 77 16" xfId="41824" xr:uid="{B652F16C-63F6-4C78-9FF5-F405AEFDA3A3}"/>
    <cellStyle name="Vírgula 77 17" xfId="43227" xr:uid="{9F4005CB-BB84-45BD-BD85-305318505DC2}"/>
    <cellStyle name="Vírgula 77 2" xfId="3657" xr:uid="{6C51DF47-A19F-4B6C-A359-77A8025F636B}"/>
    <cellStyle name="Vírgula 77 2 10" xfId="35614" xr:uid="{8929A3CB-E535-4C5B-8D0B-C3EB021E2639}"/>
    <cellStyle name="Vírgula 77 2 11" xfId="36323" xr:uid="{95D1024C-403D-4BAC-82D2-B6F111661D68}"/>
    <cellStyle name="Vírgula 77 2 12" xfId="37735" xr:uid="{1776BA27-6E43-48F5-9184-CDBCEB4CED01}"/>
    <cellStyle name="Vírgula 77 2 13" xfId="39140" xr:uid="{D3C0CF2B-B89B-4DB1-A82B-7DCAD94D38FA}"/>
    <cellStyle name="Vírgula 77 2 14" xfId="41283" xr:uid="{8928D6B4-70CF-4A03-AA11-4500E00515DD}"/>
    <cellStyle name="Vírgula 77 2 15" xfId="42189" xr:uid="{E20EC7C6-75FB-4CF9-8791-0625A0EC8AF2}"/>
    <cellStyle name="Vírgula 77 2 16" xfId="43592" xr:uid="{3DF2DF5C-7913-444D-9DDC-D1B963CF0F31}"/>
    <cellStyle name="Vírgula 77 2 2" xfId="4518" xr:uid="{7242C5D9-CCDF-43D3-934B-68BD8832FBD3}"/>
    <cellStyle name="Vírgula 77 2 2 10" xfId="37075" xr:uid="{A3A23EC8-FA51-4D35-BF0D-CD14ADA7F689}"/>
    <cellStyle name="Vírgula 77 2 2 11" xfId="38487" xr:uid="{6E6B76B3-A6C2-4B3C-BAC3-E9A892CBDB36}"/>
    <cellStyle name="Vírgula 77 2 2 12" xfId="39892" xr:uid="{D4C16C94-19B1-4C3C-8E83-4385B0E37E69}"/>
    <cellStyle name="Vírgula 77 2 2 13" xfId="41284" xr:uid="{21E65013-11DA-41C4-A663-6A13144B1012}"/>
    <cellStyle name="Vírgula 77 2 2 14" xfId="42941" xr:uid="{EA3D342B-D53C-4853-8BDF-CA0673F11284}"/>
    <cellStyle name="Vírgula 77 2 2 15" xfId="44344" xr:uid="{6DC3DDD2-7043-4262-9F9F-FBCF08B5C205}"/>
    <cellStyle name="Vírgula 77 2 2 2" xfId="6127" xr:uid="{323C2A16-8464-4E8B-9ADA-EA7D3160A466}"/>
    <cellStyle name="Vírgula 77 2 2 2 2" xfId="11376" xr:uid="{B42811A5-7135-48EE-9B11-8275F744D8B2}"/>
    <cellStyle name="Vírgula 77 2 2 2 2 2" xfId="27638" xr:uid="{64F884DC-5C89-4408-8107-1802BD228206}"/>
    <cellStyle name="Vírgula 77 2 2 2 3" xfId="16899" xr:uid="{7A407332-53CF-44F1-9645-8B31A6F2AB73}"/>
    <cellStyle name="Vírgula 77 2 2 2 4" xfId="22797" xr:uid="{038EB9F1-79A7-4890-A95C-B9DD3846919D}"/>
    <cellStyle name="Vírgula 77 2 2 2 5" xfId="13127" xr:uid="{DFD5071B-FAA6-4965-A1BC-BA5D5010795F}"/>
    <cellStyle name="Vírgula 77 2 2 3" xfId="8133" xr:uid="{D58863F8-1286-4A63-AD3B-1A745DFB4673}"/>
    <cellStyle name="Vírgula 77 2 2 3 2" xfId="12988" xr:uid="{61F3242E-6FFA-4D3B-8629-4F09CAA59565}"/>
    <cellStyle name="Vírgula 77 2 2 3 2 2" xfId="29250" xr:uid="{4A03B787-6DB1-45E5-8B84-6250649680DA}"/>
    <cellStyle name="Vírgula 77 2 2 3 3" xfId="18583" xr:uid="{52401E4E-CCBF-414C-88C2-92F92193FA9F}"/>
    <cellStyle name="Vírgula 77 2 2 3 4" xfId="24409" xr:uid="{A3165C57-B9BE-4CE2-98CE-0D063BB1C3E9}"/>
    <cellStyle name="Vírgula 77 2 2 3 5" xfId="31921" xr:uid="{286910C8-A8DF-45E3-8233-12A48330FE17}"/>
    <cellStyle name="Vírgula 77 2 2 4" xfId="9760" xr:uid="{9788F4E8-0F77-473B-8801-D8299B3448B3}"/>
    <cellStyle name="Vírgula 77 2 2 4 2" xfId="26029" xr:uid="{4B2561CD-FA9F-45D9-B94C-3DEA37789AF7}"/>
    <cellStyle name="Vírgula 77 2 2 5" xfId="15290" xr:uid="{1411AE2B-5589-484B-B75E-F8B2C5ECE67E}"/>
    <cellStyle name="Vírgula 77 2 2 6" xfId="21188" xr:uid="{ECC39489-A461-4D07-AD4E-8F27D301616F}"/>
    <cellStyle name="Vírgula 77 2 2 7" xfId="29356" xr:uid="{5BC814B8-51A5-48F5-B7D6-9D8852FB6FDB}"/>
    <cellStyle name="Vírgula 77 2 2 8" xfId="34233" xr:uid="{F43CD2AF-E4FA-4644-BB70-C49EB24E28EB}"/>
    <cellStyle name="Vírgula 77 2 2 9" xfId="35615" xr:uid="{866B3A7A-7B6C-4745-91F6-B0B11080D3C2}"/>
    <cellStyle name="Vírgula 77 2 3" xfId="5272" xr:uid="{677A1115-8C0E-4A12-BEAB-1C00DCAE3ECF}"/>
    <cellStyle name="Vírgula 77 2 3 2" xfId="10521" xr:uid="{D0FACB31-6AC7-460D-BD69-F3EDE195D11E}"/>
    <cellStyle name="Vírgula 77 2 3 2 2" xfId="26783" xr:uid="{4ABC490E-AD3A-4F05-8DFB-2F0948DCB45A}"/>
    <cellStyle name="Vírgula 77 2 3 3" xfId="16044" xr:uid="{14D1A694-EE71-4321-A19D-DB3D5A2E58BE}"/>
    <cellStyle name="Vírgula 77 2 3 4" xfId="21942" xr:uid="{89450229-58B1-46DF-BF89-CCD4B24D6A24}"/>
    <cellStyle name="Vírgula 77 2 3 5" xfId="32035" xr:uid="{A7E193A1-9105-41F2-A6F0-9BC1CC218B75}"/>
    <cellStyle name="Vírgula 77 2 4" xfId="7278" xr:uid="{340C4E71-5A39-400A-961D-A51E3D4B7766}"/>
    <cellStyle name="Vírgula 77 2 4 2" xfId="12133" xr:uid="{6138CB28-1D67-4F6F-97D4-A975DE835216}"/>
    <cellStyle name="Vírgula 77 2 4 2 2" xfId="28395" xr:uid="{3A760127-1BCA-4A3C-836D-640FE4A63694}"/>
    <cellStyle name="Vírgula 77 2 4 3" xfId="17728" xr:uid="{B255F196-0AEE-4565-8D67-F5A46E7E7D4B}"/>
    <cellStyle name="Vírgula 77 2 4 4" xfId="23554" xr:uid="{F3DFF3C0-FCA2-490C-AC9D-3C6726211EB8}"/>
    <cellStyle name="Vírgula 77 2 4 5" xfId="19530" xr:uid="{F829F7AC-BCD3-41CC-9C8C-F92EE37C1CCC}"/>
    <cellStyle name="Vírgula 77 2 5" xfId="8905" xr:uid="{39E1A735-41A6-42FB-9B46-5EE8FACB1AA5}"/>
    <cellStyle name="Vírgula 77 2 5 2" xfId="25174" xr:uid="{FF3CE1EC-7105-4C03-8D3B-7414639F61C8}"/>
    <cellStyle name="Vírgula 77 2 6" xfId="14433" xr:uid="{5CC33232-FD6A-4203-89AE-9C6BFF2D9A3F}"/>
    <cellStyle name="Vírgula 77 2 7" xfId="20333" xr:uid="{F720B60D-1C25-4DD0-B683-3F8F6E82D57C}"/>
    <cellStyle name="Vírgula 77 2 8" xfId="13068" xr:uid="{AC8AB02A-9B7B-44CD-B640-84A248E36AA8}"/>
    <cellStyle name="Vírgula 77 2 9" xfId="33378" xr:uid="{4EF36A83-8A93-4333-BFE8-F650EBE9A424}"/>
    <cellStyle name="Vírgula 77 3" xfId="4082" xr:uid="{A2DCAB30-000D-4342-8108-A57853F6CBCD}"/>
    <cellStyle name="Vírgula 77 3 10" xfId="36708" xr:uid="{CBF928BD-4E35-4845-BC6F-074BA668843A}"/>
    <cellStyle name="Vírgula 77 3 11" xfId="38120" xr:uid="{A05AD1F9-3700-4622-AE52-FAA3B5E8E90D}"/>
    <cellStyle name="Vírgula 77 3 12" xfId="39525" xr:uid="{4ECDCE86-C19C-402E-8D72-4FAE5744AFE8}"/>
    <cellStyle name="Vírgula 77 3 13" xfId="41285" xr:uid="{F37285D4-4052-4BC4-BB90-B5B10575E435}"/>
    <cellStyle name="Vírgula 77 3 14" xfId="42574" xr:uid="{5B705AED-7531-483B-839E-64C5F724E7CB}"/>
    <cellStyle name="Vírgula 77 3 15" xfId="43977" xr:uid="{A2924E9F-ABBB-444B-80F5-11118D8ED9A8}"/>
    <cellStyle name="Vírgula 77 3 2" xfId="5691" xr:uid="{1CC3A823-676F-43AB-BF29-F3D34558D263}"/>
    <cellStyle name="Vírgula 77 3 2 2" xfId="10940" xr:uid="{ECFFF0AB-8E69-45DE-871E-C690B9DEB364}"/>
    <cellStyle name="Vírgula 77 3 2 2 2" xfId="27202" xr:uid="{D91CAD97-9DC5-40F3-97D6-853BABE3ABB9}"/>
    <cellStyle name="Vírgula 77 3 2 3" xfId="16463" xr:uid="{77013CF0-C419-4DB1-9870-D6837778DF56}"/>
    <cellStyle name="Vírgula 77 3 2 4" xfId="22361" xr:uid="{499E0516-4FAC-444E-BEA1-ED0816C023B6}"/>
    <cellStyle name="Vírgula 77 3 2 5" xfId="13483" xr:uid="{36C21BD0-F4EC-43E6-AD17-4E770219899E}"/>
    <cellStyle name="Vírgula 77 3 3" xfId="7697" xr:uid="{3D5E4292-3816-4317-9B6D-DC179D79571D}"/>
    <cellStyle name="Vírgula 77 3 3 2" xfId="12552" xr:uid="{4ADA5D4D-C3EB-4C9B-92E7-7172C80B137B}"/>
    <cellStyle name="Vírgula 77 3 3 2 2" xfId="28814" xr:uid="{D65E2703-A3F1-4F6A-A45D-C94E5AB9764E}"/>
    <cellStyle name="Vírgula 77 3 3 3" xfId="18147" xr:uid="{BC8AA82E-1E33-4BE4-9C2B-5BC02F5EAA94}"/>
    <cellStyle name="Vírgula 77 3 3 4" xfId="23973" xr:uid="{18471E68-1DE6-42DB-88C3-3C7323F1C500}"/>
    <cellStyle name="Vírgula 77 3 3 5" xfId="29385" xr:uid="{B11F262E-55CE-4339-A0A4-6E0F4E360312}"/>
    <cellStyle name="Vírgula 77 3 4" xfId="9324" xr:uid="{FE055BE8-EDF5-4427-B41A-632400BBC3AC}"/>
    <cellStyle name="Vírgula 77 3 4 2" xfId="25593" xr:uid="{2130D460-2207-49D4-AE66-4E801E3AE3DA}"/>
    <cellStyle name="Vírgula 77 3 5" xfId="14854" xr:uid="{C33E8635-7116-4F84-B6CC-DEE0818F5A15}"/>
    <cellStyle name="Vírgula 77 3 6" xfId="20752" xr:uid="{23031ACE-055E-4F0F-8724-D2024D405283}"/>
    <cellStyle name="Vírgula 77 3 7" xfId="19062" xr:uid="{97FA6AB3-1122-4632-AE2F-B55FA2932337}"/>
    <cellStyle name="Vírgula 77 3 8" xfId="33797" xr:uid="{9B833F7B-A8E6-413D-B9A6-02FD80760706}"/>
    <cellStyle name="Vírgula 77 3 9" xfId="35616" xr:uid="{2BCE3498-7A30-4277-A221-AF040B5744FD}"/>
    <cellStyle name="Vírgula 77 4" xfId="4912" xr:uid="{054563D1-8F47-41EC-923C-94B9BAB570DF}"/>
    <cellStyle name="Vírgula 77 4 2" xfId="10161" xr:uid="{28852B74-4BAA-4D84-ABB4-6E8B15D770BD}"/>
    <cellStyle name="Vírgula 77 4 2 2" xfId="26423" xr:uid="{AAE769A0-A1DD-4962-980D-F68D54EEE98B}"/>
    <cellStyle name="Vírgula 77 4 3" xfId="15684" xr:uid="{3633E758-1828-46D0-AB41-D0DF000CA873}"/>
    <cellStyle name="Vírgula 77 4 4" xfId="21582" xr:uid="{456E9B91-9875-48B8-8292-6570CCA59EBA}"/>
    <cellStyle name="Vírgula 77 4 5" xfId="30552" xr:uid="{C3831E6F-3493-478A-BFA9-CF3447097EE1}"/>
    <cellStyle name="Vírgula 77 5" xfId="6918" xr:uid="{10585284-9ECE-46CA-8EAD-306657FC4B62}"/>
    <cellStyle name="Vírgula 77 5 2" xfId="11773" xr:uid="{E24AFB46-5018-4282-8C5D-3A2A7C7AD4DE}"/>
    <cellStyle name="Vírgula 77 5 2 2" xfId="28035" xr:uid="{57B5EBF4-6600-437A-A42F-9962597BF6A5}"/>
    <cellStyle name="Vírgula 77 5 3" xfId="17368" xr:uid="{CCE4870A-65C7-4412-A06A-13399683CA27}"/>
    <cellStyle name="Vírgula 77 5 4" xfId="23194" xr:uid="{002D0811-D8DF-49D5-8009-C1EE1A2E7216}"/>
    <cellStyle name="Vírgula 77 5 5" xfId="29906" xr:uid="{5188735A-E6E7-46EC-8F4A-346D88336F41}"/>
    <cellStyle name="Vírgula 77 6" xfId="8545" xr:uid="{FA671A3A-5E0C-44BD-AD22-FB8B566B942B}"/>
    <cellStyle name="Vírgula 77 6 2" xfId="24814" xr:uid="{2DC3B049-C72B-4482-916F-4BCC262DDEF3}"/>
    <cellStyle name="Vírgula 77 7" xfId="14072" xr:uid="{83C973F0-90E6-480B-BE3F-A206A0FFA61C}"/>
    <cellStyle name="Vírgula 77 8" xfId="19973" xr:uid="{E1E4B954-EB12-4FB0-A0E2-B38EBDFCEBE5}"/>
    <cellStyle name="Vírgula 77 9" xfId="13148" xr:uid="{620EF555-F89F-4966-86A5-DA3A47959C55}"/>
    <cellStyle name="Vírgula 78" xfId="34255" xr:uid="{1A03B89D-AE08-4B64-924F-586897740828}"/>
    <cellStyle name="Vírgula 79" xfId="3291" xr:uid="{E499D9D0-F622-427B-8A2A-F62C4FC30B84}"/>
    <cellStyle name="Vírgula 79 10" xfId="33020" xr:uid="{489768BD-23C1-42FC-B860-833D9ED24704}"/>
    <cellStyle name="Vírgula 79 11" xfId="35617" xr:uid="{3DE7D846-4A4F-4228-A4E5-24405C446F0D}"/>
    <cellStyle name="Vírgula 79 12" xfId="35960" xr:uid="{5F9E95AB-A27E-4574-A008-0E92C7E019C7}"/>
    <cellStyle name="Vírgula 79 13" xfId="37372" xr:uid="{5F73F673-C73A-4779-997A-8D5FBE9CB8D4}"/>
    <cellStyle name="Vírgula 79 14" xfId="38777" xr:uid="{FF4B2D8F-ABD1-4013-91E3-95A6255343ED}"/>
    <cellStyle name="Vírgula 79 15" xfId="41286" xr:uid="{4062AB74-0DF7-48FF-93DA-2E7EB66AB1D0}"/>
    <cellStyle name="Vírgula 79 16" xfId="41826" xr:uid="{81D71820-4743-42C4-8EDD-CF2886215A71}"/>
    <cellStyle name="Vírgula 79 17" xfId="43229" xr:uid="{D8E395C9-F7F4-4251-BD47-9A4C96F3D1E3}"/>
    <cellStyle name="Vírgula 79 2" xfId="3659" xr:uid="{C5D35A6C-7239-4F42-BAA6-10658EEE3876}"/>
    <cellStyle name="Vírgula 79 2 10" xfId="35618" xr:uid="{C148AC36-9E2E-48F2-9074-84D88844AC37}"/>
    <cellStyle name="Vírgula 79 2 11" xfId="36325" xr:uid="{85E33C9D-78FA-425D-B4EC-A852D1F239A9}"/>
    <cellStyle name="Vírgula 79 2 12" xfId="37737" xr:uid="{238C5958-43FF-44B0-AD8F-01333D178C0B}"/>
    <cellStyle name="Vírgula 79 2 13" xfId="39142" xr:uid="{442776D4-874D-4B73-B42A-AF2A2BD61FC5}"/>
    <cellStyle name="Vírgula 79 2 14" xfId="41287" xr:uid="{6E895A10-A786-4D2A-B1AA-CEC0F2838EC0}"/>
    <cellStyle name="Vírgula 79 2 15" xfId="42191" xr:uid="{04DE639C-0638-48C9-9243-5123F560CBE3}"/>
    <cellStyle name="Vírgula 79 2 16" xfId="43594" xr:uid="{310905D5-A90F-4FE8-BFC8-67968AE287D1}"/>
    <cellStyle name="Vírgula 79 2 2" xfId="4520" xr:uid="{3B829492-D2BD-4479-9C50-D67F666AC82C}"/>
    <cellStyle name="Vírgula 79 2 2 10" xfId="37077" xr:uid="{61BE4B64-0993-4B3D-BCF2-5A15DBAC1A53}"/>
    <cellStyle name="Vírgula 79 2 2 11" xfId="38489" xr:uid="{D6CC9B3E-7640-459B-B220-E47DE5AB0150}"/>
    <cellStyle name="Vírgula 79 2 2 12" xfId="39894" xr:uid="{9AFC1090-D14C-4722-AD40-63EF1C07AB8C}"/>
    <cellStyle name="Vírgula 79 2 2 13" xfId="41288" xr:uid="{2AA7B400-EF2F-40E2-9DE7-F5D1FF153E27}"/>
    <cellStyle name="Vírgula 79 2 2 14" xfId="42943" xr:uid="{B49CAA73-3B91-4202-A1DC-E9CE3ECDB35B}"/>
    <cellStyle name="Vírgula 79 2 2 15" xfId="44346" xr:uid="{C19BE0DF-4251-4ECF-A183-5DB78FB60B7F}"/>
    <cellStyle name="Vírgula 79 2 2 2" xfId="6129" xr:uid="{28B2289F-D4FD-4BFE-B54E-284558EB751B}"/>
    <cellStyle name="Vírgula 79 2 2 2 2" xfId="11378" xr:uid="{C40BF096-FDCA-49F6-B941-18044255B2D1}"/>
    <cellStyle name="Vírgula 79 2 2 2 2 2" xfId="27640" xr:uid="{598AFEE4-4DEB-431C-A8A0-CD48CCFF70BB}"/>
    <cellStyle name="Vírgula 79 2 2 2 3" xfId="16901" xr:uid="{9A1E85EC-0A98-4BFF-B35C-6E952AA44057}"/>
    <cellStyle name="Vírgula 79 2 2 2 4" xfId="22799" xr:uid="{3FA1CA77-8CDD-447C-8381-DA5B65B5A557}"/>
    <cellStyle name="Vírgula 79 2 2 2 5" xfId="16925" xr:uid="{42D123C4-F083-4ACC-8CA2-43630E7175BC}"/>
    <cellStyle name="Vírgula 79 2 2 3" xfId="8135" xr:uid="{D3C4F1D0-9AC4-44C8-BDDE-D72720510716}"/>
    <cellStyle name="Vírgula 79 2 2 3 2" xfId="12990" xr:uid="{C02ECB83-7895-47E2-8433-24F511784B19}"/>
    <cellStyle name="Vírgula 79 2 2 3 2 2" xfId="29252" xr:uid="{8CBD1036-5663-4710-93FB-279176EA3B1F}"/>
    <cellStyle name="Vírgula 79 2 2 3 3" xfId="18585" xr:uid="{93BBE439-391C-4C2E-B644-7E4319C6241D}"/>
    <cellStyle name="Vírgula 79 2 2 3 4" xfId="24411" xr:uid="{5B3001F2-4CE2-4C33-8287-12E4E268F35B}"/>
    <cellStyle name="Vírgula 79 2 2 3 5" xfId="31377" xr:uid="{00EE4E7B-B8D4-401F-B512-3785CA851CC2}"/>
    <cellStyle name="Vírgula 79 2 2 4" xfId="9762" xr:uid="{1F18C941-8D06-4235-97B8-711D967D71B2}"/>
    <cellStyle name="Vírgula 79 2 2 4 2" xfId="26031" xr:uid="{A7924818-7849-453E-9829-7DDD55BC8EE3}"/>
    <cellStyle name="Vírgula 79 2 2 5" xfId="15292" xr:uid="{6629E572-2986-4793-8BF8-0AAA6357C71F}"/>
    <cellStyle name="Vírgula 79 2 2 6" xfId="21190" xr:uid="{804A6E82-6EDE-41CD-984C-F483D7E31B82}"/>
    <cellStyle name="Vírgula 79 2 2 7" xfId="31736" xr:uid="{0D17A143-0F2E-4FC4-8ED8-0BFB3CCED648}"/>
    <cellStyle name="Vírgula 79 2 2 8" xfId="34235" xr:uid="{A2B28140-92B0-4A8B-B9C3-BF7AA99F230B}"/>
    <cellStyle name="Vírgula 79 2 2 9" xfId="35619" xr:uid="{074D7D6D-A7A9-400A-B366-3802F24A6081}"/>
    <cellStyle name="Vírgula 79 2 3" xfId="5274" xr:uid="{7142BF46-DD9F-412A-B7AA-6D7A2691B5A3}"/>
    <cellStyle name="Vírgula 79 2 3 2" xfId="10523" xr:uid="{1AC9CCD4-BB92-48F6-8695-27632951C162}"/>
    <cellStyle name="Vírgula 79 2 3 2 2" xfId="26785" xr:uid="{1E09B8D9-760B-4D47-A707-C1B2CBC0FF84}"/>
    <cellStyle name="Vírgula 79 2 3 3" xfId="16046" xr:uid="{7F3617A6-2551-4989-A9EF-41F5476BE70C}"/>
    <cellStyle name="Vírgula 79 2 3 4" xfId="21944" xr:uid="{43F29D93-D210-448B-8C41-40A4F35C2AB0}"/>
    <cellStyle name="Vírgula 79 2 3 5" xfId="19278" xr:uid="{31974E98-2E7B-4D64-8C4B-1AA871FF248F}"/>
    <cellStyle name="Vírgula 79 2 4" xfId="7280" xr:uid="{76A0AF52-C202-4766-AFED-5783A9ADE283}"/>
    <cellStyle name="Vírgula 79 2 4 2" xfId="12135" xr:uid="{113EAF77-7D39-492B-949A-B89ECB4C6139}"/>
    <cellStyle name="Vírgula 79 2 4 2 2" xfId="28397" xr:uid="{C6580082-13FD-47DF-B9AB-6715A75C7D66}"/>
    <cellStyle name="Vírgula 79 2 4 3" xfId="17730" xr:uid="{1C733E39-DE26-4FB2-B344-BFE666A538D2}"/>
    <cellStyle name="Vírgula 79 2 4 4" xfId="23556" xr:uid="{ED22F8A3-E42A-428C-928B-79AE8DA7BDB8}"/>
    <cellStyle name="Vírgula 79 2 4 5" xfId="31121" xr:uid="{A81BD32C-7CC8-4480-9E04-8C66C265E53D}"/>
    <cellStyle name="Vírgula 79 2 5" xfId="8907" xr:uid="{676F75FE-D836-4A8A-8208-5444545F5BAD}"/>
    <cellStyle name="Vírgula 79 2 5 2" xfId="25176" xr:uid="{786B0583-083D-4489-9FA5-B3560B9823A5}"/>
    <cellStyle name="Vírgula 79 2 6" xfId="14435" xr:uid="{A1C93846-2C92-443D-BA18-042ECED0BE5F}"/>
    <cellStyle name="Vírgula 79 2 7" xfId="20335" xr:uid="{3C6A22C7-EADD-4053-AF82-12E72534298A}"/>
    <cellStyle name="Vírgula 79 2 8" xfId="13341" xr:uid="{EF4D8AD3-AA78-43B0-A61F-F56142A39FED}"/>
    <cellStyle name="Vírgula 79 2 9" xfId="33380" xr:uid="{AFA14032-6555-4051-830C-06947819B181}"/>
    <cellStyle name="Vírgula 79 3" xfId="3852" xr:uid="{6922FE48-D82A-4932-A3B3-99DBA076ADAE}"/>
    <cellStyle name="Vírgula 79 3 10" xfId="36710" xr:uid="{B0AA4513-04EB-4F9E-BFA0-FE6178A30188}"/>
    <cellStyle name="Vírgula 79 3 11" xfId="38122" xr:uid="{7E8F7C0F-8E17-4405-B30D-94FFFEDACB2B}"/>
    <cellStyle name="Vírgula 79 3 12" xfId="39527" xr:uid="{463D05F3-DAD8-4AE5-BA65-7DEB5DAD7706}"/>
    <cellStyle name="Vírgula 79 3 13" xfId="41289" xr:uid="{62E4C584-0C19-4796-8BFC-AE7479E21395}"/>
    <cellStyle name="Vírgula 79 3 14" xfId="42576" xr:uid="{D9C6910F-1802-427F-B890-23F23AA5B622}"/>
    <cellStyle name="Vírgula 79 3 15" xfId="43979" xr:uid="{A09846F9-D414-41CA-9B2B-5965ED41EFC8}"/>
    <cellStyle name="Vírgula 79 3 2" xfId="5461" xr:uid="{41072FE5-52DF-4FC8-9E58-BFAC551735B5}"/>
    <cellStyle name="Vírgula 79 3 2 2" xfId="10710" xr:uid="{5E65D5B4-932C-4A58-A1A1-56561EB9A98E}"/>
    <cellStyle name="Vírgula 79 3 2 2 2" xfId="26972" xr:uid="{B3F92576-9DC8-46BC-A8B9-030211EF25A0}"/>
    <cellStyle name="Vírgula 79 3 2 3" xfId="16233" xr:uid="{33849411-5321-49C3-80CF-947333840211}"/>
    <cellStyle name="Vírgula 79 3 2 4" xfId="22131" xr:uid="{05066B8A-D95A-4666-8BF6-6C503CB44EA8}"/>
    <cellStyle name="Vírgula 79 3 2 5" xfId="30917" xr:uid="{5CB3D65D-37E7-44C0-9C86-2FE2C8C74F9F}"/>
    <cellStyle name="Vírgula 79 3 3" xfId="7467" xr:uid="{6FE41D17-EAFD-41C3-8EB8-DCC4C2168DFC}"/>
    <cellStyle name="Vírgula 79 3 3 2" xfId="12322" xr:uid="{BD19DC74-1E94-4BC0-AD5E-C21091F63D27}"/>
    <cellStyle name="Vírgula 79 3 3 2 2" xfId="28584" xr:uid="{207550FF-CB8E-4C18-BBC8-3526FB617F30}"/>
    <cellStyle name="Vírgula 79 3 3 3" xfId="17917" xr:uid="{021DCFFC-5EDA-4760-A7C4-FB7606A70CC6}"/>
    <cellStyle name="Vírgula 79 3 3 4" xfId="23743" xr:uid="{F6E52413-E8F9-47A2-B60D-FD6B305BEFEE}"/>
    <cellStyle name="Vírgula 79 3 3 5" xfId="31626" xr:uid="{E0B63B76-D075-495A-A2B4-4340C25FBD98}"/>
    <cellStyle name="Vírgula 79 3 4" xfId="9094" xr:uid="{47A65D7B-56F3-492E-9EEF-1BA8468EAE32}"/>
    <cellStyle name="Vírgula 79 3 4 2" xfId="25363" xr:uid="{376CD328-BB48-4FFF-892C-3FD93491774A}"/>
    <cellStyle name="Vírgula 79 3 5" xfId="14624" xr:uid="{356E6FC2-7041-4982-A2ED-A4B2C4F3B9AC}"/>
    <cellStyle name="Vírgula 79 3 6" xfId="20522" xr:uid="{E7E1C6AE-80B9-4E1F-8E8C-6DFF95C67215}"/>
    <cellStyle name="Vírgula 79 3 7" xfId="19520" xr:uid="{084758B5-277A-4B2F-9CE7-B32C7D5F467C}"/>
    <cellStyle name="Vírgula 79 3 8" xfId="33567" xr:uid="{38633A9B-FA2E-405C-946E-F2552CAAA18F}"/>
    <cellStyle name="Vírgula 79 3 9" xfId="35620" xr:uid="{14565276-C93C-4DAF-A23B-BDB093F63104}"/>
    <cellStyle name="Vírgula 79 4" xfId="4914" xr:uid="{6DEEB27B-F1E3-4A44-ACB2-8B6D838F8D64}"/>
    <cellStyle name="Vírgula 79 4 2" xfId="10163" xr:uid="{C643B500-27F5-4CDF-BA5C-0E91CC605AEB}"/>
    <cellStyle name="Vírgula 79 4 2 2" xfId="26425" xr:uid="{733BE447-D71F-4BE4-99B9-523EE3546845}"/>
    <cellStyle name="Vírgula 79 4 3" xfId="15686" xr:uid="{CDA49AF5-92B2-438D-A31F-C536816A5D06}"/>
    <cellStyle name="Vírgula 79 4 4" xfId="21584" xr:uid="{033D73BC-CD0C-4DE7-9013-81A77BE56258}"/>
    <cellStyle name="Vírgula 79 4 5" xfId="30946" xr:uid="{86552C2C-92C8-42F1-ACC5-BFB47501063E}"/>
    <cellStyle name="Vírgula 79 5" xfId="6920" xr:uid="{482FDA2B-4E8A-4A69-B414-6616A8AF4795}"/>
    <cellStyle name="Vírgula 79 5 2" xfId="11775" xr:uid="{2F118C66-D86A-4439-B910-31C0ABF0E498}"/>
    <cellStyle name="Vírgula 79 5 2 2" xfId="28037" xr:uid="{3C016DB5-47AE-4352-B352-5902F4324D53}"/>
    <cellStyle name="Vírgula 79 5 3" xfId="17370" xr:uid="{593BB4AC-96E7-4294-BEF7-DAD76A239329}"/>
    <cellStyle name="Vírgula 79 5 4" xfId="23196" xr:uid="{6D0555F4-5C0B-4D10-8439-0C490DDAF4BA}"/>
    <cellStyle name="Vírgula 79 5 5" xfId="31628" xr:uid="{2A73E141-5CB5-446F-B64C-961DEC2EAE15}"/>
    <cellStyle name="Vírgula 79 6" xfId="8547" xr:uid="{221D6C80-B265-495E-8047-2D73C821840A}"/>
    <cellStyle name="Vírgula 79 6 2" xfId="24816" xr:uid="{93733337-D87B-4ECC-B979-85F46F54902E}"/>
    <cellStyle name="Vírgula 79 7" xfId="14074" xr:uid="{16EC6C63-DBBD-4A20-91E9-4E3660FD6BBF}"/>
    <cellStyle name="Vírgula 79 8" xfId="19975" xr:uid="{833EAD50-95C2-4F21-88F8-7A109F158B93}"/>
    <cellStyle name="Vírgula 79 9" xfId="13095" xr:uid="{19FCFD77-D776-4431-A306-7F67FCCC0E19}"/>
    <cellStyle name="Vírgula 8" xfId="2940" xr:uid="{950B7307-B983-46B5-8DBF-AB87A3753371}"/>
    <cellStyle name="Vírgula 8 2" xfId="2968" xr:uid="{F4113B8B-6BE0-4CF2-B888-15A1F60A4A68}"/>
    <cellStyle name="Vírgula 8 2 10" xfId="19682" xr:uid="{2CDC7947-9E87-4CB1-99BC-246E4027B3EA}"/>
    <cellStyle name="Vírgula 8 2 11" xfId="16973" xr:uid="{50B0A626-892A-48C8-9639-A2A9D982CAC4}"/>
    <cellStyle name="Vírgula 8 2 12" xfId="32627" xr:uid="{9E5FB949-11A6-4A6F-9854-2DF3AA35FED0}"/>
    <cellStyle name="Vírgula 8 2 13" xfId="32726" xr:uid="{45F4D2DA-E48B-4EC8-A171-7488A611C766}"/>
    <cellStyle name="Vírgula 8 2 14" xfId="35621" xr:uid="{9412AE4C-4D4A-4EB2-87E7-1947862DC471}"/>
    <cellStyle name="Vírgula 8 2 15" xfId="35859" xr:uid="{5448AC00-D0E2-45C9-ACB1-F0A4AE00A076}"/>
    <cellStyle name="Vírgula 8 2 16" xfId="37271" xr:uid="{D0A474D6-C2F1-4CBA-A42F-D71023438939}"/>
    <cellStyle name="Vírgula 8 2 17" xfId="38676" xr:uid="{F474CA09-441C-4EF1-A5F5-2DD547B389D3}"/>
    <cellStyle name="Vírgula 8 2 18" xfId="41290" xr:uid="{C1C7F856-821A-43E5-B8C3-A17398C15E58}"/>
    <cellStyle name="Vírgula 8 2 19" xfId="41725" xr:uid="{367C8FBC-BB45-4864-A427-533AB9C4BCFE}"/>
    <cellStyle name="Vírgula 8 2 2" xfId="3177" xr:uid="{131B5F81-5F14-4268-9982-377B6DCD17F3}"/>
    <cellStyle name="Vírgula 8 2 2 10" xfId="19514" xr:uid="{0E40DCFB-F597-429F-967E-F59AA13E144E}"/>
    <cellStyle name="Vírgula 8 2 2 11" xfId="32924" xr:uid="{CA1DD087-4278-4907-AD1E-E4451B53FBD0}"/>
    <cellStyle name="Vírgula 8 2 2 12" xfId="35622" xr:uid="{C5E83F2A-924C-47B3-A349-8D9BFB4A178B}"/>
    <cellStyle name="Vírgula 8 2 2 13" xfId="36224" xr:uid="{180E5394-600A-4F8E-9B5F-351EC076B884}"/>
    <cellStyle name="Vírgula 8 2 2 14" xfId="37636" xr:uid="{6AB7FD50-8E66-41E4-BD60-BF8D9E08582C}"/>
    <cellStyle name="Vírgula 8 2 2 15" xfId="39041" xr:uid="{0D4020BB-A70A-4A59-B87F-16482BDC9FE2}"/>
    <cellStyle name="Vírgula 8 2 2 16" xfId="41291" xr:uid="{89709AFD-502B-4A1D-ABEE-3953180297B2}"/>
    <cellStyle name="Vírgula 8 2 2 17" xfId="42090" xr:uid="{561CD8D8-A03E-4864-9EDB-6AC611B8F67D}"/>
    <cellStyle name="Vírgula 8 2 2 18" xfId="43493" xr:uid="{B34E4101-BEA3-41C0-B05B-02D3D157C774}"/>
    <cellStyle name="Vírgula 8 2 2 2" xfId="3642" xr:uid="{7F738B8B-BBD0-4646-819A-DDC2BE5E6992}"/>
    <cellStyle name="Vírgula 8 2 2 2 10" xfId="35623" xr:uid="{1E80A1A0-902B-41DA-8CF0-74D976B81533}"/>
    <cellStyle name="Vírgula 8 2 2 2 11" xfId="36976" xr:uid="{5F9B3718-0CD2-4D97-8054-9CE701A1E609}"/>
    <cellStyle name="Vírgula 8 2 2 2 12" xfId="38388" xr:uid="{A66B374A-F246-4432-B6A5-F3506C0D17C4}"/>
    <cellStyle name="Vírgula 8 2 2 2 13" xfId="39793" xr:uid="{33B60930-F2B2-417E-B450-DB73D9FD03EF}"/>
    <cellStyle name="Vírgula 8 2 2 2 14" xfId="41292" xr:uid="{026F12D6-0C39-42B2-98EA-027064AEFDAB}"/>
    <cellStyle name="Vírgula 8 2 2 2 15" xfId="42842" xr:uid="{73EB0A58-FE09-4FF5-890F-1649EE66A88A}"/>
    <cellStyle name="Vírgula 8 2 2 2 16" xfId="44245" xr:uid="{14893C7A-B724-4463-8566-781701C2B10C}"/>
    <cellStyle name="Vírgula 8 2 2 2 2" xfId="4503" xr:uid="{BBA511EB-3402-4FBF-B887-614F5A8A370E}"/>
    <cellStyle name="Vírgula 8 2 2 2 2 2" xfId="6112" xr:uid="{336080B8-8FC9-4CF7-B00B-CD173B396CAE}"/>
    <cellStyle name="Vírgula 8 2 2 2 2 2 2" xfId="11361" xr:uid="{124A16AB-3223-4C7B-945B-9D362E5205A5}"/>
    <cellStyle name="Vírgula 8 2 2 2 2 2 2 2" xfId="27623" xr:uid="{F4E558AC-AE67-4C22-B2F9-F0A106C85684}"/>
    <cellStyle name="Vírgula 8 2 2 2 2 2 3" xfId="16884" xr:uid="{7F0F90E4-25D1-4A8F-8037-D0B6E7721765}"/>
    <cellStyle name="Vírgula 8 2 2 2 2 2 4" xfId="22782" xr:uid="{1B6DD799-A807-4670-9E22-9E7ECE2ACAF8}"/>
    <cellStyle name="Vírgula 8 2 2 2 2 2 5" xfId="32487" xr:uid="{DE5BB5B7-6DA6-47E9-9698-481CEA1818DD}"/>
    <cellStyle name="Vírgula 8 2 2 2 2 3" xfId="8118" xr:uid="{EEB7EB87-5F9D-4D6E-A386-4074E713EA1F}"/>
    <cellStyle name="Vírgula 8 2 2 2 2 3 2" xfId="12973" xr:uid="{EC95FFEA-723B-4CCD-BE73-AF36A76EC811}"/>
    <cellStyle name="Vírgula 8 2 2 2 2 3 2 2" xfId="29235" xr:uid="{CA7328B2-BDA0-46DE-93B3-4BEAB27C824E}"/>
    <cellStyle name="Vírgula 8 2 2 2 2 3 3" xfId="18568" xr:uid="{7FD7C51E-8E9E-43B9-B4BC-C3BBB111F83F}"/>
    <cellStyle name="Vírgula 8 2 2 2 2 3 4" xfId="24394" xr:uid="{D1AFC1C2-E36C-4F08-9345-333C7A7A29E0}"/>
    <cellStyle name="Vírgula 8 2 2 2 2 3 5" xfId="18770" xr:uid="{3D514404-66BE-4697-8F2E-C16268F2B79E}"/>
    <cellStyle name="Vírgula 8 2 2 2 2 4" xfId="9745" xr:uid="{AE39E507-A05A-4B54-800E-B9FA8A56D330}"/>
    <cellStyle name="Vírgula 8 2 2 2 2 4 2" xfId="26014" xr:uid="{2DA453EF-2008-4F5A-972B-A2386BEB30AA}"/>
    <cellStyle name="Vírgula 8 2 2 2 2 5" xfId="15275" xr:uid="{AE608687-8FCF-42A3-8B81-917B932C2DD4}"/>
    <cellStyle name="Vírgula 8 2 2 2 2 6" xfId="21173" xr:uid="{3799D776-4772-4AA6-9209-DCF3FDFE9B3A}"/>
    <cellStyle name="Vírgula 8 2 2 2 2 7" xfId="32073" xr:uid="{D5E47386-8FE4-4D28-ABF7-B07450E19691}"/>
    <cellStyle name="Vírgula 8 2 2 2 2 8" xfId="34218" xr:uid="{BD9E0685-D422-4B39-8D5E-559E15F1FC91}"/>
    <cellStyle name="Vírgula 8 2 2 2 3" xfId="5257" xr:uid="{415444FB-7A74-466D-BF82-BC9B8FC03DDA}"/>
    <cellStyle name="Vírgula 8 2 2 2 3 2" xfId="10506" xr:uid="{99A1451E-76B5-42FB-AD30-EB9196FFE86C}"/>
    <cellStyle name="Vírgula 8 2 2 2 3 2 2" xfId="26768" xr:uid="{2BFD28AE-DDEA-48D8-B984-6F5640B6C800}"/>
    <cellStyle name="Vírgula 8 2 2 2 3 3" xfId="16029" xr:uid="{E240BF55-F94F-4BE0-B211-DF6F01EACD09}"/>
    <cellStyle name="Vírgula 8 2 2 2 3 4" xfId="21927" xr:uid="{B6AB953B-292A-4687-96D0-5E1AB4B62098}"/>
    <cellStyle name="Vírgula 8 2 2 2 3 5" xfId="29856" xr:uid="{0694D991-C9E3-416A-B45C-215BC74C87E7}"/>
    <cellStyle name="Vírgula 8 2 2 2 4" xfId="7263" xr:uid="{7CF25E8D-2366-44D9-9DF8-D599F5217AF4}"/>
    <cellStyle name="Vírgula 8 2 2 2 4 2" xfId="12118" xr:uid="{C37D86BC-4EA6-4855-89BE-FA6269577388}"/>
    <cellStyle name="Vírgula 8 2 2 2 4 2 2" xfId="28380" xr:uid="{86E2895E-746C-4A12-BFBF-BBF2DCAFA084}"/>
    <cellStyle name="Vírgula 8 2 2 2 4 3" xfId="17713" xr:uid="{996847F0-26F9-40A3-A2B8-22EB8BE40D30}"/>
    <cellStyle name="Vírgula 8 2 2 2 4 4" xfId="23539" xr:uid="{AABB9A96-6290-490F-9880-123AE44C2659}"/>
    <cellStyle name="Vírgula 8 2 2 2 4 5" xfId="32549" xr:uid="{3E58E259-B008-4FE7-BDD2-D6E818C8D50B}"/>
    <cellStyle name="Vírgula 8 2 2 2 5" xfId="8890" xr:uid="{DB8A8022-BA63-4D12-BCDF-CA0F68A1D4AF}"/>
    <cellStyle name="Vírgula 8 2 2 2 5 2" xfId="25159" xr:uid="{79BA6AC3-02E7-4264-88E6-D83DD63AE5D1}"/>
    <cellStyle name="Vírgula 8 2 2 2 6" xfId="14418" xr:uid="{A192E707-1FF8-405D-A90C-AA19F0ECA230}"/>
    <cellStyle name="Vírgula 8 2 2 2 7" xfId="20318" xr:uid="{3D15FE2F-B8A8-4666-89B3-6D33EA20380C}"/>
    <cellStyle name="Vírgula 8 2 2 2 8" xfId="31179" xr:uid="{B0959C76-C01C-4500-BBAB-A0F91C537993}"/>
    <cellStyle name="Vírgula 8 2 2 2 9" xfId="33363" xr:uid="{946F1706-B5FB-4CC8-9B24-2D209688F5AF}"/>
    <cellStyle name="Vírgula 8 2 2 3" xfId="3315" xr:uid="{D7802E38-A385-4C75-B05D-D9BD5CCBD2AF}"/>
    <cellStyle name="Vírgula 8 2 2 3 2" xfId="4095" xr:uid="{32F7C9DF-F123-47F4-86CC-7AD689AA080D}"/>
    <cellStyle name="Vírgula 8 2 2 3 2 2" xfId="5704" xr:uid="{F8C5EBF4-5731-47E5-B837-578C6997AC4C}"/>
    <cellStyle name="Vírgula 8 2 2 3 2 2 2" xfId="10953" xr:uid="{A395A5FE-160C-495D-A0C8-A57401C770B9}"/>
    <cellStyle name="Vírgula 8 2 2 3 2 2 2 2" xfId="27215" xr:uid="{2E9C3ADB-9163-439F-BCCD-3B2900C82E51}"/>
    <cellStyle name="Vírgula 8 2 2 3 2 2 3" xfId="16476" xr:uid="{92093AAB-5F95-47B5-8E82-A120D8B471E0}"/>
    <cellStyle name="Vírgula 8 2 2 3 2 2 4" xfId="22374" xr:uid="{88389031-1E32-4479-AD7B-521AE18CE9AD}"/>
    <cellStyle name="Vírgula 8 2 2 3 2 2 5" xfId="30999" xr:uid="{48296EF2-410D-41AF-B0FD-CDABB6C0A27C}"/>
    <cellStyle name="Vírgula 8 2 2 3 2 3" xfId="7710" xr:uid="{83D95F63-9889-4121-856F-D99DA31CFC8B}"/>
    <cellStyle name="Vírgula 8 2 2 3 2 3 2" xfId="12565" xr:uid="{7FB0ED86-B15F-490A-8A19-687A0B9985C9}"/>
    <cellStyle name="Vírgula 8 2 2 3 2 3 2 2" xfId="28827" xr:uid="{39632D7D-5929-4436-AE5E-A298040B1DF4}"/>
    <cellStyle name="Vírgula 8 2 2 3 2 3 3" xfId="18160" xr:uid="{05D323DC-7922-4421-96A9-54F472038505}"/>
    <cellStyle name="Vírgula 8 2 2 3 2 3 4" xfId="23986" xr:uid="{53EAE922-F409-4ED9-8C24-6C612A52E253}"/>
    <cellStyle name="Vírgula 8 2 2 3 2 3 5" xfId="18941" xr:uid="{755BDF16-40A9-4D9B-BA5D-E7DCD9A60891}"/>
    <cellStyle name="Vírgula 8 2 2 3 2 4" xfId="9337" xr:uid="{A6C2F9ED-D26D-4172-8634-23C7F0C2ABED}"/>
    <cellStyle name="Vírgula 8 2 2 3 2 4 2" xfId="25606" xr:uid="{6E58C6E9-A52B-4E1F-8FB7-1ABED1C8F200}"/>
    <cellStyle name="Vírgula 8 2 2 3 2 5" xfId="14867" xr:uid="{6A42F959-E2A7-4462-B3D6-691E04D2F318}"/>
    <cellStyle name="Vírgula 8 2 2 3 2 6" xfId="20765" xr:uid="{8932366B-2692-4DD1-8F5B-270EA2746C20}"/>
    <cellStyle name="Vírgula 8 2 2 3 2 7" xfId="31749" xr:uid="{DCC9F1BD-0E8D-45E4-B89D-519EA1E5F704}"/>
    <cellStyle name="Vírgula 8 2 2 3 2 8" xfId="33810" xr:uid="{E5DEF9CF-47E2-437D-9B87-76D181D45067}"/>
    <cellStyle name="Vírgula 8 2 2 3 3" xfId="4931" xr:uid="{88E8682D-B845-4E1F-BA4B-A20E6C152B7F}"/>
    <cellStyle name="Vírgula 8 2 2 3 3 2" xfId="10180" xr:uid="{CA729EC9-BEEA-4EA8-98FB-84900FEB4E80}"/>
    <cellStyle name="Vírgula 8 2 2 3 3 2 2" xfId="26442" xr:uid="{BC46A2D7-68A1-4C76-8BE4-E365AB6E0597}"/>
    <cellStyle name="Vírgula 8 2 2 3 3 3" xfId="15703" xr:uid="{AE9DB65F-E57C-40E4-A1BC-9A69C5820E2D}"/>
    <cellStyle name="Vírgula 8 2 2 3 3 4" xfId="21601" xr:uid="{0E902833-ED1E-4472-836E-0B416D5EEE7D}"/>
    <cellStyle name="Vírgula 8 2 2 3 3 5" xfId="31210" xr:uid="{0D0C7D51-9384-456B-8065-595C7F110DD7}"/>
    <cellStyle name="Vírgula 8 2 2 3 4" xfId="6937" xr:uid="{25113E1B-478E-4308-8FBB-B83F2CA20C97}"/>
    <cellStyle name="Vírgula 8 2 2 3 4 2" xfId="11792" xr:uid="{7E20161E-476D-4CC9-8CB4-9B27DB2402DD}"/>
    <cellStyle name="Vírgula 8 2 2 3 4 2 2" xfId="28054" xr:uid="{B29A0005-D9ED-4029-9BA5-A488A4D724E5}"/>
    <cellStyle name="Vírgula 8 2 2 3 4 3" xfId="17387" xr:uid="{D242ABEC-9EF4-4744-8311-82AE3F2B4337}"/>
    <cellStyle name="Vírgula 8 2 2 3 4 4" xfId="23213" xr:uid="{C4067553-120E-41D4-8DDC-B1AC86B9E6AA}"/>
    <cellStyle name="Vírgula 8 2 2 3 4 5" xfId="29744" xr:uid="{5FE77434-1B56-46E6-BA2C-2854396CA17B}"/>
    <cellStyle name="Vírgula 8 2 2 3 5" xfId="8564" xr:uid="{20406739-F202-4529-A263-3DB971A81389}"/>
    <cellStyle name="Vírgula 8 2 2 3 5 2" xfId="24833" xr:uid="{F75394CD-3F15-45C2-B296-CD0F4A380309}"/>
    <cellStyle name="Vírgula 8 2 2 3 6" xfId="14092" xr:uid="{572C0941-A89C-413E-991D-E9AF7A3A68D6}"/>
    <cellStyle name="Vírgula 8 2 2 3 7" xfId="19992" xr:uid="{B148F0ED-F488-43FE-94AA-DDDD841D35DC}"/>
    <cellStyle name="Vírgula 8 2 2 3 8" xfId="13470" xr:uid="{4B48C71A-6AC4-44D3-B982-F51975250529}"/>
    <cellStyle name="Vírgula 8 2 2 3 9" xfId="33037" xr:uid="{8165FA6D-EACF-45EE-B8B1-FCB753E4447E}"/>
    <cellStyle name="Vírgula 8 2 2 4" xfId="4068" xr:uid="{7C0EC3D4-1012-407D-B24A-78DE611F775D}"/>
    <cellStyle name="Vírgula 8 2 2 4 2" xfId="5677" xr:uid="{B38C936A-3673-4525-AACE-A67FCAB4E712}"/>
    <cellStyle name="Vírgula 8 2 2 4 2 2" xfId="10926" xr:uid="{70371AC6-B96F-4AD0-B3FD-A79F29CBDF74}"/>
    <cellStyle name="Vírgula 8 2 2 4 2 2 2" xfId="27188" xr:uid="{7DD60F6C-D025-4E7A-9C4F-F1C24CE39A7F}"/>
    <cellStyle name="Vírgula 8 2 2 4 2 3" xfId="16449" xr:uid="{4A8C3306-B8E3-45A5-87B3-0EE420A5D466}"/>
    <cellStyle name="Vírgula 8 2 2 4 2 4" xfId="22347" xr:uid="{1E81E887-B14F-46F8-AFB5-4378ED180AB9}"/>
    <cellStyle name="Vírgula 8 2 2 4 2 5" xfId="32502" xr:uid="{C69AD1F9-7081-4A2A-B9DA-BE94E82FD18D}"/>
    <cellStyle name="Vírgula 8 2 2 4 3" xfId="7683" xr:uid="{7AEAFAB7-E57A-4C6C-A1BD-B488B8B89284}"/>
    <cellStyle name="Vírgula 8 2 2 4 3 2" xfId="12538" xr:uid="{0E5A71BE-C8A9-4929-9FCF-CE295EB6BC34}"/>
    <cellStyle name="Vírgula 8 2 2 4 3 2 2" xfId="28800" xr:uid="{FB3166FC-3501-4957-87A3-AC349A89045D}"/>
    <cellStyle name="Vírgula 8 2 2 4 3 3" xfId="18133" xr:uid="{DAA8BB37-0ECB-4CF8-AD57-281EAAB52A9C}"/>
    <cellStyle name="Vírgula 8 2 2 4 3 4" xfId="23959" xr:uid="{C4E63840-C9C7-4845-98AE-20D1BF95BD55}"/>
    <cellStyle name="Vírgula 8 2 2 4 3 5" xfId="29676" xr:uid="{9EE54D0F-776E-47F1-B680-108B18907EBF}"/>
    <cellStyle name="Vírgula 8 2 2 4 4" xfId="9310" xr:uid="{585D63E6-FA48-46FD-A3EF-BE54187CE662}"/>
    <cellStyle name="Vírgula 8 2 2 4 4 2" xfId="25579" xr:uid="{8A7AB9DF-E048-41DD-A823-3728A389A7E1}"/>
    <cellStyle name="Vírgula 8 2 2 4 5" xfId="14840" xr:uid="{279137C6-1DFC-445B-9D75-3DCE25184CD6}"/>
    <cellStyle name="Vírgula 8 2 2 4 6" xfId="20738" xr:uid="{71262AAA-A8A8-49A4-BB1A-ADD0C9731B9D}"/>
    <cellStyle name="Vírgula 8 2 2 4 7" xfId="30280" xr:uid="{8C49D8CF-7AD8-4FCB-A23E-16157EDF0B5C}"/>
    <cellStyle name="Vírgula 8 2 2 4 8" xfId="33783" xr:uid="{FDC92040-8519-4932-B828-30CA9775CF43}"/>
    <cellStyle name="Vírgula 8 2 2 5" xfId="4818" xr:uid="{9F2C68AA-C88B-4940-944A-71009A8EDD33}"/>
    <cellStyle name="Vírgula 8 2 2 5 2" xfId="10067" xr:uid="{3E366D02-8CEE-4E68-A8AE-86DFE40799A5}"/>
    <cellStyle name="Vírgula 8 2 2 5 2 2" xfId="26329" xr:uid="{1FFB0BE9-1314-4A7B-AEC9-12FAA363CFB9}"/>
    <cellStyle name="Vírgula 8 2 2 5 3" xfId="15590" xr:uid="{1D90F35C-F296-4422-AC73-3E101D4BC5CD}"/>
    <cellStyle name="Vírgula 8 2 2 5 4" xfId="21488" xr:uid="{F674BE9C-8D16-4A88-8D41-9254BA13DE5F}"/>
    <cellStyle name="Vírgula 8 2 2 5 5" xfId="32285" xr:uid="{D03C14E7-82FB-4E57-8DDA-37C7E0270393}"/>
    <cellStyle name="Vírgula 8 2 2 6" xfId="6824" xr:uid="{73957E5D-59BD-471E-A5B2-E19E8A95E01B}"/>
    <cellStyle name="Vírgula 8 2 2 6 2" xfId="11679" xr:uid="{9CA92B92-F1E2-4D40-8251-E9C723990527}"/>
    <cellStyle name="Vírgula 8 2 2 6 2 2" xfId="27941" xr:uid="{D94732B5-FBDD-43F4-B15E-431F2055A9E8}"/>
    <cellStyle name="Vírgula 8 2 2 6 3" xfId="17274" xr:uid="{2CE3ECD9-352E-40CC-9FA5-7447004AE557}"/>
    <cellStyle name="Vírgula 8 2 2 6 4" xfId="23100" xr:uid="{B7034CC2-1571-4CB7-B5F9-B62636BCC88C}"/>
    <cellStyle name="Vírgula 8 2 2 6 5" xfId="13555" xr:uid="{85468D70-A9DB-412F-897C-DCB501A9D1DE}"/>
    <cellStyle name="Vírgula 8 2 2 7" xfId="8451" xr:uid="{23F2EB16-C491-441C-9468-B408C4D67899}"/>
    <cellStyle name="Vírgula 8 2 2 7 2" xfId="24720" xr:uid="{F7833405-7399-46F8-BFFE-7FE00185A3CA}"/>
    <cellStyle name="Vírgula 8 2 2 8" xfId="13976" xr:uid="{133D58A4-CDB0-49DE-9143-F75EA17D130B}"/>
    <cellStyle name="Vírgula 8 2 2 9" xfId="19879" xr:uid="{76B93E11-4D82-4707-99A8-35C0D5A5D61A}"/>
    <cellStyle name="Vírgula 8 2 20" xfId="43128" xr:uid="{E422AC2C-E208-4E1D-B94C-C4419F2FB234}"/>
    <cellStyle name="Vírgula 8 2 3" xfId="3444" xr:uid="{41F8F08A-6054-4C6C-A5C8-FEE39DBE740A}"/>
    <cellStyle name="Vírgula 8 2 3 10" xfId="35624" xr:uid="{D09F73A0-0EA6-4525-8138-5CBC423D3EC8}"/>
    <cellStyle name="Vírgula 8 2 3 11" xfId="36609" xr:uid="{5662055D-7C60-4682-BB65-EA1D4A5295F6}"/>
    <cellStyle name="Vírgula 8 2 3 12" xfId="38021" xr:uid="{4FB7CFCA-6CC3-42E6-94B4-A9770634D567}"/>
    <cellStyle name="Vírgula 8 2 3 13" xfId="39426" xr:uid="{1287605D-A0B5-4CEA-8D77-93CFF6100132}"/>
    <cellStyle name="Vírgula 8 2 3 14" xfId="41293" xr:uid="{594124E3-6E64-4DB4-85EB-0EA69DDA89FF}"/>
    <cellStyle name="Vírgula 8 2 3 15" xfId="42475" xr:uid="{FF56D308-16AC-497F-8E41-3FB225347527}"/>
    <cellStyle name="Vírgula 8 2 3 16" xfId="43878" xr:uid="{358DC1C2-CBEC-4EE2-B99D-B58C892FEFDC}"/>
    <cellStyle name="Vírgula 8 2 3 2" xfId="4305" xr:uid="{C6BC23CB-DA4A-44D7-8B65-012A12FAC6A2}"/>
    <cellStyle name="Vírgula 8 2 3 2 2" xfId="5914" xr:uid="{EFEA4229-E6B5-4A7C-A66E-6D786456CE7F}"/>
    <cellStyle name="Vírgula 8 2 3 2 2 2" xfId="11163" xr:uid="{516D98B0-54DA-4A7D-9B26-796FD25B71E5}"/>
    <cellStyle name="Vírgula 8 2 3 2 2 2 2" xfId="27425" xr:uid="{32C743FE-A382-4A0C-8C87-D744CBEB2F43}"/>
    <cellStyle name="Vírgula 8 2 3 2 2 3" xfId="16686" xr:uid="{E1E9F514-4260-4D5C-9264-2E3A0CF51A60}"/>
    <cellStyle name="Vírgula 8 2 3 2 2 4" xfId="22584" xr:uid="{8A9F09D0-C87D-451A-94E6-9141369C804D}"/>
    <cellStyle name="Vírgula 8 2 3 2 2 5" xfId="31412" xr:uid="{5C806E76-A66A-48CA-B343-125676B38D79}"/>
    <cellStyle name="Vírgula 8 2 3 2 3" xfId="7920" xr:uid="{B978AF8C-0415-4E21-BD7A-81E1DA8EE2D9}"/>
    <cellStyle name="Vírgula 8 2 3 2 3 2" xfId="12775" xr:uid="{2CE0B257-0DDB-4E71-8705-82459D81FA76}"/>
    <cellStyle name="Vírgula 8 2 3 2 3 2 2" xfId="29037" xr:uid="{35D4E5FA-FB3D-4EF3-ACBF-405FA0E0AFBC}"/>
    <cellStyle name="Vírgula 8 2 3 2 3 3" xfId="18370" xr:uid="{F927C853-3CED-4C23-9AC1-BBD20E38CF6E}"/>
    <cellStyle name="Vírgula 8 2 3 2 3 4" xfId="24196" xr:uid="{03EAC47B-A679-49A3-8417-0B88992BE633}"/>
    <cellStyle name="Vírgula 8 2 3 2 3 5" xfId="13409" xr:uid="{2D49DB04-C39C-4EA0-AC3E-3DBF2F0C30C7}"/>
    <cellStyle name="Vírgula 8 2 3 2 4" xfId="9547" xr:uid="{452F6189-663F-4FEA-852D-FFFED373A714}"/>
    <cellStyle name="Vírgula 8 2 3 2 4 2" xfId="25816" xr:uid="{117FDE29-E7E5-4310-B287-AB5FCB929340}"/>
    <cellStyle name="Vírgula 8 2 3 2 5" xfId="15077" xr:uid="{57C34194-6590-4A9D-8A24-990D11F58750}"/>
    <cellStyle name="Vírgula 8 2 3 2 6" xfId="20975" xr:uid="{C01573FF-6B67-4E63-A0D6-71449D639EED}"/>
    <cellStyle name="Vírgula 8 2 3 2 7" xfId="31004" xr:uid="{B90921DB-B268-46D8-AE88-5668E7078BB3}"/>
    <cellStyle name="Vírgula 8 2 3 2 8" xfId="34020" xr:uid="{DF9D2681-BD3A-4F9F-AE26-1A2C9A0AED66}"/>
    <cellStyle name="Vírgula 8 2 3 3" xfId="5059" xr:uid="{1A505832-D3C3-4A9F-9DC9-34799E570556}"/>
    <cellStyle name="Vírgula 8 2 3 3 2" xfId="10308" xr:uid="{3471DD50-9311-4861-A83B-A9A997A6F388}"/>
    <cellStyle name="Vírgula 8 2 3 3 2 2" xfId="26570" xr:uid="{D9CE2F4B-3A96-4FEE-9392-80785C3B6B30}"/>
    <cellStyle name="Vírgula 8 2 3 3 3" xfId="15831" xr:uid="{F159DEB8-4D4F-4D1E-8840-071A97EDB645}"/>
    <cellStyle name="Vírgula 8 2 3 3 4" xfId="21729" xr:uid="{7CF056DB-2099-42E9-B2FB-9F2645EB4398}"/>
    <cellStyle name="Vírgula 8 2 3 3 5" xfId="19377" xr:uid="{65D41424-6040-4CC2-B9C2-E126AD07436F}"/>
    <cellStyle name="Vírgula 8 2 3 4" xfId="7065" xr:uid="{E8DCECFD-7FB2-42C7-B7E9-50917794CCDA}"/>
    <cellStyle name="Vírgula 8 2 3 4 2" xfId="11920" xr:uid="{B70B3DBB-94BE-4E6E-B35C-5919267B3F41}"/>
    <cellStyle name="Vírgula 8 2 3 4 2 2" xfId="28182" xr:uid="{3E80EF04-1728-4A60-AF42-382A81373B5C}"/>
    <cellStyle name="Vírgula 8 2 3 4 3" xfId="17515" xr:uid="{8D3D2CF1-DB44-4EBB-BBD6-034BA607C9D7}"/>
    <cellStyle name="Vírgula 8 2 3 4 4" xfId="23341" xr:uid="{C042280E-38D8-4132-B867-A5D4B9014F3D}"/>
    <cellStyle name="Vírgula 8 2 3 4 5" xfId="31385" xr:uid="{51EE0572-9749-4D21-A546-B435273A6AEF}"/>
    <cellStyle name="Vírgula 8 2 3 5" xfId="8692" xr:uid="{E14CF11E-9B89-466D-A473-B383E6F84D46}"/>
    <cellStyle name="Vírgula 8 2 3 5 2" xfId="24961" xr:uid="{46A17A3A-9A42-4A35-A475-526457CE6164}"/>
    <cellStyle name="Vírgula 8 2 3 6" xfId="14220" xr:uid="{F5617E9B-1328-4907-8FC8-FA99FA33B682}"/>
    <cellStyle name="Vírgula 8 2 3 7" xfId="20120" xr:uid="{A27F8913-AAC0-495B-9F37-1CD53DF25032}"/>
    <cellStyle name="Vírgula 8 2 3 8" xfId="13513" xr:uid="{625DFF4B-FFA7-4784-97CD-996176F3D7B4}"/>
    <cellStyle name="Vírgula 8 2 3 9" xfId="33165" xr:uid="{6F95607D-5B89-43FD-AC7A-1CAFB9BF3D69}"/>
    <cellStyle name="Vírgula 8 2 4" xfId="3276" xr:uid="{1667549E-6E27-44A7-B360-BF2AAFDC75D9}"/>
    <cellStyle name="Vírgula 8 2 4 2" xfId="4097" xr:uid="{B876BF7A-D451-4562-8123-B1BCC92C866E}"/>
    <cellStyle name="Vírgula 8 2 4 2 2" xfId="5706" xr:uid="{B0207C85-FBD7-41A5-A017-0E9F51C8FA8C}"/>
    <cellStyle name="Vírgula 8 2 4 2 2 2" xfId="10955" xr:uid="{C90B514B-DCD3-46CC-8915-16ED795B21B4}"/>
    <cellStyle name="Vírgula 8 2 4 2 2 2 2" xfId="27217" xr:uid="{B299BF30-4103-41F4-8691-896249FAA969}"/>
    <cellStyle name="Vírgula 8 2 4 2 2 3" xfId="16478" xr:uid="{C5970C8D-8E10-4FA4-A27F-65EF231ADC2F}"/>
    <cellStyle name="Vírgula 8 2 4 2 2 4" xfId="22376" xr:uid="{CD436D17-A9FD-4F1C-BEBB-DA753CCE8D4E}"/>
    <cellStyle name="Vírgula 8 2 4 2 2 5" xfId="13133" xr:uid="{E38DDABB-8FCD-4BDE-B6D4-812DE8FDE1BE}"/>
    <cellStyle name="Vírgula 8 2 4 2 3" xfId="7712" xr:uid="{BF8DB33A-292A-41F5-AF0B-DC9D622F2972}"/>
    <cellStyle name="Vírgula 8 2 4 2 3 2" xfId="12567" xr:uid="{1CD84DF5-5C0B-4F63-B558-AA715893309F}"/>
    <cellStyle name="Vírgula 8 2 4 2 3 2 2" xfId="28829" xr:uid="{4D1D1329-4C0D-4B62-A664-585F790D7DA3}"/>
    <cellStyle name="Vírgula 8 2 4 2 3 3" xfId="18162" xr:uid="{50541F79-F5A8-4F97-9DC3-73FA88AA362A}"/>
    <cellStyle name="Vírgula 8 2 4 2 3 4" xfId="23988" xr:uid="{0C74CDEF-8543-4542-9CAF-3AD9D2309A5F}"/>
    <cellStyle name="Vírgula 8 2 4 2 3 5" xfId="29628" xr:uid="{48DFBCF5-7CFE-42C2-812D-F96413B599B2}"/>
    <cellStyle name="Vírgula 8 2 4 2 4" xfId="9339" xr:uid="{E88DCC5A-C306-46B4-ABB3-2A2FC2B97302}"/>
    <cellStyle name="Vírgula 8 2 4 2 4 2" xfId="25608" xr:uid="{C4B2B4C7-355D-445D-9A4A-B876977A1E8F}"/>
    <cellStyle name="Vírgula 8 2 4 2 5" xfId="14869" xr:uid="{943EE9A1-AFC5-4E6B-969D-E51E01359028}"/>
    <cellStyle name="Vírgula 8 2 4 2 6" xfId="20767" xr:uid="{B89F7257-3D2A-4036-AA87-3F58C783E0DC}"/>
    <cellStyle name="Vírgula 8 2 4 2 7" xfId="30753" xr:uid="{F3E6D8CB-6242-4AFB-A5C7-4EE8CFDF0094}"/>
    <cellStyle name="Vírgula 8 2 4 2 8" xfId="33812" xr:uid="{ABD50FF0-595A-4A5D-9ED4-F8F313C92207}"/>
    <cellStyle name="Vírgula 8 2 4 3" xfId="4903" xr:uid="{4A8BE39E-5BF6-429F-9ADD-178EFFA67E87}"/>
    <cellStyle name="Vírgula 8 2 4 3 2" xfId="10152" xr:uid="{DA352721-1E46-4BA6-94D0-DB01B3788B50}"/>
    <cellStyle name="Vírgula 8 2 4 3 2 2" xfId="26414" xr:uid="{75CBA789-54AB-43A0-8EE1-46101992D58A}"/>
    <cellStyle name="Vírgula 8 2 4 3 3" xfId="15675" xr:uid="{38A56F4B-24B4-4943-B6D1-2BC547619A28}"/>
    <cellStyle name="Vírgula 8 2 4 3 4" xfId="21573" xr:uid="{245910C3-4EE2-4842-B17E-BE0A9DC1B17F}"/>
    <cellStyle name="Vírgula 8 2 4 3 5" xfId="13525" xr:uid="{6F7A55FE-DD1F-45D3-8C6A-51C3860E36D7}"/>
    <cellStyle name="Vírgula 8 2 4 4" xfId="6909" xr:uid="{9FDEC97B-3971-4030-8D06-6C72AF0770A7}"/>
    <cellStyle name="Vírgula 8 2 4 4 2" xfId="11764" xr:uid="{B0032316-4533-4299-AFCC-A2E42766537D}"/>
    <cellStyle name="Vírgula 8 2 4 4 2 2" xfId="28026" xr:uid="{49CDA3F6-B2FB-45B6-BD74-ED3EB643C0D4}"/>
    <cellStyle name="Vírgula 8 2 4 4 3" xfId="17359" xr:uid="{35FF624F-0FF1-4B85-998D-425E0F6CD7AF}"/>
    <cellStyle name="Vírgula 8 2 4 4 4" xfId="23185" xr:uid="{A130C0EF-C561-44A0-B3B9-7FDCEBE9FF7A}"/>
    <cellStyle name="Vírgula 8 2 4 4 5" xfId="31645" xr:uid="{71E4E12F-89FC-4F73-8BC7-164A2D040847}"/>
    <cellStyle name="Vírgula 8 2 4 5" xfId="8536" xr:uid="{E013217F-82E5-48E3-8794-F45CB2DC7E23}"/>
    <cellStyle name="Vírgula 8 2 4 5 2" xfId="24805" xr:uid="{2B06814E-E853-4C73-A8C5-21339D7110CE}"/>
    <cellStyle name="Vírgula 8 2 4 6" xfId="14062" xr:uid="{C4DCF3F2-EA9A-432D-9420-10D2D16869DD}"/>
    <cellStyle name="Vírgula 8 2 4 7" xfId="19964" xr:uid="{A7DD607A-5C13-49D6-904E-81D60FC6CA90}"/>
    <cellStyle name="Vírgula 8 2 4 8" xfId="32274" xr:uid="{C8FFF13C-C210-4EFB-8520-20A1E0F9F2A8}"/>
    <cellStyle name="Vírgula 8 2 4 9" xfId="33009" xr:uid="{55EE2A98-948E-4B9A-9DAE-C240776BBEC0}"/>
    <cellStyle name="Vírgula 8 2 5" xfId="3870" xr:uid="{B03E0A2F-E44B-49F4-BBED-681D09D38AAC}"/>
    <cellStyle name="Vírgula 8 2 5 2" xfId="5479" xr:uid="{FA2AE6B4-BE34-4D50-850D-EA68F17FDA60}"/>
    <cellStyle name="Vírgula 8 2 5 2 2" xfId="10728" xr:uid="{045B269D-105C-41F1-A58A-1715D6C1C44A}"/>
    <cellStyle name="Vírgula 8 2 5 2 2 2" xfId="26990" xr:uid="{B2E34A0A-1E93-44D8-9D2D-BE6BAEA6B43A}"/>
    <cellStyle name="Vírgula 8 2 5 2 3" xfId="16251" xr:uid="{622B235C-4BD2-4C03-BC4F-AAFD623AC1E4}"/>
    <cellStyle name="Vírgula 8 2 5 2 4" xfId="22149" xr:uid="{A3D8196C-9A0F-4349-A400-5EDAB414C9B3}"/>
    <cellStyle name="Vírgula 8 2 5 2 5" xfId="31855" xr:uid="{999738C5-BB06-435E-B297-D5EC8234FB26}"/>
    <cellStyle name="Vírgula 8 2 5 3" xfId="7485" xr:uid="{558FE02E-043B-4BDC-9C34-3C15D288CC5B}"/>
    <cellStyle name="Vírgula 8 2 5 3 2" xfId="12340" xr:uid="{21BE8098-DB45-4859-A1E2-D5ABE56C6750}"/>
    <cellStyle name="Vírgula 8 2 5 3 2 2" xfId="28602" xr:uid="{CCB8361E-93E3-483B-B2DA-5A0A1E85FCB6}"/>
    <cellStyle name="Vírgula 8 2 5 3 3" xfId="17935" xr:uid="{3C0F3F07-1A29-4FC5-A63D-00EFD993DFAA}"/>
    <cellStyle name="Vírgula 8 2 5 3 4" xfId="23761" xr:uid="{54E5B94E-DB86-4240-93A6-2CF06A408868}"/>
    <cellStyle name="Vírgula 8 2 5 3 5" xfId="19592" xr:uid="{9621BBBC-507E-464C-89C0-40F5A4C4641B}"/>
    <cellStyle name="Vírgula 8 2 5 4" xfId="9112" xr:uid="{A090A4F8-349B-4E29-98E4-BC899AC0A14F}"/>
    <cellStyle name="Vírgula 8 2 5 4 2" xfId="25381" xr:uid="{34F3B842-C645-47A9-815C-7B40C515806B}"/>
    <cellStyle name="Vírgula 8 2 5 5" xfId="14642" xr:uid="{B140F678-7BA0-447E-AD45-BB2AF9880109}"/>
    <cellStyle name="Vírgula 8 2 5 6" xfId="20540" xr:uid="{22F344C1-0CCD-498B-8DBC-4777E1C8DBC1}"/>
    <cellStyle name="Vírgula 8 2 5 7" xfId="18978" xr:uid="{BB09186B-2FF0-4B0A-9DC9-DC9FEBCB2170}"/>
    <cellStyle name="Vírgula 8 2 5 8" xfId="33585" xr:uid="{E7527870-1DA9-48D4-84C7-DB0E5498CDBF}"/>
    <cellStyle name="Vírgula 8 2 6" xfId="4621" xr:uid="{A7A25B1D-B16C-4FCD-BA2D-87E549E4F261}"/>
    <cellStyle name="Vírgula 8 2 6 2" xfId="9870" xr:uid="{8C474D57-DD51-490D-A0DE-4779BD49FA1B}"/>
    <cellStyle name="Vírgula 8 2 6 2 2" xfId="26132" xr:uid="{D507489C-C38C-469F-AE69-35782EBC649A}"/>
    <cellStyle name="Vírgula 8 2 6 3" xfId="15393" xr:uid="{2829C74A-DAA6-44EC-AE78-B5068E5E1BD9}"/>
    <cellStyle name="Vírgula 8 2 6 4" xfId="21291" xr:uid="{6E795482-E9F9-47CF-9D34-7784906D4107}"/>
    <cellStyle name="Vírgula 8 2 6 5" xfId="19306" xr:uid="{6B3CBCED-E572-4583-977C-06B7ADDACE0A}"/>
    <cellStyle name="Vírgula 8 2 7" xfId="6627" xr:uid="{B1CBA8A3-CBF1-4CEF-963C-ED997CA5C52C}"/>
    <cellStyle name="Vírgula 8 2 7 2" xfId="11482" xr:uid="{FF7B3F87-ED35-4C13-BFA5-EF73899A60CB}"/>
    <cellStyle name="Vírgula 8 2 7 2 2" xfId="27744" xr:uid="{F046709B-2BD7-481F-8CDC-2FA6761A9EDB}"/>
    <cellStyle name="Vírgula 8 2 7 3" xfId="17077" xr:uid="{6379DD58-AEC0-4C56-A04E-0FED2C2CB8F7}"/>
    <cellStyle name="Vírgula 8 2 7 4" xfId="22903" xr:uid="{669BFCA0-1D03-4FD1-BD13-6FD2E0EAA788}"/>
    <cellStyle name="Vírgula 8 2 7 5" xfId="31020" xr:uid="{053EF7BA-F5A0-4081-B075-EA94E627163E}"/>
    <cellStyle name="Vírgula 8 2 8" xfId="8254" xr:uid="{E01DB2A1-A778-47A3-AC66-2A60BF52F690}"/>
    <cellStyle name="Vírgula 8 2 8 2" xfId="24523" xr:uid="{8A473F34-578C-4C42-8E0A-3DEE74D98CCB}"/>
    <cellStyle name="Vírgula 8 2 9" xfId="13777" xr:uid="{D84BC4A5-A077-4EFA-848B-67EA0C7C4027}"/>
    <cellStyle name="Vírgula 8 3" xfId="3160" xr:uid="{A58ECC27-3033-4031-92D2-754BD3F2323F}"/>
    <cellStyle name="Vírgula 8 3 10" xfId="19138" xr:uid="{793B110C-AD80-4E70-91C5-4242DC56585A}"/>
    <cellStyle name="Vírgula 8 3 11" xfId="32907" xr:uid="{557A559A-A320-4E2D-AB25-379EFD224388}"/>
    <cellStyle name="Vírgula 8 3 12" xfId="35625" xr:uid="{91C342AF-AF27-4353-987B-352FF2832A24}"/>
    <cellStyle name="Vírgula 8 3 13" xfId="36339" xr:uid="{A601A14E-6102-4DCD-84E7-210560E24407}"/>
    <cellStyle name="Vírgula 8 3 14" xfId="37751" xr:uid="{A6977DEB-5DB7-4819-8132-C23F8A29D7C1}"/>
    <cellStyle name="Vírgula 8 3 15" xfId="39156" xr:uid="{690F78F6-916E-4D77-8E0C-F8608A63ABF2}"/>
    <cellStyle name="Vírgula 8 3 16" xfId="41294" xr:uid="{17BAF09E-DF5F-44E9-8ED1-E8ED27B07D85}"/>
    <cellStyle name="Vírgula 8 3 17" xfId="42205" xr:uid="{E4076230-800F-463E-AC14-84FCF144620C}"/>
    <cellStyle name="Vírgula 8 3 18" xfId="43608" xr:uid="{4FCEF735-20C5-442A-905F-5405D49F3F0C}"/>
    <cellStyle name="Vírgula 8 3 2" xfId="3625" xr:uid="{E5C8D961-EDED-4D08-A442-ACBC4231000F}"/>
    <cellStyle name="Vírgula 8 3 2 10" xfId="35626" xr:uid="{C109F660-D022-46C7-A9D8-21F77C145A73}"/>
    <cellStyle name="Vírgula 8 3 2 11" xfId="37091" xr:uid="{BDC73E54-0491-4054-8E82-C769FFEE039C}"/>
    <cellStyle name="Vírgula 8 3 2 12" xfId="38503" xr:uid="{DD760E40-9C17-4875-B0EA-AECDF0A3E977}"/>
    <cellStyle name="Vírgula 8 3 2 13" xfId="39908" xr:uid="{3045BB04-4776-4E75-ADC5-84D96EDAC837}"/>
    <cellStyle name="Vírgula 8 3 2 14" xfId="41295" xr:uid="{1E9A9E47-8C69-4333-9E9D-762138467523}"/>
    <cellStyle name="Vírgula 8 3 2 15" xfId="42957" xr:uid="{4BDE3B7D-0BF4-4DB4-9B6F-FAB2C289D168}"/>
    <cellStyle name="Vírgula 8 3 2 16" xfId="44360" xr:uid="{BDFBB2B3-AA6B-4CC0-A0F7-85AB1D78A0F6}"/>
    <cellStyle name="Vírgula 8 3 2 2" xfId="4486" xr:uid="{AF436304-D450-4299-9D8F-AEA83A09167D}"/>
    <cellStyle name="Vírgula 8 3 2 2 2" xfId="6095" xr:uid="{F3CCCAEB-72A4-4823-A6E0-75125B9302AE}"/>
    <cellStyle name="Vírgula 8 3 2 2 2 2" xfId="11344" xr:uid="{E72B0287-1853-4EF6-95B3-CF658794437C}"/>
    <cellStyle name="Vírgula 8 3 2 2 2 2 2" xfId="27606" xr:uid="{9BFA45D2-D877-4286-9BE0-25FCEC070D69}"/>
    <cellStyle name="Vírgula 8 3 2 2 2 3" xfId="16867" xr:uid="{7403CDA0-22EC-4B01-9E4F-A9C65A38250B}"/>
    <cellStyle name="Vírgula 8 3 2 2 2 4" xfId="22765" xr:uid="{A0EE6F10-EFC3-4818-B03E-86090A3DD59E}"/>
    <cellStyle name="Vírgula 8 3 2 2 2 5" xfId="29391" xr:uid="{0692B0C9-50DD-4AA4-A35C-C4E4772216F6}"/>
    <cellStyle name="Vírgula 8 3 2 2 3" xfId="8101" xr:uid="{891CF378-FB35-4B76-8B39-C4BB5CBD2942}"/>
    <cellStyle name="Vírgula 8 3 2 2 3 2" xfId="12956" xr:uid="{2D3C89F4-349A-4F2F-A975-3205B4F545E4}"/>
    <cellStyle name="Vírgula 8 3 2 2 3 2 2" xfId="29218" xr:uid="{6D8566BD-2FE9-4F54-9F4F-4C62C8AE8AFC}"/>
    <cellStyle name="Vírgula 8 3 2 2 3 3" xfId="18551" xr:uid="{DAF690D7-8610-46A1-BDDA-3BD666AAF399}"/>
    <cellStyle name="Vírgula 8 3 2 2 3 4" xfId="24377" xr:uid="{DCD60111-2458-4FF1-952E-70DC61D1BF11}"/>
    <cellStyle name="Vírgula 8 3 2 2 3 5" xfId="32161" xr:uid="{FAB59243-91DC-4780-B9CD-9675AEE4154F}"/>
    <cellStyle name="Vírgula 8 3 2 2 4" xfId="9728" xr:uid="{5B6C20F5-E072-4A23-B2B8-F323E49284FA}"/>
    <cellStyle name="Vírgula 8 3 2 2 4 2" xfId="25997" xr:uid="{93572ACE-79F3-4FDA-ACAA-462D49438C6B}"/>
    <cellStyle name="Vírgula 8 3 2 2 5" xfId="15258" xr:uid="{01242337-F327-4D59-97CD-27F9129002E2}"/>
    <cellStyle name="Vírgula 8 3 2 2 6" xfId="21156" xr:uid="{2819DC4C-9410-4E20-8811-29999342AD3D}"/>
    <cellStyle name="Vírgula 8 3 2 2 7" xfId="29913" xr:uid="{F27088C6-A0A2-40DC-AE14-FEBF19C000D5}"/>
    <cellStyle name="Vírgula 8 3 2 2 8" xfId="34201" xr:uid="{06AD3418-ADEF-4E49-8E72-73C4ABAAF0E8}"/>
    <cellStyle name="Vírgula 8 3 2 3" xfId="5240" xr:uid="{7F71761C-8F78-4458-AF69-846E1466E785}"/>
    <cellStyle name="Vírgula 8 3 2 3 2" xfId="10489" xr:uid="{B92FD7B3-EB9D-4FF2-ADFD-E5028630A4C6}"/>
    <cellStyle name="Vírgula 8 3 2 3 2 2" xfId="26751" xr:uid="{2DEB04B0-0620-43B0-A3D8-F67EC4546F17}"/>
    <cellStyle name="Vírgula 8 3 2 3 3" xfId="16012" xr:uid="{42B6EB1B-6068-434F-ADAB-F59B52BC81C8}"/>
    <cellStyle name="Vírgula 8 3 2 3 4" xfId="21910" xr:uid="{E3BA567C-EFE0-4E51-93F8-664CD54BE36B}"/>
    <cellStyle name="Vírgula 8 3 2 3 5" xfId="31681" xr:uid="{AAE89B79-B709-4171-9389-281E6E97B168}"/>
    <cellStyle name="Vírgula 8 3 2 4" xfId="7246" xr:uid="{5A2DD0BD-F48B-45B0-8243-1D6B590A1D4A}"/>
    <cellStyle name="Vírgula 8 3 2 4 2" xfId="12101" xr:uid="{1CBDCB5A-EF1A-4D6B-B767-E6447BD905A6}"/>
    <cellStyle name="Vírgula 8 3 2 4 2 2" xfId="28363" xr:uid="{377A7034-F28F-4B9F-93D3-D147AC33B9E6}"/>
    <cellStyle name="Vírgula 8 3 2 4 3" xfId="17696" xr:uid="{0713E7C0-C138-4130-B4A7-C35B57AFE51D}"/>
    <cellStyle name="Vírgula 8 3 2 4 4" xfId="23522" xr:uid="{EA5C2118-ADF5-4036-AD71-63B2CBBD5255}"/>
    <cellStyle name="Vírgula 8 3 2 4 5" xfId="31414" xr:uid="{ED5BEDFA-9F94-4B49-9446-51EB5DB2BB3A}"/>
    <cellStyle name="Vírgula 8 3 2 5" xfId="8873" xr:uid="{750DBECD-1C09-4884-8356-2ABD888CD5CC}"/>
    <cellStyle name="Vírgula 8 3 2 5 2" xfId="25142" xr:uid="{46482549-1C27-4088-9763-4DE43BE9D52F}"/>
    <cellStyle name="Vírgula 8 3 2 6" xfId="14401" xr:uid="{F1B922AE-2F36-4159-829D-D180246DAAD4}"/>
    <cellStyle name="Vírgula 8 3 2 7" xfId="20301" xr:uid="{F5EF7FD2-7FF1-4A7A-90BF-DA0933189AF1}"/>
    <cellStyle name="Vírgula 8 3 2 8" xfId="29445" xr:uid="{8FC0BC2E-D746-4816-B3D2-3E9769E95F14}"/>
    <cellStyle name="Vírgula 8 3 2 9" xfId="33346" xr:uid="{6C2611DB-9ACA-4D88-937A-7067A27B35C9}"/>
    <cellStyle name="Vírgula 8 3 3" xfId="3672" xr:uid="{5423F77B-73E0-44EA-8D83-9FB96FB5127E}"/>
    <cellStyle name="Vírgula 8 3 3 2" xfId="4529" xr:uid="{BF964934-487E-4FA1-89C5-B246AB9AF4FB}"/>
    <cellStyle name="Vírgula 8 3 3 2 2" xfId="6138" xr:uid="{CA8A078E-0158-43F4-9EB5-756876DFE451}"/>
    <cellStyle name="Vírgula 8 3 3 2 2 2" xfId="11387" xr:uid="{2C2B8B2A-7734-4B38-89E3-17B2ECD42E79}"/>
    <cellStyle name="Vírgula 8 3 3 2 2 2 2" xfId="27649" xr:uid="{B3D30394-FFF2-4716-BFE5-ECDFB93F18E3}"/>
    <cellStyle name="Vírgula 8 3 3 2 2 3" xfId="16910" xr:uid="{8D85FCF2-E429-430A-812D-D06C79F9CD05}"/>
    <cellStyle name="Vírgula 8 3 3 2 2 4" xfId="22808" xr:uid="{C55C7CFD-23EC-4613-A3EE-7C91896DDA1D}"/>
    <cellStyle name="Vírgula 8 3 3 2 2 5" xfId="30122" xr:uid="{1CDE396C-B179-49B6-B89E-5061AAA5F57D}"/>
    <cellStyle name="Vírgula 8 3 3 2 3" xfId="8144" xr:uid="{0689AF18-3A47-46FC-A7DF-EA4DC05E9DFF}"/>
    <cellStyle name="Vírgula 8 3 3 2 3 2" xfId="12999" xr:uid="{CCA686A6-C28C-4E46-8CB6-609662D09B04}"/>
    <cellStyle name="Vírgula 8 3 3 2 3 2 2" xfId="29261" xr:uid="{B9184F57-4B73-470A-AFD6-710244EAC7F8}"/>
    <cellStyle name="Vírgula 8 3 3 2 3 3" xfId="18594" xr:uid="{408C48F2-8B1A-4212-998D-5A98050C5608}"/>
    <cellStyle name="Vírgula 8 3 3 2 3 4" xfId="24420" xr:uid="{18A6B122-E0F7-492A-99CD-2F3A4CA25710}"/>
    <cellStyle name="Vírgula 8 3 3 2 3 5" xfId="19100" xr:uid="{9AAE6860-3853-4746-9651-CDAE3D21675B}"/>
    <cellStyle name="Vírgula 8 3 3 2 4" xfId="9771" xr:uid="{2F18DD2B-D778-41CB-8D15-A4E3FF419FEF}"/>
    <cellStyle name="Vírgula 8 3 3 2 4 2" xfId="26040" xr:uid="{F084671A-6BDC-4E22-AAE3-70A158CB947F}"/>
    <cellStyle name="Vírgula 8 3 3 2 5" xfId="15301" xr:uid="{D91B7CA4-EE6F-47A2-A147-BC7897C015BE}"/>
    <cellStyle name="Vírgula 8 3 3 2 6" xfId="21199" xr:uid="{FE532FEA-A868-4B23-AD21-96AEA36767AF}"/>
    <cellStyle name="Vírgula 8 3 3 2 7" xfId="29607" xr:uid="{C521A7FA-DC3C-4AF6-9C07-CDFB41089465}"/>
    <cellStyle name="Vírgula 8 3 3 2 8" xfId="34244" xr:uid="{8A5147B5-827C-42CA-94AB-A9134BD27054}"/>
    <cellStyle name="Vírgula 8 3 3 3" xfId="5283" xr:uid="{D2943951-8BF0-410A-8BFA-5CC407006714}"/>
    <cellStyle name="Vírgula 8 3 3 3 2" xfId="10532" xr:uid="{0F862178-8E46-4397-BD96-A22DF7EE9F11}"/>
    <cellStyle name="Vírgula 8 3 3 3 2 2" xfId="26794" xr:uid="{5FB7C38D-AD83-4316-82F7-9AE22CD2DA36}"/>
    <cellStyle name="Vírgula 8 3 3 3 3" xfId="16055" xr:uid="{9F7327FA-9526-4498-A00F-0EBF5746860E}"/>
    <cellStyle name="Vírgula 8 3 3 3 4" xfId="21953" xr:uid="{21F0BD21-768D-460A-94CA-FC48CE26C632}"/>
    <cellStyle name="Vírgula 8 3 3 3 5" xfId="13306" xr:uid="{928C2E98-3F36-462A-B18B-35C71D7204FA}"/>
    <cellStyle name="Vírgula 8 3 3 4" xfId="7289" xr:uid="{357169AF-2447-443F-ABBE-E0C92F7DCF8E}"/>
    <cellStyle name="Vírgula 8 3 3 4 2" xfId="12144" xr:uid="{F89EE2E4-8E51-4FDE-A978-8F769E0A9950}"/>
    <cellStyle name="Vírgula 8 3 3 4 2 2" xfId="28406" xr:uid="{B9D6B958-EAED-49E1-9890-FD53B8F67994}"/>
    <cellStyle name="Vírgula 8 3 3 4 3" xfId="17739" xr:uid="{869237E0-74CB-4DAD-868B-3678787FA739}"/>
    <cellStyle name="Vírgula 8 3 3 4 4" xfId="23565" xr:uid="{2FB1E497-5D71-4D9C-B35E-527C43EE610D}"/>
    <cellStyle name="Vírgula 8 3 3 4 5" xfId="19597" xr:uid="{46AF9B28-A19D-4270-ABDC-0A3A31EC44EE}"/>
    <cellStyle name="Vírgula 8 3 3 5" xfId="8916" xr:uid="{0CE8E421-09AE-4D8C-958B-752CA01F65C5}"/>
    <cellStyle name="Vírgula 8 3 3 5 2" xfId="25185" xr:uid="{753EDA2C-1711-483C-929B-8F2087A4479E}"/>
    <cellStyle name="Vírgula 8 3 3 6" xfId="14444" xr:uid="{D6DC9E0B-F6EA-4CC9-AE50-E29A9D6FB980}"/>
    <cellStyle name="Vírgula 8 3 3 7" xfId="20344" xr:uid="{3E7174D1-5800-424D-BDAE-DCFF561AC43D}"/>
    <cellStyle name="Vírgula 8 3 3 8" xfId="31055" xr:uid="{26B2581E-A277-4833-8917-12125F2E8D3F}"/>
    <cellStyle name="Vírgula 8 3 3 9" xfId="33389" xr:uid="{1F3B59D4-832B-4E2F-BEAD-7D5BD84EE4D8}"/>
    <cellStyle name="Vírgula 8 3 4" xfId="4051" xr:uid="{1810506A-CF2D-41C6-8676-6CEB485C1AF4}"/>
    <cellStyle name="Vírgula 8 3 4 2" xfId="5660" xr:uid="{E2DF7A23-C164-4C4B-BED6-FC9DA5246AFA}"/>
    <cellStyle name="Vírgula 8 3 4 2 2" xfId="10909" xr:uid="{FA21E7AE-C10F-49E5-8F78-14B916EB1DFC}"/>
    <cellStyle name="Vírgula 8 3 4 2 2 2" xfId="27171" xr:uid="{2F275C4A-AA46-48CA-9F28-2920183B75E0}"/>
    <cellStyle name="Vírgula 8 3 4 2 3" xfId="16432" xr:uid="{0C174E29-2DE6-420B-A9B5-905C6BD5072F}"/>
    <cellStyle name="Vírgula 8 3 4 2 4" xfId="22330" xr:uid="{BB5EC2F3-5481-492C-A06F-46F940A6EEBA}"/>
    <cellStyle name="Vírgula 8 3 4 2 5" xfId="31722" xr:uid="{A6763FDA-2E6D-4AAD-913F-C589A59B0A88}"/>
    <cellStyle name="Vírgula 8 3 4 3" xfId="7666" xr:uid="{94C07F78-79FE-48A6-A4CC-0C80A568D27A}"/>
    <cellStyle name="Vírgula 8 3 4 3 2" xfId="12521" xr:uid="{B2DDFFA6-624B-45DC-9393-7F759F8B40AD}"/>
    <cellStyle name="Vírgula 8 3 4 3 2 2" xfId="28783" xr:uid="{B5035302-9A6A-48BB-8DA2-C62C75150355}"/>
    <cellStyle name="Vírgula 8 3 4 3 3" xfId="18116" xr:uid="{C57B1CCB-7E32-455E-BA37-43166A84110B}"/>
    <cellStyle name="Vírgula 8 3 4 3 4" xfId="23942" xr:uid="{A98AC09E-495E-40E0-B75B-7603FCA8E4CA}"/>
    <cellStyle name="Vírgula 8 3 4 3 5" xfId="19261" xr:uid="{00850308-4C44-4D76-9F63-337F3DFC7A9F}"/>
    <cellStyle name="Vírgula 8 3 4 4" xfId="9293" xr:uid="{B4CBF9D5-3532-4651-89D0-9C63C621CCD1}"/>
    <cellStyle name="Vírgula 8 3 4 4 2" xfId="25562" xr:uid="{77861E2C-ADBA-484F-AB59-61D36F84DF29}"/>
    <cellStyle name="Vírgula 8 3 4 5" xfId="14823" xr:uid="{567EB761-3E6E-4604-9099-63253428D84A}"/>
    <cellStyle name="Vírgula 8 3 4 6" xfId="20721" xr:uid="{4B4221B1-7356-492A-91BB-E4C3ABFE711A}"/>
    <cellStyle name="Vírgula 8 3 4 7" xfId="30737" xr:uid="{65AB5FC7-1929-45B1-A6AB-536A7DA384E4}"/>
    <cellStyle name="Vírgula 8 3 4 8" xfId="33766" xr:uid="{929EF1DF-FF65-4FE7-BD24-6D7272BEE878}"/>
    <cellStyle name="Vírgula 8 3 5" xfId="4801" xr:uid="{596B06C0-6892-4EDF-8A61-1925E1630B97}"/>
    <cellStyle name="Vírgula 8 3 5 2" xfId="10050" xr:uid="{A9201793-8157-43B5-A0FD-A1DC901F69DF}"/>
    <cellStyle name="Vírgula 8 3 5 2 2" xfId="26312" xr:uid="{07ED7E57-038E-4D0C-A07B-1DA3804EBC4D}"/>
    <cellStyle name="Vírgula 8 3 5 3" xfId="15573" xr:uid="{DF831834-F6E4-4000-BE2D-0810A5B5D90F}"/>
    <cellStyle name="Vírgula 8 3 5 4" xfId="21471" xr:uid="{94C8D6D7-0C36-4C3D-9DEF-90B8A537F880}"/>
    <cellStyle name="Vírgula 8 3 5 5" xfId="31349" xr:uid="{C38F3C94-3A4C-45C5-B055-F0D3D98130D7}"/>
    <cellStyle name="Vírgula 8 3 6" xfId="6807" xr:uid="{C0C28167-2E4C-4676-ACE0-CE9DCFF1A15F}"/>
    <cellStyle name="Vírgula 8 3 6 2" xfId="11662" xr:uid="{A59003FB-1FC8-41B5-B00C-02A28D888C21}"/>
    <cellStyle name="Vírgula 8 3 6 2 2" xfId="27924" xr:uid="{5E63BB56-40D2-4D70-98FD-3BF384C7972F}"/>
    <cellStyle name="Vírgula 8 3 6 3" xfId="17257" xr:uid="{1AD1D205-583B-41CA-9A12-DA92F0C02275}"/>
    <cellStyle name="Vírgula 8 3 6 4" xfId="23083" xr:uid="{DDF3638C-94AB-41BE-AB4B-B98B16B1DC92}"/>
    <cellStyle name="Vírgula 8 3 6 5" xfId="32517" xr:uid="{4ED67ABA-3587-4F68-807B-0B21656F4EA9}"/>
    <cellStyle name="Vírgula 8 3 7" xfId="8434" xr:uid="{91B75A96-8887-4D2E-9A28-7A467917AAD2}"/>
    <cellStyle name="Vírgula 8 3 7 2" xfId="24703" xr:uid="{CB13F86C-E555-4357-B7E1-3DD0D799ADF2}"/>
    <cellStyle name="Vírgula 8 3 8" xfId="13959" xr:uid="{42F47DCB-695D-46B5-8F63-CDFEBC41D10D}"/>
    <cellStyle name="Vírgula 8 3 9" xfId="19862" xr:uid="{DFE4A428-795C-49A6-B5D0-64EA0D0628D2}"/>
    <cellStyle name="Vírgula 8 4" xfId="3427" xr:uid="{B83123CF-7E36-4ECB-9999-2919C8F734A9}"/>
    <cellStyle name="Vírgula 8 4 10" xfId="35627" xr:uid="{B7C7F20A-0611-4952-8084-6D587A3C01E2}"/>
    <cellStyle name="Vírgula 8 4 11" xfId="36048" xr:uid="{2C47A9C9-F42B-430A-844E-7FA02C1D4087}"/>
    <cellStyle name="Vírgula 8 4 12" xfId="37460" xr:uid="{3FE63E35-A0A3-49E0-9317-E7DC59F5E025}"/>
    <cellStyle name="Vírgula 8 4 13" xfId="38865" xr:uid="{0144D00D-A93B-4201-BB38-92B83B07A9F6}"/>
    <cellStyle name="Vírgula 8 4 14" xfId="41296" xr:uid="{3F2D7992-4669-44D0-BE90-5DAA0E54865B}"/>
    <cellStyle name="Vírgula 8 4 15" xfId="41914" xr:uid="{B9B017C7-29DD-4CBD-A9FE-FF9D3246AE1E}"/>
    <cellStyle name="Vírgula 8 4 16" xfId="43317" xr:uid="{E4BED35F-39DA-494D-843C-661AFA94E257}"/>
    <cellStyle name="Vírgula 8 4 2" xfId="4288" xr:uid="{78227A13-3244-45C5-BADC-380B422B6AF3}"/>
    <cellStyle name="Vírgula 8 4 2 10" xfId="36800" xr:uid="{92E05AED-8AF4-4190-92FD-0F296E3088B2}"/>
    <cellStyle name="Vírgula 8 4 2 11" xfId="38212" xr:uid="{E0BA8881-930E-4E8F-998E-1125922D037F}"/>
    <cellStyle name="Vírgula 8 4 2 12" xfId="39617" xr:uid="{757A3284-E940-4E71-A604-37E21059ACE2}"/>
    <cellStyle name="Vírgula 8 4 2 13" xfId="41297" xr:uid="{E0D0838B-4B52-4277-9663-B2B02C8E2D63}"/>
    <cellStyle name="Vírgula 8 4 2 14" xfId="42666" xr:uid="{D27006BC-D352-4C3C-A39B-48C5EDC9E14C}"/>
    <cellStyle name="Vírgula 8 4 2 15" xfId="44069" xr:uid="{24628C8D-1FEC-457C-A75D-5F751F34AFC1}"/>
    <cellStyle name="Vírgula 8 4 2 2" xfId="5897" xr:uid="{CBEE1FF4-5D75-4D59-9BB9-0398A1D7201B}"/>
    <cellStyle name="Vírgula 8 4 2 2 2" xfId="11146" xr:uid="{E5E76078-FC23-45F7-80AF-E352D74B1E67}"/>
    <cellStyle name="Vírgula 8 4 2 2 2 2" xfId="27408" xr:uid="{E7DA33A8-940D-45DD-BA04-024651EA51BC}"/>
    <cellStyle name="Vírgula 8 4 2 2 3" xfId="16669" xr:uid="{833EE412-B641-45BD-BD26-5FFF1D23A208}"/>
    <cellStyle name="Vírgula 8 4 2 2 4" xfId="22567" xr:uid="{646FB697-01CE-47E2-AA35-9F39AF079EE0}"/>
    <cellStyle name="Vírgula 8 4 2 2 5" xfId="31525" xr:uid="{491EE724-EF1F-49A8-B324-6B35C7BB67C0}"/>
    <cellStyle name="Vírgula 8 4 2 3" xfId="7903" xr:uid="{4024AF2F-CD06-4832-B70E-2655793A9F0B}"/>
    <cellStyle name="Vírgula 8 4 2 3 2" xfId="12758" xr:uid="{D9C08FFD-6A8A-4A0D-8EDB-E365ED784D00}"/>
    <cellStyle name="Vírgula 8 4 2 3 2 2" xfId="29020" xr:uid="{B42A43FD-78A8-4D19-99E1-A439CD2DCB69}"/>
    <cellStyle name="Vírgula 8 4 2 3 3" xfId="18353" xr:uid="{E0FD086B-B60E-42F3-B3DA-10B75224DC59}"/>
    <cellStyle name="Vírgula 8 4 2 3 4" xfId="24179" xr:uid="{ABABFCC8-5230-4011-A196-30955EE2B0C2}"/>
    <cellStyle name="Vírgula 8 4 2 3 5" xfId="19007" xr:uid="{FE2B5115-9626-46C1-B2B3-BF59813AF05E}"/>
    <cellStyle name="Vírgula 8 4 2 4" xfId="9530" xr:uid="{EA4408E2-34EC-4D74-896A-FD0B5AB82FDF}"/>
    <cellStyle name="Vírgula 8 4 2 4 2" xfId="25799" xr:uid="{207EA591-9C1B-4E8B-860B-3410405C4166}"/>
    <cellStyle name="Vírgula 8 4 2 5" xfId="15060" xr:uid="{2B3C3440-08E6-4668-AE35-E1A912ECC95C}"/>
    <cellStyle name="Vírgula 8 4 2 6" xfId="20958" xr:uid="{A90045BA-A617-4E64-B08B-C2ED54480B7D}"/>
    <cellStyle name="Vírgula 8 4 2 7" xfId="19050" xr:uid="{3BFE5D9F-85FE-488E-8463-86AB38B6264F}"/>
    <cellStyle name="Vírgula 8 4 2 8" xfId="34003" xr:uid="{671D3719-815F-4F0E-88AA-B6CE35067DFB}"/>
    <cellStyle name="Vírgula 8 4 2 9" xfId="35628" xr:uid="{F094FEB0-AB5F-4288-8A11-55B3EF61BAC7}"/>
    <cellStyle name="Vírgula 8 4 3" xfId="5042" xr:uid="{DC9EA879-897E-4E80-9B00-EA7FC970AC72}"/>
    <cellStyle name="Vírgula 8 4 3 2" xfId="10291" xr:uid="{D27355A5-37A3-4C69-A3B8-9248065C2E62}"/>
    <cellStyle name="Vírgula 8 4 3 2 2" xfId="26553" xr:uid="{F0C92B4A-45DB-4B0E-87D5-4A279B1337DC}"/>
    <cellStyle name="Vírgula 8 4 3 3" xfId="15814" xr:uid="{0DC9FC99-7955-443F-B339-645B7868DF07}"/>
    <cellStyle name="Vírgula 8 4 3 4" xfId="21712" xr:uid="{700128EF-B473-4DE3-A0E3-396FE13D0049}"/>
    <cellStyle name="Vírgula 8 4 3 5" xfId="29455" xr:uid="{2843BC95-5A06-4003-94D5-F1AAF7C17BBD}"/>
    <cellStyle name="Vírgula 8 4 4" xfId="7048" xr:uid="{89DB200E-2491-431B-B17D-EE23796C1278}"/>
    <cellStyle name="Vírgula 8 4 4 2" xfId="11903" xr:uid="{DD1BAEE7-65DA-44B1-B503-D62DFA695C1E}"/>
    <cellStyle name="Vírgula 8 4 4 2 2" xfId="28165" xr:uid="{EEFC0D93-A43C-43ED-B781-6141853EDFA1}"/>
    <cellStyle name="Vírgula 8 4 4 3" xfId="17498" xr:uid="{4CF1F93F-F756-4F2E-A395-85D756DFB988}"/>
    <cellStyle name="Vírgula 8 4 4 4" xfId="23324" xr:uid="{BB8CAC8D-6788-48B9-A2B4-D368BA6C0BDB}"/>
    <cellStyle name="Vírgula 8 4 4 5" xfId="30061" xr:uid="{9CF6B614-0BB4-449F-983A-A608579354B0}"/>
    <cellStyle name="Vírgula 8 4 5" xfId="8675" xr:uid="{2F589D30-14EC-4865-86C3-96F6CA748567}"/>
    <cellStyle name="Vírgula 8 4 5 2" xfId="24944" xr:uid="{B69EAC88-4333-4948-9499-8BA765045694}"/>
    <cellStyle name="Vírgula 8 4 6" xfId="14203" xr:uid="{1CEC9439-5D8C-4F5A-B9BD-CD502414AB91}"/>
    <cellStyle name="Vírgula 8 4 7" xfId="20103" xr:uid="{353ACD60-BD17-450E-BCD7-01C61C0A068B}"/>
    <cellStyle name="Vírgula 8 4 8" xfId="30502" xr:uid="{09844CD7-5AB3-4386-9358-6EE892B4394E}"/>
    <cellStyle name="Vírgula 8 4 9" xfId="33148" xr:uid="{53F62538-8FCC-4974-8FA0-68FD9F56CA26}"/>
    <cellStyle name="Vírgula 8 5" xfId="3850" xr:uid="{E1C58429-A085-4DF7-86FD-A15EBC8D6133}"/>
    <cellStyle name="Vírgula 8 5 10" xfId="36433" xr:uid="{3C2189EC-BDA4-45BF-A301-1909CB9A13B9}"/>
    <cellStyle name="Vírgula 8 5 11" xfId="37845" xr:uid="{0A8CCFC7-7697-4ACA-83A0-D75670AC1F6B}"/>
    <cellStyle name="Vírgula 8 5 12" xfId="39250" xr:uid="{31163630-3A0A-4114-93D4-8F537D5F5BB5}"/>
    <cellStyle name="Vírgula 8 5 13" xfId="41298" xr:uid="{8020C992-4239-46FB-9C23-AFE143E85476}"/>
    <cellStyle name="Vírgula 8 5 14" xfId="42299" xr:uid="{A9BFC6B5-8F6E-4C1D-8929-E74C306E8F4F}"/>
    <cellStyle name="Vírgula 8 5 15" xfId="43702" xr:uid="{6DE431EF-C78A-4EB3-A7E5-A7B52C0F75C9}"/>
    <cellStyle name="Vírgula 8 5 2" xfId="5459" xr:uid="{2BE3478D-E86A-4E49-BA70-CAF1959B1011}"/>
    <cellStyle name="Vírgula 8 5 2 2" xfId="10708" xr:uid="{717A3ABF-A640-4D6F-B72A-A1FC25FA2A4F}"/>
    <cellStyle name="Vírgula 8 5 2 2 2" xfId="26970" xr:uid="{33723473-8B84-49B0-A350-6E7CAAC34E9B}"/>
    <cellStyle name="Vírgula 8 5 2 3" xfId="16231" xr:uid="{3955EAAF-5F5B-40ED-9D58-E47EB3C4F33C}"/>
    <cellStyle name="Vírgula 8 5 2 4" xfId="22129" xr:uid="{06CD5BA1-4E79-4DDB-BE59-E893003251DB}"/>
    <cellStyle name="Vírgula 8 5 2 5" xfId="29306" xr:uid="{3C0C193E-9C8A-4D95-9D24-B58FEE91A9E1}"/>
    <cellStyle name="Vírgula 8 5 3" xfId="7465" xr:uid="{757986C2-0DD7-46A3-BE51-4B637A791EC5}"/>
    <cellStyle name="Vírgula 8 5 3 2" xfId="12320" xr:uid="{ABBC21C1-A4E2-4CCC-B333-6F454D6391A8}"/>
    <cellStyle name="Vírgula 8 5 3 2 2" xfId="28582" xr:uid="{765F0ACC-5719-4F76-A10C-A73FFAC45275}"/>
    <cellStyle name="Vírgula 8 5 3 3" xfId="17915" xr:uid="{97FCBAC8-523E-4E55-9980-16813F8EB5BA}"/>
    <cellStyle name="Vírgula 8 5 3 4" xfId="23741" xr:uid="{1BF80430-85BF-4F7D-9869-F8425A4B1E5B}"/>
    <cellStyle name="Vírgula 8 5 3 5" xfId="30600" xr:uid="{C05995B9-60C0-4F7C-81E4-9DE624EE856F}"/>
    <cellStyle name="Vírgula 8 5 4" xfId="9092" xr:uid="{05AA9561-6555-47BE-83BA-9E38C9AD3312}"/>
    <cellStyle name="Vírgula 8 5 4 2" xfId="25361" xr:uid="{B902D2B6-83E8-4948-9D14-1BE24DFBDAA7}"/>
    <cellStyle name="Vírgula 8 5 5" xfId="14622" xr:uid="{CCA12612-7605-4241-A3E5-127E6ADC9A7E}"/>
    <cellStyle name="Vírgula 8 5 6" xfId="20520" xr:uid="{5C26C4C1-D9D8-444D-9C37-41762A81B544}"/>
    <cellStyle name="Vírgula 8 5 7" xfId="18896" xr:uid="{20B2FCF3-B24A-4260-809F-A616FE0E39D5}"/>
    <cellStyle name="Vírgula 8 5 8" xfId="33565" xr:uid="{0BF034FC-D288-4130-AD4F-696AB16AD2F8}"/>
    <cellStyle name="Vírgula 8 5 9" xfId="35629" xr:uid="{98E5FB81-5A28-4FFB-A819-B42E1415767F}"/>
    <cellStyle name="Vírgula 8 6" xfId="13759" xr:uid="{D2066D28-A690-45C9-83D4-8C2DFD628F3B}"/>
    <cellStyle name="Vírgula 8 7" xfId="30534" xr:uid="{86135DBD-7E92-41FF-8590-5161C89596BF}"/>
    <cellStyle name="Vírgula 8 8" xfId="32605" xr:uid="{1CEF4BE3-C16E-48D1-8BF5-5F9B9580E6F2}"/>
    <cellStyle name="Vírgula 80" xfId="3293" xr:uid="{7E5E9AE5-13DC-466E-9B54-0A13C213ADE6}"/>
    <cellStyle name="Vírgula 80 10" xfId="33021" xr:uid="{9A89D807-6029-42EF-BF73-5A622073A0A5}"/>
    <cellStyle name="Vírgula 80 11" xfId="35630" xr:uid="{BB90A1CE-444F-495A-B147-8A38EF906C52}"/>
    <cellStyle name="Vírgula 80 12" xfId="35961" xr:uid="{BD1DF122-F4EC-483C-A025-3C65A48994AD}"/>
    <cellStyle name="Vírgula 80 13" xfId="37373" xr:uid="{D701203C-85FB-43A7-A450-1173A863B7A1}"/>
    <cellStyle name="Vírgula 80 14" xfId="38778" xr:uid="{F4028D3A-E0DB-4623-87B2-B28295B7ECA0}"/>
    <cellStyle name="Vírgula 80 15" xfId="41299" xr:uid="{D6E96C73-7FCD-4D7E-9431-71B9C81E9B76}"/>
    <cellStyle name="Vírgula 80 16" xfId="41827" xr:uid="{2CE7F447-A048-48DB-AD41-C7A58B50F0C5}"/>
    <cellStyle name="Vírgula 80 17" xfId="43230" xr:uid="{092F3B1F-39AD-4DDC-B3DC-AD8F56DDA01B}"/>
    <cellStyle name="Vírgula 80 2" xfId="3661" xr:uid="{D24EDA10-695A-4706-8606-2938ADB2B98D}"/>
    <cellStyle name="Vírgula 80 2 10" xfId="35631" xr:uid="{4E1661F9-7F56-4D17-B323-D008FF21F63E}"/>
    <cellStyle name="Vírgula 80 2 11" xfId="36326" xr:uid="{AC997724-AD1B-430A-86A5-C73D9806416B}"/>
    <cellStyle name="Vírgula 80 2 12" xfId="37738" xr:uid="{45690372-F442-4372-97CA-F8D25BB6E426}"/>
    <cellStyle name="Vírgula 80 2 13" xfId="39143" xr:uid="{A9907C88-91EA-4D79-B13E-585636FD17EF}"/>
    <cellStyle name="Vírgula 80 2 14" xfId="41300" xr:uid="{689AFD04-B38A-4AF0-8B28-49DFB88867B2}"/>
    <cellStyle name="Vírgula 80 2 15" xfId="42192" xr:uid="{95DA9461-053D-4EC3-A3C4-886F578A2435}"/>
    <cellStyle name="Vírgula 80 2 16" xfId="43595" xr:uid="{052CE0BA-E111-44CB-B398-CE675CC30137}"/>
    <cellStyle name="Vírgula 80 2 2" xfId="4521" xr:uid="{C51D5DA8-876C-4341-AFEA-97D5C1BDE42E}"/>
    <cellStyle name="Vírgula 80 2 2 10" xfId="37078" xr:uid="{31FD03A1-375C-4F72-AD93-6A0A046E6C23}"/>
    <cellStyle name="Vírgula 80 2 2 11" xfId="38490" xr:uid="{BEADB875-A61C-43DF-9358-095BE0C0E5E8}"/>
    <cellStyle name="Vírgula 80 2 2 12" xfId="39895" xr:uid="{0FBE6C30-21E6-494F-A2FE-EA759FB9D2C1}"/>
    <cellStyle name="Vírgula 80 2 2 13" xfId="41301" xr:uid="{C432C62A-3E3E-4BBD-AB18-59E8D77C4B15}"/>
    <cellStyle name="Vírgula 80 2 2 14" xfId="42944" xr:uid="{77314B55-7F79-410D-9712-BD6676708ED3}"/>
    <cellStyle name="Vírgula 80 2 2 15" xfId="44347" xr:uid="{7AFDD397-7A2F-4950-B4FA-2968D31C05C9}"/>
    <cellStyle name="Vírgula 80 2 2 2" xfId="6130" xr:uid="{5B549D26-8F32-416D-9EB2-A17C4B70DC38}"/>
    <cellStyle name="Vírgula 80 2 2 2 2" xfId="11379" xr:uid="{76E8F258-BE67-416F-A49D-93647850936F}"/>
    <cellStyle name="Vírgula 80 2 2 2 2 2" xfId="27641" xr:uid="{B4967EFE-7524-4092-A302-FC16AEF5B2E1}"/>
    <cellStyle name="Vírgula 80 2 2 2 3" xfId="16902" xr:uid="{695C1B5C-98E9-4661-B79F-2441D368597A}"/>
    <cellStyle name="Vírgula 80 2 2 2 4" xfId="22800" xr:uid="{F0419688-DECA-4D47-9AE0-13968D1F7E0F}"/>
    <cellStyle name="Vírgula 80 2 2 2 5" xfId="30785" xr:uid="{A9D55279-C941-4B41-9934-20688EB7E1B8}"/>
    <cellStyle name="Vírgula 80 2 2 3" xfId="8136" xr:uid="{CED1F427-68CA-4570-9889-6E6CC95275DF}"/>
    <cellStyle name="Vírgula 80 2 2 3 2" xfId="12991" xr:uid="{C205EFC5-3043-47D5-8743-7A8E5EE690EF}"/>
    <cellStyle name="Vírgula 80 2 2 3 2 2" xfId="29253" xr:uid="{E14354F4-2A5D-4ECD-A8E8-C308C39D66CA}"/>
    <cellStyle name="Vírgula 80 2 2 3 3" xfId="18586" xr:uid="{FBF762A5-E797-4E86-A73F-4F0A3A52A892}"/>
    <cellStyle name="Vírgula 80 2 2 3 4" xfId="24412" xr:uid="{80A37DAF-1D69-4D67-A3EA-F11007F9C969}"/>
    <cellStyle name="Vírgula 80 2 2 3 5" xfId="29987" xr:uid="{637D6B33-A30B-4C6A-8321-AD7C30D1F0D7}"/>
    <cellStyle name="Vírgula 80 2 2 4" xfId="9763" xr:uid="{84A34E8A-2014-4117-A357-13ADBEF200B6}"/>
    <cellStyle name="Vírgula 80 2 2 4 2" xfId="26032" xr:uid="{1058CB2C-B6E3-4A7C-8185-CBD73FDC4617}"/>
    <cellStyle name="Vírgula 80 2 2 5" xfId="15293" xr:uid="{9C603F9A-4566-48BB-8FE4-62B9A0E43575}"/>
    <cellStyle name="Vírgula 80 2 2 6" xfId="21191" xr:uid="{DBE08889-F877-4212-994C-AA2C7C43B1F3}"/>
    <cellStyle name="Vírgula 80 2 2 7" xfId="30235" xr:uid="{8E672F7F-D4DF-484C-B8E0-8F7F01266277}"/>
    <cellStyle name="Vírgula 80 2 2 8" xfId="34236" xr:uid="{5FE81CAD-07BB-4AC7-8E87-23A4C31F86BC}"/>
    <cellStyle name="Vírgula 80 2 2 9" xfId="35632" xr:uid="{05E3BC4B-BA7B-4B64-A694-D7ABCADC1E84}"/>
    <cellStyle name="Vírgula 80 2 3" xfId="5275" xr:uid="{7DE78C60-E702-4330-BAA6-93E35C41B182}"/>
    <cellStyle name="Vírgula 80 2 3 2" xfId="10524" xr:uid="{8359DB3F-BDC0-4CF8-BA4D-F6206596CE60}"/>
    <cellStyle name="Vírgula 80 2 3 2 2" xfId="26786" xr:uid="{9AD78F0D-C186-40E1-B023-565706060D9E}"/>
    <cellStyle name="Vírgula 80 2 3 3" xfId="16047" xr:uid="{891DE0D6-F528-4002-89FC-2DB666E6EE41}"/>
    <cellStyle name="Vírgula 80 2 3 4" xfId="21945" xr:uid="{F778A8A9-3BC0-4C87-9DE9-8480FE2754C1}"/>
    <cellStyle name="Vírgula 80 2 3 5" xfId="29948" xr:uid="{B888A836-A7F9-4F2E-8697-1050EB13AD82}"/>
    <cellStyle name="Vírgula 80 2 4" xfId="7281" xr:uid="{25EFFA51-B675-4DC3-A0B2-CE9992D902BF}"/>
    <cellStyle name="Vírgula 80 2 4 2" xfId="12136" xr:uid="{DB88B390-30BE-4F8F-BAD1-EB967ADF72A0}"/>
    <cellStyle name="Vírgula 80 2 4 2 2" xfId="28398" xr:uid="{7400B678-87E3-4423-AA40-33ABC8664F9A}"/>
    <cellStyle name="Vírgula 80 2 4 3" xfId="17731" xr:uid="{A75381C3-A1AC-4BFC-92A7-749A22DC99CB}"/>
    <cellStyle name="Vírgula 80 2 4 4" xfId="23557" xr:uid="{06A9AEDB-1DEC-49C8-8D3E-4C20CD94D1D5}"/>
    <cellStyle name="Vírgula 80 2 4 5" xfId="19473" xr:uid="{B0BDC10A-7135-4F7A-A4D5-DBF1B760A9CA}"/>
    <cellStyle name="Vírgula 80 2 5" xfId="8908" xr:uid="{3F9EA982-2503-4D01-BF7E-46407EBD44CE}"/>
    <cellStyle name="Vírgula 80 2 5 2" xfId="25177" xr:uid="{4BF22DD9-03A7-4FDB-A7F1-781BF0E439F4}"/>
    <cellStyle name="Vírgula 80 2 6" xfId="14436" xr:uid="{0F3BFBAF-1295-40F3-AB6E-173577167E62}"/>
    <cellStyle name="Vírgula 80 2 7" xfId="20336" xr:uid="{CA272952-7E54-4A6F-A12A-F2A4ABDDDEDE}"/>
    <cellStyle name="Vírgula 80 2 8" xfId="29308" xr:uid="{69A12266-716A-482F-8211-3E14F1D39F7E}"/>
    <cellStyle name="Vírgula 80 2 9" xfId="33381" xr:uid="{6FD7F8A8-D31A-4CBF-A353-5A3B0A57C1EF}"/>
    <cellStyle name="Vírgula 80 3" xfId="4084" xr:uid="{89F9CFA4-F644-47EA-B391-CDEBD138B856}"/>
    <cellStyle name="Vírgula 80 3 10" xfId="36711" xr:uid="{02997511-2029-44D0-93AF-C5BF1C58C54A}"/>
    <cellStyle name="Vírgula 80 3 11" xfId="38123" xr:uid="{54EA2E4A-0BFC-43E0-98A2-DAA26EFBEE1F}"/>
    <cellStyle name="Vírgula 80 3 12" xfId="39528" xr:uid="{B9D52252-698B-492E-A898-6B5E5E2D3A01}"/>
    <cellStyle name="Vírgula 80 3 13" xfId="41302" xr:uid="{DD20C926-5060-4C11-B7E7-1AE866107E12}"/>
    <cellStyle name="Vírgula 80 3 14" xfId="42577" xr:uid="{D0C1D5FA-FCC0-48B4-99E4-0A9B4B7D15E3}"/>
    <cellStyle name="Vírgula 80 3 15" xfId="43980" xr:uid="{CC065A16-ECBF-46DA-BD48-6D2B713DADB3}"/>
    <cellStyle name="Vírgula 80 3 2" xfId="5693" xr:uid="{41808A41-0EEE-4668-8457-8F3A97ED33C6}"/>
    <cellStyle name="Vírgula 80 3 2 2" xfId="10942" xr:uid="{F665A642-41B0-4C57-A59D-9A47E21A1A2D}"/>
    <cellStyle name="Vírgula 80 3 2 2 2" xfId="27204" xr:uid="{D364A320-C6AD-4745-9375-CD47D8884B1F}"/>
    <cellStyle name="Vírgula 80 3 2 3" xfId="16465" xr:uid="{3DAC9364-0251-436A-B5D5-DCB668D9E2C2}"/>
    <cellStyle name="Vírgula 80 3 2 4" xfId="22363" xr:uid="{AF2DF25C-31D7-4669-957B-32165C5EBCDA}"/>
    <cellStyle name="Vírgula 80 3 2 5" xfId="18962" xr:uid="{9E33E0B5-A2D6-42A1-816B-B37F182C98EB}"/>
    <cellStyle name="Vírgula 80 3 3" xfId="7699" xr:uid="{35E2D832-DFEB-4618-A5AD-341436737CC7}"/>
    <cellStyle name="Vírgula 80 3 3 2" xfId="12554" xr:uid="{357E544B-FE75-4C8E-B1EC-A51D90C49180}"/>
    <cellStyle name="Vírgula 80 3 3 2 2" xfId="28816" xr:uid="{C188E338-931F-411F-9D65-B04A838AC710}"/>
    <cellStyle name="Vírgula 80 3 3 3" xfId="18149" xr:uid="{BAB7C7D9-36A3-46EE-AA8E-5676E13349E7}"/>
    <cellStyle name="Vírgula 80 3 3 4" xfId="23975" xr:uid="{ADC1CAEA-3EDB-4451-A7C1-673829C8A202}"/>
    <cellStyle name="Vírgula 80 3 3 5" xfId="32318" xr:uid="{44397AFC-106F-4DE1-9613-44F48987E262}"/>
    <cellStyle name="Vírgula 80 3 4" xfId="9326" xr:uid="{46927305-E04F-4CA4-9486-F4EB604BD9D3}"/>
    <cellStyle name="Vírgula 80 3 4 2" xfId="25595" xr:uid="{13192E22-165A-4C90-A0A6-C6C220A6FE95}"/>
    <cellStyle name="Vírgula 80 3 5" xfId="14856" xr:uid="{505E7523-54A1-46C6-AFDC-68FF47EF286E}"/>
    <cellStyle name="Vírgula 80 3 6" xfId="20754" xr:uid="{EE7A6396-EA2B-4A2C-8FD8-A59EC712A429}"/>
    <cellStyle name="Vírgula 80 3 7" xfId="19566" xr:uid="{9016C70D-4075-4C08-95E5-6B1465EF5408}"/>
    <cellStyle name="Vírgula 80 3 8" xfId="33799" xr:uid="{1C01202B-ED57-4B16-A28B-AF5F79D07D9A}"/>
    <cellStyle name="Vírgula 80 3 9" xfId="35633" xr:uid="{58E14BCE-E89C-4E34-A9D3-6467B644B6EB}"/>
    <cellStyle name="Vírgula 80 4" xfId="4915" xr:uid="{30A3FFBC-274C-4D70-8E74-229A616B527F}"/>
    <cellStyle name="Vírgula 80 4 2" xfId="10164" xr:uid="{E621F4CA-8EED-4721-90F1-6F295D00460D}"/>
    <cellStyle name="Vírgula 80 4 2 2" xfId="26426" xr:uid="{CB95AE70-6E7D-44B0-81E2-FD5B6CD08212}"/>
    <cellStyle name="Vírgula 80 4 3" xfId="15687" xr:uid="{0BD9AB71-F6A8-4433-8915-C768A5EB275F}"/>
    <cellStyle name="Vírgula 80 4 4" xfId="21585" xr:uid="{F75953F0-CFBB-43F6-BEDA-A4683927F805}"/>
    <cellStyle name="Vírgula 80 4 5" xfId="19268" xr:uid="{998D2B91-5713-4E9C-AD8C-FD1186AC3263}"/>
    <cellStyle name="Vírgula 80 5" xfId="6921" xr:uid="{A63A7262-575D-4D70-AE76-1A7522F47834}"/>
    <cellStyle name="Vírgula 80 5 2" xfId="11776" xr:uid="{D9432063-6E8A-4E4C-826C-1B7104F9D64B}"/>
    <cellStyle name="Vírgula 80 5 2 2" xfId="28038" xr:uid="{8184B8B0-7EB8-43DC-8CBE-CF1A50756233}"/>
    <cellStyle name="Vírgula 80 5 3" xfId="17371" xr:uid="{B4314920-4559-4323-B3C4-66EC253EE0DC}"/>
    <cellStyle name="Vírgula 80 5 4" xfId="23197" xr:uid="{2B8867A2-8BCD-4643-AD02-FBE25C558C18}"/>
    <cellStyle name="Vírgula 80 5 5" xfId="32160" xr:uid="{348FDA4F-56BC-4093-8D32-8046BA790FDF}"/>
    <cellStyle name="Vírgula 80 6" xfId="8548" xr:uid="{154F84C9-16D3-4839-B29C-2BD5CB6AEABE}"/>
    <cellStyle name="Vírgula 80 6 2" xfId="24817" xr:uid="{56A7A152-46AC-4D77-9875-7037B3604A96}"/>
    <cellStyle name="Vírgula 80 7" xfId="14075" xr:uid="{661DD46D-30DB-42CB-9543-9B994EAC133E}"/>
    <cellStyle name="Vírgula 80 8" xfId="19976" xr:uid="{B87B4E83-9CB9-4746-923C-3F2AE8C4EC25}"/>
    <cellStyle name="Vírgula 80 9" xfId="13064" xr:uid="{2DE3D7CB-EA9E-4200-8CFD-3365896B01D9}"/>
    <cellStyle name="Vírgula 81" xfId="35675" xr:uid="{DFA1BB39-939E-47BF-9435-F1E3D7AB425D}"/>
    <cellStyle name="Vírgula 82" xfId="35678" xr:uid="{C6AF4D8F-366F-42DB-B3FA-4E1FF3D295D7}"/>
    <cellStyle name="Vírgula 83" xfId="3297" xr:uid="{C0CDA222-3F67-48FC-9591-89909776F3B1}"/>
    <cellStyle name="Vírgula 83 10" xfId="33022" xr:uid="{9A3A5B8A-08B7-4BA3-A98F-E46991BBBA2F}"/>
    <cellStyle name="Vírgula 83 11" xfId="35634" xr:uid="{0A961CB9-AD82-45F6-966F-D8CD90BDB99A}"/>
    <cellStyle name="Vírgula 83 12" xfId="35963" xr:uid="{0DFBDB25-E581-4EA9-8C25-1E7B9E816DF8}"/>
    <cellStyle name="Vírgula 83 13" xfId="37375" xr:uid="{FE826E08-18BB-4467-B7B7-EF8832A5966F}"/>
    <cellStyle name="Vírgula 83 14" xfId="38780" xr:uid="{C207D98D-AA91-44C6-8409-2D86369755AA}"/>
    <cellStyle name="Vírgula 83 15" xfId="41303" xr:uid="{B54644FF-32B8-48F3-87B9-FE1723589025}"/>
    <cellStyle name="Vírgula 83 16" xfId="41829" xr:uid="{9AC9451B-2B3E-414F-86BA-F872B78CA55D}"/>
    <cellStyle name="Vírgula 83 17" xfId="43232" xr:uid="{A468D534-DB73-48F6-9295-6146DCBCA86A}"/>
    <cellStyle name="Vírgula 83 2" xfId="3662" xr:uid="{262EB790-6FAA-4E29-8B44-3B9F6F040451}"/>
    <cellStyle name="Vírgula 83 2 10" xfId="35635" xr:uid="{890AEBF0-D89D-4ECA-AD96-0622E832F4D7}"/>
    <cellStyle name="Vírgula 83 2 11" xfId="36330" xr:uid="{F2717F83-E367-4BB8-B8D4-00CFF60D0D78}"/>
    <cellStyle name="Vírgula 83 2 12" xfId="37742" xr:uid="{8162404B-0D2B-4C0E-848D-651A3D770952}"/>
    <cellStyle name="Vírgula 83 2 13" xfId="39147" xr:uid="{76FAA61D-DE52-47D9-AB23-7A7A3D8A0811}"/>
    <cellStyle name="Vírgula 83 2 14" xfId="41304" xr:uid="{E0AB8FFD-6470-44A9-95DA-120FD5F41C90}"/>
    <cellStyle name="Vírgula 83 2 15" xfId="42196" xr:uid="{0A9EF84B-4629-44C3-AC35-717AC7B1F51E}"/>
    <cellStyle name="Vírgula 83 2 16" xfId="43599" xr:uid="{84E4AE01-4224-4C16-84BF-2FC1D4737251}"/>
    <cellStyle name="Vírgula 83 2 2" xfId="4522" xr:uid="{C0FC3385-3B09-49B8-99BD-98FEDF1700D0}"/>
    <cellStyle name="Vírgula 83 2 2 10" xfId="37082" xr:uid="{7EB91E0C-9019-4499-BB73-B4F1EFAF3FDF}"/>
    <cellStyle name="Vírgula 83 2 2 11" xfId="38494" xr:uid="{8773BAC0-83FE-4BB4-A4E8-E1C0C46417F9}"/>
    <cellStyle name="Vírgula 83 2 2 12" xfId="39899" xr:uid="{1AB6CDAF-2962-4A20-9771-0FD24C2DC785}"/>
    <cellStyle name="Vírgula 83 2 2 13" xfId="41305" xr:uid="{FB5C9B3D-3DDB-49D9-B976-241675C828C7}"/>
    <cellStyle name="Vírgula 83 2 2 14" xfId="42948" xr:uid="{AF1321C7-D5F3-4149-A694-8A0CDE7EE1C5}"/>
    <cellStyle name="Vírgula 83 2 2 15" xfId="44351" xr:uid="{1930BE0A-4CBA-46E4-97B1-19520690601A}"/>
    <cellStyle name="Vírgula 83 2 2 2" xfId="6131" xr:uid="{77A726D7-0C29-416A-A0B3-F6D276B3E20F}"/>
    <cellStyle name="Vírgula 83 2 2 2 2" xfId="11380" xr:uid="{7D684F2E-1B5F-4C34-8B13-FDC027790C3A}"/>
    <cellStyle name="Vírgula 83 2 2 2 2 2" xfId="27642" xr:uid="{5DBF50E6-EB00-4046-B449-A974F558A287}"/>
    <cellStyle name="Vírgula 83 2 2 2 3" xfId="16903" xr:uid="{BFFDC723-25E3-417C-A85A-D887B0C39415}"/>
    <cellStyle name="Vírgula 83 2 2 2 4" xfId="22801" xr:uid="{C234A1D4-E373-471F-A6D5-ACFAA99833AE}"/>
    <cellStyle name="Vírgula 83 2 2 2 5" xfId="19492" xr:uid="{0D9C5646-FDA9-48A4-91B7-D53BF856F24E}"/>
    <cellStyle name="Vírgula 83 2 2 3" xfId="8137" xr:uid="{9237CB7C-4389-46D5-9117-9CB071D525E9}"/>
    <cellStyle name="Vírgula 83 2 2 3 2" xfId="12992" xr:uid="{8249CCEA-628C-4518-B19C-6518A66433B7}"/>
    <cellStyle name="Vírgula 83 2 2 3 2 2" xfId="29254" xr:uid="{21AB2674-F606-4F32-81E0-31255AA816D8}"/>
    <cellStyle name="Vírgula 83 2 2 3 3" xfId="18587" xr:uid="{00C909C2-986E-4C05-87D3-8F73F98275B9}"/>
    <cellStyle name="Vírgula 83 2 2 3 4" xfId="24413" xr:uid="{DC483B00-F8BB-49CC-A9F9-C9538DA237A3}"/>
    <cellStyle name="Vírgula 83 2 2 3 5" xfId="31669" xr:uid="{E92D088E-666D-4963-96B6-B6D782CF1BF7}"/>
    <cellStyle name="Vírgula 83 2 2 4" xfId="9764" xr:uid="{652FDE14-2EAC-4B53-BD4D-EE94E8AB97A5}"/>
    <cellStyle name="Vírgula 83 2 2 4 2" xfId="26033" xr:uid="{825A5CFB-EF8A-4208-B184-E5EE78F6C7D0}"/>
    <cellStyle name="Vírgula 83 2 2 5" xfId="15294" xr:uid="{56BA6B5C-6B3C-47F3-B5F9-F39DBD6BA737}"/>
    <cellStyle name="Vírgula 83 2 2 6" xfId="21192" xr:uid="{D6BFA568-934C-42A6-B8BD-BCE754512E81}"/>
    <cellStyle name="Vírgula 83 2 2 7" xfId="29642" xr:uid="{15E07176-008B-40A2-86B2-2150CCB75C42}"/>
    <cellStyle name="Vírgula 83 2 2 8" xfId="34237" xr:uid="{D099DCBD-147C-4139-8CF7-1AFE54FC72E6}"/>
    <cellStyle name="Vírgula 83 2 2 9" xfId="35636" xr:uid="{DAA2E139-B560-44E6-A9C9-452841F21F73}"/>
    <cellStyle name="Vírgula 83 2 3" xfId="5276" xr:uid="{836A3F1C-2123-438B-9C8C-2ADFF7C8D6CB}"/>
    <cellStyle name="Vírgula 83 2 3 2" xfId="10525" xr:uid="{9250F686-D1BB-4156-A584-582CC98C9E38}"/>
    <cellStyle name="Vírgula 83 2 3 2 2" xfId="26787" xr:uid="{0BF4ACC2-824A-45A1-9D52-3E7DB9D1855F}"/>
    <cellStyle name="Vírgula 83 2 3 3" xfId="16048" xr:uid="{B232C9C7-4B66-45F7-8B76-04CA2E54EF7A}"/>
    <cellStyle name="Vírgula 83 2 3 4" xfId="21946" xr:uid="{887E66C7-DCE7-4AB8-AB49-9DE52075CE38}"/>
    <cellStyle name="Vírgula 83 2 3 5" xfId="18828" xr:uid="{4F8A604C-BA59-4F2C-AE33-C8B4D5E84811}"/>
    <cellStyle name="Vírgula 83 2 4" xfId="7282" xr:uid="{4A790BC2-1A6A-415F-9229-8726A2CB4C3D}"/>
    <cellStyle name="Vírgula 83 2 4 2" xfId="12137" xr:uid="{BCBD3366-E13D-48BA-83ED-0FBF032C57A6}"/>
    <cellStyle name="Vírgula 83 2 4 2 2" xfId="28399" xr:uid="{C8EA50E7-9A8A-430D-B25F-1A4BBF1B4F75}"/>
    <cellStyle name="Vírgula 83 2 4 3" xfId="17732" xr:uid="{3B311A47-B690-451D-BC7E-B66CF6875CF3}"/>
    <cellStyle name="Vírgula 83 2 4 4" xfId="23558" xr:uid="{D4792D82-ACCE-4669-AF33-42F12C154059}"/>
    <cellStyle name="Vírgula 83 2 4 5" xfId="30561" xr:uid="{9A42AAFF-7604-4138-A99B-AC94ACBC72E5}"/>
    <cellStyle name="Vírgula 83 2 5" xfId="8909" xr:uid="{E565CDEE-98A1-49F9-8410-36A83A2F17D0}"/>
    <cellStyle name="Vírgula 83 2 5 2" xfId="25178" xr:uid="{8EADB4FA-99C4-4362-A71E-3361989D0A87}"/>
    <cellStyle name="Vírgula 83 2 6" xfId="14437" xr:uid="{D8D0E389-FF41-49B0-9733-03AE108B036A}"/>
    <cellStyle name="Vírgula 83 2 7" xfId="20337" xr:uid="{E300A61C-ED6F-4606-8292-BB5094E8D61F}"/>
    <cellStyle name="Vírgula 83 2 8" xfId="32176" xr:uid="{0B16C001-4A13-482B-995B-44DAE772D4F2}"/>
    <cellStyle name="Vírgula 83 2 9" xfId="33382" xr:uid="{AD4F2207-586E-4EDF-B1ED-DED92C197354}"/>
    <cellStyle name="Vírgula 83 3" xfId="4111" xr:uid="{0486DCE5-9394-4183-B957-E9E99A669DD2}"/>
    <cellStyle name="Vírgula 83 3 10" xfId="36715" xr:uid="{A27DC0B4-3C13-45E9-BD50-7622D3FF3E62}"/>
    <cellStyle name="Vírgula 83 3 11" xfId="38127" xr:uid="{1BC39DDA-50F4-45C5-8D4A-0ADEEC08C596}"/>
    <cellStyle name="Vírgula 83 3 12" xfId="39532" xr:uid="{2E676741-221B-4A60-9F74-A04F581855F6}"/>
    <cellStyle name="Vírgula 83 3 13" xfId="41306" xr:uid="{023E4D87-27ED-4CAA-845F-3B6F115A414B}"/>
    <cellStyle name="Vírgula 83 3 14" xfId="42581" xr:uid="{CEA4D222-DD4C-4A2E-93A9-6E8EF3D2BB72}"/>
    <cellStyle name="Vírgula 83 3 15" xfId="43984" xr:uid="{32D25D79-2191-4BD9-B363-84282CB2105C}"/>
    <cellStyle name="Vírgula 83 3 2" xfId="5720" xr:uid="{2F1903BA-BD00-4030-9F52-73EBDE041C07}"/>
    <cellStyle name="Vírgula 83 3 2 2" xfId="10969" xr:uid="{D5B728B0-88E9-4DA5-B791-A6FE74D974F1}"/>
    <cellStyle name="Vírgula 83 3 2 2 2" xfId="27231" xr:uid="{3D321852-C947-478C-A185-1B7CED931DB3}"/>
    <cellStyle name="Vírgula 83 3 2 3" xfId="16492" xr:uid="{44E6D5FB-4BF9-43E2-86A9-6E5ADD7366F0}"/>
    <cellStyle name="Vírgula 83 3 2 4" xfId="22390" xr:uid="{8BE0DB79-1C1C-4A4B-B8C9-1549AA67CA4F}"/>
    <cellStyle name="Vírgula 83 3 2 5" xfId="13534" xr:uid="{7052DC7A-8A61-4638-A543-238F3E3E59E9}"/>
    <cellStyle name="Vírgula 83 3 3" xfId="7726" xr:uid="{64241740-223F-4E0B-B4E1-944F79722F7F}"/>
    <cellStyle name="Vírgula 83 3 3 2" xfId="12581" xr:uid="{85CDAF68-6D7B-44D6-900F-24D127DB92EB}"/>
    <cellStyle name="Vírgula 83 3 3 2 2" xfId="28843" xr:uid="{F7140806-39C6-4793-8F26-A803C9C2242F}"/>
    <cellStyle name="Vírgula 83 3 3 3" xfId="18176" xr:uid="{5DA6A864-39CC-43A1-9759-34A8E9869439}"/>
    <cellStyle name="Vírgula 83 3 3 4" xfId="24002" xr:uid="{9AFB85E9-5444-435A-B42E-4EB9E0440532}"/>
    <cellStyle name="Vírgula 83 3 3 5" xfId="13155" xr:uid="{43FA4E91-A042-4999-B4D6-E28E13C79E2E}"/>
    <cellStyle name="Vírgula 83 3 4" xfId="9353" xr:uid="{8136C1FD-1E84-48C2-B3BD-0D93DEEFDC8F}"/>
    <cellStyle name="Vírgula 83 3 4 2" xfId="25622" xr:uid="{39569390-2947-40FD-8ADB-703A26F15A95}"/>
    <cellStyle name="Vírgula 83 3 5" xfId="14883" xr:uid="{37C42A5E-AFCE-4B08-B071-7494E42E832A}"/>
    <cellStyle name="Vírgula 83 3 6" xfId="20781" xr:uid="{18C1747A-D923-4B12-9484-7F263F48D2D3}"/>
    <cellStyle name="Vírgula 83 3 7" xfId="18685" xr:uid="{41675FA7-D3F2-4C0D-9AEA-2879756E1EC4}"/>
    <cellStyle name="Vírgula 83 3 8" xfId="33826" xr:uid="{88768D94-5E25-4709-8495-EC6D960938D9}"/>
    <cellStyle name="Vírgula 83 3 9" xfId="35637" xr:uid="{F1899684-8DF1-4B9A-8FFF-7CDD908A8D35}"/>
    <cellStyle name="Vírgula 83 4" xfId="4916" xr:uid="{0E1721CF-867F-47FD-BDE3-0D84FC224BB4}"/>
    <cellStyle name="Vírgula 83 4 2" xfId="10165" xr:uid="{58A0AA2E-3788-4B4B-912D-3B1AD0648481}"/>
    <cellStyle name="Vírgula 83 4 2 2" xfId="26427" xr:uid="{0DFE664E-415F-4AE3-B0A7-4FD15CB3AF43}"/>
    <cellStyle name="Vírgula 83 4 3" xfId="15688" xr:uid="{78121BC3-26BB-4CAE-BEE1-D1B7AFCE592D}"/>
    <cellStyle name="Vírgula 83 4 4" xfId="21586" xr:uid="{098EAEB1-1125-4CB7-BCC6-07AEC228CDF8}"/>
    <cellStyle name="Vírgula 83 4 5" xfId="30312" xr:uid="{6F2D19C0-42FA-4E3E-BCFD-1D880A0BA6DD}"/>
    <cellStyle name="Vírgula 83 5" xfId="6922" xr:uid="{A2B4F021-E6F5-4FEB-A920-9BE3277AB487}"/>
    <cellStyle name="Vírgula 83 5 2" xfId="11777" xr:uid="{C6CAB950-C102-441A-A1C8-93B7D9E199CB}"/>
    <cellStyle name="Vírgula 83 5 2 2" xfId="28039" xr:uid="{F7BFC634-F846-499E-8D26-EA4D261CA9FA}"/>
    <cellStyle name="Vírgula 83 5 3" xfId="17372" xr:uid="{F3DD0A6E-53DB-41FB-8033-96B4D89AF25D}"/>
    <cellStyle name="Vírgula 83 5 4" xfId="23198" xr:uid="{B207961B-98C1-41A5-A90A-DC0624FE466B}"/>
    <cellStyle name="Vírgula 83 5 5" xfId="30726" xr:uid="{4DA11A7B-68F9-4A8A-82CF-6F9DCB0D2D4F}"/>
    <cellStyle name="Vírgula 83 6" xfId="8549" xr:uid="{623002A0-2CE1-4D33-8F99-5D9AC370EDF6}"/>
    <cellStyle name="Vírgula 83 6 2" xfId="24818" xr:uid="{B5180643-27EE-4F35-B623-C75FBD246E0C}"/>
    <cellStyle name="Vírgula 83 7" xfId="14076" xr:uid="{9960862B-BD3E-4CDD-87B2-BABBCFB96D5A}"/>
    <cellStyle name="Vírgula 83 8" xfId="19977" xr:uid="{B40AD982-3285-4DBF-B177-4C4CA61FA43C}"/>
    <cellStyle name="Vírgula 83 9" xfId="30256" xr:uid="{536B0BD7-0410-4085-A091-87238C078B10}"/>
    <cellStyle name="Vírgula 84" xfId="35679" xr:uid="{D8C86594-720C-4996-AB6D-C5BDE1577BF4}"/>
    <cellStyle name="Vírgula 85" xfId="35680" xr:uid="{817B692F-5310-4C52-B2B9-CF53B5818C5C}"/>
    <cellStyle name="Vírgula 86" xfId="35681" xr:uid="{FF8EEED0-8FB4-42D0-AA60-B95DECE169CB}"/>
    <cellStyle name="Vírgula 87" xfId="3298" xr:uid="{B229AEE4-C97C-443A-8460-134E75C2E9C5}"/>
    <cellStyle name="Vírgula 87 10" xfId="33023" xr:uid="{837EFCE8-BD33-4858-9921-57C4C5B43FCC}"/>
    <cellStyle name="Vírgula 87 11" xfId="35638" xr:uid="{9E44CB63-9359-4BD6-899F-948EED1028D0}"/>
    <cellStyle name="Vírgula 87 12" xfId="35964" xr:uid="{28358D0C-6FF8-4907-8EC4-CCFA50CE34B6}"/>
    <cellStyle name="Vírgula 87 13" xfId="37376" xr:uid="{AC33EB80-9475-482F-9594-6A21AE20122F}"/>
    <cellStyle name="Vírgula 87 14" xfId="38781" xr:uid="{760D41CF-A0F6-462B-962A-D49E4A3EB576}"/>
    <cellStyle name="Vírgula 87 15" xfId="41307" xr:uid="{560AF3D6-1E55-4636-81C8-47FB3853852A}"/>
    <cellStyle name="Vírgula 87 16" xfId="41830" xr:uid="{57FDDB14-E1E2-4B7D-8829-15A178AD8725}"/>
    <cellStyle name="Vírgula 87 17" xfId="43233" xr:uid="{1D4519D2-9931-4183-9B68-E5CFD539D43E}"/>
    <cellStyle name="Vírgula 87 2" xfId="3663" xr:uid="{FFDF9FD9-BDEE-4D13-8E20-3FB74C3D4D13}"/>
    <cellStyle name="Vírgula 87 2 10" xfId="35639" xr:uid="{5DD59D29-6BDC-44C5-B3C4-E1C513951F19}"/>
    <cellStyle name="Vírgula 87 2 11" xfId="36331" xr:uid="{74737954-4913-4F38-B037-7B125D6C6FE6}"/>
    <cellStyle name="Vírgula 87 2 12" xfId="37743" xr:uid="{C3C51086-2093-4BA6-BE59-BAD66FA89E73}"/>
    <cellStyle name="Vírgula 87 2 13" xfId="39148" xr:uid="{3CE9A41E-9C9C-49EC-80AD-E8B539C5887C}"/>
    <cellStyle name="Vírgula 87 2 14" xfId="41308" xr:uid="{1A9F2B48-9775-49C6-8642-EB6C906256A1}"/>
    <cellStyle name="Vírgula 87 2 15" xfId="42197" xr:uid="{7EFBE84D-B1CC-4F25-B444-A096F1BA4D75}"/>
    <cellStyle name="Vírgula 87 2 16" xfId="43600" xr:uid="{207FB065-9007-4DC5-B4A0-2CA28C926DF1}"/>
    <cellStyle name="Vírgula 87 2 2" xfId="4523" xr:uid="{26A34E71-1E3A-45C4-88C6-054D99F99E85}"/>
    <cellStyle name="Vírgula 87 2 2 10" xfId="37083" xr:uid="{0D4531BD-47AA-4166-ABF7-2ECEFDA5FC50}"/>
    <cellStyle name="Vírgula 87 2 2 11" xfId="38495" xr:uid="{9E243659-9D40-4485-8960-B51E93267D33}"/>
    <cellStyle name="Vírgula 87 2 2 12" xfId="39900" xr:uid="{514D5B8C-6B59-46D1-A5CF-498499ECB9A9}"/>
    <cellStyle name="Vírgula 87 2 2 13" xfId="41309" xr:uid="{E0ABB4E6-C7F4-4351-8381-7AADB44C2FA4}"/>
    <cellStyle name="Vírgula 87 2 2 14" xfId="42949" xr:uid="{051999F4-D8BA-49A3-AB77-66FA880BEA08}"/>
    <cellStyle name="Vírgula 87 2 2 15" xfId="44352" xr:uid="{2A4CB6DF-5506-4949-9A50-6AC7217A62BC}"/>
    <cellStyle name="Vírgula 87 2 2 2" xfId="6132" xr:uid="{07B3D0F8-881A-491B-81D4-B8ACA4B2427D}"/>
    <cellStyle name="Vírgula 87 2 2 2 2" xfId="11381" xr:uid="{A12748ED-98DD-4C79-A48D-6883BB4C3919}"/>
    <cellStyle name="Vírgula 87 2 2 2 2 2" xfId="27643" xr:uid="{087D320A-B234-45E4-8B3C-A2AB157FA3BE}"/>
    <cellStyle name="Vírgula 87 2 2 2 3" xfId="16904" xr:uid="{11646D93-A475-4792-82D9-6A1EFF30EBF6}"/>
    <cellStyle name="Vírgula 87 2 2 2 4" xfId="22802" xr:uid="{7D924B95-6864-4BD5-89F7-DE644C2E51AD}"/>
    <cellStyle name="Vírgula 87 2 2 2 5" xfId="18654" xr:uid="{1572F9EC-FDE9-4724-AE0A-7D78EE495897}"/>
    <cellStyle name="Vírgula 87 2 2 3" xfId="8138" xr:uid="{5C8EE1E7-EDED-4CD0-930B-66B4EAAA25F6}"/>
    <cellStyle name="Vírgula 87 2 2 3 2" xfId="12993" xr:uid="{6729157B-6375-406F-B3F8-6B892725E44D}"/>
    <cellStyle name="Vírgula 87 2 2 3 2 2" xfId="29255" xr:uid="{DE19DD2D-6251-4694-9BE1-8168F56D764D}"/>
    <cellStyle name="Vírgula 87 2 2 3 3" xfId="18588" xr:uid="{2D772334-34AE-4F40-AFB6-23059B271EF7}"/>
    <cellStyle name="Vírgula 87 2 2 3 4" xfId="24414" xr:uid="{198FF627-2405-4E0D-91E5-6994DEEED97B}"/>
    <cellStyle name="Vírgula 87 2 2 3 5" xfId="29320" xr:uid="{9B7FE308-C219-4428-8394-4B15A44EBA36}"/>
    <cellStyle name="Vírgula 87 2 2 4" xfId="9765" xr:uid="{0354E0A4-B756-4258-91C7-3036F74779F8}"/>
    <cellStyle name="Vírgula 87 2 2 4 2" xfId="26034" xr:uid="{D9CD6C58-C0C4-42F7-A982-1265D29F8C15}"/>
    <cellStyle name="Vírgula 87 2 2 5" xfId="15295" xr:uid="{934EEADF-2FE5-4BE1-A2AB-C3C29543D41F}"/>
    <cellStyle name="Vírgula 87 2 2 6" xfId="21193" xr:uid="{78AF7E2A-E470-4697-AA90-6EB2E043DBB2}"/>
    <cellStyle name="Vírgula 87 2 2 7" xfId="29731" xr:uid="{670DD5F5-2D02-4ACE-919C-68489B831CAE}"/>
    <cellStyle name="Vírgula 87 2 2 8" xfId="34238" xr:uid="{7BF0F385-6E70-4CCB-A46C-00BDE2C38EF2}"/>
    <cellStyle name="Vírgula 87 2 2 9" xfId="35640" xr:uid="{8CA033FC-0A67-464E-9F7F-9391264E4A63}"/>
    <cellStyle name="Vírgula 87 2 3" xfId="5277" xr:uid="{BE1ECB13-8248-4ED0-959D-AE9B4F435383}"/>
    <cellStyle name="Vírgula 87 2 3 2" xfId="10526" xr:uid="{F6ECAC92-4818-4F40-AC40-5E5268D838A8}"/>
    <cellStyle name="Vírgula 87 2 3 2 2" xfId="26788" xr:uid="{8CA3CF31-CBB5-440F-BB74-4F430C4403A3}"/>
    <cellStyle name="Vírgula 87 2 3 3" xfId="16049" xr:uid="{73775547-E2BF-4279-B8E0-ED91D904D226}"/>
    <cellStyle name="Vírgula 87 2 3 4" xfId="21947" xr:uid="{39ED4380-B972-4EE6-B852-F0AAB9EB0ACB}"/>
    <cellStyle name="Vírgula 87 2 3 5" xfId="19024" xr:uid="{456BD8FE-CFB5-4941-BBD6-84C3583087BB}"/>
    <cellStyle name="Vírgula 87 2 4" xfId="7283" xr:uid="{19025DF9-5921-4BD2-98EC-36058C38E7C5}"/>
    <cellStyle name="Vírgula 87 2 4 2" xfId="12138" xr:uid="{5C651E9A-5277-4F8E-AD96-4EC2FB2108D7}"/>
    <cellStyle name="Vírgula 87 2 4 2 2" xfId="28400" xr:uid="{E7935915-D6E9-4061-BFD8-42D24EBF6511}"/>
    <cellStyle name="Vírgula 87 2 4 3" xfId="17733" xr:uid="{0809CC10-F9F8-4A66-A4EA-81B750F759FA}"/>
    <cellStyle name="Vírgula 87 2 4 4" xfId="23559" xr:uid="{029D3082-FB58-4815-B125-B47BF67FF680}"/>
    <cellStyle name="Vírgula 87 2 4 5" xfId="30440" xr:uid="{53F20CC4-B87E-4764-B62D-DBDBE2DD3DFD}"/>
    <cellStyle name="Vírgula 87 2 5" xfId="8910" xr:uid="{CC8E8A64-5B07-4952-87E2-D6AC65DFBFFF}"/>
    <cellStyle name="Vírgula 87 2 5 2" xfId="25179" xr:uid="{6B951783-F050-47E2-886A-88B65D4EAF33}"/>
    <cellStyle name="Vírgula 87 2 6" xfId="14438" xr:uid="{42BB431F-8131-415E-90A2-D87944259F46}"/>
    <cellStyle name="Vírgula 87 2 7" xfId="20338" xr:uid="{110A3F51-333C-4661-AC52-B18DC835E638}"/>
    <cellStyle name="Vírgula 87 2 8" xfId="32344" xr:uid="{A81A3CBC-2694-46B5-B03D-C03C7F5F26FD}"/>
    <cellStyle name="Vírgula 87 2 9" xfId="33383" xr:uid="{8E960C18-DC8C-403B-90A1-E2FE751A52E3}"/>
    <cellStyle name="Vírgula 87 3" xfId="4110" xr:uid="{59AB2818-1096-402C-90C5-2BA1AC12ABC9}"/>
    <cellStyle name="Vírgula 87 3 10" xfId="36716" xr:uid="{CEFCCBC5-55C7-48D8-AB84-C224F6DE2024}"/>
    <cellStyle name="Vírgula 87 3 11" xfId="38128" xr:uid="{92F1B556-29CD-4410-86F0-BFCF4D2B08F7}"/>
    <cellStyle name="Vírgula 87 3 12" xfId="39533" xr:uid="{FD8B82C8-CD77-4087-9F96-96C9F07FBAB6}"/>
    <cellStyle name="Vírgula 87 3 13" xfId="41310" xr:uid="{A2DA59E6-0242-42A2-BF55-3D4366BBBB32}"/>
    <cellStyle name="Vírgula 87 3 14" xfId="42582" xr:uid="{B07037D9-0880-4D7C-9744-17A2AB67BFB0}"/>
    <cellStyle name="Vírgula 87 3 15" xfId="43985" xr:uid="{4B072D7B-B8BB-4D9D-9D5E-A45AEBE92FDF}"/>
    <cellStyle name="Vírgula 87 3 2" xfId="5719" xr:uid="{F8A95223-255B-48B8-97F3-AEB495F643C3}"/>
    <cellStyle name="Vírgula 87 3 2 2" xfId="10968" xr:uid="{7AB40CC8-9A4C-4BBD-AE92-72C28839DEB7}"/>
    <cellStyle name="Vírgula 87 3 2 2 2" xfId="27230" xr:uid="{2B9D38F5-69C2-44D4-A759-CA464018E06D}"/>
    <cellStyle name="Vírgula 87 3 2 3" xfId="16491" xr:uid="{395EF0D5-F16A-42D3-B878-139B37B28EBD}"/>
    <cellStyle name="Vírgula 87 3 2 4" xfId="22389" xr:uid="{B073571B-9AB7-48ED-AD76-88B9F591FFD8}"/>
    <cellStyle name="Vírgula 87 3 2 5" xfId="19033" xr:uid="{76997A47-DA01-4D15-8308-FFD1C6ECAD30}"/>
    <cellStyle name="Vírgula 87 3 3" xfId="7725" xr:uid="{D3988F57-EB18-421C-BED6-11B1D26E70A3}"/>
    <cellStyle name="Vírgula 87 3 3 2" xfId="12580" xr:uid="{4A5E0BF3-275F-4E68-A9DE-17585E08CB75}"/>
    <cellStyle name="Vírgula 87 3 3 2 2" xfId="28842" xr:uid="{019D7F99-459F-4E6C-A8E2-6847C50B1703}"/>
    <cellStyle name="Vírgula 87 3 3 3" xfId="18175" xr:uid="{5D59FC66-9B5A-417A-A8EC-2DF14CF023D9}"/>
    <cellStyle name="Vírgula 87 3 3 4" xfId="24001" xr:uid="{508EA130-7EC8-4231-BCAB-7E821B078B0A}"/>
    <cellStyle name="Vírgula 87 3 3 5" xfId="19316" xr:uid="{4F561905-EA8D-437E-AA06-45028B1D5BD6}"/>
    <cellStyle name="Vírgula 87 3 4" xfId="9352" xr:uid="{949FB477-8A96-4B3B-82CE-746BD64771D0}"/>
    <cellStyle name="Vírgula 87 3 4 2" xfId="25621" xr:uid="{F0E294DF-94CC-446D-A8BF-F7B23D34944D}"/>
    <cellStyle name="Vírgula 87 3 5" xfId="14882" xr:uid="{05925428-4DBC-47E0-B71E-CCCF204D7689}"/>
    <cellStyle name="Vírgula 87 3 6" xfId="20780" xr:uid="{13A5BB9A-EFC6-4848-AF27-D6A110831DCD}"/>
    <cellStyle name="Vírgula 87 3 7" xfId="13259" xr:uid="{C82567B8-F02E-4802-8930-BC7349695811}"/>
    <cellStyle name="Vírgula 87 3 8" xfId="33825" xr:uid="{58F600A6-431A-4D0F-BF79-FB9C68DA32DB}"/>
    <cellStyle name="Vírgula 87 3 9" xfId="35641" xr:uid="{4D8BA0B9-9E3D-499E-A873-17C02C89CED7}"/>
    <cellStyle name="Vírgula 87 4" xfId="4917" xr:uid="{E0A9650E-074E-4C96-AC63-E767AE4E3FB2}"/>
    <cellStyle name="Vírgula 87 4 2" xfId="10166" xr:uid="{CC050051-74DC-44F1-98AC-195046A0BB5E}"/>
    <cellStyle name="Vírgula 87 4 2 2" xfId="26428" xr:uid="{EF396ABF-BC4F-498A-874A-1E242C351DB2}"/>
    <cellStyle name="Vírgula 87 4 3" xfId="15689" xr:uid="{C82C3C89-5083-46F7-9967-A54593C9E24C}"/>
    <cellStyle name="Vírgula 87 4 4" xfId="21587" xr:uid="{D1F31671-4BFE-4C12-BC78-06C3EB32BDD5}"/>
    <cellStyle name="Vírgula 87 4 5" xfId="32234" xr:uid="{D6698AB9-0E92-4D3D-8EC3-2D96D69B7EA0}"/>
    <cellStyle name="Vírgula 87 5" xfId="6923" xr:uid="{162B8EA2-5477-483F-BE1B-B877526AE0A2}"/>
    <cellStyle name="Vírgula 87 5 2" xfId="11778" xr:uid="{D408022A-A22A-428C-8312-CFBE02C14609}"/>
    <cellStyle name="Vírgula 87 5 2 2" xfId="28040" xr:uid="{4FD74F24-E9D8-42CC-A8AD-5815C2765BB2}"/>
    <cellStyle name="Vírgula 87 5 3" xfId="17373" xr:uid="{AA905EAA-3552-42CC-ACBE-8209DAEDA42D}"/>
    <cellStyle name="Vírgula 87 5 4" xfId="23199" xr:uid="{2D14501B-85C2-46A6-A524-9385FEC36E59}"/>
    <cellStyle name="Vírgula 87 5 5" xfId="19044" xr:uid="{C9C9A9E0-54BF-4BA7-B84E-5B6C9D2F0F39}"/>
    <cellStyle name="Vírgula 87 6" xfId="8550" xr:uid="{C0CF5A31-F981-4287-BFC9-2BF64D9C50D5}"/>
    <cellStyle name="Vírgula 87 6 2" xfId="24819" xr:uid="{582D5D9F-32BB-40D0-9567-24928DE44CAF}"/>
    <cellStyle name="Vírgula 87 7" xfId="14077" xr:uid="{F1F5A46D-5C00-4591-8C00-DAE8A339F590}"/>
    <cellStyle name="Vírgula 87 8" xfId="19978" xr:uid="{F94B9022-BB8D-4CC4-8C25-E47A51BAAA00}"/>
    <cellStyle name="Vírgula 87 9" xfId="13517" xr:uid="{5C0E363A-AA43-4233-9A7D-4FF1D2849104}"/>
    <cellStyle name="Vírgula 88" xfId="35682" xr:uid="{0A7D4F5F-7D96-4373-983A-819FDCFBA622}"/>
    <cellStyle name="Vírgula 89" xfId="3299" xr:uid="{1DCBFC3A-4834-4EA6-9674-E7CE13C2BEA6}"/>
    <cellStyle name="Vírgula 89 10" xfId="33024" xr:uid="{C27AE66C-C933-45D8-994F-2F909F6BD027}"/>
    <cellStyle name="Vírgula 89 11" xfId="35642" xr:uid="{C1B21E4C-3657-4E1A-ABCF-F02793B3866F}"/>
    <cellStyle name="Vírgula 89 12" xfId="35965" xr:uid="{9EAF1DBF-76BE-4AB0-9B8A-663214B13332}"/>
    <cellStyle name="Vírgula 89 13" xfId="37377" xr:uid="{81627366-4076-488C-8E35-5EAFCA540E72}"/>
    <cellStyle name="Vírgula 89 14" xfId="38782" xr:uid="{2F5774C9-9FE1-4E67-A68D-51575AFB4B23}"/>
    <cellStyle name="Vírgula 89 15" xfId="41311" xr:uid="{E11D467A-0F3E-4391-B20D-BF80F2D97BD5}"/>
    <cellStyle name="Vírgula 89 16" xfId="41831" xr:uid="{0C841F3F-2D63-4DC8-BC42-4ED20479E451}"/>
    <cellStyle name="Vírgula 89 17" xfId="43234" xr:uid="{DB9B5C8E-85CF-4345-A99C-03176090BBB3}"/>
    <cellStyle name="Vírgula 89 2" xfId="3664" xr:uid="{952761F5-33B4-4D97-824F-8782C6E62BF2}"/>
    <cellStyle name="Vírgula 89 2 10" xfId="35643" xr:uid="{279AA664-5D37-4068-87A1-90130244A783}"/>
    <cellStyle name="Vírgula 89 2 11" xfId="36332" xr:uid="{6F630DE5-E692-46F7-A9BE-9B02CFEC2281}"/>
    <cellStyle name="Vírgula 89 2 12" xfId="37744" xr:uid="{31B30D64-EA64-4ABC-9647-9478E629C7C5}"/>
    <cellStyle name="Vírgula 89 2 13" xfId="39149" xr:uid="{88AE59EB-250D-431D-9942-61C926A1EBFC}"/>
    <cellStyle name="Vírgula 89 2 14" xfId="41312" xr:uid="{50E1F519-9C3A-4085-991B-74A50142302E}"/>
    <cellStyle name="Vírgula 89 2 15" xfId="42198" xr:uid="{5B8ECB4B-5117-4423-B335-C0E631B9F103}"/>
    <cellStyle name="Vírgula 89 2 16" xfId="43601" xr:uid="{B6E29D94-F61F-4E8D-87F9-1CE940A2398B}"/>
    <cellStyle name="Vírgula 89 2 2" xfId="4524" xr:uid="{B9CF79D4-608C-45FD-89B4-C3419D489997}"/>
    <cellStyle name="Vírgula 89 2 2 10" xfId="37084" xr:uid="{B2A67C7D-FAA7-4EC1-80D1-05D0C2105F1D}"/>
    <cellStyle name="Vírgula 89 2 2 11" xfId="38496" xr:uid="{92F9E4D4-72DE-4D81-9ED8-3783ADDF07C5}"/>
    <cellStyle name="Vírgula 89 2 2 12" xfId="39901" xr:uid="{22CE7FDD-9CBE-4F6C-BFEA-5E1F19D9912D}"/>
    <cellStyle name="Vírgula 89 2 2 13" xfId="41313" xr:uid="{062AA74D-C74B-4855-A497-FDC349A6D847}"/>
    <cellStyle name="Vírgula 89 2 2 14" xfId="42950" xr:uid="{A323C434-6EB8-454F-829B-4CE00BDFFC2F}"/>
    <cellStyle name="Vírgula 89 2 2 15" xfId="44353" xr:uid="{A1496682-4580-43A6-8B13-943214B43185}"/>
    <cellStyle name="Vírgula 89 2 2 2" xfId="6133" xr:uid="{9DAEF758-897C-45D4-8B09-73FD85CCBDBD}"/>
    <cellStyle name="Vírgula 89 2 2 2 2" xfId="11382" xr:uid="{AC7C8873-3E89-4EF1-99E8-79B22045AE7F}"/>
    <cellStyle name="Vírgula 89 2 2 2 2 2" xfId="27644" xr:uid="{E57872E7-F643-4738-8761-EC045FF82C9D}"/>
    <cellStyle name="Vírgula 89 2 2 2 3" xfId="16905" xr:uid="{63614DD2-C1FC-4072-A61E-2E5A6A49D1FB}"/>
    <cellStyle name="Vírgula 89 2 2 2 4" xfId="22803" xr:uid="{D01A3E4A-4003-4677-A8C8-2AA0221823E8}"/>
    <cellStyle name="Vírgula 89 2 2 2 5" xfId="18785" xr:uid="{C40A74B0-FA52-4090-A7B1-34FD4440D63F}"/>
    <cellStyle name="Vírgula 89 2 2 3" xfId="8139" xr:uid="{7F6D3047-FCBF-4DB3-B656-7669D78CE026}"/>
    <cellStyle name="Vírgula 89 2 2 3 2" xfId="12994" xr:uid="{A63288FE-233F-42A4-8384-805F991BA1E2}"/>
    <cellStyle name="Vírgula 89 2 2 3 2 2" xfId="29256" xr:uid="{19B98EB1-4965-45F3-9C70-43377696E3A5}"/>
    <cellStyle name="Vírgula 89 2 2 3 3" xfId="18589" xr:uid="{4E56039C-616F-4F62-A545-CEBDE00CF00E}"/>
    <cellStyle name="Vírgula 89 2 2 3 4" xfId="24415" xr:uid="{94DA1D65-B519-4A41-9C07-7906A8E12A43}"/>
    <cellStyle name="Vírgula 89 2 2 3 5" xfId="19187" xr:uid="{93309FDE-5BE4-4ED7-8D40-B737DC7E65AE}"/>
    <cellStyle name="Vírgula 89 2 2 4" xfId="9766" xr:uid="{B7AFD9B8-B6D3-4773-A719-62CFCB1912BE}"/>
    <cellStyle name="Vírgula 89 2 2 4 2" xfId="26035" xr:uid="{60A4B9EB-7C6C-4227-A479-17ED32D7E64B}"/>
    <cellStyle name="Vírgula 89 2 2 5" xfId="15296" xr:uid="{690E1BE6-94F6-42F1-95D2-38F3CA5294E2}"/>
    <cellStyle name="Vírgula 89 2 2 6" xfId="21194" xr:uid="{827C6BB0-6F72-45E3-B227-AAF9A2A4475E}"/>
    <cellStyle name="Vírgula 89 2 2 7" xfId="13532" xr:uid="{799F4889-B9F5-4FF3-83F7-1B9E5A716347}"/>
    <cellStyle name="Vírgula 89 2 2 8" xfId="34239" xr:uid="{5371FDAA-5C1C-4A2C-9ACB-FB632BC11A7D}"/>
    <cellStyle name="Vírgula 89 2 2 9" xfId="35644" xr:uid="{33A5670F-1654-4F85-971D-EB4EA92BCAB0}"/>
    <cellStyle name="Vírgula 89 2 3" xfId="5278" xr:uid="{ED24BA98-8581-4BDD-8E3D-03E69983B9C9}"/>
    <cellStyle name="Vírgula 89 2 3 2" xfId="10527" xr:uid="{FA47FCF1-42AF-4639-9B4F-D0A64C387BB9}"/>
    <cellStyle name="Vírgula 89 2 3 2 2" xfId="26789" xr:uid="{B27183DF-13EB-4A93-B889-6187BA14B5D0}"/>
    <cellStyle name="Vírgula 89 2 3 3" xfId="16050" xr:uid="{2DC4A591-E580-4404-BFFD-94A894C2BDE4}"/>
    <cellStyle name="Vírgula 89 2 3 4" xfId="21948" xr:uid="{395DC584-8F70-412E-9823-A74F17707D3D}"/>
    <cellStyle name="Vírgula 89 2 3 5" xfId="30131" xr:uid="{2E05BA2A-529E-46F7-8696-209A69581B1C}"/>
    <cellStyle name="Vírgula 89 2 4" xfId="7284" xr:uid="{9EED5156-61E4-4C6F-AF7E-6520B35B1345}"/>
    <cellStyle name="Vírgula 89 2 4 2" xfId="12139" xr:uid="{D1AEBC37-0996-4E74-AB87-93BCC252F863}"/>
    <cellStyle name="Vírgula 89 2 4 2 2" xfId="28401" xr:uid="{24B5994C-CC1B-47C9-9C67-40F046A31DE3}"/>
    <cellStyle name="Vírgula 89 2 4 3" xfId="17734" xr:uid="{68D40A7B-6F30-48B6-95E3-96FC8BA44A43}"/>
    <cellStyle name="Vírgula 89 2 4 4" xfId="23560" xr:uid="{8BD51186-6767-4561-8443-84EAC4A415FD}"/>
    <cellStyle name="Vírgula 89 2 4 5" xfId="31275" xr:uid="{2A447B87-7856-4BA2-BCA8-2F007CC393F8}"/>
    <cellStyle name="Vírgula 89 2 5" xfId="8911" xr:uid="{E02E9CC4-7400-4EC6-AB07-73DEA5620BC5}"/>
    <cellStyle name="Vírgula 89 2 5 2" xfId="25180" xr:uid="{5217C014-372E-4B3A-9F3D-8F242714C040}"/>
    <cellStyle name="Vírgula 89 2 6" xfId="14439" xr:uid="{F95EF7A5-AA28-447B-B845-64B20B43ABD6}"/>
    <cellStyle name="Vírgula 89 2 7" xfId="20339" xr:uid="{371D6A69-F742-43E5-B37D-94E69B1FDC73}"/>
    <cellStyle name="Vírgula 89 2 8" xfId="13141" xr:uid="{0D2B0677-8253-4CAF-BB05-014F6D13B11F}"/>
    <cellStyle name="Vírgula 89 2 9" xfId="33384" xr:uid="{7BFB6F99-EC25-40B0-ADFA-A6F7D29F2F0B}"/>
    <cellStyle name="Vírgula 89 3" xfId="4109" xr:uid="{D2188DB0-3694-4161-B5D9-84BB48E1DB2D}"/>
    <cellStyle name="Vírgula 89 3 10" xfId="36717" xr:uid="{618E6EDD-F8C8-4CE4-977A-03868071CD74}"/>
    <cellStyle name="Vírgula 89 3 11" xfId="38129" xr:uid="{27B24AB0-D46F-436E-9822-78A21B85C996}"/>
    <cellStyle name="Vírgula 89 3 12" xfId="39534" xr:uid="{B204DD6C-8B15-408B-A4F1-2CB3C4722204}"/>
    <cellStyle name="Vírgula 89 3 13" xfId="41314" xr:uid="{41B07B3E-25C8-4FD8-80FE-8D886DA3B57B}"/>
    <cellStyle name="Vírgula 89 3 14" xfId="42583" xr:uid="{44763E79-1608-4133-8BFA-2C8DF043E259}"/>
    <cellStyle name="Vírgula 89 3 15" xfId="43986" xr:uid="{24A2CFAA-0B4D-4270-BFE8-9CDC62E4A88F}"/>
    <cellStyle name="Vírgula 89 3 2" xfId="5718" xr:uid="{29976325-6206-47AA-A58D-81B22EDF2E86}"/>
    <cellStyle name="Vírgula 89 3 2 2" xfId="10967" xr:uid="{E31D7957-CC11-4015-9D2C-6F8F2D21E2BB}"/>
    <cellStyle name="Vírgula 89 3 2 2 2" xfId="27229" xr:uid="{6907C00F-CA1C-45B6-940D-779EA297DA46}"/>
    <cellStyle name="Vírgula 89 3 2 3" xfId="16490" xr:uid="{FEDD7821-FD6E-4F8C-8A12-7818B9292979}"/>
    <cellStyle name="Vírgula 89 3 2 4" xfId="22388" xr:uid="{93B76A9D-9F3F-4B9B-B418-3DD6588A0652}"/>
    <cellStyle name="Vírgula 89 3 2 5" xfId="19259" xr:uid="{EF7591B1-8222-41AC-9367-A04BBF4A850B}"/>
    <cellStyle name="Vírgula 89 3 3" xfId="7724" xr:uid="{6D5A13AE-81A0-42FE-A159-B33CD0B4EDCF}"/>
    <cellStyle name="Vírgula 89 3 3 2" xfId="12579" xr:uid="{F1EB9449-3503-4795-B0B6-16B78E2DE3AB}"/>
    <cellStyle name="Vírgula 89 3 3 2 2" xfId="28841" xr:uid="{52D8D86A-743E-4E24-B131-E34E378483A4}"/>
    <cellStyle name="Vírgula 89 3 3 3" xfId="18174" xr:uid="{0A32C059-796C-40DE-8B62-701D692F6551}"/>
    <cellStyle name="Vírgula 89 3 3 4" xfId="24000" xr:uid="{BE0A3A27-5E94-459E-9D6B-973928A1CE2A}"/>
    <cellStyle name="Vírgula 89 3 3 5" xfId="31949" xr:uid="{C1665286-CB50-4573-BBBC-24A249C4A57B}"/>
    <cellStyle name="Vírgula 89 3 4" xfId="9351" xr:uid="{C1ADD818-EB7C-4E0C-8C7C-87747164A4C5}"/>
    <cellStyle name="Vírgula 89 3 4 2" xfId="25620" xr:uid="{8C42D5EA-7331-4728-ABE8-7C1EE1DA3411}"/>
    <cellStyle name="Vírgula 89 3 5" xfId="14881" xr:uid="{71DFA0A9-760B-4E22-92F1-539EA79E974B}"/>
    <cellStyle name="Vírgula 89 3 6" xfId="20779" xr:uid="{4425F674-F80A-4959-BDA9-14B801C6F8EA}"/>
    <cellStyle name="Vírgula 89 3 7" xfId="32263" xr:uid="{C34DC842-35DD-43A9-81C1-EEA774AFE075}"/>
    <cellStyle name="Vírgula 89 3 8" xfId="33824" xr:uid="{04017C68-23F4-4F75-A4E2-24BBFBE6F64D}"/>
    <cellStyle name="Vírgula 89 3 9" xfId="35645" xr:uid="{AF73E2DF-B6BF-4ACE-9BCC-CBD78A29899E}"/>
    <cellStyle name="Vírgula 89 4" xfId="4918" xr:uid="{A4337513-3654-4997-98C8-AAE76FEF2AA6}"/>
    <cellStyle name="Vírgula 89 4 2" xfId="10167" xr:uid="{935E0B59-9607-43F5-A697-54AAA549DBE0}"/>
    <cellStyle name="Vírgula 89 4 2 2" xfId="26429" xr:uid="{712B1226-4D75-434A-802A-D4E0EA09D78C}"/>
    <cellStyle name="Vírgula 89 4 3" xfId="15690" xr:uid="{7787777A-66FF-4C52-9FDA-129426B0DD4D}"/>
    <cellStyle name="Vírgula 89 4 4" xfId="21588" xr:uid="{C6E4DBF1-9313-46C7-A53B-2D557ED8A7B0}"/>
    <cellStyle name="Vírgula 89 4 5" xfId="29519" xr:uid="{2724B814-EDA0-4E4C-A79E-01D330306DB6}"/>
    <cellStyle name="Vírgula 89 5" xfId="6924" xr:uid="{FF283035-8EFC-4F5D-A0B2-E1D96466ECC3}"/>
    <cellStyle name="Vírgula 89 5 2" xfId="11779" xr:uid="{9386D937-7F2C-40DA-AE78-F7EFBBEA7970}"/>
    <cellStyle name="Vírgula 89 5 2 2" xfId="28041" xr:uid="{65905B49-952C-42E3-8297-148B94F6DA03}"/>
    <cellStyle name="Vírgula 89 5 3" xfId="17374" xr:uid="{E748822D-AB68-444A-942F-322736B8CBC0}"/>
    <cellStyle name="Vírgula 89 5 4" xfId="23200" xr:uid="{CC136860-299B-44AB-9B4F-B32BAF365C03}"/>
    <cellStyle name="Vírgula 89 5 5" xfId="19277" xr:uid="{A978CB7A-13EE-4E68-BB7B-F327B7E3C0A7}"/>
    <cellStyle name="Vírgula 89 6" xfId="8551" xr:uid="{E0487CAE-3689-4B70-A6D3-97D3D6F6AEE5}"/>
    <cellStyle name="Vírgula 89 6 2" xfId="24820" xr:uid="{0D791C36-7556-4AF5-A70A-FC003F2D843C}"/>
    <cellStyle name="Vírgula 89 7" xfId="14078" xr:uid="{B9BECA4D-B4B8-4871-B946-42860EBF9EE5}"/>
    <cellStyle name="Vírgula 89 8" xfId="19979" xr:uid="{ACE399B1-2EE6-4106-BE7E-66C49A418D83}"/>
    <cellStyle name="Vírgula 89 9" xfId="32322" xr:uid="{A39BC1A9-BDCF-4AFD-AC61-DE74F58033A2}"/>
    <cellStyle name="Vírgula 9" xfId="2941" xr:uid="{EED6A6FE-7603-444E-B679-7517D61F47B2}"/>
    <cellStyle name="Vírgula 9 2" xfId="2967" xr:uid="{BC188AAE-9631-4622-9765-10EDFE9B52BD}"/>
    <cellStyle name="Vírgula 9 2 10" xfId="19681" xr:uid="{5721F0E3-4892-4DDF-A276-D59AF271F8B3}"/>
    <cellStyle name="Vírgula 9 2 11" xfId="29961" xr:uid="{8408203A-5231-44C4-9FC6-25D1D9BD71A2}"/>
    <cellStyle name="Vírgula 9 2 12" xfId="32626" xr:uid="{F43D4804-242F-498A-8911-BC41B5696DD1}"/>
    <cellStyle name="Vírgula 9 2 13" xfId="32725" xr:uid="{58F25DEF-3409-43EE-8CA4-9A7C007D027A}"/>
    <cellStyle name="Vírgula 9 2 14" xfId="35646" xr:uid="{2C838B1B-2A84-4483-8E3A-6A4C8C0366CB}"/>
    <cellStyle name="Vírgula 9 2 15" xfId="35911" xr:uid="{7FF70D50-0E47-4FD4-8398-FD4DA19DA1F4}"/>
    <cellStyle name="Vírgula 9 2 16" xfId="37323" xr:uid="{3675B606-DE77-42C9-A3F3-167634594F02}"/>
    <cellStyle name="Vírgula 9 2 17" xfId="38728" xr:uid="{2DF55497-833D-4255-A11D-74BB4A8ECC42}"/>
    <cellStyle name="Vírgula 9 2 18" xfId="41315" xr:uid="{9BB3564A-2E65-4570-A252-AED2B89B1FB9}"/>
    <cellStyle name="Vírgula 9 2 19" xfId="41777" xr:uid="{AF180551-6163-4FA7-BC87-ECBF80ACC781}"/>
    <cellStyle name="Vírgula 9 2 2" xfId="3176" xr:uid="{3E17E070-1F55-4DFD-80E1-943077706D70}"/>
    <cellStyle name="Vírgula 9 2 2 10" xfId="13335" xr:uid="{4EFF677F-06E7-4BC2-AA80-06C411665138}"/>
    <cellStyle name="Vírgula 9 2 2 11" xfId="32923" xr:uid="{32D39602-765F-4C18-9797-C7669D9D49DF}"/>
    <cellStyle name="Vírgula 9 2 2 12" xfId="35647" xr:uid="{87438CFA-6576-4AD9-8942-0D2495BC7AFE}"/>
    <cellStyle name="Vírgula 9 2 2 13" xfId="36276" xr:uid="{EC0B2FFE-27EF-4DAF-9DDE-D239C11CE012}"/>
    <cellStyle name="Vírgula 9 2 2 14" xfId="37688" xr:uid="{082312E0-B6AF-458D-985F-851E0BB57C57}"/>
    <cellStyle name="Vírgula 9 2 2 15" xfId="39093" xr:uid="{C7916B05-7CC3-4C06-B9AD-49D3E041E432}"/>
    <cellStyle name="Vírgula 9 2 2 16" xfId="41316" xr:uid="{D7BF6C58-857D-4F63-9F75-44C834A7FB5C}"/>
    <cellStyle name="Vírgula 9 2 2 17" xfId="42142" xr:uid="{D10E3784-8AF4-4B1F-8F78-DE40602E075B}"/>
    <cellStyle name="Vírgula 9 2 2 18" xfId="43545" xr:uid="{8FD9D188-CDA7-47B6-A22F-2978F3B81F94}"/>
    <cellStyle name="Vírgula 9 2 2 2" xfId="3641" xr:uid="{A5DA2B52-37B3-4E5F-A1F3-E7EB9273E248}"/>
    <cellStyle name="Vírgula 9 2 2 2 10" xfId="35648" xr:uid="{D362D238-4F67-46B9-B4A8-15AEE63173D2}"/>
    <cellStyle name="Vírgula 9 2 2 2 11" xfId="37028" xr:uid="{FE05C974-B815-4B67-9EB6-536B4C3BB7FF}"/>
    <cellStyle name="Vírgula 9 2 2 2 12" xfId="38440" xr:uid="{1B563163-5EBB-4133-9C80-408E532550E6}"/>
    <cellStyle name="Vírgula 9 2 2 2 13" xfId="39845" xr:uid="{671FF6DE-DC08-4564-B677-D76612CB3804}"/>
    <cellStyle name="Vírgula 9 2 2 2 14" xfId="41317" xr:uid="{4730DFA1-A8EF-4831-89F6-718C01A9E216}"/>
    <cellStyle name="Vírgula 9 2 2 2 15" xfId="42894" xr:uid="{E314ACDD-499F-4593-B1E7-A33D7EC1F5EB}"/>
    <cellStyle name="Vírgula 9 2 2 2 16" xfId="44297" xr:uid="{D174B328-6BAA-48A7-9E2C-4F885D7ABEA3}"/>
    <cellStyle name="Vírgula 9 2 2 2 2" xfId="4502" xr:uid="{70B69EFB-0729-469C-9CD0-695B6B7EAC2C}"/>
    <cellStyle name="Vírgula 9 2 2 2 2 2" xfId="6111" xr:uid="{A490742E-3010-493A-89C2-040468D8DA2E}"/>
    <cellStyle name="Vírgula 9 2 2 2 2 2 2" xfId="11360" xr:uid="{FDD5DC23-A456-48EE-B32C-3D2F183AA49F}"/>
    <cellStyle name="Vírgula 9 2 2 2 2 2 2 2" xfId="27622" xr:uid="{191F7A80-92CC-4453-BE46-7537C96287D6}"/>
    <cellStyle name="Vírgula 9 2 2 2 2 2 3" xfId="16883" xr:uid="{C37CEF54-D463-401A-9EA8-2B216C54F4D9}"/>
    <cellStyle name="Vírgula 9 2 2 2 2 2 4" xfId="22781" xr:uid="{C2CF3B86-5D04-489B-AA07-7244FE8BBB2C}"/>
    <cellStyle name="Vírgula 9 2 2 2 2 2 5" xfId="31587" xr:uid="{AB85D1B1-815B-4822-B150-DF170032E645}"/>
    <cellStyle name="Vírgula 9 2 2 2 2 3" xfId="8117" xr:uid="{6345BE49-5081-4AD1-93BE-463581DE2B50}"/>
    <cellStyle name="Vírgula 9 2 2 2 2 3 2" xfId="12972" xr:uid="{A6BB0707-1EC0-4918-9FB2-FA3258EDBAFB}"/>
    <cellStyle name="Vírgula 9 2 2 2 2 3 2 2" xfId="29234" xr:uid="{758EE3B2-210C-43D1-B897-AD15683A60FC}"/>
    <cellStyle name="Vírgula 9 2 2 2 2 3 3" xfId="18567" xr:uid="{E6EB6606-B296-4F05-897A-B100C15F93F8}"/>
    <cellStyle name="Vírgula 9 2 2 2 2 3 4" xfId="24393" xr:uid="{F67DEA71-00E2-4AF4-83BD-90681E791F40}"/>
    <cellStyle name="Vírgula 9 2 2 2 2 3 5" xfId="29347" xr:uid="{1927C1EC-77EF-4CA4-8041-115E2D3A9EF1}"/>
    <cellStyle name="Vírgula 9 2 2 2 2 4" xfId="9744" xr:uid="{66A7D760-ABA4-402F-8435-E3EDC446EAE6}"/>
    <cellStyle name="Vírgula 9 2 2 2 2 4 2" xfId="26013" xr:uid="{657E9189-7F96-49FF-A2F7-02741F1CF716}"/>
    <cellStyle name="Vírgula 9 2 2 2 2 5" xfId="15274" xr:uid="{607FF604-A7A4-4A47-93E1-63AD57522824}"/>
    <cellStyle name="Vírgula 9 2 2 2 2 6" xfId="21172" xr:uid="{60940445-2F1A-4879-8592-E1A91C13E052}"/>
    <cellStyle name="Vírgula 9 2 2 2 2 7" xfId="30796" xr:uid="{EA1D2D00-1F04-493C-A456-CD1244EDE9E3}"/>
    <cellStyle name="Vírgula 9 2 2 2 2 8" xfId="34217" xr:uid="{D5115424-C5C8-4D78-86AC-08A827396A70}"/>
    <cellStyle name="Vírgula 9 2 2 2 3" xfId="5256" xr:uid="{3E03C0F4-B7AF-405F-8353-CBD277BB7515}"/>
    <cellStyle name="Vírgula 9 2 2 2 3 2" xfId="10505" xr:uid="{B9F68A76-0A6C-4914-B261-D6A992928089}"/>
    <cellStyle name="Vírgula 9 2 2 2 3 2 2" xfId="26767" xr:uid="{91A8EE48-C996-42EA-BC36-E282BC9E8420}"/>
    <cellStyle name="Vírgula 9 2 2 2 3 3" xfId="16028" xr:uid="{93DA8BB7-DE78-4036-9E47-3B3B8733D2C4}"/>
    <cellStyle name="Vírgula 9 2 2 2 3 4" xfId="21926" xr:uid="{65EA0803-328A-47DA-B35B-5B743A3205BB}"/>
    <cellStyle name="Vírgula 9 2 2 2 3 5" xfId="30610" xr:uid="{4DDD52A2-0EAD-4399-9924-6B9B568B2184}"/>
    <cellStyle name="Vírgula 9 2 2 2 4" xfId="7262" xr:uid="{29AB80AE-15A9-4C30-802A-FEDCC46F08FA}"/>
    <cellStyle name="Vírgula 9 2 2 2 4 2" xfId="12117" xr:uid="{CAA84E8E-D07A-40A9-866C-3737B3D7B1B7}"/>
    <cellStyle name="Vírgula 9 2 2 2 4 2 2" xfId="28379" xr:uid="{F778E0ED-108D-457F-A9E0-D0F56F646B20}"/>
    <cellStyle name="Vírgula 9 2 2 2 4 3" xfId="17712" xr:uid="{E366EACA-F162-4AF6-93F6-8320CA1C21AE}"/>
    <cellStyle name="Vírgula 9 2 2 2 4 4" xfId="23538" xr:uid="{071744E7-B334-426F-B79F-3758F8646637}"/>
    <cellStyle name="Vírgula 9 2 2 2 4 5" xfId="18855" xr:uid="{9C0010C9-120F-42BF-9765-ECDA82765F70}"/>
    <cellStyle name="Vírgula 9 2 2 2 5" xfId="8889" xr:uid="{CDD5511E-4CAA-41E4-9CD8-72FB93ACE1C2}"/>
    <cellStyle name="Vírgula 9 2 2 2 5 2" xfId="25158" xr:uid="{4C070ED5-1824-4B3F-8124-14B93A2F4DF9}"/>
    <cellStyle name="Vírgula 9 2 2 2 6" xfId="14417" xr:uid="{25ED11ED-E223-4A09-B084-74A1A7CCAD5C}"/>
    <cellStyle name="Vírgula 9 2 2 2 7" xfId="20317" xr:uid="{3A67963F-E2BB-469A-B095-F2D04779DB9E}"/>
    <cellStyle name="Vírgula 9 2 2 2 8" xfId="32012" xr:uid="{60EEBBA5-9554-443E-8A55-14A430875034}"/>
    <cellStyle name="Vírgula 9 2 2 2 9" xfId="33362" xr:uid="{071ED622-AD28-4C63-A5DF-51BBEC855D8C}"/>
    <cellStyle name="Vírgula 9 2 2 3" xfId="3316" xr:uid="{B38DF2EA-3131-4618-91A4-D7981C87DD13}"/>
    <cellStyle name="Vírgula 9 2 2 3 2" xfId="4104" xr:uid="{040E3AC7-FF36-4EC6-9A48-3A244A615D02}"/>
    <cellStyle name="Vírgula 9 2 2 3 2 2" xfId="5713" xr:uid="{FE4BB896-390C-47F8-B2E8-8FC7ADCB2D93}"/>
    <cellStyle name="Vírgula 9 2 2 3 2 2 2" xfId="10962" xr:uid="{D1C38B21-77EC-4239-A988-5A164B85DEF9}"/>
    <cellStyle name="Vírgula 9 2 2 3 2 2 2 2" xfId="27224" xr:uid="{5F964960-881D-47FC-84D2-B7647B55EC86}"/>
    <cellStyle name="Vírgula 9 2 2 3 2 2 3" xfId="16485" xr:uid="{E06D4CDB-93B9-4908-9D10-47E914F3DBE5}"/>
    <cellStyle name="Vírgula 9 2 2 3 2 2 4" xfId="22383" xr:uid="{570E0816-9A1E-4D06-A478-402AEA9117AE}"/>
    <cellStyle name="Vírgula 9 2 2 3 2 2 5" xfId="32249" xr:uid="{AC11599F-C1CE-4A26-8F23-D559D881D4B0}"/>
    <cellStyle name="Vírgula 9 2 2 3 2 3" xfId="7719" xr:uid="{3D078794-E15B-40BE-8B0B-7D46E79E2265}"/>
    <cellStyle name="Vírgula 9 2 2 3 2 3 2" xfId="12574" xr:uid="{728AB0F8-E887-400E-8008-EA0D0FCFCFEC}"/>
    <cellStyle name="Vírgula 9 2 2 3 2 3 2 2" xfId="28836" xr:uid="{440DB5E9-7759-4667-8DFE-3A63F56F4F6B}"/>
    <cellStyle name="Vírgula 9 2 2 3 2 3 3" xfId="18169" xr:uid="{D82C5370-E020-42CB-9B8A-522871A36439}"/>
    <cellStyle name="Vírgula 9 2 2 3 2 3 4" xfId="23995" xr:uid="{9D4E9F75-B63A-4022-B4C0-2EACEB5F3704}"/>
    <cellStyle name="Vírgula 9 2 2 3 2 3 5" xfId="31963" xr:uid="{5D295402-581B-40EB-A3C4-80D78DEEB8B9}"/>
    <cellStyle name="Vírgula 9 2 2 3 2 4" xfId="9346" xr:uid="{FB14913D-3D02-4862-A83D-0FCD1BC3F233}"/>
    <cellStyle name="Vírgula 9 2 2 3 2 4 2" xfId="25615" xr:uid="{F2826DAA-F667-4746-B214-3F4D5F6E373D}"/>
    <cellStyle name="Vírgula 9 2 2 3 2 5" xfId="14876" xr:uid="{D1944D58-A2DC-4E08-8C2A-F1609F92C159}"/>
    <cellStyle name="Vírgula 9 2 2 3 2 6" xfId="20774" xr:uid="{BCAFCF6C-EA0A-43A9-A09A-26A2EF128A6E}"/>
    <cellStyle name="Vírgula 9 2 2 3 2 7" xfId="31218" xr:uid="{6568236A-714A-4ACA-AEE7-01DA167DC4C1}"/>
    <cellStyle name="Vírgula 9 2 2 3 2 8" xfId="33819" xr:uid="{016C8E6B-CADF-486C-AF44-F424713719BE}"/>
    <cellStyle name="Vírgula 9 2 2 3 3" xfId="4932" xr:uid="{1F205ACB-9B08-4004-BCA7-60FCA20CB2FF}"/>
    <cellStyle name="Vírgula 9 2 2 3 3 2" xfId="10181" xr:uid="{4B6D1427-8C51-4B34-956B-0ADAFF42229F}"/>
    <cellStyle name="Vírgula 9 2 2 3 3 2 2" xfId="26443" xr:uid="{E81BBECA-91E5-4AAF-959C-43168F302366}"/>
    <cellStyle name="Vírgula 9 2 2 3 3 3" xfId="15704" xr:uid="{84044E98-27A4-4513-8A9E-375551CCB4C6}"/>
    <cellStyle name="Vírgula 9 2 2 3 3 4" xfId="21602" xr:uid="{F4D216D7-BCE0-43E0-A93D-6771DE97A237}"/>
    <cellStyle name="Vírgula 9 2 2 3 3 5" xfId="32451" xr:uid="{C797D2EE-9FAB-4147-A6A6-C560A926E78A}"/>
    <cellStyle name="Vírgula 9 2 2 3 4" xfId="6938" xr:uid="{233B6C10-59E2-4225-8F09-E2BE1A399F20}"/>
    <cellStyle name="Vírgula 9 2 2 3 4 2" xfId="11793" xr:uid="{E88CAA3F-E0E6-4399-BBF0-335C42B5FA18}"/>
    <cellStyle name="Vírgula 9 2 2 3 4 2 2" xfId="28055" xr:uid="{9D019A04-4C7F-4C8F-8A74-FAD58EF2F397}"/>
    <cellStyle name="Vírgula 9 2 2 3 4 3" xfId="17388" xr:uid="{515A32F0-FC05-4A25-B2A7-9431B12853F3}"/>
    <cellStyle name="Vírgula 9 2 2 3 4 4" xfId="23214" xr:uid="{4AB0F0FB-4995-4528-9C18-360BD3D5FD70}"/>
    <cellStyle name="Vírgula 9 2 2 3 4 5" xfId="31111" xr:uid="{714A2886-7856-4C89-9D92-D21E89E620E0}"/>
    <cellStyle name="Vírgula 9 2 2 3 5" xfId="8565" xr:uid="{437CE978-7620-4CD8-8103-C8073C8FD1C1}"/>
    <cellStyle name="Vírgula 9 2 2 3 5 2" xfId="24834" xr:uid="{E33CFF17-2215-46CB-AA6B-368C3AE7008F}"/>
    <cellStyle name="Vírgula 9 2 2 3 6" xfId="14093" xr:uid="{25640F05-805F-453C-AD0D-F7712919298D}"/>
    <cellStyle name="Vírgula 9 2 2 3 7" xfId="19993" xr:uid="{C5B7163D-84BF-4DE2-9AD5-82732B8D09FB}"/>
    <cellStyle name="Vírgula 9 2 2 3 8" xfId="30469" xr:uid="{AC7B0A4A-0104-47E1-9476-6FC821B5D427}"/>
    <cellStyle name="Vírgula 9 2 2 3 9" xfId="33038" xr:uid="{9F636590-7A85-4B96-885B-6C226F6C099F}"/>
    <cellStyle name="Vírgula 9 2 2 4" xfId="4067" xr:uid="{0F552FA3-5630-4115-B8D8-E812B194B42D}"/>
    <cellStyle name="Vírgula 9 2 2 4 2" xfId="5676" xr:uid="{180359BE-0F49-4CD1-BABB-140F7BE500FE}"/>
    <cellStyle name="Vírgula 9 2 2 4 2 2" xfId="10925" xr:uid="{A9A25617-8D99-4A19-A725-FF0E322A4B0C}"/>
    <cellStyle name="Vírgula 9 2 2 4 2 2 2" xfId="27187" xr:uid="{F4F40B7C-B52B-4450-8BEC-31D1E370D282}"/>
    <cellStyle name="Vírgula 9 2 2 4 2 3" xfId="16448" xr:uid="{01DDC33C-4DB3-4CEA-B353-4507EFE5ADC9}"/>
    <cellStyle name="Vírgula 9 2 2 4 2 4" xfId="22346" xr:uid="{59F769BE-25EF-44E2-8AF3-E3659DC66E9A}"/>
    <cellStyle name="Vírgula 9 2 2 4 2 5" xfId="16980" xr:uid="{F82EB1ED-8702-41CA-90EA-44428D89B1EF}"/>
    <cellStyle name="Vírgula 9 2 2 4 3" xfId="7682" xr:uid="{8058BA53-BF09-4F7B-84D1-CCFFDACE21AE}"/>
    <cellStyle name="Vírgula 9 2 2 4 3 2" xfId="12537" xr:uid="{D880749C-5267-464D-887F-DA5E4D00573D}"/>
    <cellStyle name="Vírgula 9 2 2 4 3 2 2" xfId="28799" xr:uid="{8435F330-0B03-4988-8DCF-6E0E5CFE0E2A}"/>
    <cellStyle name="Vírgula 9 2 2 4 3 3" xfId="18132" xr:uid="{906215FF-FA3F-4683-ACDE-9C5A7D9185E6}"/>
    <cellStyle name="Vírgula 9 2 2 4 3 4" xfId="23958" xr:uid="{F3EF919C-C353-4165-B4A1-00C02674325C}"/>
    <cellStyle name="Vírgula 9 2 2 4 3 5" xfId="30792" xr:uid="{38C6534F-B6B1-4747-8882-5C8E703EC9E2}"/>
    <cellStyle name="Vírgula 9 2 2 4 4" xfId="9309" xr:uid="{086E1D58-2D14-440F-84C0-8057A313B927}"/>
    <cellStyle name="Vírgula 9 2 2 4 4 2" xfId="25578" xr:uid="{93C2E0B4-7366-46D1-9C51-D4AEE3BD4B29}"/>
    <cellStyle name="Vírgula 9 2 2 4 5" xfId="14839" xr:uid="{6AC4C506-3AFF-443C-84A3-8F547C974E08}"/>
    <cellStyle name="Vírgula 9 2 2 4 6" xfId="20737" xr:uid="{E5BF13CA-BC43-4F09-B446-D4C8BC9C134C}"/>
    <cellStyle name="Vírgula 9 2 2 4 7" xfId="29891" xr:uid="{E2411453-5368-41F4-A289-32C28986F38B}"/>
    <cellStyle name="Vírgula 9 2 2 4 8" xfId="33782" xr:uid="{774931CA-01FA-4A82-AB8E-F5F9A04B67DB}"/>
    <cellStyle name="Vírgula 9 2 2 5" xfId="4817" xr:uid="{CD33D731-83A4-47C7-BEFC-165D0EDC4CF0}"/>
    <cellStyle name="Vírgula 9 2 2 5 2" xfId="10066" xr:uid="{51D585B7-AED1-4A19-8645-7D47606F60A8}"/>
    <cellStyle name="Vírgula 9 2 2 5 2 2" xfId="26328" xr:uid="{60E22D29-76E0-447D-95AC-890D671231F5}"/>
    <cellStyle name="Vírgula 9 2 2 5 3" xfId="15589" xr:uid="{F1237B71-3C4A-407A-95EC-8FC412E0E4A8}"/>
    <cellStyle name="Vírgula 9 2 2 5 4" xfId="21487" xr:uid="{23CF3631-7D83-4F8A-8049-D8748E195802}"/>
    <cellStyle name="Vírgula 9 2 2 5 5" xfId="19488" xr:uid="{8683071C-8E91-46EC-9C83-13B49206C37E}"/>
    <cellStyle name="Vírgula 9 2 2 6" xfId="6823" xr:uid="{6250B678-A735-4CAF-B145-82071A58E679}"/>
    <cellStyle name="Vírgula 9 2 2 6 2" xfId="11678" xr:uid="{F193BE23-3499-426B-8CD0-4B334E3A375C}"/>
    <cellStyle name="Vírgula 9 2 2 6 2 2" xfId="27940" xr:uid="{3676D119-A00B-4559-8C4D-8AB7DF50DAFF}"/>
    <cellStyle name="Vírgula 9 2 2 6 3" xfId="17273" xr:uid="{E5C45A4F-47DC-4866-A7D0-EB7151C1F632}"/>
    <cellStyle name="Vírgula 9 2 2 6 4" xfId="23099" xr:uid="{A68D3B64-1B37-40B4-8842-B098B46DF83A}"/>
    <cellStyle name="Vírgula 9 2 2 6 5" xfId="18803" xr:uid="{536525CF-C298-46B0-85EB-ED83A812D355}"/>
    <cellStyle name="Vírgula 9 2 2 7" xfId="8450" xr:uid="{775C96AF-FF66-4044-B3C6-80D6868226C5}"/>
    <cellStyle name="Vírgula 9 2 2 7 2" xfId="24719" xr:uid="{A94E1BD9-FA58-46E5-A670-4019D7F7694B}"/>
    <cellStyle name="Vírgula 9 2 2 8" xfId="13975" xr:uid="{5AC14A9D-31C9-43B4-914F-82E389E6FEDB}"/>
    <cellStyle name="Vírgula 9 2 2 9" xfId="19878" xr:uid="{A054ED1B-B130-4A44-BD89-9985C3DE18FF}"/>
    <cellStyle name="Vírgula 9 2 20" xfId="43180" xr:uid="{BB99EB58-F9A3-4625-AB46-39FA6DEBC3C7}"/>
    <cellStyle name="Vírgula 9 2 3" xfId="3443" xr:uid="{3980F0A5-8816-4F21-8826-35852C1A64E9}"/>
    <cellStyle name="Vírgula 9 2 3 10" xfId="35649" xr:uid="{4C61A739-FDB2-4D5E-A08C-6689C9C0DDE0}"/>
    <cellStyle name="Vírgula 9 2 3 11" xfId="36661" xr:uid="{50B18DAD-3589-41FB-BBC1-1C3344217B12}"/>
    <cellStyle name="Vírgula 9 2 3 12" xfId="38073" xr:uid="{0856624E-BDE6-4A9E-BD45-9B10A0E86374}"/>
    <cellStyle name="Vírgula 9 2 3 13" xfId="39478" xr:uid="{9F620C8E-AD28-4986-8D62-2E7147A0D1C0}"/>
    <cellStyle name="Vírgula 9 2 3 14" xfId="41318" xr:uid="{DE84EDE0-0D8B-45DB-AC71-07A58123698A}"/>
    <cellStyle name="Vírgula 9 2 3 15" xfId="42527" xr:uid="{71D65451-34CB-47D1-A15A-B584C341DA7E}"/>
    <cellStyle name="Vírgula 9 2 3 16" xfId="43930" xr:uid="{7EAE9022-A0C0-4041-9BA1-F942A27140B1}"/>
    <cellStyle name="Vírgula 9 2 3 2" xfId="4304" xr:uid="{D0FFAB27-DE1C-4B87-98B5-B5180DDE095D}"/>
    <cellStyle name="Vírgula 9 2 3 2 2" xfId="5913" xr:uid="{43B36C9C-6F11-427C-A467-4B3D3CBA8E3E}"/>
    <cellStyle name="Vírgula 9 2 3 2 2 2" xfId="11162" xr:uid="{8A3656C4-3C80-4971-8655-27A347119FE3}"/>
    <cellStyle name="Vírgula 9 2 3 2 2 2 2" xfId="27424" xr:uid="{A0B355C1-03E5-4C1C-9E6E-50B6A2A91E11}"/>
    <cellStyle name="Vírgula 9 2 3 2 2 3" xfId="16685" xr:uid="{3E01A6D9-C2E8-4AD2-972B-906991774B5C}"/>
    <cellStyle name="Vírgula 9 2 3 2 2 4" xfId="22583" xr:uid="{694AA9C3-8430-43E5-90C7-24A5B75AC7FA}"/>
    <cellStyle name="Vírgula 9 2 3 2 2 5" xfId="13078" xr:uid="{0F391205-0AAF-42B1-8ABA-C934F7B443E2}"/>
    <cellStyle name="Vírgula 9 2 3 2 3" xfId="7919" xr:uid="{31AAF1A2-10B6-48C7-84CF-EBF3DFD5D52C}"/>
    <cellStyle name="Vírgula 9 2 3 2 3 2" xfId="12774" xr:uid="{E526878A-7ACD-420E-B2B8-059D19F7CDF8}"/>
    <cellStyle name="Vírgula 9 2 3 2 3 2 2" xfId="29036" xr:uid="{5DE43363-F8E0-41F8-912C-CD13B2C694D3}"/>
    <cellStyle name="Vírgula 9 2 3 2 3 3" xfId="18369" xr:uid="{73F11F87-42F9-481D-A0E9-1E208371F764}"/>
    <cellStyle name="Vírgula 9 2 3 2 3 4" xfId="24195" xr:uid="{634F7E5F-1AEB-45D0-850E-433B04F02F3D}"/>
    <cellStyle name="Vírgula 9 2 3 2 3 5" xfId="31146" xr:uid="{C7D270B8-849F-40D5-AC16-47C766A175DB}"/>
    <cellStyle name="Vírgula 9 2 3 2 4" xfId="9546" xr:uid="{2EB69135-C686-4555-ADF2-EF428135180A}"/>
    <cellStyle name="Vírgula 9 2 3 2 4 2" xfId="25815" xr:uid="{5C596C68-2F8F-4CEA-A901-96F6BDD31866}"/>
    <cellStyle name="Vírgula 9 2 3 2 5" xfId="15076" xr:uid="{3B47F34B-3CC6-48C9-8AE7-26DBB58D42E9}"/>
    <cellStyle name="Vírgula 9 2 3 2 6" xfId="20974" xr:uid="{3D4F437C-4361-4E07-9015-4A35036AC9C3}"/>
    <cellStyle name="Vírgula 9 2 3 2 7" xfId="30006" xr:uid="{E02B9050-8089-4A4B-9232-CA5B6A8BB73D}"/>
    <cellStyle name="Vírgula 9 2 3 2 8" xfId="34019" xr:uid="{36A053A4-F5B5-4716-9EE7-657935E78D4F}"/>
    <cellStyle name="Vírgula 9 2 3 3" xfId="5058" xr:uid="{D014C23F-DD2B-42E5-822C-CB6715113768}"/>
    <cellStyle name="Vírgula 9 2 3 3 2" xfId="10307" xr:uid="{5F6D8105-189E-40BB-A98F-B335F45D3D65}"/>
    <cellStyle name="Vírgula 9 2 3 3 2 2" xfId="26569" xr:uid="{D12D16F7-CAF7-40B4-8EAF-CCDDD1991922}"/>
    <cellStyle name="Vírgula 9 2 3 3 3" xfId="15830" xr:uid="{C4DF950A-A696-457C-A100-96943CFCCFD0}"/>
    <cellStyle name="Vírgula 9 2 3 3 4" xfId="21728" xr:uid="{73E125D6-6821-4815-A5CF-682C47BC062D}"/>
    <cellStyle name="Vírgula 9 2 3 3 5" xfId="31557" xr:uid="{9A1257FE-6F84-481D-AD53-11F24A406A64}"/>
    <cellStyle name="Vírgula 9 2 3 4" xfId="7064" xr:uid="{690661ED-4F4F-4E19-A315-A1E80091DC6B}"/>
    <cellStyle name="Vírgula 9 2 3 4 2" xfId="11919" xr:uid="{B86BA9D1-BC9D-4CDB-8938-1445CE6B1F4E}"/>
    <cellStyle name="Vírgula 9 2 3 4 2 2" xfId="28181" xr:uid="{8FEF2F63-41F6-4E8B-841A-3C219D90DDB2}"/>
    <cellStyle name="Vírgula 9 2 3 4 3" xfId="17514" xr:uid="{6AD4CF13-1CD3-4523-8EC4-AD6E29766C75}"/>
    <cellStyle name="Vírgula 9 2 3 4 4" xfId="23340" xr:uid="{123186CF-BD18-4649-86B8-B4710E52D292}"/>
    <cellStyle name="Vírgula 9 2 3 4 5" xfId="30397" xr:uid="{D5794C3B-F385-4E06-B173-C1EE1E9AEC09}"/>
    <cellStyle name="Vírgula 9 2 3 5" xfId="8691" xr:uid="{6545AC76-14EC-41A1-ACEE-2AB219B568AE}"/>
    <cellStyle name="Vírgula 9 2 3 5 2" xfId="24960" xr:uid="{C18B2FF7-A14B-4F31-9742-6320CC885D59}"/>
    <cellStyle name="Vírgula 9 2 3 6" xfId="14219" xr:uid="{8011C814-602E-4EB5-8930-F053BFAE3D5B}"/>
    <cellStyle name="Vírgula 9 2 3 7" xfId="20119" xr:uid="{DA7C3235-B907-4A79-BD0E-B2E6FF316830}"/>
    <cellStyle name="Vírgula 9 2 3 8" xfId="30201" xr:uid="{42C00EAC-FE8D-4F67-AA76-6B1C90F8DC85}"/>
    <cellStyle name="Vírgula 9 2 3 9" xfId="33164" xr:uid="{351BC59F-5C6F-43EB-A2D4-DEEC73DD895E}"/>
    <cellStyle name="Vírgula 9 2 4" xfId="3277" xr:uid="{067515F5-67E7-4FD2-A1E0-13D36E7E7639}"/>
    <cellStyle name="Vírgula 9 2 4 2" xfId="4087" xr:uid="{6EBB2A56-8B3C-4CDB-8B15-8FAEF7354D5A}"/>
    <cellStyle name="Vírgula 9 2 4 2 2" xfId="5696" xr:uid="{CDEF2D13-F42E-406B-8B89-8C24AF5072E1}"/>
    <cellStyle name="Vírgula 9 2 4 2 2 2" xfId="10945" xr:uid="{3C58E2E8-D8A3-4214-8F16-3EAEEEFEC2CF}"/>
    <cellStyle name="Vírgula 9 2 4 2 2 2 2" xfId="27207" xr:uid="{6B6A6B46-6396-42C6-BF4B-7C8BDE949B17}"/>
    <cellStyle name="Vírgula 9 2 4 2 2 3" xfId="16468" xr:uid="{92DBF4A1-9DC0-4F0A-8341-64CDC073831B}"/>
    <cellStyle name="Vírgula 9 2 4 2 2 4" xfId="22366" xr:uid="{39ACB717-AB75-41E3-9333-93A2CB58A112}"/>
    <cellStyle name="Vírgula 9 2 4 2 2 5" xfId="31711" xr:uid="{4DFAC30C-7A4A-4C8C-9D87-7931E3D64EA4}"/>
    <cellStyle name="Vírgula 9 2 4 2 3" xfId="7702" xr:uid="{93631C87-5EC8-4473-85CE-3123BD3EA1F3}"/>
    <cellStyle name="Vírgula 9 2 4 2 3 2" xfId="12557" xr:uid="{2D3D561F-2FE8-45DA-A976-865EFF1293B4}"/>
    <cellStyle name="Vírgula 9 2 4 2 3 2 2" xfId="28819" xr:uid="{FE9D90CF-54F6-4243-93B5-53EF77249F43}"/>
    <cellStyle name="Vírgula 9 2 4 2 3 3" xfId="18152" xr:uid="{EB6EBFF6-C220-41D9-B35C-B19C9AA09E4C}"/>
    <cellStyle name="Vírgula 9 2 4 2 3 4" xfId="23978" xr:uid="{AE9B745E-AA74-4598-83DD-009438AA14F8}"/>
    <cellStyle name="Vírgula 9 2 4 2 3 5" xfId="19111" xr:uid="{97D6038D-F8A6-43A6-8A0F-C9ABEB77D23F}"/>
    <cellStyle name="Vírgula 9 2 4 2 4" xfId="9329" xr:uid="{F990F47F-B4B1-4524-9A7A-68C14081B868}"/>
    <cellStyle name="Vírgula 9 2 4 2 4 2" xfId="25598" xr:uid="{D830EDBE-452F-418E-A6A4-F620D7BC03A2}"/>
    <cellStyle name="Vírgula 9 2 4 2 5" xfId="14859" xr:uid="{077607BD-BC79-42B8-9DEE-C942057F8827}"/>
    <cellStyle name="Vírgula 9 2 4 2 6" xfId="20757" xr:uid="{B62F67B8-BFC0-4B47-9AD4-7D550AB7BCD1}"/>
    <cellStyle name="Vírgula 9 2 4 2 7" xfId="32088" xr:uid="{D00F8847-2222-49FF-B725-5E4A58A34274}"/>
    <cellStyle name="Vírgula 9 2 4 2 8" xfId="33802" xr:uid="{51D8BE4B-CB8B-4CCE-87EE-DB034287F597}"/>
    <cellStyle name="Vírgula 9 2 4 3" xfId="4904" xr:uid="{EB0E8115-88A7-49B9-BA4F-A2A0BA873A9E}"/>
    <cellStyle name="Vírgula 9 2 4 3 2" xfId="10153" xr:uid="{D0AB7AE7-4DC4-447D-B14E-58556E867D01}"/>
    <cellStyle name="Vírgula 9 2 4 3 2 2" xfId="26415" xr:uid="{7D43976F-FFAC-49A2-8442-66FCB11B4658}"/>
    <cellStyle name="Vírgula 9 2 4 3 3" xfId="15676" xr:uid="{229ECA86-BBFB-47D2-98CC-BFE5724D0406}"/>
    <cellStyle name="Vírgula 9 2 4 3 4" xfId="21574" xr:uid="{9F989472-436C-409D-A3B1-B8F33023F768}"/>
    <cellStyle name="Vírgula 9 2 4 3 5" xfId="13377" xr:uid="{48AD01AE-957A-423E-B0B0-F1AAF045D2EB}"/>
    <cellStyle name="Vírgula 9 2 4 4" xfId="6910" xr:uid="{AB504ED6-E06D-4DF6-AA85-C02E44CC75FF}"/>
    <cellStyle name="Vírgula 9 2 4 4 2" xfId="11765" xr:uid="{E58BF89E-C1BB-43CC-BD07-D7F7B8CA8468}"/>
    <cellStyle name="Vírgula 9 2 4 4 2 2" xfId="28027" xr:uid="{0824504A-2BF1-466B-A67F-D8C8567233B7}"/>
    <cellStyle name="Vírgula 9 2 4 4 3" xfId="17360" xr:uid="{3A0F67CF-43E7-4291-8856-D034072E301B}"/>
    <cellStyle name="Vírgula 9 2 4 4 4" xfId="23186" xr:uid="{5F4DEE77-74C6-4DA5-A8F9-8D4AF4D834F2}"/>
    <cellStyle name="Vírgula 9 2 4 4 5" xfId="30408" xr:uid="{07D8FDBC-5768-41A2-AA72-44DE9CFD0222}"/>
    <cellStyle name="Vírgula 9 2 4 5" xfId="8537" xr:uid="{EA7E8A37-1A52-4505-A3F1-71FC14F009E6}"/>
    <cellStyle name="Vírgula 9 2 4 5 2" xfId="24806" xr:uid="{8E2D9A5E-2E54-4D76-A520-13F7B1679AEA}"/>
    <cellStyle name="Vírgula 9 2 4 6" xfId="14063" xr:uid="{A42D3F13-A1DB-4BF8-9507-D469F006942B}"/>
    <cellStyle name="Vírgula 9 2 4 7" xfId="19965" xr:uid="{18B40F66-9789-4E9B-BB6F-21471BE651C3}"/>
    <cellStyle name="Vírgula 9 2 4 8" xfId="30346" xr:uid="{83327CEC-1039-4A0E-9FCC-32B81BBF22D6}"/>
    <cellStyle name="Vírgula 9 2 4 9" xfId="33010" xr:uid="{67EDD314-8163-4A6E-8903-FAD4B3DC310C}"/>
    <cellStyle name="Vírgula 9 2 5" xfId="3869" xr:uid="{DCA718AD-F5BA-41BB-9007-67575AB4654C}"/>
    <cellStyle name="Vírgula 9 2 5 2" xfId="5478" xr:uid="{2A6AC7FD-7A0B-45E2-98BD-A0BAF4FA35D3}"/>
    <cellStyle name="Vírgula 9 2 5 2 2" xfId="10727" xr:uid="{A07AA074-A6AE-432D-BEA3-E4F0B9BF715D}"/>
    <cellStyle name="Vírgula 9 2 5 2 2 2" xfId="26989" xr:uid="{66042CD7-F477-45C1-AFA4-18889B533058}"/>
    <cellStyle name="Vírgula 9 2 5 2 3" xfId="16250" xr:uid="{7012E6DC-90B3-4C37-BA89-78DCF9E5D1EA}"/>
    <cellStyle name="Vírgula 9 2 5 2 4" xfId="22148" xr:uid="{A60303F7-9649-4C9E-A980-F2A48302F0E5}"/>
    <cellStyle name="Vírgula 9 2 5 2 5" xfId="30598" xr:uid="{A0924B67-7702-4F9D-8405-602C833B1547}"/>
    <cellStyle name="Vírgula 9 2 5 3" xfId="7484" xr:uid="{0CFCCA5D-362E-4428-9944-9D596A834428}"/>
    <cellStyle name="Vírgula 9 2 5 3 2" xfId="12339" xr:uid="{12CF5C1B-0C5E-4275-BC88-BF85CAB87826}"/>
    <cellStyle name="Vírgula 9 2 5 3 2 2" xfId="28601" xr:uid="{7A020D9C-530E-4240-AF4B-2A26E9F0E896}"/>
    <cellStyle name="Vírgula 9 2 5 3 3" xfId="17934" xr:uid="{7CFF8B64-273A-4455-B2B5-B3BF0338CE55}"/>
    <cellStyle name="Vírgula 9 2 5 3 4" xfId="23760" xr:uid="{9D9E4B7D-A665-4B0C-8672-11F2F336A819}"/>
    <cellStyle name="Vírgula 9 2 5 3 5" xfId="19404" xr:uid="{F795057A-57BA-4B9B-A447-669AFAF0CACC}"/>
    <cellStyle name="Vírgula 9 2 5 4" xfId="9111" xr:uid="{873BD99C-07B4-4FD7-BBFA-B8AA294C47CF}"/>
    <cellStyle name="Vírgula 9 2 5 4 2" xfId="25380" xr:uid="{E13D85F8-9321-4509-AE61-AC406B395E4B}"/>
    <cellStyle name="Vírgula 9 2 5 5" xfId="14641" xr:uid="{2652A005-23D9-4054-BB5E-6CBB14DA1273}"/>
    <cellStyle name="Vírgula 9 2 5 6" xfId="20539" xr:uid="{D9789376-CEB5-445D-AA0A-DBAD30DD986E}"/>
    <cellStyle name="Vírgula 9 2 5 7" xfId="32239" xr:uid="{A347CF75-20FC-465D-96F1-ED3F6C41E217}"/>
    <cellStyle name="Vírgula 9 2 5 8" xfId="33584" xr:uid="{3DDECA54-3CE3-400A-BE47-78D217F65B2B}"/>
    <cellStyle name="Vírgula 9 2 6" xfId="4620" xr:uid="{E8E73531-6170-47A0-9125-8D51436E2B31}"/>
    <cellStyle name="Vírgula 9 2 6 2" xfId="9869" xr:uid="{FCF7B282-7B9B-4B74-8129-443CEB3C100F}"/>
    <cellStyle name="Vírgula 9 2 6 2 2" xfId="26131" xr:uid="{2F28ED01-15C8-48C2-90A9-9B11D6B5245F}"/>
    <cellStyle name="Vírgula 9 2 6 3" xfId="15392" xr:uid="{3A56B00D-A630-43AD-874B-F83FE9E28D65}"/>
    <cellStyle name="Vírgula 9 2 6 4" xfId="21290" xr:uid="{BC22D9F0-EB92-4CA5-A649-82338478C021}"/>
    <cellStyle name="Vírgula 9 2 6 5" xfId="30271" xr:uid="{E2AE91F2-1921-439E-BA8D-0D6F8EAF63CA}"/>
    <cellStyle name="Vírgula 9 2 7" xfId="6626" xr:uid="{5B72C8D1-155D-4B66-B323-1D56AC20A013}"/>
    <cellStyle name="Vírgula 9 2 7 2" xfId="11481" xr:uid="{EE93AB86-EAA8-45DC-B48F-C2BC13C17DBD}"/>
    <cellStyle name="Vírgula 9 2 7 2 2" xfId="27743" xr:uid="{6E6DE2B2-95A6-4930-8846-B7C6FFC019EB}"/>
    <cellStyle name="Vírgula 9 2 7 3" xfId="17076" xr:uid="{8FFE60B6-893D-413B-9424-3C6BC5EBC8E5}"/>
    <cellStyle name="Vírgula 9 2 7 4" xfId="22902" xr:uid="{9B8A2AF9-CBC6-4F44-A705-91C1A8760614}"/>
    <cellStyle name="Vírgula 9 2 7 5" xfId="16967" xr:uid="{21F75993-CB7F-402C-B70E-FFEF90A28AEB}"/>
    <cellStyle name="Vírgula 9 2 8" xfId="8253" xr:uid="{D2AF7BE7-294B-4E1D-ABEF-4CC8CBD66D11}"/>
    <cellStyle name="Vírgula 9 2 8 2" xfId="24522" xr:uid="{A56F5EA8-3ACE-47F0-91D6-3A2ECD447DEF}"/>
    <cellStyle name="Vírgula 9 2 9" xfId="13776" xr:uid="{6E5EA7E5-DF6A-4BD9-86A1-1357EBC13835}"/>
    <cellStyle name="Vírgula 9 3" xfId="3161" xr:uid="{784695FD-2344-4DAD-B865-FB56EC2DC7AA}"/>
    <cellStyle name="Vírgula 9 3 10" xfId="19131" xr:uid="{7149DD0D-028E-4F62-A903-AD9BBAD63D86}"/>
    <cellStyle name="Vírgula 9 3 11" xfId="32908" xr:uid="{3004D835-6926-47F1-AD26-A6AE1B66730E}"/>
    <cellStyle name="Vírgula 9 3 12" xfId="35650" xr:uid="{A04CB8DB-4966-42D1-A222-90C24200A00B}"/>
    <cellStyle name="Vírgula 9 3 13" xfId="36338" xr:uid="{AC894B55-6583-4BE6-B74C-26B3747473FB}"/>
    <cellStyle name="Vírgula 9 3 14" xfId="37750" xr:uid="{A2973ED5-4C17-4260-9A44-C825B7A5B510}"/>
    <cellStyle name="Vírgula 9 3 15" xfId="39155" xr:uid="{FF69A124-FE62-46A9-B7E3-BE5CC386D9CC}"/>
    <cellStyle name="Vírgula 9 3 16" xfId="41319" xr:uid="{E912013F-99D6-452D-B8AC-2D74EE0ADF9D}"/>
    <cellStyle name="Vírgula 9 3 17" xfId="42204" xr:uid="{83E8E70A-6413-42A8-933A-CA933D25B301}"/>
    <cellStyle name="Vírgula 9 3 18" xfId="43607" xr:uid="{1601AD1F-E8E8-4286-B77A-C1D387969EEE}"/>
    <cellStyle name="Vírgula 9 3 2" xfId="3626" xr:uid="{3DDB9678-9560-4E87-BAAF-7BCFEC506F6A}"/>
    <cellStyle name="Vírgula 9 3 2 10" xfId="35651" xr:uid="{1D2068EC-68E0-4F99-ACB7-59BF1AFD3CA9}"/>
    <cellStyle name="Vírgula 9 3 2 11" xfId="37090" xr:uid="{13E9D385-A43D-4483-A157-4C037E4CCFD0}"/>
    <cellStyle name="Vírgula 9 3 2 12" xfId="38502" xr:uid="{96F29AC1-B371-4F14-9D0F-5DCD691D5DD6}"/>
    <cellStyle name="Vírgula 9 3 2 13" xfId="39907" xr:uid="{58816F68-59C5-4061-8DC6-F251823B998B}"/>
    <cellStyle name="Vírgula 9 3 2 14" xfId="41320" xr:uid="{2EA68124-B176-472D-AFE6-DF5689D0959B}"/>
    <cellStyle name="Vírgula 9 3 2 15" xfId="42956" xr:uid="{FAD27A99-B9D9-4A9B-A628-50AA51C17D88}"/>
    <cellStyle name="Vírgula 9 3 2 16" xfId="44359" xr:uid="{D9817128-1CA6-4D5E-AC04-91F86C1618FC}"/>
    <cellStyle name="Vírgula 9 3 2 2" xfId="4487" xr:uid="{AE3F42CE-239E-4260-8840-6B650DA80B48}"/>
    <cellStyle name="Vírgula 9 3 2 2 2" xfId="6096" xr:uid="{C98C7FAF-8D8D-48C6-8B3D-05B42A2C3F67}"/>
    <cellStyle name="Vírgula 9 3 2 2 2 2" xfId="11345" xr:uid="{BD0F75E0-07D7-4B32-875F-E1079F47E4A8}"/>
    <cellStyle name="Vírgula 9 3 2 2 2 2 2" xfId="27607" xr:uid="{760E08D6-5A45-4102-BA19-84A711372930}"/>
    <cellStyle name="Vírgula 9 3 2 2 2 3" xfId="16868" xr:uid="{2A1EC400-5A25-42AA-9380-AB13275430A8}"/>
    <cellStyle name="Vírgula 9 3 2 2 2 4" xfId="22766" xr:uid="{44EB7673-6B49-4877-AA9D-F66FA18868BB}"/>
    <cellStyle name="Vírgula 9 3 2 2 2 5" xfId="30411" xr:uid="{D96AEB8E-8040-4E00-AAF7-27BB4AE289EA}"/>
    <cellStyle name="Vírgula 9 3 2 2 3" xfId="8102" xr:uid="{70B4B00B-89E3-4B0E-8D3A-E064F65B8B43}"/>
    <cellStyle name="Vírgula 9 3 2 2 3 2" xfId="12957" xr:uid="{55A72F8E-E760-4EFF-8CA7-B7272033A8FD}"/>
    <cellStyle name="Vírgula 9 3 2 2 3 2 2" xfId="29219" xr:uid="{55B4AAEC-8B17-441D-814B-2D1C88121521}"/>
    <cellStyle name="Vírgula 9 3 2 2 3 3" xfId="18552" xr:uid="{1671243E-438B-4362-B997-BF951CF14DB2}"/>
    <cellStyle name="Vírgula 9 3 2 2 3 4" xfId="24378" xr:uid="{D179DA93-6628-4459-983F-2C9C99A9D618}"/>
    <cellStyle name="Vírgula 9 3 2 2 3 5" xfId="29815" xr:uid="{8E2D0213-9FD5-456E-8DE6-7765F6B7D7C0}"/>
    <cellStyle name="Vírgula 9 3 2 2 4" xfId="9729" xr:uid="{5AAB3234-8207-46A9-9192-7B6569A6DF1F}"/>
    <cellStyle name="Vírgula 9 3 2 2 4 2" xfId="25998" xr:uid="{D9E8CBCA-BCC1-44FF-9DA7-88AD7F30F425}"/>
    <cellStyle name="Vírgula 9 3 2 2 5" xfId="15259" xr:uid="{FCFC4E65-8BB1-4C9A-9AEE-A391D42DF735}"/>
    <cellStyle name="Vírgula 9 3 2 2 6" xfId="21157" xr:uid="{E276C73C-61AC-4BFC-B8FA-421C060D934F}"/>
    <cellStyle name="Vírgula 9 3 2 2 7" xfId="19496" xr:uid="{F3B940B3-2CE6-431D-8D91-ACFE0905FDE2}"/>
    <cellStyle name="Vírgula 9 3 2 2 8" xfId="34202" xr:uid="{642A1B73-BF7C-434E-BD20-364BAB45EFA7}"/>
    <cellStyle name="Vírgula 9 3 2 3" xfId="5241" xr:uid="{54F58CED-2BE0-4181-B123-8C2350314312}"/>
    <cellStyle name="Vírgula 9 3 2 3 2" xfId="10490" xr:uid="{27E0E1E2-35CE-4069-BB5D-F968764CD1FA}"/>
    <cellStyle name="Vírgula 9 3 2 3 2 2" xfId="26752" xr:uid="{1B391614-03C5-4F22-8618-C083FA2E9C02}"/>
    <cellStyle name="Vírgula 9 3 2 3 3" xfId="16013" xr:uid="{71A88C95-44B4-4A9D-B24B-7FF5EA23C45D}"/>
    <cellStyle name="Vírgula 9 3 2 3 4" xfId="21911" xr:uid="{D861D6C9-07D6-407B-B335-D13759D9B0F2}"/>
    <cellStyle name="Vírgula 9 3 2 3 5" xfId="18968" xr:uid="{02E9F09F-B772-4D34-9272-2E2A5E7CE56A}"/>
    <cellStyle name="Vírgula 9 3 2 4" xfId="7247" xr:uid="{9F79D086-4CB6-481D-89C7-20FEA19A8707}"/>
    <cellStyle name="Vírgula 9 3 2 4 2" xfId="12102" xr:uid="{DCBF50B7-5F90-41D9-B5A1-4B0F0BF1E08D}"/>
    <cellStyle name="Vírgula 9 3 2 4 2 2" xfId="28364" xr:uid="{78CDBC6B-5E22-4EC5-8BA4-AFE4B9144200}"/>
    <cellStyle name="Vírgula 9 3 2 4 3" xfId="17697" xr:uid="{C41FED94-916E-411D-9044-FD6E1521DC60}"/>
    <cellStyle name="Vírgula 9 3 2 4 4" xfId="23523" xr:uid="{BB661454-9E09-44E3-A244-AF631FEAFD6A}"/>
    <cellStyle name="Vírgula 9 3 2 4 5" xfId="30167" xr:uid="{62F3D97E-5FC6-48FE-A22D-783A7B2FBDE2}"/>
    <cellStyle name="Vírgula 9 3 2 5" xfId="8874" xr:uid="{8CB14B8D-51D5-4647-8C59-20DAA3A05211}"/>
    <cellStyle name="Vírgula 9 3 2 5 2" xfId="25143" xr:uid="{9F142EE4-DD23-42DD-8659-A9DAE83CAB20}"/>
    <cellStyle name="Vírgula 9 3 2 6" xfId="14402" xr:uid="{C3576C05-B9FA-4961-8A6D-A87AE18A1B36}"/>
    <cellStyle name="Vírgula 9 3 2 7" xfId="20302" xr:uid="{A05D361B-7ED1-43AF-A9EC-96ACEE19E201}"/>
    <cellStyle name="Vírgula 9 3 2 8" xfId="32218" xr:uid="{0DEE2B7A-381C-404E-827B-834F7972CBFF}"/>
    <cellStyle name="Vírgula 9 3 2 9" xfId="33347" xr:uid="{96BA0BB5-ED26-428E-B977-6EB099E10E98}"/>
    <cellStyle name="Vírgula 9 3 3" xfId="3671" xr:uid="{60379B70-4FB8-4B17-B2F2-E4BB993BC31B}"/>
    <cellStyle name="Vírgula 9 3 3 2" xfId="4528" xr:uid="{2DE4A52A-B5D7-44BB-8A97-1FD73B165846}"/>
    <cellStyle name="Vírgula 9 3 3 2 2" xfId="6137" xr:uid="{8AD54186-9B14-4E58-87B4-13C35A9416DC}"/>
    <cellStyle name="Vírgula 9 3 3 2 2 2" xfId="11386" xr:uid="{21C788CC-121E-427A-BD29-E7E3BAF6558F}"/>
    <cellStyle name="Vírgula 9 3 3 2 2 2 2" xfId="27648" xr:uid="{75B0F6ED-33BC-447F-969F-88AAB18617B4}"/>
    <cellStyle name="Vírgula 9 3 3 2 2 3" xfId="16909" xr:uid="{2610DD9C-035D-4C5C-BE24-BF60B6754044}"/>
    <cellStyle name="Vírgula 9 3 3 2 2 4" xfId="22807" xr:uid="{68789902-4A8F-4793-B5E4-592F763BF79B}"/>
    <cellStyle name="Vírgula 9 3 3 2 2 5" xfId="19586" xr:uid="{485A63B5-5B36-40D9-B8C2-254CE1DE93CF}"/>
    <cellStyle name="Vírgula 9 3 3 2 3" xfId="8143" xr:uid="{BFB2A99A-0D4E-4CC5-BA36-D24D0B9F72B3}"/>
    <cellStyle name="Vírgula 9 3 3 2 3 2" xfId="12998" xr:uid="{0A192F15-280B-431B-9FA7-0AF94A82CC37}"/>
    <cellStyle name="Vírgula 9 3 3 2 3 2 2" xfId="29260" xr:uid="{0F0267ED-B3FA-481D-BEC2-2A79E1CF4AE1}"/>
    <cellStyle name="Vírgula 9 3 3 2 3 3" xfId="18593" xr:uid="{18571148-BB46-4E7A-87BF-B22D65809F61}"/>
    <cellStyle name="Vírgula 9 3 3 2 3 4" xfId="24419" xr:uid="{762AB71B-7204-4665-BAD0-13A49EE0E888}"/>
    <cellStyle name="Vírgula 9 3 3 2 3 5" xfId="13422" xr:uid="{A1A8FAAA-CEAF-491D-98BD-344242312E70}"/>
    <cellStyle name="Vírgula 9 3 3 2 4" xfId="9770" xr:uid="{F294FD43-FF22-4067-B384-0AF4506CEAB5}"/>
    <cellStyle name="Vírgula 9 3 3 2 4 2" xfId="26039" xr:uid="{B90614AD-F692-4F39-93D6-02E3153F4FD5}"/>
    <cellStyle name="Vírgula 9 3 3 2 5" xfId="15300" xr:uid="{E7E1C87A-D5CA-44DD-90BE-78659714E287}"/>
    <cellStyle name="Vírgula 9 3 3 2 6" xfId="21198" xr:uid="{CE61C8D7-427D-4824-9D1D-8044A2A94BAC}"/>
    <cellStyle name="Vírgula 9 3 3 2 7" xfId="19216" xr:uid="{BCF4D539-7EE8-4B3E-8C64-C611A01D743A}"/>
    <cellStyle name="Vírgula 9 3 3 2 8" xfId="34243" xr:uid="{04F63E73-D7AD-41A1-B4B5-AD3AA7C6E64C}"/>
    <cellStyle name="Vírgula 9 3 3 3" xfId="5282" xr:uid="{6988213F-4D83-46E7-B8E0-12D2A57A8352}"/>
    <cellStyle name="Vírgula 9 3 3 3 2" xfId="10531" xr:uid="{75CA1648-26B8-42CE-A8FF-326F0F3A0083}"/>
    <cellStyle name="Vírgula 9 3 3 3 2 2" xfId="26793" xr:uid="{BEAF9A59-84B5-4DD2-80C2-9FE46E9CD2F5}"/>
    <cellStyle name="Vírgula 9 3 3 3 3" xfId="16054" xr:uid="{A614798F-D876-43F2-8A9D-0D4BF02A31AC}"/>
    <cellStyle name="Vírgula 9 3 3 3 4" xfId="21952" xr:uid="{4AF69A77-16ED-4C15-8550-9B56C3168797}"/>
    <cellStyle name="Vírgula 9 3 3 3 5" xfId="18957" xr:uid="{BB6C0EC5-23B8-44A0-9561-92C927B5AB14}"/>
    <cellStyle name="Vírgula 9 3 3 4" xfId="7288" xr:uid="{ED62F129-3E68-4A18-8D55-FD6FFBA7D32F}"/>
    <cellStyle name="Vírgula 9 3 3 4 2" xfId="12143" xr:uid="{463B385B-DB72-4927-B2CF-7852CF3FD88D}"/>
    <cellStyle name="Vírgula 9 3 3 4 2 2" xfId="28405" xr:uid="{3E36D671-3F50-42D9-85EA-CCFB0CF06104}"/>
    <cellStyle name="Vírgula 9 3 3 4 3" xfId="17738" xr:uid="{7385BB51-862F-42A9-BA42-0F94ACB09664}"/>
    <cellStyle name="Vírgula 9 3 3 4 4" xfId="23564" xr:uid="{8868508E-0D69-4B85-A7F4-BC6C14053F20}"/>
    <cellStyle name="Vírgula 9 3 3 4 5" xfId="30428" xr:uid="{1C1D6938-2A1E-4084-8083-E81A9141D3DF}"/>
    <cellStyle name="Vírgula 9 3 3 5" xfId="8915" xr:uid="{09B70DEE-E304-42C8-B50E-972B38D9E082}"/>
    <cellStyle name="Vírgula 9 3 3 5 2" xfId="25184" xr:uid="{4C3A2E20-C09C-4F35-9AE5-03BFE7132229}"/>
    <cellStyle name="Vírgula 9 3 3 6" xfId="14443" xr:uid="{5086ED4F-7EA3-4FE5-9F35-55445F87939C}"/>
    <cellStyle name="Vírgula 9 3 3 7" xfId="20343" xr:uid="{870264BC-E82D-43FE-B292-7381BF8183DF}"/>
    <cellStyle name="Vírgula 9 3 3 8" xfId="19589" xr:uid="{DDB5854B-47B9-4880-8554-117057DDC7F2}"/>
    <cellStyle name="Vírgula 9 3 3 9" xfId="33388" xr:uid="{5A94FE73-C38A-4FB7-AE3C-F74FA76B642C}"/>
    <cellStyle name="Vírgula 9 3 4" xfId="4052" xr:uid="{46FE2D15-CCC0-487D-A863-2F8250832A80}"/>
    <cellStyle name="Vírgula 9 3 4 2" xfId="5661" xr:uid="{C703E636-BE95-40F1-BE8A-40B2D6304898}"/>
    <cellStyle name="Vírgula 9 3 4 2 2" xfId="10910" xr:uid="{34396107-6A26-4A9F-AB82-8227811B205E}"/>
    <cellStyle name="Vírgula 9 3 4 2 2 2" xfId="27172" xr:uid="{72AE578C-A969-43BB-A3E8-F151828C87F4}"/>
    <cellStyle name="Vírgula 9 3 4 2 3" xfId="16433" xr:uid="{22D9941D-927C-45BE-A4E1-FE3C5AD78A6A}"/>
    <cellStyle name="Vírgula 9 3 4 2 4" xfId="22331" xr:uid="{74DB1A09-2B61-4DAC-BEC5-AE66AFA49A45}"/>
    <cellStyle name="Vírgula 9 3 4 2 5" xfId="30732" xr:uid="{4C975593-6251-419C-996E-FE188C0EE2D1}"/>
    <cellStyle name="Vírgula 9 3 4 3" xfId="7667" xr:uid="{1C18AF12-3E95-43B5-91E1-1FED9F9FD5AF}"/>
    <cellStyle name="Vírgula 9 3 4 3 2" xfId="12522" xr:uid="{C67CE433-0FAE-4A86-A270-06FFB7AAB095}"/>
    <cellStyle name="Vírgula 9 3 4 3 2 2" xfId="28784" xr:uid="{A101BD2C-C282-417E-A395-15347BABFA4E}"/>
    <cellStyle name="Vírgula 9 3 4 3 3" xfId="18117" xr:uid="{11727B15-5946-497C-B91F-0D44DC33EE2A}"/>
    <cellStyle name="Vírgula 9 3 4 3 4" xfId="23943" xr:uid="{12BE9947-8AC3-4DDA-806E-9D570DD43084}"/>
    <cellStyle name="Vírgula 9 3 4 3 5" xfId="16953" xr:uid="{F264A1FD-5F6B-4FCB-A45E-1F6D9203C0BF}"/>
    <cellStyle name="Vírgula 9 3 4 4" xfId="9294" xr:uid="{D891507F-F0AA-4510-A26D-9A757E91B55D}"/>
    <cellStyle name="Vírgula 9 3 4 4 2" xfId="25563" xr:uid="{D0D0DFF3-73ED-4B22-AD7C-9D78C2D9AA47}"/>
    <cellStyle name="Vírgula 9 3 4 5" xfId="14824" xr:uid="{49C8429D-E88C-4AA9-8C63-7D8C06D8FBC7}"/>
    <cellStyle name="Vírgula 9 3 4 6" xfId="20722" xr:uid="{2FD9DE1C-B4FB-497D-A206-20BB94D3D1E7}"/>
    <cellStyle name="Vírgula 9 3 4 7" xfId="29986" xr:uid="{AB8C1D85-74C0-42CF-A547-AD86B50C4E94}"/>
    <cellStyle name="Vírgula 9 3 4 8" xfId="33767" xr:uid="{0B98457F-43A0-4E25-8E0E-B4A8B854E95A}"/>
    <cellStyle name="Vírgula 9 3 5" xfId="4802" xr:uid="{9F46FAAE-3A8B-44BE-AACB-1C674DD2453F}"/>
    <cellStyle name="Vírgula 9 3 5 2" xfId="10051" xr:uid="{A41D5522-5F6B-40B2-8A11-18D52E84A82E}"/>
    <cellStyle name="Vírgula 9 3 5 2 2" xfId="26313" xr:uid="{15FB8D4D-CD79-4FBA-975D-352DF73119FD}"/>
    <cellStyle name="Vírgula 9 3 5 3" xfId="15574" xr:uid="{36AF2DA0-E21D-48AB-AD84-AAFC479CB981}"/>
    <cellStyle name="Vírgula 9 3 5 4" xfId="21472" xr:uid="{037956C0-EDE8-4B40-9C31-19622A920690}"/>
    <cellStyle name="Vírgula 9 3 5 5" xfId="29967" xr:uid="{28244873-5A2E-4B37-9205-482B3ECE74B2}"/>
    <cellStyle name="Vírgula 9 3 6" xfId="6808" xr:uid="{3B883A1B-765E-4B08-9A12-70247A429C64}"/>
    <cellStyle name="Vírgula 9 3 6 2" xfId="11663" xr:uid="{C6FA39BF-79D9-46EB-8DAE-2A306FC94D05}"/>
    <cellStyle name="Vírgula 9 3 6 2 2" xfId="27925" xr:uid="{8B618B1A-FAD0-438A-9603-02A7382F69F0}"/>
    <cellStyle name="Vírgula 9 3 6 3" xfId="17258" xr:uid="{4E0AA887-CD49-4C9F-8C29-7FE32F06B62D}"/>
    <cellStyle name="Vírgula 9 3 6 4" xfId="23084" xr:uid="{B11F02C6-F303-47A9-BC5F-EA188E6D122D}"/>
    <cellStyle name="Vírgula 9 3 6 5" xfId="30300" xr:uid="{9A04E9DD-E58F-4F82-9CD5-6B54745755AD}"/>
    <cellStyle name="Vírgula 9 3 7" xfId="8435" xr:uid="{5C6947AD-0186-4291-A3C7-F276A91BF75F}"/>
    <cellStyle name="Vírgula 9 3 7 2" xfId="24704" xr:uid="{50BD2890-5EF3-45FB-8571-1AE04A61CE16}"/>
    <cellStyle name="Vírgula 9 3 8" xfId="13960" xr:uid="{5F38A6E2-B39C-4F41-BA49-F52A10DA7060}"/>
    <cellStyle name="Vírgula 9 3 9" xfId="19863" xr:uid="{41CB5B06-CB2F-4EA4-A086-C9AC0B4DBA0A}"/>
    <cellStyle name="Vírgula 9 4" xfId="3428" xr:uid="{B1734F97-6D1E-418D-8FDF-B88C4766B25F}"/>
    <cellStyle name="Vírgula 9 4 10" xfId="35652" xr:uid="{11F47070-833A-4A53-9FC7-BBE948723D4D}"/>
    <cellStyle name="Vírgula 9 4 11" xfId="36100" xr:uid="{5E259E6F-B009-4426-9653-2982A38C17A2}"/>
    <cellStyle name="Vírgula 9 4 12" xfId="37512" xr:uid="{F5F9B230-73AC-4093-B9DA-5C486D67F236}"/>
    <cellStyle name="Vírgula 9 4 13" xfId="38917" xr:uid="{5632FCE6-CEE5-4E41-A671-4F00C2EDA064}"/>
    <cellStyle name="Vírgula 9 4 14" xfId="41321" xr:uid="{80426B6E-4B5D-4A90-99B2-E36F7A47E41C}"/>
    <cellStyle name="Vírgula 9 4 15" xfId="41966" xr:uid="{D1F61937-056F-43EA-9BD1-11AD7DCEEBDF}"/>
    <cellStyle name="Vírgula 9 4 16" xfId="43369" xr:uid="{BF6F6D79-9AFE-4693-B410-02F7CED5FA89}"/>
    <cellStyle name="Vírgula 9 4 2" xfId="4289" xr:uid="{ED6C8398-17E3-4E47-909E-92CE16E8C85C}"/>
    <cellStyle name="Vírgula 9 4 2 10" xfId="36852" xr:uid="{E1E4289A-A5EC-4E35-A64E-C4D1959BD864}"/>
    <cellStyle name="Vírgula 9 4 2 11" xfId="38264" xr:uid="{5E27DBDE-0512-4AA9-9E33-4D4216553219}"/>
    <cellStyle name="Vírgula 9 4 2 12" xfId="39669" xr:uid="{7A3C1FCE-86DB-4761-A631-3ABA0BFE8009}"/>
    <cellStyle name="Vírgula 9 4 2 13" xfId="41322" xr:uid="{149F5C3B-284A-4BAA-AECE-ED72A31A09CE}"/>
    <cellStyle name="Vírgula 9 4 2 14" xfId="42718" xr:uid="{0677B41F-7FCC-4C81-9CC1-CE77AD939734}"/>
    <cellStyle name="Vírgula 9 4 2 15" xfId="44121" xr:uid="{69DA3923-19DB-481E-BAE7-63F57CA364C0}"/>
    <cellStyle name="Vírgula 9 4 2 2" xfId="5898" xr:uid="{8335A111-DC72-4D07-808F-DC9C4B20978D}"/>
    <cellStyle name="Vírgula 9 4 2 2 2" xfId="11147" xr:uid="{A58FA2B6-DEB7-4D87-AC81-5C07C8D5EFD0}"/>
    <cellStyle name="Vírgula 9 4 2 2 2 2" xfId="27409" xr:uid="{A90236E0-A57E-4BFD-8CCE-0A3C4A1BAF26}"/>
    <cellStyle name="Vírgula 9 4 2 2 3" xfId="16670" xr:uid="{E2F380F3-8313-460C-8FEC-16D8163FA4DB}"/>
    <cellStyle name="Vírgula 9 4 2 2 4" xfId="22568" xr:uid="{CECFC43F-6F5D-4775-AE59-2C3A5BBA639C}"/>
    <cellStyle name="Vírgula 9 4 2 2 5" xfId="29469" xr:uid="{ECB226C9-E146-4FC3-85FF-EE4053222354}"/>
    <cellStyle name="Vírgula 9 4 2 3" xfId="7904" xr:uid="{7901202F-7DF6-4CBD-AA72-6013C18D49A6}"/>
    <cellStyle name="Vírgula 9 4 2 3 2" xfId="12759" xr:uid="{DBEFCDFA-4B6C-4FA4-B29C-1998F458E75E}"/>
    <cellStyle name="Vírgula 9 4 2 3 2 2" xfId="29021" xr:uid="{1975B41F-59E5-41B5-8A33-A52E63F5E400}"/>
    <cellStyle name="Vírgula 9 4 2 3 3" xfId="18354" xr:uid="{F2A0B3B7-BCF4-41C2-B787-91D57F90ACDC}"/>
    <cellStyle name="Vírgula 9 4 2 3 4" xfId="24180" xr:uid="{C91FAE53-2803-4C4A-8998-A90FD0B88F6C}"/>
    <cellStyle name="Vírgula 9 4 2 3 5" xfId="29855" xr:uid="{B8F83691-CD28-4886-B4C7-E71321E8B51A}"/>
    <cellStyle name="Vírgula 9 4 2 4" xfId="9531" xr:uid="{71653523-D488-45F0-9E8B-B3EA10D7DAB8}"/>
    <cellStyle name="Vírgula 9 4 2 4 2" xfId="25800" xr:uid="{972E3A4E-5ECD-4085-8278-13DD424A3F97}"/>
    <cellStyle name="Vírgula 9 4 2 5" xfId="15061" xr:uid="{623FE974-5525-40AA-B767-F68419794916}"/>
    <cellStyle name="Vírgula 9 4 2 6" xfId="20959" xr:uid="{D6E5BC25-4571-49FF-9D98-D144FAC9144E}"/>
    <cellStyle name="Vírgula 9 4 2 7" xfId="18850" xr:uid="{0CD28F7F-3BC8-4987-AD03-C42BE28408DB}"/>
    <cellStyle name="Vírgula 9 4 2 8" xfId="34004" xr:uid="{8F2134D3-BB41-440F-8AF3-9E42585B1F06}"/>
    <cellStyle name="Vírgula 9 4 2 9" xfId="35653" xr:uid="{D5DF9FAA-2EC5-48A9-B9F8-81B45D5412E3}"/>
    <cellStyle name="Vírgula 9 4 3" xfId="5043" xr:uid="{01144AD7-B245-4422-8269-2F39D90BC7FF}"/>
    <cellStyle name="Vírgula 9 4 3 2" xfId="10292" xr:uid="{E5B2CB5F-93B0-4598-9F07-0EC5071C5354}"/>
    <cellStyle name="Vírgula 9 4 3 2 2" xfId="26554" xr:uid="{91E6BEA4-A5D5-45E4-99A7-170A811FB7A9}"/>
    <cellStyle name="Vírgula 9 4 3 3" xfId="15815" xr:uid="{37A53A19-3395-4356-BF29-A9FD38BB71D8}"/>
    <cellStyle name="Vírgula 9 4 3 4" xfId="21713" xr:uid="{B0314600-F0BC-4FE7-A72F-F8574CF18B7C}"/>
    <cellStyle name="Vírgula 9 4 3 5" xfId="31866" xr:uid="{F857B49A-AD65-4080-9DB0-ACDFA925716F}"/>
    <cellStyle name="Vírgula 9 4 4" xfId="7049" xr:uid="{E5610700-FA50-4C8A-800E-0914E1B5D61E}"/>
    <cellStyle name="Vírgula 9 4 4 2" xfId="11904" xr:uid="{36A4AB68-BCD6-4FC9-8BB7-B37531892AD3}"/>
    <cellStyle name="Vírgula 9 4 4 2 2" xfId="28166" xr:uid="{DD3D4CF0-10FB-408B-BDFD-7437C59A9D28}"/>
    <cellStyle name="Vírgula 9 4 4 3" xfId="17499" xr:uid="{C09982EE-EF49-4909-A5E6-5D676F040374}"/>
    <cellStyle name="Vírgula 9 4 4 4" xfId="23325" xr:uid="{F28D79D6-40CA-4E17-B7A9-593512FC542B}"/>
    <cellStyle name="Vírgula 9 4 4 5" xfId="13296" xr:uid="{D6AA13A6-1B09-4C53-83A7-0C25D7A88B43}"/>
    <cellStyle name="Vírgula 9 4 5" xfId="8676" xr:uid="{D3CB0F7A-989A-47BD-BEB0-C92CB6A7C894}"/>
    <cellStyle name="Vírgula 9 4 5 2" xfId="24945" xr:uid="{FE642526-F942-4776-A368-D77588B3847C}"/>
    <cellStyle name="Vírgula 9 4 6" xfId="14204" xr:uid="{9711B475-33C4-42D3-B410-96D41B688350}"/>
    <cellStyle name="Vírgula 9 4 7" xfId="20104" xr:uid="{489EB2A0-73B4-4FB2-98E1-AC5C18C4C065}"/>
    <cellStyle name="Vírgula 9 4 8" xfId="18671" xr:uid="{59C9FB8C-FF70-4A38-9BB7-84FCC2D58092}"/>
    <cellStyle name="Vírgula 9 4 9" xfId="33149" xr:uid="{4E7139DB-5846-4EF1-8ED9-81CA28047917}"/>
    <cellStyle name="Vírgula 9 5" xfId="3851" xr:uid="{63DCEA5C-AF00-4A41-BD54-232E9C0E941A}"/>
    <cellStyle name="Vírgula 9 5 10" xfId="36485" xr:uid="{E702810A-D436-49A6-BEE1-642EECA29D6C}"/>
    <cellStyle name="Vírgula 9 5 11" xfId="37897" xr:uid="{05D226EA-0519-47C6-8558-A583B63ED830}"/>
    <cellStyle name="Vírgula 9 5 12" xfId="39302" xr:uid="{B40ED17C-52BC-4F8E-ACE7-787CB688021E}"/>
    <cellStyle name="Vírgula 9 5 13" xfId="41323" xr:uid="{E4F19EB5-25F9-4572-941B-7EC0C2FA3973}"/>
    <cellStyle name="Vírgula 9 5 14" xfId="42351" xr:uid="{86766CE1-1383-42DC-B50C-B93FC06FE5D7}"/>
    <cellStyle name="Vírgula 9 5 15" xfId="43754" xr:uid="{3F0FDD25-0F2D-42B9-BE68-318B781D4644}"/>
    <cellStyle name="Vírgula 9 5 2" xfId="5460" xr:uid="{427FBD94-F002-44EF-8994-372669BC2682}"/>
    <cellStyle name="Vírgula 9 5 2 2" xfId="10709" xr:uid="{41AEFF9B-841D-499A-958C-833B8B87B228}"/>
    <cellStyle name="Vírgula 9 5 2 2 2" xfId="26971" xr:uid="{9AE9835B-2885-4C76-B297-1B5519CA296D}"/>
    <cellStyle name="Vírgula 9 5 2 3" xfId="16232" xr:uid="{5F859E7B-E3DC-44DF-A135-520D4060D8A4}"/>
    <cellStyle name="Vírgula 9 5 2 4" xfId="22130" xr:uid="{F6B51DC0-DA66-48F8-A718-9449FCD596AF}"/>
    <cellStyle name="Vírgula 9 5 2 5" xfId="32573" xr:uid="{A71CB0CE-BC40-4A7B-82C2-32B7CEE845E7}"/>
    <cellStyle name="Vírgula 9 5 3" xfId="7466" xr:uid="{AC45F72A-181C-49CE-968C-1C0EA85095D3}"/>
    <cellStyle name="Vírgula 9 5 3 2" xfId="12321" xr:uid="{1D8146AC-9C41-48CE-BBB5-963E6BE79BAE}"/>
    <cellStyle name="Vírgula 9 5 3 2 2" xfId="28583" xr:uid="{20D90FE0-BAD1-4C3A-9986-F5390ECB8DCA}"/>
    <cellStyle name="Vírgula 9 5 3 3" xfId="17916" xr:uid="{8627E855-41C5-402D-B466-988EB967F043}"/>
    <cellStyle name="Vírgula 9 5 3 4" xfId="23742" xr:uid="{9B0A46A3-43FB-4556-A017-6C2BF2FAF787}"/>
    <cellStyle name="Vírgula 9 5 3 5" xfId="29801" xr:uid="{757A22DA-B307-43B6-9A16-13FAB902CDAB}"/>
    <cellStyle name="Vírgula 9 5 4" xfId="9093" xr:uid="{276163B2-AEB9-4569-905A-4C506C02EF54}"/>
    <cellStyle name="Vírgula 9 5 4 2" xfId="25362" xr:uid="{EC4FC421-7629-4BC0-97A5-E17DFA53A5C1}"/>
    <cellStyle name="Vírgula 9 5 5" xfId="14623" xr:uid="{02EE9A4A-A76B-4120-AFB9-29E0FCA71ACB}"/>
    <cellStyle name="Vírgula 9 5 6" xfId="20521" xr:uid="{7E0685D5-0018-4FCC-9BE7-F61A82F129AF}"/>
    <cellStyle name="Vírgula 9 5 7" xfId="29862" xr:uid="{CD957F19-AB35-4316-B5F1-33E477444E19}"/>
    <cellStyle name="Vírgula 9 5 8" xfId="33566" xr:uid="{89F8E989-0379-4C8A-893E-FEBAAE47946C}"/>
    <cellStyle name="Vírgula 9 5 9" xfId="35654" xr:uid="{42C5AE1D-A5FF-4D4C-94B6-5A28D14276DC}"/>
    <cellStyle name="Vírgula 9 6" xfId="13760" xr:uid="{DD243B88-1A0F-4818-9F66-A972513B9AB1}"/>
    <cellStyle name="Vírgula 9 7" xfId="19359" xr:uid="{7A359D2D-59D9-4F18-86B4-BF16C2A671F7}"/>
    <cellStyle name="Vírgula 9 8" xfId="32604" xr:uid="{0447D122-EA3B-4397-9B34-38CEFCB9DEDB}"/>
    <cellStyle name="Vírgula 90" xfId="35683" xr:uid="{2D9D80E6-3A5D-4D24-B162-AA2544C4EC0A}"/>
    <cellStyle name="Vírgula 91" xfId="35684" xr:uid="{9FE56598-58B9-4682-A20B-0FE75BB6E4EC}"/>
    <cellStyle name="Vírgula 92" xfId="35685" xr:uid="{724165ED-42D6-4CD7-AD10-ED20A8054234}"/>
    <cellStyle name="Vírgula 93" xfId="3301" xr:uid="{5C742F86-66B3-4B5D-9641-CE98192DC685}"/>
    <cellStyle name="Vírgula 93 10" xfId="33025" xr:uid="{72C8DD77-9433-4F56-92AF-6BF24F5BA2DD}"/>
    <cellStyle name="Vírgula 93 11" xfId="35655" xr:uid="{BCD3FDE9-8681-43A8-A5A4-1C55FA355CCD}"/>
    <cellStyle name="Vírgula 93 12" xfId="35966" xr:uid="{FD25366F-081D-448C-BE3E-BA458B8AD778}"/>
    <cellStyle name="Vírgula 93 13" xfId="37378" xr:uid="{DF2CF3E2-FB44-42C3-934F-394B4CAB05B2}"/>
    <cellStyle name="Vírgula 93 14" xfId="38783" xr:uid="{8E9FA720-6753-447F-A0B0-F8C7AB08B921}"/>
    <cellStyle name="Vírgula 93 15" xfId="41324" xr:uid="{B7465651-DCF0-4B9E-AFF8-B52DD94D0A76}"/>
    <cellStyle name="Vírgula 93 16" xfId="41832" xr:uid="{05F5FD7F-EFB0-4DE8-95CB-BFCF3A46EE1A}"/>
    <cellStyle name="Vírgula 93 17" xfId="43235" xr:uid="{2308E4DD-8E54-488B-B891-3BE095EFDCF7}"/>
    <cellStyle name="Vírgula 93 2" xfId="3665" xr:uid="{7255DD74-5033-41F8-B775-E0F5073454C2}"/>
    <cellStyle name="Vírgula 93 2 10" xfId="35656" xr:uid="{5FE6B59A-0393-4A60-BAE3-3E064FED585B}"/>
    <cellStyle name="Vírgula 93 2 11" xfId="36333" xr:uid="{0C635A2B-C489-4541-9956-B060BD9D42C0}"/>
    <cellStyle name="Vírgula 93 2 12" xfId="37745" xr:uid="{F8D487FE-3FB8-431D-AC29-F0BCF6FD30CD}"/>
    <cellStyle name="Vírgula 93 2 13" xfId="39150" xr:uid="{377B89BD-D336-4331-A450-658E233E6E85}"/>
    <cellStyle name="Vírgula 93 2 14" xfId="41325" xr:uid="{55BB51B3-C21E-418C-9521-84E1AE3CE871}"/>
    <cellStyle name="Vírgula 93 2 15" xfId="42199" xr:uid="{3EADA4EF-44DB-45DC-9988-B987B5F75B4C}"/>
    <cellStyle name="Vírgula 93 2 16" xfId="43602" xr:uid="{B3BF8A02-5F97-4BCB-A038-A22B4ABEE1B2}"/>
    <cellStyle name="Vírgula 93 2 2" xfId="4525" xr:uid="{3D0BD455-3D7F-48BA-B04F-6BB43B37214A}"/>
    <cellStyle name="Vírgula 93 2 2 10" xfId="37085" xr:uid="{4101EB99-5BF5-4ED0-9E1B-9C665393F8DE}"/>
    <cellStyle name="Vírgula 93 2 2 11" xfId="38497" xr:uid="{A7B01C0E-7C0A-4798-B4FA-7D01FBC96624}"/>
    <cellStyle name="Vírgula 93 2 2 12" xfId="39902" xr:uid="{89B3C924-F30C-4524-9B96-FE0319E16EF1}"/>
    <cellStyle name="Vírgula 93 2 2 13" xfId="41326" xr:uid="{02FC6DFB-3434-4AB0-9236-A900CB4D168E}"/>
    <cellStyle name="Vírgula 93 2 2 14" xfId="42951" xr:uid="{17FE600A-8BD6-4E16-98F2-27D11382AA8D}"/>
    <cellStyle name="Vírgula 93 2 2 15" xfId="44354" xr:uid="{4F0FCC9E-521C-4469-B8D4-3EF2251396D3}"/>
    <cellStyle name="Vírgula 93 2 2 2" xfId="6134" xr:uid="{D22275E8-3F4C-46C6-ABC6-C8D2BF71B7E3}"/>
    <cellStyle name="Vírgula 93 2 2 2 2" xfId="11383" xr:uid="{5A825482-3EA3-4338-8DE1-8A0562CB6116}"/>
    <cellStyle name="Vírgula 93 2 2 2 2 2" xfId="27645" xr:uid="{06CD4B23-1AFA-4061-A3AC-99D1F4B399CC}"/>
    <cellStyle name="Vírgula 93 2 2 2 3" xfId="16906" xr:uid="{D8E14279-328E-43EC-A824-A6520A8B4FF7}"/>
    <cellStyle name="Vírgula 93 2 2 2 4" xfId="22804" xr:uid="{0338D662-5092-4493-B121-8C53C48D98FC}"/>
    <cellStyle name="Vírgula 93 2 2 2 5" xfId="13600" xr:uid="{AFFA87D1-98F6-4A15-AE70-2012ECDDD03E}"/>
    <cellStyle name="Vírgula 93 2 2 3" xfId="8140" xr:uid="{FF503179-3CC9-44E1-93C0-7285E8C860BD}"/>
    <cellStyle name="Vírgula 93 2 2 3 2" xfId="12995" xr:uid="{DC373684-5D9A-404B-BE02-6EF738544108}"/>
    <cellStyle name="Vírgula 93 2 2 3 2 2" xfId="29257" xr:uid="{431FE136-CD66-4809-9C07-9CFAAA2D24F6}"/>
    <cellStyle name="Vírgula 93 2 2 3 3" xfId="18590" xr:uid="{17EFCA57-0A37-46BD-95F1-D76DAC93425D}"/>
    <cellStyle name="Vírgula 93 2 2 3 4" xfId="24416" xr:uid="{B18D409B-C8E1-489C-A211-E3837D3A52BF}"/>
    <cellStyle name="Vírgula 93 2 2 3 5" xfId="18778" xr:uid="{6FDC119F-E274-4D88-B6E5-8DFC72FFCFBA}"/>
    <cellStyle name="Vírgula 93 2 2 4" xfId="9767" xr:uid="{187178E4-FA7F-403E-A200-6C7CD6F27EFA}"/>
    <cellStyle name="Vírgula 93 2 2 4 2" xfId="26036" xr:uid="{947A16B4-A0BE-4FAE-82E7-8CF9F9521D5F}"/>
    <cellStyle name="Vírgula 93 2 2 5" xfId="15297" xr:uid="{27EE0CBC-6D1A-467B-BA6B-85025DA03CC0}"/>
    <cellStyle name="Vírgula 93 2 2 6" xfId="21195" xr:uid="{6B9195D8-E763-4DBF-A54E-0E93C90C95EF}"/>
    <cellStyle name="Vírgula 93 2 2 7" xfId="29558" xr:uid="{2ECC8D33-9E9A-4D2A-8084-4D265B70F955}"/>
    <cellStyle name="Vírgula 93 2 2 8" xfId="34240" xr:uid="{284DA05C-DAC5-4CF9-872B-CA46B9E5A1A3}"/>
    <cellStyle name="Vírgula 93 2 2 9" xfId="35657" xr:uid="{74258E2E-E47B-4C09-8045-6D6B9C3DFE80}"/>
    <cellStyle name="Vírgula 93 2 3" xfId="5279" xr:uid="{7481E16C-8331-4382-B80E-6AB3EEAA8CAD}"/>
    <cellStyle name="Vírgula 93 2 3 2" xfId="10528" xr:uid="{390619C1-1254-49BC-8C9F-949AFDCB5FCD}"/>
    <cellStyle name="Vírgula 93 2 3 2 2" xfId="26790" xr:uid="{EFF16F7D-7A85-4BDD-9307-671603F39DFD}"/>
    <cellStyle name="Vírgula 93 2 3 3" xfId="16051" xr:uid="{87E830B5-2EF8-4A5E-B72A-6AB510ABB2B4}"/>
    <cellStyle name="Vírgula 93 2 3 4" xfId="21949" xr:uid="{0CA21F4A-77DF-493D-A1DF-492D6158F6EA}"/>
    <cellStyle name="Vírgula 93 2 3 5" xfId="30813" xr:uid="{921376B2-4DEE-467D-9C52-BF1089D79960}"/>
    <cellStyle name="Vírgula 93 2 4" xfId="7285" xr:uid="{67EA5A06-A60E-4C85-B0D1-20587F44CC56}"/>
    <cellStyle name="Vírgula 93 2 4 2" xfId="12140" xr:uid="{2B67F2DC-D2DF-4B02-A0F7-DAFD1423D6B8}"/>
    <cellStyle name="Vírgula 93 2 4 2 2" xfId="28402" xr:uid="{E852F9D0-7F49-408D-B62D-9740585501B4}"/>
    <cellStyle name="Vírgula 93 2 4 3" xfId="17735" xr:uid="{29D9C228-11E4-4973-A26B-A6FF7CB4C7B0}"/>
    <cellStyle name="Vírgula 93 2 4 4" xfId="23561" xr:uid="{0A69960B-5C3D-447C-9D3E-7A4A69249767}"/>
    <cellStyle name="Vírgula 93 2 4 5" xfId="31422" xr:uid="{027B8CE8-80C1-4D1A-AD7F-C7E762155C67}"/>
    <cellStyle name="Vírgula 93 2 5" xfId="8912" xr:uid="{D0C7D1B1-FB53-42FC-8978-6D09E57E5813}"/>
    <cellStyle name="Vírgula 93 2 5 2" xfId="25181" xr:uid="{815EB56E-F838-43E7-9D1B-75CC570DE0D8}"/>
    <cellStyle name="Vírgula 93 2 6" xfId="14440" xr:uid="{B0896B74-905F-4158-A06B-2E15FA562D76}"/>
    <cellStyle name="Vírgula 93 2 7" xfId="20340" xr:uid="{F9058EFD-1C8F-41E3-89DF-43647B827A3E}"/>
    <cellStyle name="Vírgula 93 2 8" xfId="13086" xr:uid="{5B02D252-1FCB-4854-B2EE-564DDB87B04A}"/>
    <cellStyle name="Vírgula 93 2 9" xfId="33385" xr:uid="{D4E60A33-9703-46DA-884F-09068C81016A}"/>
    <cellStyle name="Vírgula 93 3" xfId="4108" xr:uid="{4F34BDFA-5E05-4266-8245-402263344CC3}"/>
    <cellStyle name="Vírgula 93 3 10" xfId="36718" xr:uid="{010DD4DB-2499-4B77-9BDA-2C2963531178}"/>
    <cellStyle name="Vírgula 93 3 11" xfId="38130" xr:uid="{B9BBBB07-C92D-4A95-AB2E-23D91487CB2D}"/>
    <cellStyle name="Vírgula 93 3 12" xfId="39535" xr:uid="{83511858-FBD1-4308-86E9-35A823767E8E}"/>
    <cellStyle name="Vírgula 93 3 13" xfId="41327" xr:uid="{E2D196A2-FB54-4EBB-B7E5-BA75AE644D08}"/>
    <cellStyle name="Vírgula 93 3 14" xfId="42584" xr:uid="{2A04F0A5-C5D5-4EA5-A9A5-D3EBA02CF723}"/>
    <cellStyle name="Vírgula 93 3 15" xfId="43987" xr:uid="{90C53F16-0B5A-41C8-84F9-52C401977EC1}"/>
    <cellStyle name="Vírgula 93 3 2" xfId="5717" xr:uid="{423A36FA-D116-49E9-B873-95EDB6F8FEBE}"/>
    <cellStyle name="Vírgula 93 3 2 2" xfId="10966" xr:uid="{F8B2DD55-CF55-427E-BC74-06C0D10C1E7A}"/>
    <cellStyle name="Vírgula 93 3 2 2 2" xfId="27228" xr:uid="{52CB9653-AD81-41D7-A83E-BCA95ED52E1D}"/>
    <cellStyle name="Vírgula 93 3 2 3" xfId="16489" xr:uid="{B09BF605-2D68-4015-91D7-C988C852D997}"/>
    <cellStyle name="Vírgula 93 3 2 4" xfId="22387" xr:uid="{B691D225-AD1E-4862-A11B-E2DF44DA6BEA}"/>
    <cellStyle name="Vírgula 93 3 2 5" xfId="19490" xr:uid="{2EF32EBF-1297-48C3-88C5-87E75508B246}"/>
    <cellStyle name="Vírgula 93 3 3" xfId="7723" xr:uid="{AE05FBAD-877A-49AB-993A-8306EE94B418}"/>
    <cellStyle name="Vírgula 93 3 3 2" xfId="12578" xr:uid="{76DD9173-F255-4DE9-90E2-E7C7BA95469E}"/>
    <cellStyle name="Vírgula 93 3 3 2 2" xfId="28840" xr:uid="{18E58E66-89F2-4B84-AA14-68623A06A38F}"/>
    <cellStyle name="Vírgula 93 3 3 3" xfId="18173" xr:uid="{C25B26F7-BFC0-46CB-AF13-4D090D9C83DC}"/>
    <cellStyle name="Vírgula 93 3 3 4" xfId="23999" xr:uid="{9B1A6F1D-66D4-4F0C-8F28-3C145394374E}"/>
    <cellStyle name="Vírgula 93 3 3 5" xfId="30846" xr:uid="{31329FEB-384F-4A1B-93FA-11D09B0304F2}"/>
    <cellStyle name="Vírgula 93 3 4" xfId="9350" xr:uid="{9B23407F-1281-43B6-83B9-33131CD2E352}"/>
    <cellStyle name="Vírgula 93 3 4 2" xfId="25619" xr:uid="{10E5ADED-25CF-4338-84C7-0F256EB29A1D}"/>
    <cellStyle name="Vírgula 93 3 5" xfId="14880" xr:uid="{DF65960C-EC2E-443C-AADC-F20046874C6F}"/>
    <cellStyle name="Vírgula 93 3 6" xfId="20778" xr:uid="{EC694470-E6EE-49F2-B341-3C9B937EC2A1}"/>
    <cellStyle name="Vírgula 93 3 7" xfId="18938" xr:uid="{821CD6D8-0C68-47E1-B644-58EFCCD36D9F}"/>
    <cellStyle name="Vírgula 93 3 8" xfId="33823" xr:uid="{199A5077-9941-44A4-8391-0872A8762972}"/>
    <cellStyle name="Vírgula 93 3 9" xfId="35658" xr:uid="{0A9DF1E7-DCBB-4A1B-9327-7E2A259D6EB5}"/>
    <cellStyle name="Vírgula 93 4" xfId="4919" xr:uid="{2539155B-D0FA-434B-BFED-6C1E4E634F8B}"/>
    <cellStyle name="Vírgula 93 4 2" xfId="10168" xr:uid="{D8E7E941-F1AC-4558-8995-A8B78D5D012E}"/>
    <cellStyle name="Vírgula 93 4 2 2" xfId="26430" xr:uid="{8DFE14B5-804F-4384-B144-D901265C7587}"/>
    <cellStyle name="Vírgula 93 4 3" xfId="15691" xr:uid="{BF3A3ABD-F408-42A3-A7B5-DBC9CE7C7ECA}"/>
    <cellStyle name="Vírgula 93 4 4" xfId="21589" xr:uid="{78E92103-09FC-4C22-A691-B314092B278B}"/>
    <cellStyle name="Vírgula 93 4 5" xfId="19165" xr:uid="{7B5E66A5-4030-4E05-998B-C0974627C2CC}"/>
    <cellStyle name="Vírgula 93 5" xfId="6925" xr:uid="{BF397AED-B7CF-4293-B8AE-C0D889433AE1}"/>
    <cellStyle name="Vírgula 93 5 2" xfId="11780" xr:uid="{049762EA-23DE-44AC-8725-F080498F6E0D}"/>
    <cellStyle name="Vírgula 93 5 2 2" xfId="28042" xr:uid="{F9360B17-2006-45AE-AE73-4793C8FC3020}"/>
    <cellStyle name="Vírgula 93 5 3" xfId="17375" xr:uid="{7ECEDCC8-3F58-421C-A83C-39DA42501AA9}"/>
    <cellStyle name="Vírgula 93 5 4" xfId="23201" xr:uid="{C8D30520-7AA8-4DEE-A161-DDDA08CDC73C}"/>
    <cellStyle name="Vírgula 93 5 5" xfId="31608" xr:uid="{113AB766-3FFB-48E8-B5D8-28B5161A6951}"/>
    <cellStyle name="Vírgula 93 6" xfId="8552" xr:uid="{A30044C3-FE2F-4D10-B4D2-4E5E714FE22D}"/>
    <cellStyle name="Vírgula 93 6 2" xfId="24821" xr:uid="{C912B7B8-7C7E-4600-BDBC-8CF1EEFA3BCD}"/>
    <cellStyle name="Vírgula 93 7" xfId="14080" xr:uid="{C6E9732A-909F-4BDA-8FC0-5EC08A48DAC2}"/>
    <cellStyle name="Vírgula 93 8" xfId="19980" xr:uid="{87E28646-2AF9-40F4-B75F-B94115899E05}"/>
    <cellStyle name="Vírgula 93 9" xfId="29879" xr:uid="{83D51714-69F4-45EA-865F-4B0F2EE0E11E}"/>
    <cellStyle name="Vírgula 94" xfId="3677" xr:uid="{D7E8BE4D-1D5C-4C88-B051-D41ADCC79C45}"/>
    <cellStyle name="Vírgula 94 10" xfId="35659" xr:uid="{DF73A990-EB0C-4837-8A39-6FD1A4618E53}"/>
    <cellStyle name="Vírgula 94 11" xfId="36345" xr:uid="{C748E7EB-B200-4E3C-85EA-3CDC6BCEBABE}"/>
    <cellStyle name="Vírgula 94 12" xfId="37757" xr:uid="{5DD61DFF-6D7E-4ED3-8AC0-55C6EF7FD40F}"/>
    <cellStyle name="Vírgula 94 13" xfId="39162" xr:uid="{1BAD22D8-4FD4-4ADF-AA46-850C6186C54B}"/>
    <cellStyle name="Vírgula 94 14" xfId="41328" xr:uid="{6395B247-AAE0-48FC-AE15-9008447CA4F3}"/>
    <cellStyle name="Vírgula 94 15" xfId="42211" xr:uid="{08973F26-55A7-4BBE-AA43-0B62D6AFBFAD}"/>
    <cellStyle name="Vírgula 94 16" xfId="43614" xr:uid="{7FD9D20B-FC98-4957-A845-70C44D5DE623}"/>
    <cellStyle name="Vírgula 94 2" xfId="4532" xr:uid="{957C809B-0F41-4E0B-A1F4-5F0B8539827E}"/>
    <cellStyle name="Vírgula 94 2 10" xfId="37097" xr:uid="{3222DC32-745E-4FCA-B282-629221B84CB2}"/>
    <cellStyle name="Vírgula 94 2 11" xfId="38509" xr:uid="{E4C87654-B17F-457A-9D87-6047E918314E}"/>
    <cellStyle name="Vírgula 94 2 12" xfId="39914" xr:uid="{9006C619-3401-4EF2-B7C4-546307790431}"/>
    <cellStyle name="Vírgula 94 2 13" xfId="41329" xr:uid="{4354A279-978F-4D0B-9B47-DE8BC46134E3}"/>
    <cellStyle name="Vírgula 94 2 14" xfId="42963" xr:uid="{BF75E54C-0E64-4E1D-860C-F03797CE5E38}"/>
    <cellStyle name="Vírgula 94 2 15" xfId="44366" xr:uid="{1CB3AF3C-AD0C-4DB3-B75E-0135468D78E1}"/>
    <cellStyle name="Vírgula 94 2 2" xfId="6141" xr:uid="{5AB7FBD9-5791-4985-A0E8-744F139CAEFB}"/>
    <cellStyle name="Vírgula 94 2 2 2" xfId="11390" xr:uid="{A70FCCCE-FD65-4F13-AA36-6A37978C1794}"/>
    <cellStyle name="Vírgula 94 2 2 2 2" xfId="27652" xr:uid="{9CB4B23C-F272-4B2F-B190-A39369A87C64}"/>
    <cellStyle name="Vírgula 94 2 2 3" xfId="16913" xr:uid="{EAC3526E-99EB-4BC5-8A5B-76420B5B726E}"/>
    <cellStyle name="Vírgula 94 2 2 4" xfId="22811" xr:uid="{E07A8BFE-CA64-4A1D-B221-BBB8D2AE03B9}"/>
    <cellStyle name="Vírgula 94 2 2 5" xfId="19502" xr:uid="{CBDD800E-8DE9-484E-862A-3D5AF19C1BE8}"/>
    <cellStyle name="Vírgula 94 2 3" xfId="8147" xr:uid="{611463BA-8C57-436B-AF68-35BEFE2988C8}"/>
    <cellStyle name="Vírgula 94 2 3 2" xfId="13002" xr:uid="{10E8B40F-9768-4623-89C5-7B6E91B97434}"/>
    <cellStyle name="Vírgula 94 2 3 2 2" xfId="29264" xr:uid="{714AA183-60BD-4438-9EC8-3C99C22B8218}"/>
    <cellStyle name="Vírgula 94 2 3 3" xfId="18597" xr:uid="{817CD60B-E5D5-44FB-883B-AE75CCB24AD7}"/>
    <cellStyle name="Vírgula 94 2 3 4" xfId="24423" xr:uid="{D8EC8AC0-0A73-4D1F-8D98-FDAD5CC00E92}"/>
    <cellStyle name="Vírgula 94 2 3 5" xfId="18621" xr:uid="{04288F4B-4F5A-43B9-8162-6612BA8E83A8}"/>
    <cellStyle name="Vírgula 94 2 4" xfId="9774" xr:uid="{368EAD03-7181-4774-B1CF-2FD8624F6980}"/>
    <cellStyle name="Vírgula 94 2 4 2" xfId="26043" xr:uid="{C0AB985A-8453-45DF-8D55-F06A1506F0B2}"/>
    <cellStyle name="Vírgula 94 2 5" xfId="15304" xr:uid="{4B36CBC8-43B2-4FD2-9E23-053442FC8ABD}"/>
    <cellStyle name="Vírgula 94 2 6" xfId="21202" xr:uid="{AC0C5616-EBEC-426A-AA9C-1B21E158CA9E}"/>
    <cellStyle name="Vírgula 94 2 7" xfId="13499" xr:uid="{BFFF49EE-2CB7-41D5-8575-91CE4A83B6C9}"/>
    <cellStyle name="Vírgula 94 2 8" xfId="34247" xr:uid="{E3F2712B-6FAD-4E24-AE0F-DDF078CFE566}"/>
    <cellStyle name="Vírgula 94 2 9" xfId="35660" xr:uid="{B8BD49D6-EFC3-45C9-B57F-89D81FFDB1EF}"/>
    <cellStyle name="Vírgula 94 3" xfId="5286" xr:uid="{F999A348-32E9-443D-8D7B-FF40E0A1EF79}"/>
    <cellStyle name="Vírgula 94 3 2" xfId="10535" xr:uid="{72EDD07C-5ED5-4C23-A351-BE235940EF24}"/>
    <cellStyle name="Vírgula 94 3 2 2" xfId="26797" xr:uid="{600A8860-1414-465F-AEAC-56E56A2E4957}"/>
    <cellStyle name="Vírgula 94 3 3" xfId="16058" xr:uid="{713494B1-84AD-40FE-92D7-1B28663CC0FC}"/>
    <cellStyle name="Vírgula 94 3 4" xfId="21956" xr:uid="{749B0CE4-2C96-4BC2-BA6E-D659C59CA649}"/>
    <cellStyle name="Vírgula 94 3 5" xfId="30063" xr:uid="{7FCD70B3-84E6-43FE-A43D-AEB26D06AFC6}"/>
    <cellStyle name="Vírgula 94 4" xfId="7292" xr:uid="{FBA377DD-1EF6-4379-95C2-D6582F5020B6}"/>
    <cellStyle name="Vírgula 94 4 2" xfId="12147" xr:uid="{A9FC78DF-B242-401B-B14B-055B7BC5CF6C}"/>
    <cellStyle name="Vírgula 94 4 2 2" xfId="28409" xr:uid="{D57786E6-86BD-44E3-B4DA-089BE8805A7C}"/>
    <cellStyle name="Vírgula 94 4 3" xfId="17742" xr:uid="{2D5328A1-9949-485A-8B5A-9080758E276F}"/>
    <cellStyle name="Vírgula 94 4 4" xfId="23568" xr:uid="{305956D1-BF15-4016-A2C9-67AAF81D930B}"/>
    <cellStyle name="Vírgula 94 4 5" xfId="13432" xr:uid="{28F27A09-9985-4A49-9D94-51A21FA432CE}"/>
    <cellStyle name="Vírgula 94 5" xfId="8919" xr:uid="{9B69F1C7-C2DD-43DC-B4B1-FA7A9F40C75B}"/>
    <cellStyle name="Vírgula 94 5 2" xfId="25188" xr:uid="{669AA9F2-4E35-4C24-A7DB-413FAA0CC599}"/>
    <cellStyle name="Vírgula 94 6" xfId="14449" xr:uid="{D0026451-58F1-4707-B510-007FBD4F1AFD}"/>
    <cellStyle name="Vírgula 94 7" xfId="20347" xr:uid="{B286488E-E8CC-4575-A034-C10E68F51E71}"/>
    <cellStyle name="Vírgula 94 8" xfId="31605" xr:uid="{B841EC13-B518-4F19-BC63-938447B463D5}"/>
    <cellStyle name="Vírgula 94 9" xfId="33392" xr:uid="{8CC0AE11-FFB3-44B6-81BB-25F01FD76254}"/>
    <cellStyle name="Vírgula 95" xfId="3678" xr:uid="{82426E0C-7190-4147-B6BB-DE2C62D19E08}"/>
    <cellStyle name="Vírgula 95 10" xfId="35661" xr:uid="{49A99DCE-02FE-4A55-BACF-C9EBF3A8A24A}"/>
    <cellStyle name="Vírgula 95 11" xfId="36346" xr:uid="{9E2E4272-2DF4-4484-8D7E-70883B4DB925}"/>
    <cellStyle name="Vírgula 95 12" xfId="37758" xr:uid="{5B55E4CE-1883-4C40-A195-CBECD7D64476}"/>
    <cellStyle name="Vírgula 95 13" xfId="39163" xr:uid="{5A2688FF-AE41-4905-A7C6-5B71CDD76ADD}"/>
    <cellStyle name="Vírgula 95 14" xfId="41330" xr:uid="{CBD39747-A0E0-462E-B81B-CA1B1FAEED09}"/>
    <cellStyle name="Vírgula 95 15" xfId="42212" xr:uid="{930E75AC-B19D-493A-87B3-B8BAAE10DA78}"/>
    <cellStyle name="Vírgula 95 16" xfId="43615" xr:uid="{D61831A9-3ED5-4232-B7E9-D31AA9DB8157}"/>
    <cellStyle name="Vírgula 95 2" xfId="4533" xr:uid="{9A2C94D9-CBE8-4232-8793-CC297F9130D2}"/>
    <cellStyle name="Vírgula 95 2 10" xfId="37098" xr:uid="{58842484-65F0-4F74-9D80-F2E0CA0A5149}"/>
    <cellStyle name="Vírgula 95 2 11" xfId="38510" xr:uid="{97FF6A3B-71A6-447D-8D6F-29BB3D58BCDA}"/>
    <cellStyle name="Vírgula 95 2 12" xfId="39915" xr:uid="{7D09D028-ADBE-471E-9B78-B57D04114920}"/>
    <cellStyle name="Vírgula 95 2 13" xfId="41331" xr:uid="{894CF31A-C0AE-4498-9133-8BE84762D13F}"/>
    <cellStyle name="Vírgula 95 2 14" xfId="42964" xr:uid="{42DDC4AE-7E50-46E0-B537-3FFCD6EBE683}"/>
    <cellStyle name="Vírgula 95 2 15" xfId="44367" xr:uid="{766479EE-8438-4671-80E3-168249BE5168}"/>
    <cellStyle name="Vírgula 95 2 2" xfId="6142" xr:uid="{33A50B91-B24C-483D-8135-E8C9E3B39F57}"/>
    <cellStyle name="Vírgula 95 2 2 2" xfId="11391" xr:uid="{2760BBE4-59FE-45C6-B19C-397EF477C16B}"/>
    <cellStyle name="Vírgula 95 2 2 2 2" xfId="27653" xr:uid="{676F5C8E-43A2-4176-B5C8-9A7FA1AD4F7B}"/>
    <cellStyle name="Vírgula 95 2 2 3" xfId="16914" xr:uid="{ACCAF748-B89C-44F3-898F-119B24057632}"/>
    <cellStyle name="Vírgula 95 2 2 4" xfId="22812" xr:uid="{7067C2E1-B477-4180-A536-FDF914F17F2A}"/>
    <cellStyle name="Vírgula 95 2 2 5" xfId="31150" xr:uid="{772DF50E-9CF3-463E-84D5-738EA00F8426}"/>
    <cellStyle name="Vírgula 95 2 3" xfId="8148" xr:uid="{62AD7B51-DEFB-454F-B789-DBF637559D35}"/>
    <cellStyle name="Vírgula 95 2 3 2" xfId="13003" xr:uid="{EEE48762-75DA-4CC8-AC35-CD946DB0A5DE}"/>
    <cellStyle name="Vírgula 95 2 3 2 2" xfId="29265" xr:uid="{E3E12C53-72E6-4E46-9727-0031E3115679}"/>
    <cellStyle name="Vírgula 95 2 3 3" xfId="18598" xr:uid="{99A5CCB7-DB9B-4071-9842-A228D2A03BE7}"/>
    <cellStyle name="Vírgula 95 2 3 4" xfId="24424" xr:uid="{688A658F-CE8F-45FF-B20E-8DC2F6256E32}"/>
    <cellStyle name="Vírgula 95 2 3 5" xfId="32142" xr:uid="{FED9C212-E2C8-41D4-B346-87E89937D898}"/>
    <cellStyle name="Vírgula 95 2 4" xfId="9775" xr:uid="{4958C9C6-3056-48C2-8AED-BD1305E82C0B}"/>
    <cellStyle name="Vírgula 95 2 4 2" xfId="26044" xr:uid="{10812864-4391-4D43-97AC-ADC461EBDACE}"/>
    <cellStyle name="Vírgula 95 2 5" xfId="15305" xr:uid="{8EC527A3-8A08-4BB8-A2FE-871A7D663F32}"/>
    <cellStyle name="Vírgula 95 2 6" xfId="21203" xr:uid="{5CF7BD9D-4465-4B82-8BE4-A113E3D315A7}"/>
    <cellStyle name="Vírgula 95 2 7" xfId="29564" xr:uid="{5FB2BA16-159F-4F26-9D01-4D8B841513D6}"/>
    <cellStyle name="Vírgula 95 2 8" xfId="34248" xr:uid="{8813F2EA-4DEE-4141-9F46-B57E5013AB24}"/>
    <cellStyle name="Vírgula 95 2 9" xfId="35662" xr:uid="{0BD40D0E-48B5-445D-9521-09DF329F501C}"/>
    <cellStyle name="Vírgula 95 3" xfId="5287" xr:uid="{1F6345F7-258D-4A62-B519-CA2C1EB7AA9B}"/>
    <cellStyle name="Vírgula 95 3 2" xfId="10536" xr:uid="{98F50791-39C5-4992-929C-E198BACD1DB6}"/>
    <cellStyle name="Vírgula 95 3 2 2" xfId="26798" xr:uid="{5CB7853A-E873-4170-90E1-F2A2E18F626D}"/>
    <cellStyle name="Vírgula 95 3 3" xfId="16059" xr:uid="{C91039F2-8B47-4FF7-9E1E-35E3BB0BB1E2}"/>
    <cellStyle name="Vírgula 95 3 4" xfId="21957" xr:uid="{CF79CA31-0D3E-438F-B55E-546239664984}"/>
    <cellStyle name="Vírgula 95 3 5" xfId="32311" xr:uid="{664D8AB1-7814-4EF1-86AB-9E81DE1119C0}"/>
    <cellStyle name="Vírgula 95 4" xfId="7293" xr:uid="{7577C629-C43E-4E9B-AFCC-1C790018C070}"/>
    <cellStyle name="Vírgula 95 4 2" xfId="12148" xr:uid="{A698A581-C1AC-4C0B-A1F1-C785BC524E86}"/>
    <cellStyle name="Vírgula 95 4 2 2" xfId="28410" xr:uid="{099300A3-CE9D-480E-A0A1-270A83E14439}"/>
    <cellStyle name="Vírgula 95 4 3" xfId="17743" xr:uid="{A1861E86-24FF-4418-9B4A-0B7562DE788D}"/>
    <cellStyle name="Vírgula 95 4 4" xfId="23569" xr:uid="{E42D3010-850F-4DC2-91D0-FA542BF50733}"/>
    <cellStyle name="Vírgula 95 4 5" xfId="30429" xr:uid="{0ED9161F-BBDB-4978-AB67-333A01C71B53}"/>
    <cellStyle name="Vírgula 95 5" xfId="8920" xr:uid="{62152DD6-0353-4DA1-9A40-539982B53E3C}"/>
    <cellStyle name="Vírgula 95 5 2" xfId="25189" xr:uid="{6FA49F05-49D7-4DBF-BD9B-9985027D69DC}"/>
    <cellStyle name="Vírgula 95 6" xfId="14450" xr:uid="{61362DE1-3E7E-475E-A1E7-D55977CAC9C8}"/>
    <cellStyle name="Vírgula 95 7" xfId="20348" xr:uid="{5CE546FE-752C-49E0-9C35-9E3BCE1294D8}"/>
    <cellStyle name="Vírgula 95 8" xfId="29703" xr:uid="{27C32D65-AC56-43C7-BAAE-FEE041B1A3DF}"/>
    <cellStyle name="Vírgula 95 9" xfId="33393" xr:uid="{9287D5EB-00C2-4DC7-AEEC-4C9CF291E075}"/>
    <cellStyle name="Vírgula 96" xfId="3679" xr:uid="{11A80C01-E58A-4045-BB56-875B1D07BF45}"/>
    <cellStyle name="Vírgula 96 10" xfId="35663" xr:uid="{DCA5C547-1955-4DB0-A51D-A4426243137A}"/>
    <cellStyle name="Vírgula 96 11" xfId="36347" xr:uid="{90DCDD66-75B5-4313-867D-64EC1BA735E9}"/>
    <cellStyle name="Vírgula 96 12" xfId="37759" xr:uid="{491223B3-B387-48F0-BF47-DC88251CCF12}"/>
    <cellStyle name="Vírgula 96 13" xfId="39164" xr:uid="{0083C29C-3D9E-41F3-9B6C-018EAAE90EA2}"/>
    <cellStyle name="Vírgula 96 14" xfId="41332" xr:uid="{93FACA8E-FB28-4639-9F81-2D40095948A4}"/>
    <cellStyle name="Vírgula 96 15" xfId="42213" xr:uid="{06BF835C-BD2F-474E-8A58-3685A8990C52}"/>
    <cellStyle name="Vírgula 96 16" xfId="43616" xr:uid="{A53135AC-4083-4A18-8BBF-7E7AE0C409A0}"/>
    <cellStyle name="Vírgula 96 2" xfId="4534" xr:uid="{E1205FD9-2140-4852-85B2-0A70CFF798AA}"/>
    <cellStyle name="Vírgula 96 2 10" xfId="37099" xr:uid="{E94FF75D-5D6E-4548-8279-FB5A40AD223E}"/>
    <cellStyle name="Vírgula 96 2 11" xfId="38511" xr:uid="{47AAB4C9-CAD1-4C9F-851F-05D7A36FEAEB}"/>
    <cellStyle name="Vírgula 96 2 12" xfId="39916" xr:uid="{EDF39F80-B2C7-445D-BB4D-5A25C60F3859}"/>
    <cellStyle name="Vírgula 96 2 13" xfId="41333" xr:uid="{F8E4E96E-4FBE-4514-8B4D-E4CF202EC059}"/>
    <cellStyle name="Vírgula 96 2 14" xfId="42965" xr:uid="{867A9F90-54AC-41D5-83BC-DF4F088C729A}"/>
    <cellStyle name="Vírgula 96 2 15" xfId="44368" xr:uid="{DA3E5774-F43D-41E6-9049-B6B0EDCCE35F}"/>
    <cellStyle name="Vírgula 96 2 2" xfId="6143" xr:uid="{9EECB497-050A-4B48-AE57-C63052A9CE55}"/>
    <cellStyle name="Vírgula 96 2 2 2" xfId="11392" xr:uid="{D1D3B3FF-8C7E-4A68-BFEB-F9AD5CA91D5C}"/>
    <cellStyle name="Vírgula 96 2 2 2 2" xfId="27654" xr:uid="{16BDE42B-D193-4B7E-B9A5-F5DA34954DC4}"/>
    <cellStyle name="Vírgula 96 2 2 3" xfId="16915" xr:uid="{8B1B711C-9011-4D17-8E8C-F276727C06C1}"/>
    <cellStyle name="Vírgula 96 2 2 4" xfId="22813" xr:uid="{C685F4BC-3153-4D09-B6EC-5F7905DA52EF}"/>
    <cellStyle name="Vírgula 96 2 2 5" xfId="29775" xr:uid="{8199FAE0-C512-40AF-AE33-AAFF51D81C43}"/>
    <cellStyle name="Vírgula 96 2 3" xfId="8149" xr:uid="{05AD16FF-E417-48BA-877A-F9138854EFF0}"/>
    <cellStyle name="Vírgula 96 2 3 2" xfId="13004" xr:uid="{19A8F15B-C31B-49B4-91A9-2500BC1674BF}"/>
    <cellStyle name="Vírgula 96 2 3 2 2" xfId="29266" xr:uid="{317EB700-613F-438E-9019-BC846C91F4DC}"/>
    <cellStyle name="Vírgula 96 2 3 3" xfId="18599" xr:uid="{5ED7F140-E478-4AF3-9938-A1C4B2C5147E}"/>
    <cellStyle name="Vírgula 96 2 3 4" xfId="24425" xr:uid="{B8C829C9-C2EA-4970-9E3E-3B5378892737}"/>
    <cellStyle name="Vírgula 96 2 3 5" xfId="18721" xr:uid="{C8DC8DEE-EB04-4045-A31E-C1684A11E029}"/>
    <cellStyle name="Vírgula 96 2 4" xfId="9776" xr:uid="{C28DAD3C-2979-4590-988F-7ABFDAAB1C85}"/>
    <cellStyle name="Vírgula 96 2 4 2" xfId="26045" xr:uid="{B5755C35-8BDD-421D-8477-CB9FE27CB70F}"/>
    <cellStyle name="Vírgula 96 2 5" xfId="15306" xr:uid="{5E852076-D361-4076-BA4C-0BB0B71D61E6}"/>
    <cellStyle name="Vírgula 96 2 6" xfId="21204" xr:uid="{F7A7C068-CA7F-4B84-9735-9BF9ED29A1EA}"/>
    <cellStyle name="Vírgula 96 2 7" xfId="31502" xr:uid="{215887E1-7765-4B8F-8D6D-06D5BF8F747D}"/>
    <cellStyle name="Vírgula 96 2 8" xfId="34249" xr:uid="{9D75A4C2-0D59-494B-B41F-9E0AB5ADA727}"/>
    <cellStyle name="Vírgula 96 2 9" xfId="35664" xr:uid="{B2456EE2-FFB2-432B-B7AC-7AE4CFF9FDD4}"/>
    <cellStyle name="Vírgula 96 3" xfId="5288" xr:uid="{E33268B2-2528-4656-A811-C9A20302260F}"/>
    <cellStyle name="Vírgula 96 3 2" xfId="10537" xr:uid="{FD6EE06B-E732-43EA-9B5A-C19C3335A815}"/>
    <cellStyle name="Vírgula 96 3 2 2" xfId="26799" xr:uid="{509F0A55-A307-4A66-86B3-89D9E72634D9}"/>
    <cellStyle name="Vírgula 96 3 3" xfId="16060" xr:uid="{A4E3A831-ACF8-4DB7-B356-920B08632F82}"/>
    <cellStyle name="Vírgula 96 3 4" xfId="21958" xr:uid="{5DEB5360-3B6D-49E1-AEE6-2CFD5C6BF4FF}"/>
    <cellStyle name="Vírgula 96 3 5" xfId="30152" xr:uid="{5F4B5137-885D-405E-BC4D-7F3F7D75BA62}"/>
    <cellStyle name="Vírgula 96 4" xfId="7294" xr:uid="{E0EC4390-58E3-43F3-9149-E0C1B0A55FA6}"/>
    <cellStyle name="Vírgula 96 4 2" xfId="12149" xr:uid="{B943CB16-B22E-449C-8A73-620C254A92DE}"/>
    <cellStyle name="Vírgula 96 4 2 2" xfId="28411" xr:uid="{62B3FCA3-BAF7-4F13-9529-A3C556E78F38}"/>
    <cellStyle name="Vírgula 96 4 3" xfId="17744" xr:uid="{66B7DAE0-BDA0-48ED-8877-1A553B1C9D97}"/>
    <cellStyle name="Vírgula 96 4 4" xfId="23570" xr:uid="{01EF5244-89DA-4371-A696-55CDF3AC4AC3}"/>
    <cellStyle name="Vírgula 96 4 5" xfId="30139" xr:uid="{E9AA2AE0-01C0-49EB-9A2C-519DEACA8806}"/>
    <cellStyle name="Vírgula 96 5" xfId="8921" xr:uid="{35F88EE4-7A57-4DD6-87DC-1EEC9AEE3483}"/>
    <cellStyle name="Vírgula 96 5 2" xfId="25190" xr:uid="{58036735-8383-4F45-86B4-E6230E009AFC}"/>
    <cellStyle name="Vírgula 96 6" xfId="14451" xr:uid="{6041DFC2-1F34-41C1-AE0F-FE514B3141FE}"/>
    <cellStyle name="Vírgula 96 7" xfId="20349" xr:uid="{378C619E-FADA-45AB-B818-F59F093145FF}"/>
    <cellStyle name="Vírgula 96 8" xfId="31052" xr:uid="{709E4A4C-B523-4F2B-A300-6C301AA7B10F}"/>
    <cellStyle name="Vírgula 96 9" xfId="33394" xr:uid="{A345EC32-2A19-4015-B615-58973EC7CF3E}"/>
    <cellStyle name="Vírgula 97" xfId="3680" xr:uid="{56328327-EF51-4F21-8C6D-B5C9DDF5CC35}"/>
    <cellStyle name="Vírgula 97 10" xfId="35665" xr:uid="{55B1FF9A-59A6-4622-9DFA-18E22AAFD3E2}"/>
    <cellStyle name="Vírgula 97 11" xfId="36348" xr:uid="{A2F77016-07B8-440D-BFF4-E65C8D2FC5B9}"/>
    <cellStyle name="Vírgula 97 12" xfId="37760" xr:uid="{5911A7E1-341C-4924-83A4-7A4237F4C2F4}"/>
    <cellStyle name="Vírgula 97 13" xfId="39165" xr:uid="{F4815663-4D71-473F-A8B1-D3216E874315}"/>
    <cellStyle name="Vírgula 97 14" xfId="41334" xr:uid="{5DA8FCB6-0027-4C21-8264-45E3E3499A65}"/>
    <cellStyle name="Vírgula 97 15" xfId="42214" xr:uid="{3AE64E41-F05F-4CE8-B300-77E1B966C021}"/>
    <cellStyle name="Vírgula 97 16" xfId="43617" xr:uid="{86C96447-7465-44B9-9B47-8F0D18776B8A}"/>
    <cellStyle name="Vírgula 97 2" xfId="4535" xr:uid="{71F479C1-5375-4F25-9FB8-CD8BDA4CFA7B}"/>
    <cellStyle name="Vírgula 97 2 10" xfId="37100" xr:uid="{A3E5B777-F852-4DFD-BDC4-159749FF0D2C}"/>
    <cellStyle name="Vírgula 97 2 11" xfId="38512" xr:uid="{35F622AF-3AA3-4D1E-B8A1-172D5DDB6E00}"/>
    <cellStyle name="Vírgula 97 2 12" xfId="39917" xr:uid="{B6C18FE9-C34A-4171-900A-2D5B8A9FCCCC}"/>
    <cellStyle name="Vírgula 97 2 13" xfId="41335" xr:uid="{931241F8-DA4A-4922-9183-7BE2D2BC3EFA}"/>
    <cellStyle name="Vírgula 97 2 14" xfId="42966" xr:uid="{7279C87E-2E13-4925-8C72-77034DE2A8E1}"/>
    <cellStyle name="Vírgula 97 2 15" xfId="44369" xr:uid="{781D198C-DC27-4446-8E00-DED0FB9D6E21}"/>
    <cellStyle name="Vírgula 97 2 2" xfId="6144" xr:uid="{44C1272E-58AE-4563-BE68-A3110E76F956}"/>
    <cellStyle name="Vírgula 97 2 2 2" xfId="11393" xr:uid="{063E2ECB-9F4A-4C17-911B-2FC6A9A6CDE2}"/>
    <cellStyle name="Vírgula 97 2 2 2 2" xfId="27655" xr:uid="{DCB2E64E-4508-41DF-A84E-C114E2E54934}"/>
    <cellStyle name="Vírgula 97 2 2 3" xfId="16916" xr:uid="{8E615D42-2FEA-4C89-BFCC-97734510C7E9}"/>
    <cellStyle name="Vírgula 97 2 2 4" xfId="22814" xr:uid="{2BFCD08F-EED6-4E23-A823-EF8C1DE1FC5C}"/>
    <cellStyle name="Vírgula 97 2 2 5" xfId="19309" xr:uid="{51412E2E-E3EF-487C-9178-7298440C5CE7}"/>
    <cellStyle name="Vírgula 97 2 3" xfId="8150" xr:uid="{F22F971C-4531-4715-8F5E-5A854400D5AD}"/>
    <cellStyle name="Vírgula 97 2 3 2" xfId="13005" xr:uid="{B2C0F98D-3CE7-4A89-989D-E51ABF2C3B76}"/>
    <cellStyle name="Vírgula 97 2 3 2 2" xfId="29267" xr:uid="{08816399-66D2-48EA-B123-1FEB255E945C}"/>
    <cellStyle name="Vírgula 97 2 3 3" xfId="18600" xr:uid="{7657F962-D9E5-4E33-8AC9-D1E7D56E93AB}"/>
    <cellStyle name="Vírgula 97 2 3 4" xfId="24426" xr:uid="{57E22D8E-284F-4EEA-A340-C61F90974EBC}"/>
    <cellStyle name="Vírgula 97 2 3 5" xfId="18635" xr:uid="{45E66188-E114-49CD-88B4-34733E6AB51B}"/>
    <cellStyle name="Vírgula 97 2 4" xfId="9777" xr:uid="{5DDEBF55-9FC7-4BA2-9AB7-0D29DFC23056}"/>
    <cellStyle name="Vírgula 97 2 4 2" xfId="26046" xr:uid="{C94289CD-09E7-46A7-B14D-E850C2A31685}"/>
    <cellStyle name="Vírgula 97 2 5" xfId="15307" xr:uid="{2E1E814F-3A0B-4E12-80B3-2636AD2E8678}"/>
    <cellStyle name="Vírgula 97 2 6" xfId="21205" xr:uid="{62A03467-19C4-4889-A1DE-5FB1371892B8}"/>
    <cellStyle name="Vírgula 97 2 7" xfId="32386" xr:uid="{31342E46-3E06-4CF4-A7E7-0CE2E71D5E36}"/>
    <cellStyle name="Vírgula 97 2 8" xfId="34250" xr:uid="{E1969655-2077-4F78-9904-31A3D1C3CEF8}"/>
    <cellStyle name="Vírgula 97 2 9" xfId="35666" xr:uid="{FDEAF472-8490-4059-9660-77FCDEB1E959}"/>
    <cellStyle name="Vírgula 97 3" xfId="5289" xr:uid="{CC3E970B-D155-485E-BAD2-A7FA8CE7CCFE}"/>
    <cellStyle name="Vírgula 97 3 2" xfId="10538" xr:uid="{75D94398-DBDF-43C1-BA7E-DC727A472403}"/>
    <cellStyle name="Vírgula 97 3 2 2" xfId="26800" xr:uid="{AC061C0E-A7C3-471E-B698-6BADB979BABF}"/>
    <cellStyle name="Vírgula 97 3 3" xfId="16061" xr:uid="{A50220FA-3F91-465F-8AC2-122F5E5243F9}"/>
    <cellStyle name="Vírgula 97 3 4" xfId="21959" xr:uid="{F316FC6F-66C9-4C99-83FD-F4EACD58F350}"/>
    <cellStyle name="Vírgula 97 3 5" xfId="30194" xr:uid="{B0BDCB0D-C273-4757-997F-DEC3893EC6AC}"/>
    <cellStyle name="Vírgula 97 4" xfId="7295" xr:uid="{F18F1DB6-1AA5-4F85-BEA1-CF79128F6116}"/>
    <cellStyle name="Vírgula 97 4 2" xfId="12150" xr:uid="{96716893-854D-473F-A859-D897D38E6424}"/>
    <cellStyle name="Vírgula 97 4 2 2" xfId="28412" xr:uid="{38A42938-F130-4CA8-8D30-CE2DA692085B}"/>
    <cellStyle name="Vírgula 97 4 3" xfId="17745" xr:uid="{603AE2B8-5A5A-43A4-8F04-E46B403BCCE9}"/>
    <cellStyle name="Vírgula 97 4 4" xfId="23571" xr:uid="{CE6095DC-FB63-4C9F-AA4D-ECBC309AD205}"/>
    <cellStyle name="Vírgula 97 4 5" xfId="31783" xr:uid="{8CF8EEBD-0FB7-4291-BE95-A1F7621E12AF}"/>
    <cellStyle name="Vírgula 97 5" xfId="8922" xr:uid="{5F28BF6A-B092-4E17-A794-994D2C8265E4}"/>
    <cellStyle name="Vírgula 97 5 2" xfId="25191" xr:uid="{1B82A438-D879-46E6-AB3A-D4F81360D041}"/>
    <cellStyle name="Vírgula 97 6" xfId="14452" xr:uid="{F1B790E2-DFD1-4D6A-95DC-25ACD4DC2F45}"/>
    <cellStyle name="Vírgula 97 7" xfId="20350" xr:uid="{470A5A62-3BD3-4ED5-AD94-F6D968CB9564}"/>
    <cellStyle name="Vírgula 97 8" xfId="29746" xr:uid="{02A69812-DBE5-4132-84DD-BEAB37289C27}"/>
    <cellStyle name="Vírgula 97 9" xfId="33395" xr:uid="{956F5273-D874-4327-B3F7-EAF7BDC022F6}"/>
    <cellStyle name="Vírgula 98" xfId="35686" xr:uid="{0F039CF2-3E1E-4BF7-B000-12F00956D6F3}"/>
    <cellStyle name="Vírgula 99" xfId="35667" xr:uid="{8C2D697F-E1B0-430B-B0FF-C1CDF41A9A58}"/>
    <cellStyle name="Vírgula 99 2" xfId="36350" xr:uid="{261B8619-2D65-4D97-847B-A2A4F57C4163}"/>
    <cellStyle name="Vírgula 99 3" xfId="37762" xr:uid="{096B7490-C182-40FD-BB74-009EB60DC667}"/>
    <cellStyle name="Vírgula 99 4" xfId="39167" xr:uid="{376032BF-B01E-40D2-9566-B2DDBAD698D8}"/>
    <cellStyle name="Vírgula 99 5" xfId="41336" xr:uid="{D0551853-F188-49C7-8647-63680D671CEE}"/>
    <cellStyle name="Vírgula 99 6" xfId="42216" xr:uid="{F9A777C8-6D21-47E6-8198-FE51BDDB17F0}"/>
    <cellStyle name="Vírgula 99 7" xfId="43619" xr:uid="{B3F08F82-3BE5-4A83-802F-430931AABBEB}"/>
  </cellStyles>
  <dxfs count="0"/>
  <tableStyles count="1" defaultTableStyle="TableStyleMedium2" defaultPivotStyle="PivotStyleLight16">
    <tableStyle name="Invisible" pivot="0" table="0" count="0" xr9:uid="{956E8352-C20A-4114-8B91-A3C13B32AD5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Dias de pagamento/recebimento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'Prazo de receb-pgto_Pay&amp;Rec'!$B$7</c:f>
              <c:strCache>
                <c:ptCount val="1"/>
                <c:pt idx="0">
                  <c:v>Contas a Receber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'Prazo de receb-pgto_Pay&amp;Rec'!$D$2:$U$2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'Prazo de receb-pgto_Pay&amp;Rec'!$D$7:$U$7</c:f>
              <c:numCache>
                <c:formatCode>_-* #,##0.0_-;\-* #,##0.0_-;_-* "-"??_-;_-@_-</c:formatCode>
                <c:ptCount val="18"/>
                <c:pt idx="0">
                  <c:v>69.742254890765068</c:v>
                </c:pt>
                <c:pt idx="1">
                  <c:v>73.526739533523141</c:v>
                </c:pt>
                <c:pt idx="2">
                  <c:v>72.446406315533267</c:v>
                </c:pt>
                <c:pt idx="3">
                  <c:v>73.218208924666612</c:v>
                </c:pt>
                <c:pt idx="4">
                  <c:v>71.435659519644929</c:v>
                </c:pt>
                <c:pt idx="5">
                  <c:v>74.273110037506513</c:v>
                </c:pt>
                <c:pt idx="6">
                  <c:v>76.627565036938265</c:v>
                </c:pt>
                <c:pt idx="7">
                  <c:v>80.411743071676028</c:v>
                </c:pt>
                <c:pt idx="8">
                  <c:v>83.464402399572663</c:v>
                </c:pt>
                <c:pt idx="9">
                  <c:v>97.795681937793788</c:v>
                </c:pt>
                <c:pt idx="10">
                  <c:v>80.361689765275784</c:v>
                </c:pt>
                <c:pt idx="11">
                  <c:v>80.694694797233907</c:v>
                </c:pt>
                <c:pt idx="12">
                  <c:v>81.339706355024674</c:v>
                </c:pt>
                <c:pt idx="13">
                  <c:v>80.671302147310939</c:v>
                </c:pt>
                <c:pt idx="14">
                  <c:v>82.08668327667786</c:v>
                </c:pt>
                <c:pt idx="15">
                  <c:v>81.872943552568202</c:v>
                </c:pt>
                <c:pt idx="16">
                  <c:v>83.527758411506468</c:v>
                </c:pt>
                <c:pt idx="17">
                  <c:v>81.232968789709062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F0-4A9E-877E-361F3BDF47AC}"/>
            </c:ext>
          </c:extLst>
        </c:ser>
        <c:ser>
          <c:idx val="1"/>
          <c:order val="1"/>
          <c:tx>
            <c:strRef>
              <c:f>'Prazo de receb-pgto_Pay&amp;Rec'!$B$9</c:f>
              <c:strCache>
                <c:ptCount val="1"/>
                <c:pt idx="0">
                  <c:v>IR/CS a Recuperar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9"/>
              <c:layout>
                <c:manualLayout>
                  <c:x val="-1.5798402338121343E-2"/>
                  <c:y val="3.05988525778730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DF0-4A9E-877E-361F3BDF47AC}"/>
                </c:ext>
              </c:extLst>
            </c:dLbl>
            <c:dLbl>
              <c:idx val="10"/>
              <c:layout>
                <c:manualLayout>
                  <c:x val="-1.6835208973683888E-2"/>
                  <c:y val="2.09436595411679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DF0-4A9E-877E-361F3BDF47AC}"/>
                </c:ext>
              </c:extLst>
            </c:dLbl>
            <c:dLbl>
              <c:idx val="11"/>
              <c:layout>
                <c:manualLayout>
                  <c:x val="-1.683520897368404E-2"/>
                  <c:y val="2.09436595411678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DF0-4A9E-877E-361F3BDF47AC}"/>
                </c:ext>
              </c:extLst>
            </c:dLbl>
            <c:dLbl>
              <c:idx val="12"/>
              <c:layout>
                <c:manualLayout>
                  <c:x val="-1.5798402338121419E-2"/>
                  <c:y val="2.7380454898971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DF0-4A9E-877E-361F3BDF47AC}"/>
                </c:ext>
              </c:extLst>
            </c:dLbl>
            <c:dLbl>
              <c:idx val="13"/>
              <c:layout>
                <c:manualLayout>
                  <c:x val="-1.8908822244808825E-2"/>
                  <c:y val="2.7380454898971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DF0-4A9E-877E-361F3BDF47AC}"/>
                </c:ext>
              </c:extLst>
            </c:dLbl>
            <c:dLbl>
              <c:idx val="14"/>
              <c:layout>
                <c:manualLayout>
                  <c:x val="-1.8908822244808825E-2"/>
                  <c:y val="2.73804548989713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DF0-4A9E-877E-361F3BDF47AC}"/>
                </c:ext>
              </c:extLst>
            </c:dLbl>
            <c:dLbl>
              <c:idx val="15"/>
              <c:layout>
                <c:manualLayout>
                  <c:x val="-1.5814234150952896E-2"/>
                  <c:y val="4.3472443293479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729-4C47-B1D9-3D5663F30916}"/>
                </c:ext>
              </c:extLst>
            </c:dLbl>
            <c:dLbl>
              <c:idx val="16"/>
              <c:layout>
                <c:manualLayout>
                  <c:x val="-1.4903376950152867E-2"/>
                  <c:y val="3.38172502567749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F4-473E-82F5-A357B0A5E9B5}"/>
                </c:ext>
              </c:extLst>
            </c:dLbl>
            <c:dLbl>
              <c:idx val="17"/>
              <c:layout>
                <c:manualLayout>
                  <c:x val="-1.4903376950152867E-2"/>
                  <c:y val="1.4506864183364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F4-473E-82F5-A357B0A5E9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'Prazo de receb-pgto_Pay&amp;Rec'!$D$2:$U$2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'Prazo de receb-pgto_Pay&amp;Rec'!$D$9:$U$9</c:f>
              <c:numCache>
                <c:formatCode>_-* #,##0.0_-;\-* #,##0.0_-;_-* "-"??_-;_-@_-</c:formatCode>
                <c:ptCount val="18"/>
                <c:pt idx="0">
                  <c:v>6.5447009037008668</c:v>
                </c:pt>
                <c:pt idx="1">
                  <c:v>7.6381273470373294</c:v>
                </c:pt>
                <c:pt idx="2">
                  <c:v>7.3424421914996074</c:v>
                </c:pt>
                <c:pt idx="3">
                  <c:v>7.1074084641766797</c:v>
                </c:pt>
                <c:pt idx="4">
                  <c:v>7.2466077224527821</c:v>
                </c:pt>
                <c:pt idx="5">
                  <c:v>8.3453982596408292</c:v>
                </c:pt>
                <c:pt idx="6">
                  <c:v>7.5446484025776188</c:v>
                </c:pt>
                <c:pt idx="7">
                  <c:v>7.3967694931409973</c:v>
                </c:pt>
                <c:pt idx="8">
                  <c:v>6.6513805678273226</c:v>
                </c:pt>
                <c:pt idx="9">
                  <c:v>5.5332005752267612</c:v>
                </c:pt>
                <c:pt idx="10">
                  <c:v>3.3054360693176323</c:v>
                </c:pt>
                <c:pt idx="11">
                  <c:v>3.2156635585628575</c:v>
                </c:pt>
                <c:pt idx="12">
                  <c:v>3.4812204258998749</c:v>
                </c:pt>
                <c:pt idx="13">
                  <c:v>3.6916484976866952</c:v>
                </c:pt>
                <c:pt idx="14">
                  <c:v>2.8032703422051259</c:v>
                </c:pt>
                <c:pt idx="15">
                  <c:v>3.2282559441831915</c:v>
                </c:pt>
                <c:pt idx="16">
                  <c:v>4.5666545846834641</c:v>
                </c:pt>
                <c:pt idx="17">
                  <c:v>5.0117186675091752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F0-4A9E-877E-361F3BDF47AC}"/>
            </c:ext>
          </c:extLst>
        </c:ser>
        <c:ser>
          <c:idx val="2"/>
          <c:order val="2"/>
          <c:tx>
            <c:strRef>
              <c:f>'Prazo de receb-pgto_Pay&amp;Rec'!$B$19</c:f>
              <c:strCache>
                <c:ptCount val="1"/>
                <c:pt idx="0">
                  <c:v>Fornecedores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9"/>
              <c:layout>
                <c:manualLayout>
                  <c:x val="-1.8162321467203847E-2"/>
                  <c:y val="-3.0598852577873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F0-4A9E-877E-361F3BDF47AC}"/>
                </c:ext>
              </c:extLst>
            </c:dLbl>
            <c:dLbl>
              <c:idx val="10"/>
              <c:layout>
                <c:manualLayout>
                  <c:x val="-1.9199128102766316E-2"/>
                  <c:y val="-3.0598852577873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F0-4A9E-877E-361F3BDF47AC}"/>
                </c:ext>
              </c:extLst>
            </c:dLbl>
            <c:dLbl>
              <c:idx val="11"/>
              <c:layout>
                <c:manualLayout>
                  <c:x val="-1.9199128102766465E-2"/>
                  <c:y val="-2.7380454898971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F0-4A9E-877E-361F3BDF47AC}"/>
                </c:ext>
              </c:extLst>
            </c:dLbl>
            <c:dLbl>
              <c:idx val="12"/>
              <c:layout>
                <c:manualLayout>
                  <c:x val="-2.0235934738328933E-2"/>
                  <c:y val="-3.38172502567749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DF0-4A9E-877E-361F3BDF47AC}"/>
                </c:ext>
              </c:extLst>
            </c:dLbl>
            <c:dLbl>
              <c:idx val="13"/>
              <c:layout>
                <c:manualLayout>
                  <c:x val="-1.5798402338121419E-2"/>
                  <c:y val="-2.41620572200697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F0-4A9E-877E-361F3BDF47AC}"/>
                </c:ext>
              </c:extLst>
            </c:dLbl>
            <c:dLbl>
              <c:idx val="14"/>
              <c:layout>
                <c:manualLayout>
                  <c:x val="-1.7872015609246356E-2"/>
                  <c:y val="-2.73804548989715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DF0-4A9E-877E-361F3BDF47AC}"/>
                </c:ext>
              </c:extLst>
            </c:dLbl>
            <c:dLbl>
              <c:idx val="15"/>
              <c:layout>
                <c:manualLayout>
                  <c:x val="-1.5814234150952896E-2"/>
                  <c:y val="-4.02540456145783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729-4C47-B1D9-3D5663F30916}"/>
                </c:ext>
              </c:extLst>
            </c:dLbl>
            <c:dLbl>
              <c:idx val="16"/>
              <c:layout>
                <c:manualLayout>
                  <c:x val="-2.0410405132261316E-2"/>
                  <c:y val="-4.02540456145783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F4-473E-82F5-A357B0A5E9B5}"/>
                </c:ext>
              </c:extLst>
            </c:dLbl>
            <c:dLbl>
              <c:idx val="17"/>
              <c:layout>
                <c:manualLayout>
                  <c:x val="-1.5821214980504254E-2"/>
                  <c:y val="-4.66908409723819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F4-473E-82F5-A357B0A5E9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'Prazo de receb-pgto_Pay&amp;Rec'!$D$2:$U$2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'Prazo de receb-pgto_Pay&amp;Rec'!$D$19:$U$19</c:f>
              <c:numCache>
                <c:formatCode>_-* #,##0.0_-;\-* #,##0.0_-;_-* "-"??_-;_-@_-</c:formatCode>
                <c:ptCount val="18"/>
                <c:pt idx="0">
                  <c:v>4.0666349844607694</c:v>
                </c:pt>
                <c:pt idx="1">
                  <c:v>4.0693531635745019</c:v>
                </c:pt>
                <c:pt idx="2">
                  <c:v>3.817669371925573</c:v>
                </c:pt>
                <c:pt idx="3">
                  <c:v>4.5163623016525749</c:v>
                </c:pt>
                <c:pt idx="4">
                  <c:v>3.9432820465448226</c:v>
                </c:pt>
                <c:pt idx="5">
                  <c:v>2.7309723483085793</c:v>
                </c:pt>
                <c:pt idx="6">
                  <c:v>4.5936406165355574</c:v>
                </c:pt>
                <c:pt idx="7">
                  <c:v>5.4411554492475611</c:v>
                </c:pt>
                <c:pt idx="8">
                  <c:v>5.033447098074368</c:v>
                </c:pt>
                <c:pt idx="9">
                  <c:v>14.063740416344087</c:v>
                </c:pt>
                <c:pt idx="10">
                  <c:v>11.018412007111078</c:v>
                </c:pt>
                <c:pt idx="11">
                  <c:v>11.614838896294213</c:v>
                </c:pt>
                <c:pt idx="12">
                  <c:v>9.9818037020390609</c:v>
                </c:pt>
                <c:pt idx="13">
                  <c:v>8.1686380564821484</c:v>
                </c:pt>
                <c:pt idx="14">
                  <c:v>8.5009880602697834</c:v>
                </c:pt>
                <c:pt idx="15">
                  <c:v>9.269826889088435</c:v>
                </c:pt>
                <c:pt idx="16">
                  <c:v>9.3245139320142041</c:v>
                </c:pt>
                <c:pt idx="17">
                  <c:v>8.6900274143409195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F0-4A9E-877E-361F3BDF47AC}"/>
            </c:ext>
          </c:extLst>
        </c:ser>
        <c:ser>
          <c:idx val="3"/>
          <c:order val="3"/>
          <c:tx>
            <c:strRef>
              <c:f>'Prazo de receb-pgto_Pay&amp;Rec'!$B$20</c:f>
              <c:strCache>
                <c:ptCount val="1"/>
                <c:pt idx="0">
                  <c:v>Salários e Encargos sociais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'Prazo de receb-pgto_Pay&amp;Rec'!$D$2:$U$2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'Prazo de receb-pgto_Pay&amp;Rec'!$D$20:$U$20</c:f>
              <c:numCache>
                <c:formatCode>_-* #,##0.0_-;\-* #,##0.0_-;_-* "-"??_-;_-@_-</c:formatCode>
                <c:ptCount val="18"/>
                <c:pt idx="0">
                  <c:v>38.500031734670195</c:v>
                </c:pt>
                <c:pt idx="1">
                  <c:v>41.548095800095666</c:v>
                </c:pt>
                <c:pt idx="2">
                  <c:v>42.837891809698597</c:v>
                </c:pt>
                <c:pt idx="3">
                  <c:v>35.033200632884366</c:v>
                </c:pt>
                <c:pt idx="4">
                  <c:v>36.197182824958993</c:v>
                </c:pt>
                <c:pt idx="5">
                  <c:v>38.423610952548096</c:v>
                </c:pt>
                <c:pt idx="6">
                  <c:v>41.654563814427263</c:v>
                </c:pt>
                <c:pt idx="7">
                  <c:v>35.320213645171698</c:v>
                </c:pt>
                <c:pt idx="8">
                  <c:v>35.62523916070306</c:v>
                </c:pt>
                <c:pt idx="9">
                  <c:v>40.275791414619164</c:v>
                </c:pt>
                <c:pt idx="10">
                  <c:v>36.446322950804252</c:v>
                </c:pt>
                <c:pt idx="11">
                  <c:v>30.713032816697662</c:v>
                </c:pt>
                <c:pt idx="12">
                  <c:v>31.363439288826111</c:v>
                </c:pt>
                <c:pt idx="13">
                  <c:v>33.539348549168409</c:v>
                </c:pt>
                <c:pt idx="14">
                  <c:v>36.098151272734484</c:v>
                </c:pt>
                <c:pt idx="15">
                  <c:v>29.663106309648263</c:v>
                </c:pt>
                <c:pt idx="16">
                  <c:v>30.661588512238879</c:v>
                </c:pt>
                <c:pt idx="17">
                  <c:v>38.254320924689097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F0-4A9E-877E-361F3BDF47A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60077872"/>
        <c:axId val="760074992"/>
      </c:lineChart>
      <c:catAx>
        <c:axId val="76007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60074992"/>
        <c:crossesAt val="-10"/>
        <c:auto val="1"/>
        <c:lblAlgn val="ctr"/>
        <c:lblOffset val="100"/>
        <c:noMultiLvlLbl val="0"/>
      </c:catAx>
      <c:valAx>
        <c:axId val="760074992"/>
        <c:scaling>
          <c:orientation val="minMax"/>
          <c:min val="-20"/>
        </c:scaling>
        <c:delete val="0"/>
        <c:axPos val="l"/>
        <c:numFmt formatCode="_-* #,##0.0_-;\-* #,##0.0_-;_-* &quot;-&quot;??_-;_-@_-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6007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Payment/Receipt terms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'Prazo de receb-pgto_Pay&amp;Rec'!$C$7</c:f>
              <c:strCache>
                <c:ptCount val="1"/>
                <c:pt idx="0">
                  <c:v>Trade Receivables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'Prazo de receb-pgto_Pay&amp;Rec'!$D$2:$U$2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'Prazo de receb-pgto_Pay&amp;Rec'!$D$7:$U$7</c:f>
              <c:numCache>
                <c:formatCode>_-* #,##0.0_-;\-* #,##0.0_-;_-* "-"??_-;_-@_-</c:formatCode>
                <c:ptCount val="18"/>
                <c:pt idx="0">
                  <c:v>69.742254890765068</c:v>
                </c:pt>
                <c:pt idx="1">
                  <c:v>73.526739533523141</c:v>
                </c:pt>
                <c:pt idx="2">
                  <c:v>72.446406315533267</c:v>
                </c:pt>
                <c:pt idx="3">
                  <c:v>73.218208924666612</c:v>
                </c:pt>
                <c:pt idx="4">
                  <c:v>71.435659519644929</c:v>
                </c:pt>
                <c:pt idx="5">
                  <c:v>74.273110037506513</c:v>
                </c:pt>
                <c:pt idx="6">
                  <c:v>76.627565036938265</c:v>
                </c:pt>
                <c:pt idx="7">
                  <c:v>80.411743071676028</c:v>
                </c:pt>
                <c:pt idx="8">
                  <c:v>83.464402399572663</c:v>
                </c:pt>
                <c:pt idx="9">
                  <c:v>97.795681937793788</c:v>
                </c:pt>
                <c:pt idx="10">
                  <c:v>80.361689765275784</c:v>
                </c:pt>
                <c:pt idx="11">
                  <c:v>80.694694797233907</c:v>
                </c:pt>
                <c:pt idx="12">
                  <c:v>81.339706355024674</c:v>
                </c:pt>
                <c:pt idx="13">
                  <c:v>80.671302147310939</c:v>
                </c:pt>
                <c:pt idx="14">
                  <c:v>82.08668327667786</c:v>
                </c:pt>
                <c:pt idx="15">
                  <c:v>81.872943552568202</c:v>
                </c:pt>
                <c:pt idx="16">
                  <c:v>83.527758411506468</c:v>
                </c:pt>
                <c:pt idx="17">
                  <c:v>81.232968789709062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01-4F6F-9C9D-AAF59A51350D}"/>
            </c:ext>
          </c:extLst>
        </c:ser>
        <c:ser>
          <c:idx val="1"/>
          <c:order val="1"/>
          <c:tx>
            <c:strRef>
              <c:f>'Prazo de receb-pgto_Pay&amp;Rec'!$C$9</c:f>
              <c:strCache>
                <c:ptCount val="1"/>
                <c:pt idx="0">
                  <c:v>Recoverable income tax and social contribution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9"/>
              <c:layout>
                <c:manualLayout>
                  <c:x val="-1.5798402338121343E-2"/>
                  <c:y val="3.05988525778730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01-4F6F-9C9D-AAF59A51350D}"/>
                </c:ext>
              </c:extLst>
            </c:dLbl>
            <c:dLbl>
              <c:idx val="10"/>
              <c:layout>
                <c:manualLayout>
                  <c:x val="-1.6835208973683888E-2"/>
                  <c:y val="2.09436595411679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01-4F6F-9C9D-AAF59A51350D}"/>
                </c:ext>
              </c:extLst>
            </c:dLbl>
            <c:dLbl>
              <c:idx val="11"/>
              <c:layout>
                <c:manualLayout>
                  <c:x val="-1.683520897368404E-2"/>
                  <c:y val="2.09436595411678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01-4F6F-9C9D-AAF59A51350D}"/>
                </c:ext>
              </c:extLst>
            </c:dLbl>
            <c:dLbl>
              <c:idx val="12"/>
              <c:layout>
                <c:manualLayout>
                  <c:x val="-1.5798402338121419E-2"/>
                  <c:y val="2.7380454898971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01-4F6F-9C9D-AAF59A51350D}"/>
                </c:ext>
              </c:extLst>
            </c:dLbl>
            <c:dLbl>
              <c:idx val="13"/>
              <c:layout>
                <c:manualLayout>
                  <c:x val="-1.8908822244808825E-2"/>
                  <c:y val="2.7380454898971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401-4F6F-9C9D-AAF59A51350D}"/>
                </c:ext>
              </c:extLst>
            </c:dLbl>
            <c:dLbl>
              <c:idx val="14"/>
              <c:layout>
                <c:manualLayout>
                  <c:x val="-1.8908822244808825E-2"/>
                  <c:y val="2.73804548989713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401-4F6F-9C9D-AAF59A51350D}"/>
                </c:ext>
              </c:extLst>
            </c:dLbl>
            <c:dLbl>
              <c:idx val="15"/>
              <c:layout>
                <c:manualLayout>
                  <c:x val="-1.3049392435219645E-2"/>
                  <c:y val="2.7380454898971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11-4FC1-8CEE-3EB40E563892}"/>
                </c:ext>
              </c:extLst>
            </c:dLbl>
            <c:dLbl>
              <c:idx val="16"/>
              <c:layout>
                <c:manualLayout>
                  <c:x val="-1.3049392435219645E-2"/>
                  <c:y val="4.02540456145783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11-4FC1-8CEE-3EB40E563892}"/>
                </c:ext>
              </c:extLst>
            </c:dLbl>
            <c:dLbl>
              <c:idx val="17"/>
              <c:layout>
                <c:manualLayout>
                  <c:x val="-1.2131713642306871E-2"/>
                  <c:y val="2.73804548989713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11-4FC1-8CEE-3EB40E563892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'Prazo de receb-pgto_Pay&amp;Rec'!$D$2:$U$2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'Prazo de receb-pgto_Pay&amp;Rec'!$D$9:$U$9</c:f>
              <c:numCache>
                <c:formatCode>_-* #,##0.0_-;\-* #,##0.0_-;_-* "-"??_-;_-@_-</c:formatCode>
                <c:ptCount val="18"/>
                <c:pt idx="0">
                  <c:v>6.5447009037008668</c:v>
                </c:pt>
                <c:pt idx="1">
                  <c:v>7.6381273470373294</c:v>
                </c:pt>
                <c:pt idx="2">
                  <c:v>7.3424421914996074</c:v>
                </c:pt>
                <c:pt idx="3">
                  <c:v>7.1074084641766797</c:v>
                </c:pt>
                <c:pt idx="4">
                  <c:v>7.2466077224527821</c:v>
                </c:pt>
                <c:pt idx="5">
                  <c:v>8.3453982596408292</c:v>
                </c:pt>
                <c:pt idx="6">
                  <c:v>7.5446484025776188</c:v>
                </c:pt>
                <c:pt idx="7">
                  <c:v>7.3967694931409973</c:v>
                </c:pt>
                <c:pt idx="8">
                  <c:v>6.6513805678273226</c:v>
                </c:pt>
                <c:pt idx="9">
                  <c:v>5.5332005752267612</c:v>
                </c:pt>
                <c:pt idx="10">
                  <c:v>3.3054360693176323</c:v>
                </c:pt>
                <c:pt idx="11">
                  <c:v>3.2156635585628575</c:v>
                </c:pt>
                <c:pt idx="12">
                  <c:v>3.4812204258998749</c:v>
                </c:pt>
                <c:pt idx="13">
                  <c:v>3.6916484976866952</c:v>
                </c:pt>
                <c:pt idx="14">
                  <c:v>2.8032703422051259</c:v>
                </c:pt>
                <c:pt idx="15">
                  <c:v>3.2282559441831915</c:v>
                </c:pt>
                <c:pt idx="16">
                  <c:v>4.5666545846834641</c:v>
                </c:pt>
                <c:pt idx="17">
                  <c:v>5.0117186675091752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401-4F6F-9C9D-AAF59A51350D}"/>
            </c:ext>
          </c:extLst>
        </c:ser>
        <c:ser>
          <c:idx val="2"/>
          <c:order val="2"/>
          <c:tx>
            <c:strRef>
              <c:f>'Prazo de receb-pgto_Pay&amp;Rec'!$C$19</c:f>
              <c:strCache>
                <c:ptCount val="1"/>
                <c:pt idx="0">
                  <c:v>Trade payables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9"/>
              <c:layout>
                <c:manualLayout>
                  <c:x val="-1.8162321467203847E-2"/>
                  <c:y val="-3.0598852577873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401-4F6F-9C9D-AAF59A51350D}"/>
                </c:ext>
              </c:extLst>
            </c:dLbl>
            <c:dLbl>
              <c:idx val="10"/>
              <c:layout>
                <c:manualLayout>
                  <c:x val="-1.9199128102766316E-2"/>
                  <c:y val="-3.0598852577873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01-4F6F-9C9D-AAF59A51350D}"/>
                </c:ext>
              </c:extLst>
            </c:dLbl>
            <c:dLbl>
              <c:idx val="11"/>
              <c:layout>
                <c:manualLayout>
                  <c:x val="-1.9199128102766465E-2"/>
                  <c:y val="-2.7380454898971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401-4F6F-9C9D-AAF59A51350D}"/>
                </c:ext>
              </c:extLst>
            </c:dLbl>
            <c:dLbl>
              <c:idx val="12"/>
              <c:layout>
                <c:manualLayout>
                  <c:x val="-2.0235934738328933E-2"/>
                  <c:y val="-3.38172502567749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401-4F6F-9C9D-AAF59A51350D}"/>
                </c:ext>
              </c:extLst>
            </c:dLbl>
            <c:dLbl>
              <c:idx val="13"/>
              <c:layout>
                <c:manualLayout>
                  <c:x val="-1.5798402338121419E-2"/>
                  <c:y val="-2.41620572200697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401-4F6F-9C9D-AAF59A51350D}"/>
                </c:ext>
              </c:extLst>
            </c:dLbl>
            <c:dLbl>
              <c:idx val="14"/>
              <c:layout>
                <c:manualLayout>
                  <c:x val="-1.7872015609246356E-2"/>
                  <c:y val="-2.73804548989715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401-4F6F-9C9D-AAF59A51350D}"/>
                </c:ext>
              </c:extLst>
            </c:dLbl>
            <c:dLbl>
              <c:idx val="15"/>
              <c:layout>
                <c:manualLayout>
                  <c:x val="-1.3967071228132419E-2"/>
                  <c:y val="-5.31276363301853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11-4FC1-8CEE-3EB40E563892}"/>
                </c:ext>
              </c:extLst>
            </c:dLbl>
            <c:dLbl>
              <c:idx val="16"/>
              <c:layout>
                <c:manualLayout>
                  <c:x val="-1.3967071228132419E-2"/>
                  <c:y val="-3.70356479356767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11-4FC1-8CEE-3EB40E563892}"/>
                </c:ext>
              </c:extLst>
            </c:dLbl>
            <c:dLbl>
              <c:idx val="17"/>
              <c:layout>
                <c:manualLayout>
                  <c:x val="-1.5802428813957967E-2"/>
                  <c:y val="-4.02540456145784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11-4FC1-8CEE-3EB40E563892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'Prazo de receb-pgto_Pay&amp;Rec'!$D$2:$U$2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'Prazo de receb-pgto_Pay&amp;Rec'!$D$19:$U$19</c:f>
              <c:numCache>
                <c:formatCode>_-* #,##0.0_-;\-* #,##0.0_-;_-* "-"??_-;_-@_-</c:formatCode>
                <c:ptCount val="18"/>
                <c:pt idx="0">
                  <c:v>4.0666349844607694</c:v>
                </c:pt>
                <c:pt idx="1">
                  <c:v>4.0693531635745019</c:v>
                </c:pt>
                <c:pt idx="2">
                  <c:v>3.817669371925573</c:v>
                </c:pt>
                <c:pt idx="3">
                  <c:v>4.5163623016525749</c:v>
                </c:pt>
                <c:pt idx="4">
                  <c:v>3.9432820465448226</c:v>
                </c:pt>
                <c:pt idx="5">
                  <c:v>2.7309723483085793</c:v>
                </c:pt>
                <c:pt idx="6">
                  <c:v>4.5936406165355574</c:v>
                </c:pt>
                <c:pt idx="7">
                  <c:v>5.4411554492475611</c:v>
                </c:pt>
                <c:pt idx="8">
                  <c:v>5.033447098074368</c:v>
                </c:pt>
                <c:pt idx="9">
                  <c:v>14.063740416344087</c:v>
                </c:pt>
                <c:pt idx="10">
                  <c:v>11.018412007111078</c:v>
                </c:pt>
                <c:pt idx="11">
                  <c:v>11.614838896294213</c:v>
                </c:pt>
                <c:pt idx="12">
                  <c:v>9.9818037020390609</c:v>
                </c:pt>
                <c:pt idx="13">
                  <c:v>8.1686380564821484</c:v>
                </c:pt>
                <c:pt idx="14">
                  <c:v>8.5009880602697834</c:v>
                </c:pt>
                <c:pt idx="15">
                  <c:v>9.269826889088435</c:v>
                </c:pt>
                <c:pt idx="16">
                  <c:v>9.3245139320142041</c:v>
                </c:pt>
                <c:pt idx="17">
                  <c:v>8.6900274143409195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401-4F6F-9C9D-AAF59A51350D}"/>
            </c:ext>
          </c:extLst>
        </c:ser>
        <c:ser>
          <c:idx val="3"/>
          <c:order val="3"/>
          <c:tx>
            <c:strRef>
              <c:f>'Prazo de receb-pgto_Pay&amp;Rec'!$C$20</c:f>
              <c:strCache>
                <c:ptCount val="1"/>
                <c:pt idx="0">
                  <c:v>Payroll and social charges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'Prazo de receb-pgto_Pay&amp;Rec'!$D$2:$U$2</c:f>
              <c:strCache>
                <c:ptCount val="18"/>
                <c:pt idx="0">
                  <c:v>1T22</c:v>
                </c:pt>
                <c:pt idx="1">
                  <c:v>2T22</c:v>
                </c:pt>
                <c:pt idx="2">
                  <c:v>3T22</c:v>
                </c:pt>
                <c:pt idx="3">
                  <c:v>4T22</c:v>
                </c:pt>
                <c:pt idx="4">
                  <c:v>1T23</c:v>
                </c:pt>
                <c:pt idx="5">
                  <c:v>2T23</c:v>
                </c:pt>
                <c:pt idx="6">
                  <c:v>3T23</c:v>
                </c:pt>
                <c:pt idx="7">
                  <c:v>4T23</c:v>
                </c:pt>
                <c:pt idx="8">
                  <c:v>1T24</c:v>
                </c:pt>
                <c:pt idx="9">
                  <c:v>2T24</c:v>
                </c:pt>
                <c:pt idx="10">
                  <c:v>3T24</c:v>
                </c:pt>
                <c:pt idx="11">
                  <c:v>4T24</c:v>
                </c:pt>
                <c:pt idx="12">
                  <c:v>1T25</c:v>
                </c:pt>
                <c:pt idx="13">
                  <c:v>2T25</c:v>
                </c:pt>
                <c:pt idx="14">
                  <c:v>3T25</c:v>
                </c:pt>
                <c:pt idx="15">
                  <c:v>4T25</c:v>
                </c:pt>
                <c:pt idx="16">
                  <c:v>1T26</c:v>
                </c:pt>
                <c:pt idx="17">
                  <c:v>2T26</c:v>
                </c:pt>
              </c:strCache>
            </c:strRef>
          </c:cat>
          <c:val>
            <c:numRef>
              <c:f>'Prazo de receb-pgto_Pay&amp;Rec'!$D$20:$U$20</c:f>
              <c:numCache>
                <c:formatCode>_-* #,##0.0_-;\-* #,##0.0_-;_-* "-"??_-;_-@_-</c:formatCode>
                <c:ptCount val="18"/>
                <c:pt idx="0">
                  <c:v>38.500031734670195</c:v>
                </c:pt>
                <c:pt idx="1">
                  <c:v>41.548095800095666</c:v>
                </c:pt>
                <c:pt idx="2">
                  <c:v>42.837891809698597</c:v>
                </c:pt>
                <c:pt idx="3">
                  <c:v>35.033200632884366</c:v>
                </c:pt>
                <c:pt idx="4">
                  <c:v>36.197182824958993</c:v>
                </c:pt>
                <c:pt idx="5">
                  <c:v>38.423610952548096</c:v>
                </c:pt>
                <c:pt idx="6">
                  <c:v>41.654563814427263</c:v>
                </c:pt>
                <c:pt idx="7">
                  <c:v>35.320213645171698</c:v>
                </c:pt>
                <c:pt idx="8">
                  <c:v>35.62523916070306</c:v>
                </c:pt>
                <c:pt idx="9">
                  <c:v>40.275791414619164</c:v>
                </c:pt>
                <c:pt idx="10">
                  <c:v>36.446322950804252</c:v>
                </c:pt>
                <c:pt idx="11">
                  <c:v>30.713032816697662</c:v>
                </c:pt>
                <c:pt idx="12">
                  <c:v>31.363439288826111</c:v>
                </c:pt>
                <c:pt idx="13">
                  <c:v>33.539348549168409</c:v>
                </c:pt>
                <c:pt idx="14">
                  <c:v>36.098151272734484</c:v>
                </c:pt>
                <c:pt idx="15">
                  <c:v>29.663106309648263</c:v>
                </c:pt>
                <c:pt idx="16">
                  <c:v>30.661588512238879</c:v>
                </c:pt>
                <c:pt idx="17">
                  <c:v>38.254320924689097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401-4F6F-9C9D-AAF59A51350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60077872"/>
        <c:axId val="760074992"/>
      </c:lineChart>
      <c:catAx>
        <c:axId val="76007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60074992"/>
        <c:crossesAt val="-10"/>
        <c:auto val="1"/>
        <c:lblAlgn val="ctr"/>
        <c:lblOffset val="100"/>
        <c:noMultiLvlLbl val="0"/>
      </c:catAx>
      <c:valAx>
        <c:axId val="760074992"/>
        <c:scaling>
          <c:orientation val="minMax"/>
          <c:min val="-20"/>
        </c:scaling>
        <c:delete val="0"/>
        <c:axPos val="l"/>
        <c:numFmt formatCode="_-* #,##0.0_-;\-* #,##0.0_-;_-* &quot;-&quot;??_-;_-@_-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6007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13607</xdr:colOff>
      <xdr:row>27</xdr:row>
      <xdr:rowOff>136079</xdr:rowOff>
    </xdr:from>
    <xdr:to>
      <xdr:col>19</xdr:col>
      <xdr:colOff>694765</xdr:colOff>
      <xdr:row>48</xdr:row>
      <xdr:rowOff>81642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04882FA-C49D-B7C8-BC17-88E9AADB9F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1703293</xdr:colOff>
      <xdr:row>48</xdr:row>
      <xdr:rowOff>122464</xdr:rowOff>
    </xdr:from>
    <xdr:to>
      <xdr:col>19</xdr:col>
      <xdr:colOff>683558</xdr:colOff>
      <xdr:row>69</xdr:row>
      <xdr:rowOff>68027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94B05CC-A19A-4EE0-9B0A-0097CC612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lanilha%20S&#233;ries%20Hist&#243;ricas%202T26%20v4.xlsx" TargetMode="External"/><Relationship Id="rId2" Type="http://schemas.openxmlformats.org/officeDocument/2006/relationships/externalLinkPath" Target="https://gpssacombr-my.sharepoint.com/personal/marita_bernhoeft_gpssa_com_br/Documents/R.I/R.I/3.%20Releases/1.%20Releases/2026/2T26/Planilha%20S&#233;ries%20Hist&#243;ricas%202T26%20v4.xlsx" TargetMode="External"/><Relationship Id="rId1" Type="http://schemas.openxmlformats.org/officeDocument/2006/relationships/externalLinkPath" Target="/personal/marita_bernhoeft_gpssa_com_br/Documents/R.I/R.I/3.%20Releases/1.%20Releases/2026/2T26/Planilha%20S&#233;ries%20Hist&#243;ricas%202T26%20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P_BS"/>
      <sheetName val="DRE ABERTO old (DF)_Income St"/>
      <sheetName val="DRE ABERTO new (DF) Income St "/>
      <sheetName val="Sistema S"/>
      <sheetName val="Indicadores_KPI"/>
      <sheetName val="DFC_Cashflow"/>
      <sheetName val="Prazo de receb-pgto_Pay&amp;Re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62"/>
  <sheetViews>
    <sheetView showGridLines="0" zoomScale="85" zoomScaleNormal="85" workbookViewId="0">
      <pane xSplit="7" ySplit="2" topLeftCell="S3" activePane="bottomRight" state="frozen"/>
      <selection activeCell="B10" sqref="B10"/>
      <selection pane="topRight" activeCell="B10" sqref="B10"/>
      <selection pane="bottomLeft" activeCell="B10" sqref="B10"/>
      <selection pane="bottomRight" activeCell="AC3" sqref="AC3"/>
    </sheetView>
  </sheetViews>
  <sheetFormatPr defaultColWidth="9" defaultRowHeight="15"/>
  <cols>
    <col min="1" max="1" width="2.125" style="18" customWidth="1"/>
    <col min="2" max="2" width="26.625" style="18" customWidth="1"/>
    <col min="3" max="3" width="10.5" style="18" customWidth="1"/>
    <col min="4" max="7" width="11" style="18" hidden="1" customWidth="1"/>
    <col min="8" max="8" width="10.5" style="18" hidden="1" customWidth="1"/>
    <col min="9" max="9" width="10.625" style="18" hidden="1" customWidth="1"/>
    <col min="10" max="10" width="10.25" style="18" hidden="1" customWidth="1"/>
    <col min="11" max="11" width="10.625" style="18" hidden="1" customWidth="1"/>
    <col min="12" max="12" width="10.625" style="18" bestFit="1" customWidth="1"/>
    <col min="13" max="14" width="10.5" style="18" bestFit="1" customWidth="1"/>
    <col min="15" max="15" width="10.625" style="18" bestFit="1" customWidth="1"/>
    <col min="16" max="16" width="10.5" style="18" bestFit="1" customWidth="1"/>
    <col min="17" max="18" width="10.625" style="18" bestFit="1" customWidth="1"/>
    <col min="19" max="21" width="11" style="18" bestFit="1" customWidth="1"/>
    <col min="22" max="23" width="10.875" style="18" bestFit="1" customWidth="1"/>
    <col min="24" max="29" width="11" style="18" bestFit="1" customWidth="1"/>
    <col min="30" max="30" width="10.875" style="18" bestFit="1" customWidth="1"/>
    <col min="31" max="31" width="9" style="18"/>
    <col min="32" max="32" width="11.375" style="18" customWidth="1"/>
    <col min="33" max="16384" width="9" style="18"/>
  </cols>
  <sheetData>
    <row r="2" spans="2:29">
      <c r="B2" s="15" t="s">
        <v>0</v>
      </c>
      <c r="C2" s="15" t="s">
        <v>263</v>
      </c>
      <c r="D2" s="16" t="s">
        <v>1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7</v>
      </c>
      <c r="K2" s="16" t="s">
        <v>8</v>
      </c>
      <c r="L2" s="16" t="s">
        <v>9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16" t="s">
        <v>15</v>
      </c>
      <c r="S2" s="17" t="s">
        <v>16</v>
      </c>
      <c r="T2" s="17" t="s">
        <v>17</v>
      </c>
      <c r="U2" s="17" t="s">
        <v>18</v>
      </c>
      <c r="V2" s="17" t="s">
        <v>19</v>
      </c>
      <c r="W2" s="17" t="s">
        <v>20</v>
      </c>
      <c r="X2" s="17" t="s">
        <v>21</v>
      </c>
      <c r="Y2" s="17" t="s">
        <v>246</v>
      </c>
      <c r="Z2" s="17" t="s">
        <v>261</v>
      </c>
      <c r="AA2" s="17" t="s">
        <v>536</v>
      </c>
      <c r="AB2" s="17" t="s">
        <v>565</v>
      </c>
      <c r="AC2" s="17" t="s">
        <v>568</v>
      </c>
    </row>
    <row r="3" spans="2:29">
      <c r="R3" s="19"/>
      <c r="S3" s="19"/>
      <c r="U3" s="19"/>
      <c r="V3" s="19"/>
      <c r="W3" s="19"/>
    </row>
    <row r="4" spans="2:29">
      <c r="B4" s="20" t="s">
        <v>22</v>
      </c>
      <c r="C4" s="20" t="s">
        <v>264</v>
      </c>
      <c r="D4" s="21">
        <v>1738826</v>
      </c>
      <c r="E4" s="21">
        <v>2088555</v>
      </c>
      <c r="F4" s="21">
        <v>2000763</v>
      </c>
      <c r="G4" s="21">
        <v>2143790</v>
      </c>
      <c r="H4" s="21">
        <v>2145837</v>
      </c>
      <c r="I4" s="21">
        <v>2819671</v>
      </c>
      <c r="J4" s="21">
        <v>2932105</v>
      </c>
      <c r="K4" s="21">
        <v>3434658.9865800003</v>
      </c>
      <c r="L4" s="21">
        <v>3588380.2843099986</v>
      </c>
      <c r="M4" s="21">
        <v>3650924</v>
      </c>
      <c r="N4" s="21">
        <v>3720966</v>
      </c>
      <c r="O4" s="21">
        <v>5198747</v>
      </c>
      <c r="P4" s="21">
        <v>5389396</v>
      </c>
      <c r="Q4" s="21">
        <v>5363785</v>
      </c>
      <c r="R4" s="22">
        <v>5490477</v>
      </c>
      <c r="S4" s="22">
        <v>5475713</v>
      </c>
      <c r="T4" s="22">
        <v>5519770</v>
      </c>
      <c r="U4" s="22">
        <v>7082147</v>
      </c>
      <c r="V4" s="22">
        <f>SUM(V5:V15)</f>
        <v>7724295</v>
      </c>
      <c r="W4" s="22">
        <f>SUM(W5:W15)</f>
        <v>7563555</v>
      </c>
      <c r="X4" s="22">
        <f t="shared" ref="X4:Z4" si="0">SUM(X5:X15)</f>
        <v>7669136.8502900004</v>
      </c>
      <c r="Y4" s="22">
        <f t="shared" si="0"/>
        <v>7341599.6482100002</v>
      </c>
      <c r="Z4" s="22">
        <f t="shared" si="0"/>
        <v>7582262.6827600002</v>
      </c>
      <c r="AA4" s="22">
        <f>SUM(AA5:AA15)</f>
        <v>8728936.27458</v>
      </c>
      <c r="AB4" s="22">
        <f>SUM(AB5:AB15)</f>
        <v>8813059</v>
      </c>
      <c r="AC4" s="22">
        <f>SUM(AC5:AC15)</f>
        <v>9101123</v>
      </c>
    </row>
    <row r="5" spans="2:29">
      <c r="B5" s="23" t="s">
        <v>23</v>
      </c>
      <c r="C5" s="23" t="s">
        <v>265</v>
      </c>
      <c r="D5" s="24">
        <v>440705</v>
      </c>
      <c r="E5" s="24">
        <v>726763</v>
      </c>
      <c r="F5" s="24">
        <v>713378</v>
      </c>
      <c r="G5" s="25">
        <v>731669</v>
      </c>
      <c r="H5" s="25">
        <v>720033</v>
      </c>
      <c r="I5" s="24">
        <v>551225</v>
      </c>
      <c r="J5" s="24">
        <v>579944</v>
      </c>
      <c r="K5" s="25">
        <v>652433.99399999995</v>
      </c>
      <c r="L5" s="25">
        <v>694400.86183999944</v>
      </c>
      <c r="M5" s="25">
        <v>787366</v>
      </c>
      <c r="N5" s="25">
        <v>846176</v>
      </c>
      <c r="O5" s="25">
        <v>889159</v>
      </c>
      <c r="P5" s="25">
        <v>904215</v>
      </c>
      <c r="Q5" s="25">
        <v>928316</v>
      </c>
      <c r="R5" s="26">
        <v>943976</v>
      </c>
      <c r="S5" s="26">
        <v>989728</v>
      </c>
      <c r="T5" s="25">
        <v>1072674</v>
      </c>
      <c r="U5" s="26">
        <v>1182084</v>
      </c>
      <c r="V5" s="26">
        <v>1364345</v>
      </c>
      <c r="W5" s="26">
        <v>1468264</v>
      </c>
      <c r="X5" s="26">
        <v>1473387</v>
      </c>
      <c r="Y5" s="26">
        <v>2699316</v>
      </c>
      <c r="Z5" s="26">
        <v>2777146</v>
      </c>
      <c r="AA5" s="26">
        <v>3892614</v>
      </c>
      <c r="AB5" s="26">
        <v>3766023</v>
      </c>
      <c r="AC5" s="26">
        <v>4077675</v>
      </c>
    </row>
    <row r="6" spans="2:29">
      <c r="B6" s="23" t="s">
        <v>24</v>
      </c>
      <c r="C6" s="23" t="s">
        <v>266</v>
      </c>
      <c r="D6" s="24">
        <v>216300</v>
      </c>
      <c r="E6" s="24">
        <v>200300</v>
      </c>
      <c r="F6" s="24">
        <v>175554</v>
      </c>
      <c r="G6" s="25">
        <v>102300</v>
      </c>
      <c r="H6" s="25">
        <v>46700</v>
      </c>
      <c r="I6" s="24">
        <v>860181</v>
      </c>
      <c r="J6" s="24">
        <v>779977</v>
      </c>
      <c r="K6" s="25">
        <v>987526.00215000007</v>
      </c>
      <c r="L6" s="25">
        <v>895197</v>
      </c>
      <c r="M6" s="25">
        <v>631277</v>
      </c>
      <c r="N6" s="25">
        <v>449414</v>
      </c>
      <c r="O6" s="25">
        <v>1810414</v>
      </c>
      <c r="P6" s="25">
        <v>1979200</v>
      </c>
      <c r="Q6" s="25">
        <v>1670008</v>
      </c>
      <c r="R6" s="26">
        <v>1654096</v>
      </c>
      <c r="S6" s="26">
        <v>1266682</v>
      </c>
      <c r="T6" s="25">
        <v>902480</v>
      </c>
      <c r="U6" s="26">
        <v>1215486</v>
      </c>
      <c r="V6" s="26">
        <v>1839575</v>
      </c>
      <c r="W6" s="26">
        <v>1558258</v>
      </c>
      <c r="X6" s="26">
        <v>1614198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</row>
    <row r="7" spans="2:29">
      <c r="B7" s="23" t="s">
        <v>25</v>
      </c>
      <c r="C7" s="23" t="s">
        <v>273</v>
      </c>
      <c r="D7" s="24">
        <v>17687</v>
      </c>
      <c r="E7" s="24">
        <v>28019</v>
      </c>
      <c r="F7" s="24">
        <v>33807</v>
      </c>
      <c r="G7" s="25">
        <v>20571</v>
      </c>
      <c r="H7" s="25">
        <v>26052</v>
      </c>
      <c r="I7" s="24">
        <v>8769</v>
      </c>
      <c r="J7" s="24">
        <v>6331</v>
      </c>
      <c r="K7" s="25">
        <v>5178.1047199999994</v>
      </c>
      <c r="L7" s="25">
        <v>0</v>
      </c>
      <c r="M7" s="25">
        <v>0</v>
      </c>
      <c r="N7" s="25">
        <v>7950</v>
      </c>
      <c r="O7" s="25">
        <v>7519</v>
      </c>
      <c r="P7" s="25">
        <v>4928</v>
      </c>
      <c r="Q7" s="25">
        <v>2609</v>
      </c>
      <c r="R7" s="26">
        <v>1602</v>
      </c>
      <c r="S7" s="26">
        <v>0</v>
      </c>
      <c r="T7" s="25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</row>
    <row r="8" spans="2:29">
      <c r="B8" s="23" t="s">
        <v>26</v>
      </c>
      <c r="C8" s="23" t="s">
        <v>267</v>
      </c>
      <c r="D8" s="24">
        <v>827673</v>
      </c>
      <c r="E8" s="24">
        <v>798480</v>
      </c>
      <c r="F8" s="24">
        <v>776395</v>
      </c>
      <c r="G8" s="25">
        <v>976057</v>
      </c>
      <c r="H8" s="25">
        <v>1031053</v>
      </c>
      <c r="I8" s="24">
        <v>1109480</v>
      </c>
      <c r="J8" s="24">
        <v>1212534</v>
      </c>
      <c r="K8" s="25">
        <v>1381044.9068800001</v>
      </c>
      <c r="L8" s="25">
        <v>1555245.2545299998</v>
      </c>
      <c r="M8" s="25">
        <v>1748107</v>
      </c>
      <c r="N8" s="25">
        <v>1880475</v>
      </c>
      <c r="O8" s="25">
        <v>1948832</v>
      </c>
      <c r="P8" s="25">
        <v>1931245</v>
      </c>
      <c r="Q8" s="25">
        <v>2074559</v>
      </c>
      <c r="R8" s="26">
        <v>2150699</v>
      </c>
      <c r="S8" s="26">
        <v>2458492</v>
      </c>
      <c r="T8" s="25">
        <v>2744487</v>
      </c>
      <c r="U8" s="26">
        <v>3684073</v>
      </c>
      <c r="V8" s="26">
        <v>3553676</v>
      </c>
      <c r="W8" s="26">
        <v>3559218</v>
      </c>
      <c r="X8" s="26">
        <v>3600255.85029</v>
      </c>
      <c r="Y8" s="26">
        <v>3737768.6482099998</v>
      </c>
      <c r="Z8" s="26">
        <v>3947307.6827600002</v>
      </c>
      <c r="AA8" s="26">
        <v>3895214.27458</v>
      </c>
      <c r="AB8" s="26">
        <v>4050735</v>
      </c>
      <c r="AC8" s="26">
        <v>4022958</v>
      </c>
    </row>
    <row r="9" spans="2:29">
      <c r="B9" s="23" t="s">
        <v>27</v>
      </c>
      <c r="C9" s="23" t="s">
        <v>271</v>
      </c>
      <c r="D9" s="24">
        <v>115524</v>
      </c>
      <c r="E9" s="24">
        <v>205957</v>
      </c>
      <c r="F9" s="24">
        <v>184662</v>
      </c>
      <c r="G9" s="25">
        <v>152498</v>
      </c>
      <c r="H9" s="25">
        <v>158303</v>
      </c>
      <c r="I9" s="24">
        <v>143593</v>
      </c>
      <c r="J9" s="24">
        <v>188826</v>
      </c>
      <c r="K9" s="25">
        <v>236440.36699000001</v>
      </c>
      <c r="L9" s="25">
        <v>239787.90344999993</v>
      </c>
      <c r="M9" s="25">
        <v>239028</v>
      </c>
      <c r="N9" s="25">
        <v>283960</v>
      </c>
      <c r="O9" s="25">
        <v>301974</v>
      </c>
      <c r="P9" s="25">
        <v>320173</v>
      </c>
      <c r="Q9" s="25">
        <v>344169</v>
      </c>
      <c r="R9" s="26">
        <v>356566</v>
      </c>
      <c r="S9" s="26">
        <v>343391</v>
      </c>
      <c r="T9" s="25">
        <v>385325</v>
      </c>
      <c r="U9" s="26">
        <v>452395</v>
      </c>
      <c r="V9" s="26">
        <v>486657</v>
      </c>
      <c r="W9" s="26">
        <v>508495</v>
      </c>
      <c r="X9" s="26">
        <v>483342</v>
      </c>
      <c r="Y9" s="26">
        <v>423925</v>
      </c>
      <c r="Z9" s="26">
        <v>388331</v>
      </c>
      <c r="AA9" s="26">
        <v>416782</v>
      </c>
      <c r="AB9" s="26">
        <v>401594</v>
      </c>
      <c r="AC9" s="26">
        <v>410878</v>
      </c>
    </row>
    <row r="10" spans="2:29">
      <c r="B10" s="23" t="s">
        <v>28</v>
      </c>
      <c r="C10" s="23" t="s">
        <v>270</v>
      </c>
      <c r="D10" s="24">
        <v>82885</v>
      </c>
      <c r="E10" s="24">
        <v>79678</v>
      </c>
      <c r="F10" s="24">
        <v>76818</v>
      </c>
      <c r="G10" s="25">
        <v>119765</v>
      </c>
      <c r="H10" s="25">
        <v>122668</v>
      </c>
      <c r="I10" s="24">
        <v>109200</v>
      </c>
      <c r="J10" s="24">
        <v>114112</v>
      </c>
      <c r="K10" s="25">
        <v>124949.87502000002</v>
      </c>
      <c r="L10" s="25">
        <v>151371.77667999998</v>
      </c>
      <c r="M10" s="25">
        <v>188825</v>
      </c>
      <c r="N10" s="25">
        <v>197965</v>
      </c>
      <c r="O10" s="25">
        <v>196291</v>
      </c>
      <c r="P10" s="25">
        <v>203519</v>
      </c>
      <c r="Q10" s="25">
        <v>242019</v>
      </c>
      <c r="R10" s="26">
        <v>220364</v>
      </c>
      <c r="S10" s="26">
        <v>235446</v>
      </c>
      <c r="T10" s="25">
        <v>227036</v>
      </c>
      <c r="U10" s="26">
        <v>214744</v>
      </c>
      <c r="V10" s="26">
        <v>151049</v>
      </c>
      <c r="W10" s="26">
        <v>146373</v>
      </c>
      <c r="X10" s="26">
        <v>158747</v>
      </c>
      <c r="Y10" s="26">
        <v>176312</v>
      </c>
      <c r="Z10" s="26">
        <v>138990</v>
      </c>
      <c r="AA10" s="26">
        <v>158485</v>
      </c>
      <c r="AB10" s="26">
        <v>227515</v>
      </c>
      <c r="AC10" s="26">
        <v>256034</v>
      </c>
    </row>
    <row r="11" spans="2:29">
      <c r="B11" s="23" t="s">
        <v>29</v>
      </c>
      <c r="C11" s="23" t="s">
        <v>272</v>
      </c>
      <c r="D11" s="24">
        <v>7985</v>
      </c>
      <c r="E11" s="24">
        <v>7076</v>
      </c>
      <c r="F11" s="24">
        <v>1862</v>
      </c>
      <c r="G11" s="25">
        <v>3067</v>
      </c>
      <c r="H11" s="25">
        <v>2359</v>
      </c>
      <c r="I11" s="24">
        <v>2533</v>
      </c>
      <c r="J11" s="24">
        <v>8770</v>
      </c>
      <c r="K11" s="25">
        <v>4330</v>
      </c>
      <c r="L11" s="25">
        <v>11999.482120000001</v>
      </c>
      <c r="M11" s="25">
        <v>10400</v>
      </c>
      <c r="N11" s="25">
        <v>5741</v>
      </c>
      <c r="O11" s="25">
        <v>4262</v>
      </c>
      <c r="P11" s="25">
        <v>4807</v>
      </c>
      <c r="Q11" s="25">
        <v>4753</v>
      </c>
      <c r="R11" s="26">
        <v>4789</v>
      </c>
      <c r="S11" s="26">
        <v>169721</v>
      </c>
      <c r="T11" s="25">
        <v>176275</v>
      </c>
      <c r="U11" s="26">
        <v>232549</v>
      </c>
      <c r="V11" s="26">
        <v>216327</v>
      </c>
      <c r="W11" s="26">
        <v>207281</v>
      </c>
      <c r="X11" s="26">
        <v>222223</v>
      </c>
      <c r="Y11" s="26">
        <v>164516</v>
      </c>
      <c r="Z11" s="26">
        <v>178527</v>
      </c>
      <c r="AA11" s="26">
        <v>207731</v>
      </c>
      <c r="AB11" s="26">
        <v>179599</v>
      </c>
      <c r="AC11" s="26">
        <v>146452</v>
      </c>
    </row>
    <row r="12" spans="2:29">
      <c r="B12" s="23" t="s">
        <v>30</v>
      </c>
      <c r="C12" s="23" t="s">
        <v>274</v>
      </c>
      <c r="D12" s="24">
        <v>4890</v>
      </c>
      <c r="E12" s="24">
        <v>19491</v>
      </c>
      <c r="F12" s="24">
        <v>15170</v>
      </c>
      <c r="G12" s="25">
        <v>9616</v>
      </c>
      <c r="H12" s="25">
        <v>6288</v>
      </c>
      <c r="I12" s="24">
        <v>7043</v>
      </c>
      <c r="J12" s="24">
        <v>13646</v>
      </c>
      <c r="K12" s="25">
        <v>17112.736819999995</v>
      </c>
      <c r="L12" s="25">
        <v>17350.002430000008</v>
      </c>
      <c r="M12" s="25">
        <v>18523</v>
      </c>
      <c r="N12" s="25">
        <v>19468</v>
      </c>
      <c r="O12" s="25">
        <v>12661</v>
      </c>
      <c r="P12" s="25">
        <v>16288</v>
      </c>
      <c r="Q12" s="25">
        <v>70580</v>
      </c>
      <c r="R12" s="26">
        <v>134241</v>
      </c>
      <c r="S12" s="26">
        <v>0</v>
      </c>
      <c r="T12" s="25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</row>
    <row r="13" spans="2:29">
      <c r="B13" s="23" t="s">
        <v>31</v>
      </c>
      <c r="C13" s="23" t="s">
        <v>275</v>
      </c>
      <c r="D13" s="24">
        <v>21170</v>
      </c>
      <c r="E13" s="24">
        <v>18874</v>
      </c>
      <c r="F13" s="24">
        <v>17923</v>
      </c>
      <c r="G13" s="25">
        <v>21463</v>
      </c>
      <c r="H13" s="25">
        <v>26567</v>
      </c>
      <c r="I13" s="24">
        <v>20819</v>
      </c>
      <c r="J13" s="24">
        <v>21241</v>
      </c>
      <c r="K13" s="25">
        <v>18723</v>
      </c>
      <c r="L13" s="25">
        <v>16209.799030000002</v>
      </c>
      <c r="M13" s="25">
        <v>20257</v>
      </c>
      <c r="N13" s="25">
        <v>17599</v>
      </c>
      <c r="O13" s="25">
        <v>15588</v>
      </c>
      <c r="P13" s="25">
        <v>13404</v>
      </c>
      <c r="Q13" s="25">
        <v>14859</v>
      </c>
      <c r="R13" s="26">
        <v>13146</v>
      </c>
      <c r="S13" s="26">
        <v>0</v>
      </c>
      <c r="T13" s="25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</row>
    <row r="14" spans="2:29">
      <c r="B14" s="23" t="s">
        <v>32</v>
      </c>
      <c r="C14" s="23" t="s">
        <v>269</v>
      </c>
      <c r="D14" s="24">
        <v>4007</v>
      </c>
      <c r="E14" s="24">
        <v>3917</v>
      </c>
      <c r="F14" s="24">
        <v>5194</v>
      </c>
      <c r="G14" s="25">
        <v>6784</v>
      </c>
      <c r="H14" s="25">
        <v>5814</v>
      </c>
      <c r="I14" s="24">
        <v>6828</v>
      </c>
      <c r="J14" s="24">
        <v>6724</v>
      </c>
      <c r="K14" s="25">
        <v>6920</v>
      </c>
      <c r="L14" s="25">
        <v>6818.204229999993</v>
      </c>
      <c r="M14" s="25">
        <v>7141</v>
      </c>
      <c r="N14" s="25">
        <v>12218</v>
      </c>
      <c r="O14" s="25">
        <v>12047</v>
      </c>
      <c r="P14" s="25">
        <v>11617</v>
      </c>
      <c r="Q14" s="25">
        <v>11913</v>
      </c>
      <c r="R14" s="26">
        <v>10998</v>
      </c>
      <c r="S14" s="26">
        <v>12253</v>
      </c>
      <c r="T14" s="25">
        <v>11493</v>
      </c>
      <c r="U14" s="26">
        <v>100816</v>
      </c>
      <c r="V14" s="26">
        <v>107646</v>
      </c>
      <c r="W14" s="26">
        <v>110546</v>
      </c>
      <c r="X14" s="26">
        <v>112445</v>
      </c>
      <c r="Y14" s="26">
        <v>135195</v>
      </c>
      <c r="Z14" s="26">
        <v>147343</v>
      </c>
      <c r="AA14" s="26">
        <v>153729</v>
      </c>
      <c r="AB14" s="26">
        <v>182324</v>
      </c>
      <c r="AC14" s="26">
        <v>181781</v>
      </c>
    </row>
    <row r="15" spans="2:29">
      <c r="B15" s="23" t="s">
        <v>33</v>
      </c>
      <c r="C15" s="23" t="s">
        <v>268</v>
      </c>
      <c r="D15" s="24"/>
      <c r="E15" s="24"/>
      <c r="F15" s="24"/>
      <c r="G15" s="25"/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5020</v>
      </c>
      <c r="W15" s="26">
        <v>5120</v>
      </c>
      <c r="X15" s="26">
        <v>4539</v>
      </c>
      <c r="Y15" s="26">
        <v>4567</v>
      </c>
      <c r="Z15" s="26">
        <v>4618</v>
      </c>
      <c r="AA15" s="26">
        <v>4381</v>
      </c>
      <c r="AB15" s="26">
        <v>5269</v>
      </c>
      <c r="AC15" s="26">
        <v>5345</v>
      </c>
    </row>
    <row r="16" spans="2:29">
      <c r="B16" s="20" t="s">
        <v>34</v>
      </c>
      <c r="C16" s="20" t="s">
        <v>276</v>
      </c>
      <c r="D16" s="21">
        <v>431901</v>
      </c>
      <c r="E16" s="21">
        <v>466083</v>
      </c>
      <c r="F16" s="21">
        <v>501372</v>
      </c>
      <c r="G16" s="21">
        <v>629338</v>
      </c>
      <c r="H16" s="21">
        <v>643455</v>
      </c>
      <c r="I16" s="21">
        <v>632229</v>
      </c>
      <c r="J16" s="21">
        <v>646411</v>
      </c>
      <c r="K16" s="21">
        <v>786559.26613999996</v>
      </c>
      <c r="L16" s="21">
        <v>815675.39166999946</v>
      </c>
      <c r="M16" s="21">
        <v>895844</v>
      </c>
      <c r="N16" s="21">
        <v>961596</v>
      </c>
      <c r="O16" s="21">
        <v>967111</v>
      </c>
      <c r="P16" s="21">
        <v>1030516</v>
      </c>
      <c r="Q16" s="21">
        <v>1074258</v>
      </c>
      <c r="R16" s="22">
        <v>1104864</v>
      </c>
      <c r="S16" s="22">
        <v>1081334</v>
      </c>
      <c r="T16" s="22">
        <v>1135946</v>
      </c>
      <c r="U16" s="22">
        <v>1696265</v>
      </c>
      <c r="V16" s="22">
        <f>SUM(V17:V23)</f>
        <v>2017094</v>
      </c>
      <c r="W16" s="22">
        <f>SUM(W17:W23)</f>
        <v>2029910</v>
      </c>
      <c r="X16" s="22">
        <f t="shared" ref="X16:Z16" si="1">SUM(X17:X23)</f>
        <v>2052927</v>
      </c>
      <c r="Y16" s="22">
        <f t="shared" si="1"/>
        <v>2133446</v>
      </c>
      <c r="Z16" s="22">
        <f t="shared" si="1"/>
        <v>2207896</v>
      </c>
      <c r="AA16" s="22">
        <f>SUM(AA17:AA23)</f>
        <v>2229513</v>
      </c>
      <c r="AB16" s="22">
        <f>SUM(AB17:AB23)</f>
        <v>2191318</v>
      </c>
      <c r="AC16" s="22">
        <f>SUM(AC17:AC23)</f>
        <v>2237726</v>
      </c>
    </row>
    <row r="17" spans="2:33">
      <c r="B17" s="23" t="s">
        <v>35</v>
      </c>
      <c r="C17" s="23" t="s">
        <v>266</v>
      </c>
      <c r="D17" s="24">
        <v>249</v>
      </c>
      <c r="E17" s="24">
        <v>249</v>
      </c>
      <c r="F17" s="24">
        <v>249</v>
      </c>
      <c r="G17" s="25">
        <v>249</v>
      </c>
      <c r="H17" s="25">
        <v>1499</v>
      </c>
      <c r="I17" s="24">
        <v>249</v>
      </c>
      <c r="J17" s="24">
        <v>249</v>
      </c>
      <c r="K17" s="25">
        <v>252.26613999999998</v>
      </c>
      <c r="L17" s="25">
        <v>272.99791999999997</v>
      </c>
      <c r="M17" s="25">
        <v>366</v>
      </c>
      <c r="N17" s="25">
        <v>366</v>
      </c>
      <c r="O17" s="25">
        <v>366</v>
      </c>
      <c r="P17" s="25">
        <v>366</v>
      </c>
      <c r="Q17" s="25">
        <v>366</v>
      </c>
      <c r="R17" s="26">
        <v>0</v>
      </c>
      <c r="S17" s="26">
        <v>0</v>
      </c>
      <c r="T17" s="25">
        <v>0</v>
      </c>
      <c r="U17" s="26">
        <v>8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12368</v>
      </c>
      <c r="AC17" s="26">
        <v>13992</v>
      </c>
    </row>
    <row r="18" spans="2:33">
      <c r="B18" s="23" t="s">
        <v>36</v>
      </c>
      <c r="C18" s="23" t="s">
        <v>277</v>
      </c>
      <c r="D18" s="24">
        <v>36077</v>
      </c>
      <c r="E18" s="24">
        <v>36620</v>
      </c>
      <c r="F18" s="24">
        <v>33250</v>
      </c>
      <c r="G18" s="25">
        <v>22805</v>
      </c>
      <c r="H18" s="25">
        <v>22172</v>
      </c>
      <c r="I18" s="24">
        <v>1623</v>
      </c>
      <c r="J18" s="24">
        <v>18626</v>
      </c>
      <c r="K18" s="25">
        <v>23740</v>
      </c>
      <c r="L18" s="25">
        <v>0</v>
      </c>
      <c r="M18" s="25">
        <v>6856</v>
      </c>
      <c r="N18" s="25">
        <v>6952</v>
      </c>
      <c r="O18" s="25">
        <v>2684</v>
      </c>
      <c r="P18" s="25">
        <v>0</v>
      </c>
      <c r="Q18" s="25">
        <v>0</v>
      </c>
      <c r="R18" s="26">
        <v>0</v>
      </c>
      <c r="S18" s="26">
        <v>0</v>
      </c>
      <c r="T18" s="25">
        <v>0</v>
      </c>
      <c r="U18" s="26">
        <v>10087</v>
      </c>
      <c r="V18" s="26">
        <v>37277</v>
      </c>
      <c r="W18" s="26">
        <v>119701</v>
      </c>
      <c r="X18" s="26">
        <v>86899</v>
      </c>
      <c r="Y18" s="26">
        <v>51439</v>
      </c>
      <c r="Z18" s="26">
        <v>31477</v>
      </c>
      <c r="AA18" s="26">
        <v>50765</v>
      </c>
      <c r="AB18" s="26">
        <v>4630</v>
      </c>
      <c r="AC18" s="26">
        <v>0</v>
      </c>
    </row>
    <row r="19" spans="2:33">
      <c r="B19" s="23" t="s">
        <v>37</v>
      </c>
      <c r="C19" s="23" t="s">
        <v>278</v>
      </c>
      <c r="D19" s="24">
        <v>44008</v>
      </c>
      <c r="E19" s="24">
        <v>53362</v>
      </c>
      <c r="F19" s="24">
        <v>61068</v>
      </c>
      <c r="G19" s="25">
        <v>64512</v>
      </c>
      <c r="H19" s="25">
        <v>62000</v>
      </c>
      <c r="I19" s="24">
        <v>65685</v>
      </c>
      <c r="J19" s="24">
        <v>62038</v>
      </c>
      <c r="K19" s="25">
        <v>57642</v>
      </c>
      <c r="L19" s="25">
        <v>57816.852939999531</v>
      </c>
      <c r="M19" s="25">
        <v>69575</v>
      </c>
      <c r="N19" s="25">
        <v>72806</v>
      </c>
      <c r="O19" s="25">
        <v>73294</v>
      </c>
      <c r="P19" s="25">
        <v>75006</v>
      </c>
      <c r="Q19" s="25">
        <v>79383</v>
      </c>
      <c r="R19" s="26">
        <v>87438</v>
      </c>
      <c r="S19" s="26">
        <v>101088</v>
      </c>
      <c r="T19" s="25">
        <v>104459</v>
      </c>
      <c r="U19" s="26">
        <v>111386</v>
      </c>
      <c r="V19" s="26">
        <v>118624</v>
      </c>
      <c r="W19" s="26">
        <v>113904</v>
      </c>
      <c r="X19" s="26">
        <v>108913</v>
      </c>
      <c r="Y19" s="26">
        <v>115068</v>
      </c>
      <c r="Z19" s="26">
        <v>122663</v>
      </c>
      <c r="AA19" s="26">
        <v>124180</v>
      </c>
      <c r="AB19" s="26">
        <v>110696</v>
      </c>
      <c r="AC19" s="26">
        <v>126996</v>
      </c>
    </row>
    <row r="20" spans="2:33">
      <c r="B20" s="23" t="s">
        <v>38</v>
      </c>
      <c r="C20" s="23" t="s">
        <v>279</v>
      </c>
      <c r="D20" s="24">
        <v>93035</v>
      </c>
      <c r="E20" s="24">
        <v>88367</v>
      </c>
      <c r="F20" s="24">
        <v>89549</v>
      </c>
      <c r="G20" s="25">
        <v>116216</v>
      </c>
      <c r="H20" s="25">
        <v>119972</v>
      </c>
      <c r="I20" s="24">
        <v>123015</v>
      </c>
      <c r="J20" s="24">
        <v>128354</v>
      </c>
      <c r="K20" s="25">
        <v>136702</v>
      </c>
      <c r="L20" s="25">
        <v>156686.41017999998</v>
      </c>
      <c r="M20" s="25">
        <v>164610</v>
      </c>
      <c r="N20" s="25">
        <v>180977</v>
      </c>
      <c r="O20" s="25">
        <v>191885</v>
      </c>
      <c r="P20" s="25">
        <v>206162</v>
      </c>
      <c r="Q20" s="25">
        <v>205784</v>
      </c>
      <c r="R20" s="26">
        <v>206907</v>
      </c>
      <c r="S20" s="26">
        <v>185503</v>
      </c>
      <c r="T20" s="25">
        <v>185839</v>
      </c>
      <c r="U20" s="26">
        <v>438340</v>
      </c>
      <c r="V20" s="26">
        <v>447110</v>
      </c>
      <c r="W20" s="26">
        <v>437917</v>
      </c>
      <c r="X20" s="26">
        <v>461536</v>
      </c>
      <c r="Y20" s="26">
        <v>465435</v>
      </c>
      <c r="Z20" s="26">
        <v>487720</v>
      </c>
      <c r="AA20" s="26">
        <v>487527</v>
      </c>
      <c r="AB20" s="26">
        <v>490805</v>
      </c>
      <c r="AC20" s="26">
        <v>505155</v>
      </c>
    </row>
    <row r="21" spans="2:33">
      <c r="B21" s="23" t="s">
        <v>39</v>
      </c>
      <c r="C21" s="23" t="s">
        <v>280</v>
      </c>
      <c r="D21" s="24">
        <v>47734</v>
      </c>
      <c r="E21" s="24">
        <v>61085</v>
      </c>
      <c r="F21" s="24">
        <v>77054</v>
      </c>
      <c r="G21" s="25">
        <v>103508</v>
      </c>
      <c r="H21" s="25">
        <v>100836</v>
      </c>
      <c r="I21" s="24">
        <v>95446</v>
      </c>
      <c r="J21" s="24">
        <v>88534</v>
      </c>
      <c r="K21" s="25">
        <v>126966</v>
      </c>
      <c r="L21" s="25">
        <v>123226.23200000002</v>
      </c>
      <c r="M21" s="25">
        <v>129465</v>
      </c>
      <c r="N21" s="25">
        <v>129699</v>
      </c>
      <c r="O21" s="25">
        <v>135983</v>
      </c>
      <c r="P21" s="25">
        <v>163039</v>
      </c>
      <c r="Q21" s="25">
        <v>164838</v>
      </c>
      <c r="R21" s="26">
        <v>163065</v>
      </c>
      <c r="S21" s="26">
        <v>159076</v>
      </c>
      <c r="T21" s="25">
        <v>178800</v>
      </c>
      <c r="U21" s="26">
        <v>173238</v>
      </c>
      <c r="V21" s="26">
        <v>389505</v>
      </c>
      <c r="W21" s="26">
        <v>397577</v>
      </c>
      <c r="X21" s="26">
        <v>398706</v>
      </c>
      <c r="Y21" s="26">
        <v>400471</v>
      </c>
      <c r="Z21" s="26">
        <v>405208</v>
      </c>
      <c r="AA21" s="26">
        <v>379922</v>
      </c>
      <c r="AB21" s="26">
        <v>384665</v>
      </c>
      <c r="AC21" s="26">
        <v>462012</v>
      </c>
    </row>
    <row r="22" spans="2:33">
      <c r="B22" s="23" t="s">
        <v>40</v>
      </c>
      <c r="C22" s="23" t="s">
        <v>270</v>
      </c>
      <c r="D22" s="24">
        <v>199743</v>
      </c>
      <c r="E22" s="24">
        <v>212445</v>
      </c>
      <c r="F22" s="24">
        <v>226073</v>
      </c>
      <c r="G22" s="25">
        <v>308479</v>
      </c>
      <c r="H22" s="25">
        <v>313607</v>
      </c>
      <c r="I22" s="24">
        <v>322237</v>
      </c>
      <c r="J22" s="24">
        <v>327510</v>
      </c>
      <c r="K22" s="25">
        <v>419516</v>
      </c>
      <c r="L22" s="25">
        <v>455253.54921999993</v>
      </c>
      <c r="M22" s="25">
        <v>499786</v>
      </c>
      <c r="N22" s="25">
        <v>544966</v>
      </c>
      <c r="O22" s="25">
        <v>536041</v>
      </c>
      <c r="P22" s="25">
        <v>565050</v>
      </c>
      <c r="Q22" s="25">
        <v>603329</v>
      </c>
      <c r="R22" s="26">
        <v>626497</v>
      </c>
      <c r="S22" s="26">
        <v>614288</v>
      </c>
      <c r="T22" s="25">
        <v>639142</v>
      </c>
      <c r="U22" s="26">
        <v>935943</v>
      </c>
      <c r="V22" s="26">
        <v>996930</v>
      </c>
      <c r="W22" s="26">
        <v>932635</v>
      </c>
      <c r="X22" s="26">
        <v>974264</v>
      </c>
      <c r="Y22" s="26">
        <v>1078272</v>
      </c>
      <c r="Z22" s="26">
        <v>1137831</v>
      </c>
      <c r="AA22" s="26">
        <v>1165292</v>
      </c>
      <c r="AB22" s="26">
        <v>1157434</v>
      </c>
      <c r="AC22" s="26">
        <v>1098528</v>
      </c>
    </row>
    <row r="23" spans="2:33">
      <c r="B23" s="23" t="s">
        <v>33</v>
      </c>
      <c r="C23" s="23" t="s">
        <v>268</v>
      </c>
      <c r="D23" s="24">
        <v>11055</v>
      </c>
      <c r="E23" s="24">
        <v>13955</v>
      </c>
      <c r="F23" s="24">
        <v>14129</v>
      </c>
      <c r="G23" s="25">
        <v>13569</v>
      </c>
      <c r="H23" s="25">
        <v>23369</v>
      </c>
      <c r="I23" s="24">
        <v>23974</v>
      </c>
      <c r="J23" s="24">
        <v>21100</v>
      </c>
      <c r="K23" s="25">
        <v>21741</v>
      </c>
      <c r="L23" s="25">
        <v>22419.349409999999</v>
      </c>
      <c r="M23" s="25">
        <v>25186</v>
      </c>
      <c r="N23" s="25">
        <v>25830</v>
      </c>
      <c r="O23" s="25">
        <v>26858</v>
      </c>
      <c r="P23" s="25">
        <v>20893</v>
      </c>
      <c r="Q23" s="25">
        <v>20558</v>
      </c>
      <c r="R23" s="26">
        <v>20957</v>
      </c>
      <c r="S23" s="26">
        <v>21379</v>
      </c>
      <c r="T23" s="25">
        <v>27706</v>
      </c>
      <c r="U23" s="26">
        <v>27263</v>
      </c>
      <c r="V23" s="26">
        <v>27648</v>
      </c>
      <c r="W23" s="26">
        <v>28176</v>
      </c>
      <c r="X23" s="26">
        <v>22609</v>
      </c>
      <c r="Y23" s="26">
        <v>22761</v>
      </c>
      <c r="Z23" s="26">
        <v>22997</v>
      </c>
      <c r="AA23" s="26">
        <v>21827</v>
      </c>
      <c r="AB23" s="26">
        <v>30720</v>
      </c>
      <c r="AC23" s="26">
        <v>31043</v>
      </c>
    </row>
    <row r="24" spans="2:33">
      <c r="B24" s="20" t="s">
        <v>41</v>
      </c>
      <c r="C24" s="20" t="s">
        <v>281</v>
      </c>
      <c r="D24" s="21">
        <v>1358592</v>
      </c>
      <c r="E24" s="21">
        <v>1349608</v>
      </c>
      <c r="F24" s="21">
        <v>1335847</v>
      </c>
      <c r="G24" s="21">
        <v>1709239</v>
      </c>
      <c r="H24" s="21">
        <v>1719554</v>
      </c>
      <c r="I24" s="21">
        <v>1696782</v>
      </c>
      <c r="J24" s="21">
        <v>1975602</v>
      </c>
      <c r="K24" s="21">
        <v>2381695</v>
      </c>
      <c r="L24" s="21">
        <v>2354814.1331652855</v>
      </c>
      <c r="M24" s="21">
        <v>2587576</v>
      </c>
      <c r="N24" s="21">
        <v>2815164</v>
      </c>
      <c r="O24" s="21">
        <v>2830641</v>
      </c>
      <c r="P24" s="21">
        <v>2917980</v>
      </c>
      <c r="Q24" s="21">
        <v>2900109</v>
      </c>
      <c r="R24" s="22">
        <v>3075372</v>
      </c>
      <c r="S24" s="22">
        <v>3462015</v>
      </c>
      <c r="T24" s="22">
        <v>3870379</v>
      </c>
      <c r="U24" s="22">
        <v>4811495</v>
      </c>
      <c r="V24" s="22">
        <f>SUM(V25:V28)</f>
        <v>4735229</v>
      </c>
      <c r="W24" s="22">
        <f>SUM(W25:W28)</f>
        <v>4776948</v>
      </c>
      <c r="X24" s="22">
        <f t="shared" ref="X24:Z24" si="2">SUM(X25:X28)</f>
        <v>4760098</v>
      </c>
      <c r="Y24" s="22">
        <f t="shared" si="2"/>
        <v>4742026</v>
      </c>
      <c r="Z24" s="22">
        <f t="shared" si="2"/>
        <v>4582026</v>
      </c>
      <c r="AA24" s="22">
        <f>SUM(AA25:AA28)</f>
        <v>4662795</v>
      </c>
      <c r="AB24" s="22">
        <f>SUM(AB25:AB28)</f>
        <v>4627037</v>
      </c>
      <c r="AC24" s="22">
        <f>SUM(AC25:AC28)</f>
        <v>4591046</v>
      </c>
    </row>
    <row r="25" spans="2:33">
      <c r="B25" s="23" t="s">
        <v>42</v>
      </c>
      <c r="C25" s="23" t="s">
        <v>285</v>
      </c>
      <c r="D25" s="25">
        <v>216</v>
      </c>
      <c r="E25" s="25">
        <v>216</v>
      </c>
      <c r="F25" s="24">
        <v>7107</v>
      </c>
      <c r="G25" s="25">
        <v>0</v>
      </c>
      <c r="H25" s="25">
        <v>0</v>
      </c>
      <c r="I25" s="25">
        <v>4376</v>
      </c>
      <c r="J25" s="24">
        <v>4500</v>
      </c>
      <c r="K25" s="25">
        <v>105537</v>
      </c>
      <c r="L25" s="25">
        <v>31609.578125286102</v>
      </c>
      <c r="M25" s="25">
        <v>104873</v>
      </c>
      <c r="N25" s="25">
        <v>0</v>
      </c>
      <c r="O25" s="25">
        <v>2500</v>
      </c>
      <c r="P25" s="25">
        <v>0</v>
      </c>
      <c r="Q25" s="25">
        <v>6829</v>
      </c>
      <c r="R25" s="26">
        <v>79135</v>
      </c>
      <c r="S25" s="26">
        <v>8263</v>
      </c>
      <c r="T25" s="25">
        <v>0</v>
      </c>
      <c r="U25" s="26">
        <v>0</v>
      </c>
      <c r="V25" s="26">
        <v>0</v>
      </c>
      <c r="W25" s="26">
        <v>0</v>
      </c>
      <c r="X25" s="26">
        <v>4000</v>
      </c>
      <c r="Y25" s="26">
        <v>0</v>
      </c>
      <c r="Z25" s="26">
        <v>0</v>
      </c>
      <c r="AA25" s="26">
        <v>0</v>
      </c>
      <c r="AB25" s="26">
        <v>0</v>
      </c>
      <c r="AC25" s="26">
        <v>4350</v>
      </c>
    </row>
    <row r="26" spans="2:33">
      <c r="B26" s="23" t="s">
        <v>43</v>
      </c>
      <c r="C26" s="23" t="s">
        <v>282</v>
      </c>
      <c r="D26" s="25">
        <v>144896</v>
      </c>
      <c r="E26" s="25">
        <v>147270</v>
      </c>
      <c r="F26" s="24">
        <v>150507</v>
      </c>
      <c r="G26" s="25">
        <v>213388</v>
      </c>
      <c r="H26" s="25">
        <v>226557</v>
      </c>
      <c r="I26" s="25">
        <v>229561</v>
      </c>
      <c r="J26" s="24">
        <v>257189</v>
      </c>
      <c r="K26" s="25">
        <v>272633</v>
      </c>
      <c r="L26" s="25">
        <v>270920.34542999981</v>
      </c>
      <c r="M26" s="25">
        <v>317545</v>
      </c>
      <c r="N26" s="25">
        <v>400508</v>
      </c>
      <c r="O26" s="25">
        <v>407474</v>
      </c>
      <c r="P26" s="25">
        <v>430730</v>
      </c>
      <c r="Q26" s="25">
        <v>438771</v>
      </c>
      <c r="R26" s="26">
        <v>459895</v>
      </c>
      <c r="S26" s="26">
        <v>476734</v>
      </c>
      <c r="T26" s="25">
        <v>583051</v>
      </c>
      <c r="U26" s="26">
        <v>688821</v>
      </c>
      <c r="V26" s="26">
        <v>727847</v>
      </c>
      <c r="W26" s="26">
        <v>738098</v>
      </c>
      <c r="X26" s="26">
        <v>757811</v>
      </c>
      <c r="Y26" s="26">
        <v>773183</v>
      </c>
      <c r="Z26" s="26">
        <v>786649</v>
      </c>
      <c r="AA26" s="26">
        <v>801809</v>
      </c>
      <c r="AB26" s="26">
        <v>807442</v>
      </c>
      <c r="AC26" s="26">
        <v>824831</v>
      </c>
    </row>
    <row r="27" spans="2:33">
      <c r="B27" s="23" t="s">
        <v>44</v>
      </c>
      <c r="C27" s="23" t="s">
        <v>283</v>
      </c>
      <c r="D27" s="25">
        <v>40177</v>
      </c>
      <c r="E27" s="25">
        <v>39215</v>
      </c>
      <c r="F27" s="24">
        <v>33174</v>
      </c>
      <c r="G27" s="25">
        <v>45321</v>
      </c>
      <c r="H27" s="25">
        <v>57411</v>
      </c>
      <c r="I27" s="25">
        <v>39331</v>
      </c>
      <c r="J27" s="24">
        <v>43373</v>
      </c>
      <c r="K27" s="25">
        <v>39866</v>
      </c>
      <c r="L27" s="25">
        <v>51205.916330000015</v>
      </c>
      <c r="M27" s="25">
        <v>62909</v>
      </c>
      <c r="N27" s="25">
        <v>66687</v>
      </c>
      <c r="O27" s="25">
        <v>68846</v>
      </c>
      <c r="P27" s="25">
        <v>63918</v>
      </c>
      <c r="Q27" s="25">
        <v>57518</v>
      </c>
      <c r="R27" s="26">
        <v>156241</v>
      </c>
      <c r="S27" s="26">
        <v>289702</v>
      </c>
      <c r="T27" s="25">
        <v>286853</v>
      </c>
      <c r="U27" s="26">
        <v>292123</v>
      </c>
      <c r="V27" s="26">
        <v>279442</v>
      </c>
      <c r="W27" s="26">
        <v>282830</v>
      </c>
      <c r="X27" s="26">
        <v>275762</v>
      </c>
      <c r="Y27" s="26">
        <v>212745</v>
      </c>
      <c r="Z27" s="26">
        <v>85001</v>
      </c>
      <c r="AA27" s="26">
        <v>99200</v>
      </c>
      <c r="AB27" s="26">
        <v>108391</v>
      </c>
      <c r="AC27" s="26">
        <v>97131</v>
      </c>
    </row>
    <row r="28" spans="2:33">
      <c r="B28" s="23" t="s">
        <v>45</v>
      </c>
      <c r="C28" s="23" t="s">
        <v>284</v>
      </c>
      <c r="D28" s="25">
        <v>1173303</v>
      </c>
      <c r="E28" s="25">
        <v>1162907</v>
      </c>
      <c r="F28" s="25">
        <v>1145059</v>
      </c>
      <c r="G28" s="25">
        <v>1450530</v>
      </c>
      <c r="H28" s="25">
        <v>1435586</v>
      </c>
      <c r="I28" s="25">
        <v>1423514</v>
      </c>
      <c r="J28" s="24">
        <v>1670540</v>
      </c>
      <c r="K28" s="25">
        <v>1963659</v>
      </c>
      <c r="L28" s="25">
        <v>2001078.2932799996</v>
      </c>
      <c r="M28" s="25">
        <v>2102249</v>
      </c>
      <c r="N28" s="25">
        <v>2347969</v>
      </c>
      <c r="O28" s="25">
        <v>2351821</v>
      </c>
      <c r="P28" s="25">
        <v>2423332</v>
      </c>
      <c r="Q28" s="25">
        <v>2396991</v>
      </c>
      <c r="R28" s="26">
        <v>2380101</v>
      </c>
      <c r="S28" s="26">
        <v>2687316</v>
      </c>
      <c r="T28" s="25">
        <v>3000475</v>
      </c>
      <c r="U28" s="26">
        <v>3830551</v>
      </c>
      <c r="V28" s="26">
        <v>3727940</v>
      </c>
      <c r="W28" s="26">
        <v>3756020</v>
      </c>
      <c r="X28" s="26">
        <v>3722525</v>
      </c>
      <c r="Y28" s="26">
        <v>3756098</v>
      </c>
      <c r="Z28" s="26">
        <v>3710376</v>
      </c>
      <c r="AA28" s="26">
        <v>3761786</v>
      </c>
      <c r="AB28" s="26">
        <v>3711204</v>
      </c>
      <c r="AC28" s="26">
        <v>3664734</v>
      </c>
    </row>
    <row r="29" spans="2:33">
      <c r="B29" s="27" t="s">
        <v>46</v>
      </c>
      <c r="C29" s="27" t="s">
        <v>286</v>
      </c>
      <c r="D29" s="28">
        <v>3529319</v>
      </c>
      <c r="E29" s="28">
        <v>3904246</v>
      </c>
      <c r="F29" s="28">
        <v>3837982</v>
      </c>
      <c r="G29" s="28">
        <v>4482367</v>
      </c>
      <c r="H29" s="28">
        <v>4508846</v>
      </c>
      <c r="I29" s="28">
        <v>5148682</v>
      </c>
      <c r="J29" s="28">
        <v>5554118</v>
      </c>
      <c r="K29" s="28">
        <v>6602913.2527200002</v>
      </c>
      <c r="L29" s="28">
        <v>6758869.809145283</v>
      </c>
      <c r="M29" s="28">
        <v>7134344</v>
      </c>
      <c r="N29" s="28">
        <v>7497726</v>
      </c>
      <c r="O29" s="28">
        <v>8996499</v>
      </c>
      <c r="P29" s="28">
        <v>9337892</v>
      </c>
      <c r="Q29" s="28">
        <v>9338152</v>
      </c>
      <c r="R29" s="29">
        <v>9670713</v>
      </c>
      <c r="S29" s="29">
        <v>10019062</v>
      </c>
      <c r="T29" s="29">
        <v>10526095</v>
      </c>
      <c r="U29" s="29">
        <v>13589907</v>
      </c>
      <c r="V29" s="29">
        <f>V4+V16+V24</f>
        <v>14476618</v>
      </c>
      <c r="W29" s="29">
        <f>W4+W16+W24</f>
        <v>14370413</v>
      </c>
      <c r="X29" s="29">
        <f t="shared" ref="X29:Z29" si="3">X4+X16+X24</f>
        <v>14482161.85029</v>
      </c>
      <c r="Y29" s="29">
        <f t="shared" si="3"/>
        <v>14217071.64821</v>
      </c>
      <c r="Z29" s="29">
        <f t="shared" si="3"/>
        <v>14372184.68276</v>
      </c>
      <c r="AA29" s="29">
        <f>AA4+AA16+AA24</f>
        <v>15621244.27458</v>
      </c>
      <c r="AB29" s="29">
        <f>AB4+AB16+AB24</f>
        <v>15631414</v>
      </c>
      <c r="AC29" s="29">
        <f>AC4+AC16+AC24</f>
        <v>15929895</v>
      </c>
    </row>
    <row r="30" spans="2:33">
      <c r="B30" s="30"/>
      <c r="C30" s="30"/>
      <c r="D30" s="24"/>
      <c r="E30" s="24"/>
      <c r="F30" s="24"/>
      <c r="G30" s="30"/>
      <c r="H30" s="24"/>
      <c r="I30" s="24"/>
      <c r="J30" s="24"/>
      <c r="K30" s="30"/>
      <c r="L30" s="24"/>
      <c r="M30" s="24"/>
      <c r="N30" s="24"/>
      <c r="O30" s="30"/>
      <c r="P30" s="30"/>
      <c r="Q30" s="30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</row>
    <row r="31" spans="2:33">
      <c r="B31" s="20" t="s">
        <v>47</v>
      </c>
      <c r="C31" s="20" t="s">
        <v>287</v>
      </c>
      <c r="D31" s="21">
        <v>1036338</v>
      </c>
      <c r="E31" s="21">
        <v>1354828</v>
      </c>
      <c r="F31" s="21">
        <v>1251210</v>
      </c>
      <c r="G31" s="21">
        <v>1755140</v>
      </c>
      <c r="H31" s="21">
        <v>1596797</v>
      </c>
      <c r="I31" s="21">
        <v>1163116</v>
      </c>
      <c r="J31" s="21">
        <v>1487018</v>
      </c>
      <c r="K31" s="21">
        <v>1516012.0445099999</v>
      </c>
      <c r="L31" s="21">
        <v>1584968.76868</v>
      </c>
      <c r="M31" s="21">
        <v>1799595</v>
      </c>
      <c r="N31" s="21">
        <v>1963837</v>
      </c>
      <c r="O31" s="21">
        <v>1960993</v>
      </c>
      <c r="P31" s="21">
        <v>2070554</v>
      </c>
      <c r="Q31" s="21">
        <v>2043049</v>
      </c>
      <c r="R31" s="22">
        <v>2238884</v>
      </c>
      <c r="S31" s="22">
        <v>2450842</v>
      </c>
      <c r="T31" s="22">
        <v>2522643</v>
      </c>
      <c r="U31" s="22">
        <v>3138785</v>
      </c>
      <c r="V31" s="22">
        <f>SUM(V32:V43)</f>
        <v>3312012</v>
      </c>
      <c r="W31" s="22">
        <f>SUM(W32:W43)</f>
        <v>3162289</v>
      </c>
      <c r="X31" s="22">
        <f t="shared" ref="X31:Z31" si="4">SUM(X32:X43)</f>
        <v>3278529.85029</v>
      </c>
      <c r="Y31" s="22">
        <f t="shared" si="4"/>
        <v>3153728.6482100002</v>
      </c>
      <c r="Z31" s="22">
        <f t="shared" si="4"/>
        <v>3567097.6827600002</v>
      </c>
      <c r="AA31" s="22">
        <f>SUM(AA32:AA43)</f>
        <v>2931380.27458</v>
      </c>
      <c r="AB31" s="22">
        <f>SUM(AB32:AB43)</f>
        <v>2722959</v>
      </c>
      <c r="AC31" s="22">
        <f>SUM(AC32:AC43)</f>
        <v>3170771</v>
      </c>
      <c r="AF31" s="48"/>
      <c r="AG31" s="90"/>
    </row>
    <row r="32" spans="2:33">
      <c r="B32" s="23" t="s">
        <v>48</v>
      </c>
      <c r="C32" s="23" t="s">
        <v>289</v>
      </c>
      <c r="D32" s="25">
        <v>205134</v>
      </c>
      <c r="E32" s="25">
        <v>348107</v>
      </c>
      <c r="F32" s="25">
        <v>341189</v>
      </c>
      <c r="G32" s="25">
        <v>327552</v>
      </c>
      <c r="H32" s="25">
        <v>317250</v>
      </c>
      <c r="I32" s="25">
        <v>176137</v>
      </c>
      <c r="J32" s="25">
        <v>218414</v>
      </c>
      <c r="K32" s="25">
        <v>199405</v>
      </c>
      <c r="L32" s="25">
        <v>175419.08056999999</v>
      </c>
      <c r="M32" s="25">
        <v>184751</v>
      </c>
      <c r="N32" s="25">
        <v>192391</v>
      </c>
      <c r="O32" s="25">
        <v>199243</v>
      </c>
      <c r="P32" s="25">
        <v>187946</v>
      </c>
      <c r="Q32" s="25">
        <v>177165</v>
      </c>
      <c r="R32" s="26">
        <v>175053</v>
      </c>
      <c r="S32" s="26">
        <v>169079</v>
      </c>
      <c r="T32" s="25">
        <v>156990</v>
      </c>
      <c r="U32" s="26">
        <v>148430</v>
      </c>
      <c r="V32" s="26">
        <v>146132</v>
      </c>
      <c r="W32" s="26">
        <v>86532</v>
      </c>
      <c r="X32" s="26">
        <v>122604</v>
      </c>
      <c r="Y32" s="26">
        <v>124602</v>
      </c>
      <c r="Z32" s="26">
        <v>115736</v>
      </c>
      <c r="AA32" s="26">
        <v>33085</v>
      </c>
      <c r="AB32" s="26">
        <v>41930</v>
      </c>
      <c r="AC32" s="26">
        <v>45015</v>
      </c>
      <c r="AG32" s="91"/>
    </row>
    <row r="33" spans="2:33">
      <c r="B33" s="23" t="s">
        <v>49</v>
      </c>
      <c r="C33" s="23" t="s">
        <v>49</v>
      </c>
      <c r="D33" s="25">
        <v>5025</v>
      </c>
      <c r="E33" s="25">
        <v>3956</v>
      </c>
      <c r="F33" s="25">
        <v>3285</v>
      </c>
      <c r="G33" s="25">
        <v>3246</v>
      </c>
      <c r="H33" s="25">
        <v>25166</v>
      </c>
      <c r="I33" s="25">
        <v>50465</v>
      </c>
      <c r="J33" s="25">
        <v>75944</v>
      </c>
      <c r="K33" s="25">
        <v>107734</v>
      </c>
      <c r="L33" s="25">
        <v>125972.11356</v>
      </c>
      <c r="M33" s="25">
        <v>130653</v>
      </c>
      <c r="N33" s="25">
        <v>132068</v>
      </c>
      <c r="O33" s="25">
        <v>129568</v>
      </c>
      <c r="P33" s="25">
        <v>209039</v>
      </c>
      <c r="Q33" s="25">
        <v>246507</v>
      </c>
      <c r="R33" s="26">
        <v>283577</v>
      </c>
      <c r="S33" s="26">
        <v>309447</v>
      </c>
      <c r="T33" s="25">
        <v>302515</v>
      </c>
      <c r="U33" s="26">
        <v>297929</v>
      </c>
      <c r="V33" s="26">
        <v>338178</v>
      </c>
      <c r="W33" s="26">
        <v>339054</v>
      </c>
      <c r="X33" s="26">
        <v>440129</v>
      </c>
      <c r="Y33" s="26">
        <v>541979</v>
      </c>
      <c r="Z33" s="26">
        <v>645811</v>
      </c>
      <c r="AA33" s="26">
        <v>177633</v>
      </c>
      <c r="AB33" s="26">
        <v>138970</v>
      </c>
      <c r="AC33" s="26">
        <v>134308</v>
      </c>
      <c r="AG33" s="91"/>
    </row>
    <row r="34" spans="2:33">
      <c r="B34" s="23" t="s">
        <v>50</v>
      </c>
      <c r="C34" s="23" t="s">
        <v>290</v>
      </c>
      <c r="D34" s="25">
        <v>14845</v>
      </c>
      <c r="E34" s="25">
        <v>12790</v>
      </c>
      <c r="F34" s="25">
        <v>13051</v>
      </c>
      <c r="G34" s="25">
        <v>16880</v>
      </c>
      <c r="H34" s="25">
        <v>19339</v>
      </c>
      <c r="I34" s="25">
        <v>15527</v>
      </c>
      <c r="J34" s="25">
        <v>18637</v>
      </c>
      <c r="K34" s="25">
        <v>17131</v>
      </c>
      <c r="L34" s="25">
        <v>17842.732420000004</v>
      </c>
      <c r="M34" s="25">
        <v>24048</v>
      </c>
      <c r="N34" s="25">
        <v>30961</v>
      </c>
      <c r="O34" s="25">
        <v>28081</v>
      </c>
      <c r="P34" s="25">
        <v>27155</v>
      </c>
      <c r="Q34" s="25">
        <v>24711</v>
      </c>
      <c r="R34" s="26">
        <v>41126</v>
      </c>
      <c r="S34" s="26">
        <v>63316</v>
      </c>
      <c r="T34" s="25">
        <v>62516</v>
      </c>
      <c r="U34" s="26">
        <v>72572</v>
      </c>
      <c r="V34" s="26">
        <v>69304</v>
      </c>
      <c r="W34" s="26">
        <v>76406</v>
      </c>
      <c r="X34" s="26">
        <v>73377</v>
      </c>
      <c r="Y34" s="26">
        <v>64658</v>
      </c>
      <c r="Z34" s="26">
        <v>33366</v>
      </c>
      <c r="AA34" s="26">
        <v>36083</v>
      </c>
      <c r="AB34" s="26">
        <v>36185</v>
      </c>
      <c r="AC34" s="26">
        <v>28647</v>
      </c>
      <c r="AG34" s="91"/>
    </row>
    <row r="35" spans="2:33">
      <c r="B35" s="23" t="s">
        <v>25</v>
      </c>
      <c r="C35" s="23" t="s">
        <v>277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9968.9335199999987</v>
      </c>
      <c r="M35" s="25">
        <v>5631</v>
      </c>
      <c r="N35" s="25">
        <v>11219</v>
      </c>
      <c r="O35" s="25">
        <v>10344</v>
      </c>
      <c r="P35" s="25">
        <v>10573</v>
      </c>
      <c r="Q35" s="25">
        <v>11910</v>
      </c>
      <c r="R35" s="26">
        <v>9234</v>
      </c>
      <c r="S35" s="26">
        <v>10764</v>
      </c>
      <c r="T35" s="25">
        <v>7657</v>
      </c>
      <c r="U35" s="26">
        <v>11916</v>
      </c>
      <c r="V35" s="26">
        <v>45150</v>
      </c>
      <c r="W35" s="26">
        <v>54648</v>
      </c>
      <c r="X35" s="26">
        <v>64976</v>
      </c>
      <c r="Y35" s="26">
        <v>68924</v>
      </c>
      <c r="Z35" s="26">
        <v>65571</v>
      </c>
      <c r="AA35" s="26">
        <v>62450</v>
      </c>
      <c r="AB35" s="26">
        <v>64312</v>
      </c>
      <c r="AC35" s="26">
        <v>62353</v>
      </c>
      <c r="AG35" s="91"/>
    </row>
    <row r="36" spans="2:33">
      <c r="B36" s="23" t="s">
        <v>51</v>
      </c>
      <c r="C36" s="23" t="s">
        <v>288</v>
      </c>
      <c r="D36" s="25">
        <v>80264</v>
      </c>
      <c r="E36" s="25">
        <v>123269</v>
      </c>
      <c r="F36" s="25">
        <v>74112</v>
      </c>
      <c r="G36" s="25">
        <v>77581</v>
      </c>
      <c r="H36" s="25">
        <v>73778</v>
      </c>
      <c r="I36" s="25">
        <v>71952</v>
      </c>
      <c r="J36" s="25">
        <v>77704</v>
      </c>
      <c r="K36" s="25">
        <v>100877</v>
      </c>
      <c r="L36" s="25">
        <v>94056.821200000006</v>
      </c>
      <c r="M36" s="25">
        <v>100600</v>
      </c>
      <c r="N36" s="25">
        <v>102931</v>
      </c>
      <c r="O36" s="25">
        <v>124732</v>
      </c>
      <c r="P36" s="25">
        <v>110746</v>
      </c>
      <c r="Q36" s="25">
        <v>79199</v>
      </c>
      <c r="R36" s="26">
        <v>134171</v>
      </c>
      <c r="S36" s="26">
        <v>173197</v>
      </c>
      <c r="T36" s="25">
        <v>171810</v>
      </c>
      <c r="U36" s="26">
        <v>545815</v>
      </c>
      <c r="V36" s="26">
        <v>503510</v>
      </c>
      <c r="W36" s="26">
        <v>528693</v>
      </c>
      <c r="X36" s="26">
        <v>455179.85028999997</v>
      </c>
      <c r="Y36" s="26">
        <v>390131.64821000001</v>
      </c>
      <c r="Z36" s="26">
        <v>421490.68276</v>
      </c>
      <c r="AA36" s="26">
        <v>455084.27458000003</v>
      </c>
      <c r="AB36" s="26">
        <v>464556</v>
      </c>
      <c r="AC36" s="26">
        <v>443948</v>
      </c>
      <c r="AG36" s="91"/>
    </row>
    <row r="37" spans="2:33">
      <c r="B37" s="23" t="s">
        <v>52</v>
      </c>
      <c r="C37" s="23" t="s">
        <v>291</v>
      </c>
      <c r="D37" s="25">
        <v>556195</v>
      </c>
      <c r="E37" s="25">
        <v>702291</v>
      </c>
      <c r="F37" s="25">
        <v>676861</v>
      </c>
      <c r="G37" s="25">
        <v>597904</v>
      </c>
      <c r="H37" s="25">
        <v>603781</v>
      </c>
      <c r="I37" s="25">
        <v>691825</v>
      </c>
      <c r="J37" s="25">
        <v>849520</v>
      </c>
      <c r="K37" s="25">
        <v>802100</v>
      </c>
      <c r="L37" s="25">
        <v>890463.64252000011</v>
      </c>
      <c r="M37" s="25">
        <v>1027126</v>
      </c>
      <c r="N37" s="25">
        <v>1154984</v>
      </c>
      <c r="O37" s="25">
        <v>967540</v>
      </c>
      <c r="P37" s="25">
        <v>1016588</v>
      </c>
      <c r="Q37" s="25">
        <v>1114296</v>
      </c>
      <c r="R37" s="26">
        <v>1216646</v>
      </c>
      <c r="S37" s="26">
        <v>1124275</v>
      </c>
      <c r="T37" s="25">
        <v>1216020</v>
      </c>
      <c r="U37" s="26">
        <v>1563107</v>
      </c>
      <c r="V37" s="26">
        <v>1665493</v>
      </c>
      <c r="W37" s="26">
        <v>1398019</v>
      </c>
      <c r="X37" s="26">
        <v>1430203</v>
      </c>
      <c r="Y37" s="26">
        <v>1601829</v>
      </c>
      <c r="Z37" s="26">
        <v>1789796</v>
      </c>
      <c r="AA37" s="26">
        <v>1456253</v>
      </c>
      <c r="AB37" s="26">
        <v>1527589</v>
      </c>
      <c r="AC37" s="26">
        <v>1954301</v>
      </c>
      <c r="AG37" s="91"/>
    </row>
    <row r="38" spans="2:33">
      <c r="B38" s="23" t="s">
        <v>53</v>
      </c>
      <c r="C38" s="23" t="s">
        <v>292</v>
      </c>
      <c r="D38" s="25">
        <v>7621</v>
      </c>
      <c r="E38" s="25">
        <v>25193</v>
      </c>
      <c r="F38" s="25">
        <v>19157</v>
      </c>
      <c r="G38" s="25">
        <v>20515</v>
      </c>
      <c r="H38" s="25">
        <v>16152</v>
      </c>
      <c r="I38" s="25">
        <v>28684</v>
      </c>
      <c r="J38" s="25">
        <v>36227</v>
      </c>
      <c r="K38" s="25">
        <v>42561</v>
      </c>
      <c r="L38" s="25">
        <v>29989.378820000002</v>
      </c>
      <c r="M38" s="25">
        <v>45115</v>
      </c>
      <c r="N38" s="25">
        <v>40687</v>
      </c>
      <c r="O38" s="25">
        <v>65896</v>
      </c>
      <c r="P38" s="25">
        <v>44913</v>
      </c>
      <c r="Q38" s="25">
        <v>104954</v>
      </c>
      <c r="R38" s="26">
        <v>57116</v>
      </c>
      <c r="S38" s="26">
        <v>32796</v>
      </c>
      <c r="T38" s="25">
        <v>35524</v>
      </c>
      <c r="U38" s="26">
        <v>58567</v>
      </c>
      <c r="V38" s="26">
        <v>43906</v>
      </c>
      <c r="W38" s="26">
        <v>26933</v>
      </c>
      <c r="X38" s="26">
        <v>33299</v>
      </c>
      <c r="Y38" s="26">
        <v>33566</v>
      </c>
      <c r="Z38" s="26">
        <v>34909</v>
      </c>
      <c r="AA38" s="26">
        <v>12997</v>
      </c>
      <c r="AB38" s="26">
        <v>10197</v>
      </c>
      <c r="AC38" s="26">
        <v>11875</v>
      </c>
      <c r="AG38" s="91"/>
    </row>
    <row r="39" spans="2:33">
      <c r="B39" s="23" t="s">
        <v>54</v>
      </c>
      <c r="C39" s="23" t="s">
        <v>293</v>
      </c>
      <c r="D39" s="25">
        <v>44302</v>
      </c>
      <c r="E39" s="25">
        <v>60383</v>
      </c>
      <c r="F39" s="25">
        <v>65901</v>
      </c>
      <c r="G39" s="25">
        <v>72865</v>
      </c>
      <c r="H39" s="25">
        <v>71011</v>
      </c>
      <c r="I39" s="25">
        <v>39363</v>
      </c>
      <c r="J39" s="25">
        <v>75290</v>
      </c>
      <c r="K39" s="25">
        <v>110322</v>
      </c>
      <c r="L39" s="25">
        <v>101356.05780000004</v>
      </c>
      <c r="M39" s="25">
        <v>136118</v>
      </c>
      <c r="N39" s="25">
        <v>159873</v>
      </c>
      <c r="O39" s="25">
        <v>154702</v>
      </c>
      <c r="P39" s="25">
        <v>153752</v>
      </c>
      <c r="Q39" s="25">
        <v>107227</v>
      </c>
      <c r="R39" s="26">
        <v>110432</v>
      </c>
      <c r="S39" s="26">
        <v>121689</v>
      </c>
      <c r="T39" s="25">
        <v>136747</v>
      </c>
      <c r="U39" s="26">
        <v>174013</v>
      </c>
      <c r="V39" s="26">
        <v>175013</v>
      </c>
      <c r="W39" s="26">
        <v>169783</v>
      </c>
      <c r="X39" s="26">
        <v>177212</v>
      </c>
      <c r="Y39" s="26">
        <v>185202</v>
      </c>
      <c r="Z39" s="26">
        <v>190909</v>
      </c>
      <c r="AA39" s="26">
        <v>191830</v>
      </c>
      <c r="AB39" s="26">
        <v>196252</v>
      </c>
      <c r="AC39" s="26">
        <v>199335</v>
      </c>
      <c r="AG39" s="91"/>
    </row>
    <row r="40" spans="2:33">
      <c r="B40" s="23" t="s">
        <v>55</v>
      </c>
      <c r="C40" s="23" t="s">
        <v>294</v>
      </c>
      <c r="D40" s="25">
        <v>4531</v>
      </c>
      <c r="E40" s="25">
        <v>4893</v>
      </c>
      <c r="F40" s="25">
        <v>6018</v>
      </c>
      <c r="G40" s="25">
        <v>5151</v>
      </c>
      <c r="H40" s="25">
        <v>4999</v>
      </c>
      <c r="I40" s="25">
        <v>10186</v>
      </c>
      <c r="J40" s="25">
        <v>9593</v>
      </c>
      <c r="K40" s="25">
        <v>14908</v>
      </c>
      <c r="L40" s="25">
        <v>19231.96113</v>
      </c>
      <c r="M40" s="25">
        <v>18670</v>
      </c>
      <c r="N40" s="25">
        <v>20883</v>
      </c>
      <c r="O40" s="25">
        <v>21862</v>
      </c>
      <c r="P40" s="25">
        <v>22452</v>
      </c>
      <c r="Q40" s="25">
        <v>22011</v>
      </c>
      <c r="R40" s="26">
        <v>21852</v>
      </c>
      <c r="S40" s="26">
        <v>21882</v>
      </c>
      <c r="T40" s="25">
        <v>23197</v>
      </c>
      <c r="U40" s="26">
        <v>39713</v>
      </c>
      <c r="V40" s="26">
        <v>26560</v>
      </c>
      <c r="W40" s="26">
        <v>25431</v>
      </c>
      <c r="X40" s="26">
        <v>29218</v>
      </c>
      <c r="Y40" s="26">
        <v>29797</v>
      </c>
      <c r="Z40" s="26">
        <v>25290</v>
      </c>
      <c r="AA40" s="26">
        <v>28450</v>
      </c>
      <c r="AB40" s="26">
        <v>23003</v>
      </c>
      <c r="AC40" s="26">
        <v>27058</v>
      </c>
      <c r="AG40" s="91"/>
    </row>
    <row r="41" spans="2:33">
      <c r="B41" s="23" t="s">
        <v>56</v>
      </c>
      <c r="C41" s="23" t="s">
        <v>295</v>
      </c>
      <c r="D41" s="25">
        <v>52709</v>
      </c>
      <c r="E41" s="25">
        <v>30705</v>
      </c>
      <c r="F41" s="25">
        <v>30927</v>
      </c>
      <c r="G41" s="25">
        <v>206064</v>
      </c>
      <c r="H41" s="25">
        <v>90680</v>
      </c>
      <c r="I41" s="25">
        <v>59162</v>
      </c>
      <c r="J41" s="25">
        <v>99518</v>
      </c>
      <c r="K41" s="25">
        <v>85295</v>
      </c>
      <c r="L41" s="25">
        <v>90107.524669999999</v>
      </c>
      <c r="M41" s="25">
        <v>103969</v>
      </c>
      <c r="N41" s="25">
        <v>91055</v>
      </c>
      <c r="O41" s="25">
        <v>96749</v>
      </c>
      <c r="P41" s="25">
        <v>130376</v>
      </c>
      <c r="Q41" s="25">
        <v>113903</v>
      </c>
      <c r="R41" s="26">
        <v>149677</v>
      </c>
      <c r="S41" s="26">
        <v>151349</v>
      </c>
      <c r="T41" s="25">
        <v>152980</v>
      </c>
      <c r="U41" s="26">
        <v>155791</v>
      </c>
      <c r="V41" s="26">
        <v>251064</v>
      </c>
      <c r="W41" s="26">
        <v>246458</v>
      </c>
      <c r="X41" s="26">
        <v>248400</v>
      </c>
      <c r="Y41" s="26">
        <v>61255</v>
      </c>
      <c r="Z41" s="26">
        <v>202190</v>
      </c>
      <c r="AA41" s="26">
        <v>177086</v>
      </c>
      <c r="AB41" s="26">
        <v>149191</v>
      </c>
      <c r="AC41" s="26">
        <v>137412</v>
      </c>
      <c r="AG41" s="91"/>
    </row>
    <row r="42" spans="2:33">
      <c r="B42" s="23" t="s">
        <v>57</v>
      </c>
      <c r="C42" s="23" t="s">
        <v>296</v>
      </c>
      <c r="D42" s="25">
        <v>49070</v>
      </c>
      <c r="E42" s="25">
        <v>26240</v>
      </c>
      <c r="F42" s="25">
        <v>2415</v>
      </c>
      <c r="G42" s="25">
        <v>400000</v>
      </c>
      <c r="H42" s="25">
        <v>352500</v>
      </c>
      <c r="I42" s="25">
        <v>0</v>
      </c>
      <c r="J42" s="25">
        <v>0</v>
      </c>
      <c r="K42" s="25">
        <v>4.4510000000000001E-2</v>
      </c>
      <c r="L42" s="25">
        <v>0</v>
      </c>
      <c r="M42" s="25">
        <v>0</v>
      </c>
      <c r="N42" s="25">
        <v>0</v>
      </c>
      <c r="O42" s="25">
        <v>122712</v>
      </c>
      <c r="P42" s="25">
        <v>122712</v>
      </c>
      <c r="Q42" s="25">
        <v>146</v>
      </c>
      <c r="R42" s="26">
        <v>1568</v>
      </c>
      <c r="S42" s="26">
        <v>215094</v>
      </c>
      <c r="T42" s="25">
        <v>215094</v>
      </c>
      <c r="U42" s="26">
        <v>1114</v>
      </c>
      <c r="V42" s="26">
        <v>1056</v>
      </c>
      <c r="W42" s="26">
        <v>161515</v>
      </c>
      <c r="X42" s="26">
        <v>158515</v>
      </c>
      <c r="Y42" s="26">
        <v>1057</v>
      </c>
      <c r="Z42" s="26">
        <v>1057</v>
      </c>
      <c r="AA42" s="26">
        <v>223306</v>
      </c>
      <c r="AB42" s="26">
        <v>3315</v>
      </c>
      <c r="AC42" s="26">
        <v>2258</v>
      </c>
      <c r="AG42" s="91"/>
    </row>
    <row r="43" spans="2:33">
      <c r="B43" s="23" t="s">
        <v>58</v>
      </c>
      <c r="C43" s="23" t="s">
        <v>297</v>
      </c>
      <c r="D43" s="25">
        <v>16642</v>
      </c>
      <c r="E43" s="25">
        <v>17001</v>
      </c>
      <c r="F43" s="25">
        <v>18294</v>
      </c>
      <c r="G43" s="25">
        <v>27382</v>
      </c>
      <c r="H43" s="25">
        <v>22141</v>
      </c>
      <c r="I43" s="25">
        <v>19815</v>
      </c>
      <c r="J43" s="25">
        <v>26171</v>
      </c>
      <c r="K43" s="25">
        <v>35679</v>
      </c>
      <c r="L43" s="25">
        <v>30560.522470000007</v>
      </c>
      <c r="M43" s="25">
        <v>22914</v>
      </c>
      <c r="N43" s="25">
        <v>26785</v>
      </c>
      <c r="O43" s="25">
        <v>39564</v>
      </c>
      <c r="P43" s="25">
        <v>34302</v>
      </c>
      <c r="Q43" s="25">
        <v>41020</v>
      </c>
      <c r="R43" s="26">
        <v>38432</v>
      </c>
      <c r="S43" s="26">
        <v>57954</v>
      </c>
      <c r="T43" s="25">
        <v>41593</v>
      </c>
      <c r="U43" s="26">
        <v>69818</v>
      </c>
      <c r="V43" s="26">
        <v>46646</v>
      </c>
      <c r="W43" s="26">
        <v>48817</v>
      </c>
      <c r="X43" s="26">
        <v>45417</v>
      </c>
      <c r="Y43" s="26">
        <v>50728</v>
      </c>
      <c r="Z43" s="26">
        <v>40972</v>
      </c>
      <c r="AA43" s="26">
        <v>77123</v>
      </c>
      <c r="AB43" s="26">
        <v>67459</v>
      </c>
      <c r="AC43" s="26">
        <v>124261</v>
      </c>
      <c r="AG43" s="91"/>
    </row>
    <row r="44" spans="2:33">
      <c r="B44" s="20" t="s">
        <v>59</v>
      </c>
      <c r="C44" s="20" t="s">
        <v>298</v>
      </c>
      <c r="D44" s="21">
        <v>1589341</v>
      </c>
      <c r="E44" s="21">
        <v>1566773</v>
      </c>
      <c r="F44" s="21">
        <v>1541282</v>
      </c>
      <c r="G44" s="21">
        <v>1988520</v>
      </c>
      <c r="H44" s="21">
        <v>2028881</v>
      </c>
      <c r="I44" s="21">
        <v>1978924</v>
      </c>
      <c r="J44" s="21">
        <v>1898731.0000000002</v>
      </c>
      <c r="K44" s="21">
        <v>2890296.2082100008</v>
      </c>
      <c r="L44" s="21">
        <v>2888282.4421299999</v>
      </c>
      <c r="M44" s="21">
        <v>2917929</v>
      </c>
      <c r="N44" s="21">
        <v>3021164</v>
      </c>
      <c r="O44" s="21">
        <v>4443241</v>
      </c>
      <c r="P44" s="21">
        <v>4528544</v>
      </c>
      <c r="Q44" s="21">
        <v>4480538</v>
      </c>
      <c r="R44" s="22">
        <v>4477517</v>
      </c>
      <c r="S44" s="22">
        <v>4579939</v>
      </c>
      <c r="T44" s="22">
        <v>4830108</v>
      </c>
      <c r="U44" s="22">
        <v>7163421</v>
      </c>
      <c r="V44" s="22">
        <f>SUM(V45:V53)</f>
        <v>7718066</v>
      </c>
      <c r="W44" s="22">
        <f>SUM(W45:W53)</f>
        <v>7717775</v>
      </c>
      <c r="X44" s="22">
        <f t="shared" ref="X44:Z44" si="5">SUM(X45:X53)</f>
        <v>7518249</v>
      </c>
      <c r="Y44" s="22">
        <f t="shared" si="5"/>
        <v>7309457</v>
      </c>
      <c r="Z44" s="22">
        <f t="shared" si="5"/>
        <v>6891494</v>
      </c>
      <c r="AA44" s="22">
        <f>SUM(AA45:AA53)</f>
        <v>8713923</v>
      </c>
      <c r="AB44" s="22">
        <f>SUM(AB45:AB53)</f>
        <v>8757708</v>
      </c>
      <c r="AC44" s="22">
        <f>SUM(AC45:AC53)</f>
        <v>8233999</v>
      </c>
      <c r="AG44" s="91"/>
    </row>
    <row r="45" spans="2:33">
      <c r="B45" s="23" t="s">
        <v>48</v>
      </c>
      <c r="C45" s="23" t="s">
        <v>299</v>
      </c>
      <c r="D45" s="25">
        <v>552891</v>
      </c>
      <c r="E45" s="25">
        <v>505706</v>
      </c>
      <c r="F45" s="25">
        <v>474485</v>
      </c>
      <c r="G45" s="25">
        <v>616629</v>
      </c>
      <c r="H45" s="25">
        <v>648076</v>
      </c>
      <c r="I45" s="25">
        <v>650363</v>
      </c>
      <c r="J45" s="25">
        <v>627301.44077000022</v>
      </c>
      <c r="K45" s="25">
        <v>613293</v>
      </c>
      <c r="L45" s="25">
        <v>542690.63692999992</v>
      </c>
      <c r="M45" s="25">
        <v>517543</v>
      </c>
      <c r="N45" s="25">
        <v>475933</v>
      </c>
      <c r="O45" s="25">
        <v>435681</v>
      </c>
      <c r="P45" s="25">
        <v>388937</v>
      </c>
      <c r="Q45" s="25">
        <v>337729</v>
      </c>
      <c r="R45" s="26">
        <v>299716</v>
      </c>
      <c r="S45" s="26">
        <v>267663</v>
      </c>
      <c r="T45" s="25">
        <v>233335</v>
      </c>
      <c r="U45" s="26">
        <v>408513</v>
      </c>
      <c r="V45" s="26">
        <v>860906</v>
      </c>
      <c r="W45" s="26">
        <v>1005675</v>
      </c>
      <c r="X45" s="26">
        <v>882399</v>
      </c>
      <c r="Y45" s="26">
        <v>819309</v>
      </c>
      <c r="Z45" s="26">
        <v>786101</v>
      </c>
      <c r="AA45" s="26">
        <v>753386</v>
      </c>
      <c r="AB45" s="26">
        <v>703480</v>
      </c>
      <c r="AC45" s="26">
        <v>681901</v>
      </c>
      <c r="AG45" s="91"/>
    </row>
    <row r="46" spans="2:33">
      <c r="B46" s="23" t="s">
        <v>49</v>
      </c>
      <c r="C46" s="23" t="s">
        <v>49</v>
      </c>
      <c r="D46" s="25">
        <v>500000</v>
      </c>
      <c r="E46" s="25">
        <v>499999.99999999994</v>
      </c>
      <c r="F46" s="25">
        <v>500000</v>
      </c>
      <c r="G46" s="25">
        <v>500000</v>
      </c>
      <c r="H46" s="25">
        <v>478157</v>
      </c>
      <c r="I46" s="25">
        <v>454183</v>
      </c>
      <c r="J46" s="25">
        <v>430351</v>
      </c>
      <c r="K46" s="25">
        <v>1144473</v>
      </c>
      <c r="L46" s="25">
        <v>1118265.5928900002</v>
      </c>
      <c r="M46" s="25">
        <v>1093646</v>
      </c>
      <c r="N46" s="25">
        <v>1069741</v>
      </c>
      <c r="O46" s="25">
        <v>2531632</v>
      </c>
      <c r="P46" s="25">
        <v>2470284</v>
      </c>
      <c r="Q46" s="25">
        <v>2409069</v>
      </c>
      <c r="R46" s="26">
        <v>2347896</v>
      </c>
      <c r="S46" s="26">
        <v>2284302</v>
      </c>
      <c r="T46" s="25">
        <v>2223384</v>
      </c>
      <c r="U46" s="26">
        <v>3896429</v>
      </c>
      <c r="V46" s="26">
        <v>3836037</v>
      </c>
      <c r="W46" s="26">
        <v>3776031</v>
      </c>
      <c r="X46" s="26">
        <v>3621978</v>
      </c>
      <c r="Y46" s="26">
        <v>3467856</v>
      </c>
      <c r="Z46" s="26">
        <v>3313783</v>
      </c>
      <c r="AA46" s="26">
        <v>5256885</v>
      </c>
      <c r="AB46" s="26">
        <v>5259481</v>
      </c>
      <c r="AC46" s="26">
        <v>5262220</v>
      </c>
      <c r="AG46" s="91"/>
    </row>
    <row r="47" spans="2:33">
      <c r="B47" s="23" t="s">
        <v>50</v>
      </c>
      <c r="C47" s="23" t="s">
        <v>290</v>
      </c>
      <c r="D47" s="25">
        <v>26522</v>
      </c>
      <c r="E47" s="25">
        <v>27749</v>
      </c>
      <c r="F47" s="25">
        <v>21748</v>
      </c>
      <c r="G47" s="25">
        <v>30262</v>
      </c>
      <c r="H47" s="25">
        <v>39943</v>
      </c>
      <c r="I47" s="25">
        <v>24720</v>
      </c>
      <c r="J47" s="25">
        <v>26234</v>
      </c>
      <c r="K47" s="25">
        <v>24814</v>
      </c>
      <c r="L47" s="25">
        <v>33762.727399999982</v>
      </c>
      <c r="M47" s="25">
        <v>39610</v>
      </c>
      <c r="N47" s="25">
        <v>36662</v>
      </c>
      <c r="O47" s="25">
        <v>41814</v>
      </c>
      <c r="P47" s="25">
        <v>37873</v>
      </c>
      <c r="Q47" s="25">
        <v>34749</v>
      </c>
      <c r="R47" s="26">
        <v>118663</v>
      </c>
      <c r="S47" s="26">
        <v>239259</v>
      </c>
      <c r="T47" s="25">
        <v>238362</v>
      </c>
      <c r="U47" s="26">
        <v>237424</v>
      </c>
      <c r="V47" s="26">
        <v>229895</v>
      </c>
      <c r="W47" s="26">
        <v>228305</v>
      </c>
      <c r="X47" s="26">
        <v>227164</v>
      </c>
      <c r="Y47" s="26">
        <v>172507</v>
      </c>
      <c r="Z47" s="26">
        <v>62967</v>
      </c>
      <c r="AA47" s="26">
        <v>74757</v>
      </c>
      <c r="AB47" s="26">
        <v>85244</v>
      </c>
      <c r="AC47" s="26">
        <v>81988</v>
      </c>
      <c r="AG47" s="91"/>
    </row>
    <row r="48" spans="2:33">
      <c r="B48" s="23" t="s">
        <v>36</v>
      </c>
      <c r="C48" s="23" t="s">
        <v>277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2322.2130299999999</v>
      </c>
      <c r="M48" s="25">
        <v>0</v>
      </c>
      <c r="N48" s="25">
        <v>0</v>
      </c>
      <c r="O48" s="25">
        <v>0</v>
      </c>
      <c r="P48" s="25">
        <v>2089</v>
      </c>
      <c r="Q48" s="25">
        <v>7073</v>
      </c>
      <c r="R48" s="26">
        <v>3254</v>
      </c>
      <c r="S48" s="26">
        <v>4824</v>
      </c>
      <c r="T48" s="25">
        <v>2591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1533</v>
      </c>
      <c r="AA48" s="26">
        <v>0</v>
      </c>
      <c r="AB48" s="26">
        <v>3679</v>
      </c>
      <c r="AC48" s="26">
        <v>12752</v>
      </c>
      <c r="AG48" s="91"/>
    </row>
    <row r="49" spans="2:33">
      <c r="B49" s="23" t="s">
        <v>55</v>
      </c>
      <c r="C49" s="23" t="s">
        <v>294</v>
      </c>
      <c r="D49" s="25">
        <v>18580</v>
      </c>
      <c r="E49" s="25">
        <v>17552</v>
      </c>
      <c r="F49" s="25">
        <v>16692</v>
      </c>
      <c r="G49" s="25">
        <v>17206</v>
      </c>
      <c r="H49" s="25">
        <v>15822</v>
      </c>
      <c r="I49" s="25">
        <v>24090</v>
      </c>
      <c r="J49" s="25">
        <v>28980</v>
      </c>
      <c r="K49" s="25">
        <v>47603</v>
      </c>
      <c r="L49" s="25">
        <v>39665.875520000001</v>
      </c>
      <c r="M49" s="25">
        <v>42188</v>
      </c>
      <c r="N49" s="25">
        <v>45864</v>
      </c>
      <c r="O49" s="25">
        <v>46008</v>
      </c>
      <c r="P49" s="25">
        <v>43242</v>
      </c>
      <c r="Q49" s="25">
        <v>40670</v>
      </c>
      <c r="R49" s="26">
        <v>36895</v>
      </c>
      <c r="S49" s="26">
        <v>36798</v>
      </c>
      <c r="T49" s="25">
        <v>44245</v>
      </c>
      <c r="U49" s="26">
        <v>49727</v>
      </c>
      <c r="V49" s="26">
        <v>53340</v>
      </c>
      <c r="W49" s="26">
        <v>49305</v>
      </c>
      <c r="X49" s="26">
        <v>46704</v>
      </c>
      <c r="Y49" s="26">
        <v>46387</v>
      </c>
      <c r="Z49" s="26">
        <v>46151</v>
      </c>
      <c r="AA49" s="26">
        <v>45474</v>
      </c>
      <c r="AB49" s="26">
        <v>44682</v>
      </c>
      <c r="AC49" s="26">
        <v>35070</v>
      </c>
      <c r="AG49" s="91"/>
    </row>
    <row r="50" spans="2:33">
      <c r="B50" s="23" t="s">
        <v>60</v>
      </c>
      <c r="C50" s="23" t="s">
        <v>301</v>
      </c>
      <c r="D50" s="25">
        <v>113345</v>
      </c>
      <c r="E50" s="25">
        <v>129999</v>
      </c>
      <c r="F50" s="25">
        <v>149652</v>
      </c>
      <c r="G50" s="25">
        <v>322432</v>
      </c>
      <c r="H50" s="25">
        <v>337150</v>
      </c>
      <c r="I50" s="25">
        <v>346104</v>
      </c>
      <c r="J50" s="25">
        <v>403184.06866999995</v>
      </c>
      <c r="K50" s="25">
        <v>564058.69553000061</v>
      </c>
      <c r="L50" s="25">
        <v>604711.5569699998</v>
      </c>
      <c r="M50" s="25">
        <v>654656.24519000005</v>
      </c>
      <c r="N50" s="25">
        <v>1209347</v>
      </c>
      <c r="O50" s="25">
        <v>1197720</v>
      </c>
      <c r="P50" s="25">
        <v>1385835</v>
      </c>
      <c r="Q50" s="25">
        <v>1451266</v>
      </c>
      <c r="R50" s="26">
        <v>1500467</v>
      </c>
      <c r="S50" s="26">
        <v>1491898</v>
      </c>
      <c r="T50" s="25">
        <v>1650301</v>
      </c>
      <c r="U50" s="26">
        <v>2239561</v>
      </c>
      <c r="V50" s="26">
        <v>2492094</v>
      </c>
      <c r="W50" s="26">
        <v>2415173</v>
      </c>
      <c r="X50" s="26">
        <v>2490890</v>
      </c>
      <c r="Y50" s="26">
        <v>2585001</v>
      </c>
      <c r="Z50" s="26">
        <v>2612527</v>
      </c>
      <c r="AA50" s="26">
        <v>2520395</v>
      </c>
      <c r="AB50" s="26">
        <v>2596846</v>
      </c>
      <c r="AC50" s="26">
        <v>2092315</v>
      </c>
      <c r="AG50" s="91"/>
    </row>
    <row r="51" spans="2:33">
      <c r="B51" s="23" t="s">
        <v>56</v>
      </c>
      <c r="C51" s="23" t="s">
        <v>300</v>
      </c>
      <c r="D51" s="25">
        <v>265921</v>
      </c>
      <c r="E51" s="25">
        <v>272583</v>
      </c>
      <c r="F51" s="25">
        <v>264660</v>
      </c>
      <c r="G51" s="25">
        <v>261027</v>
      </c>
      <c r="H51" s="25">
        <v>265888</v>
      </c>
      <c r="I51" s="25">
        <v>234832</v>
      </c>
      <c r="J51" s="25">
        <v>80374</v>
      </c>
      <c r="K51" s="25">
        <v>91606</v>
      </c>
      <c r="L51" s="25">
        <v>122776.48337</v>
      </c>
      <c r="M51" s="25">
        <v>103539</v>
      </c>
      <c r="N51" s="25">
        <v>175577</v>
      </c>
      <c r="O51" s="25">
        <v>184336</v>
      </c>
      <c r="P51" s="25">
        <v>191379</v>
      </c>
      <c r="Q51" s="25">
        <v>185168</v>
      </c>
      <c r="R51" s="26">
        <v>156438</v>
      </c>
      <c r="S51" s="26">
        <v>241610</v>
      </c>
      <c r="T51" s="25">
        <v>434870</v>
      </c>
      <c r="U51" s="26">
        <v>278536</v>
      </c>
      <c r="V51" s="26">
        <v>190414</v>
      </c>
      <c r="W51" s="26">
        <v>195352</v>
      </c>
      <c r="X51" s="26">
        <v>200628</v>
      </c>
      <c r="Y51" s="26">
        <v>174611</v>
      </c>
      <c r="Z51" s="26">
        <v>32745</v>
      </c>
      <c r="AA51" s="26">
        <v>40039</v>
      </c>
      <c r="AB51" s="26">
        <v>41303</v>
      </c>
      <c r="AC51" s="26">
        <v>42651</v>
      </c>
      <c r="AG51" s="91"/>
    </row>
    <row r="52" spans="2:33">
      <c r="B52" s="23" t="s">
        <v>61</v>
      </c>
      <c r="C52" s="23" t="s">
        <v>302</v>
      </c>
      <c r="D52" s="25">
        <v>112082</v>
      </c>
      <c r="E52" s="25">
        <v>113184</v>
      </c>
      <c r="F52" s="25">
        <v>114045</v>
      </c>
      <c r="G52" s="25">
        <v>235713</v>
      </c>
      <c r="H52" s="25">
        <v>243845</v>
      </c>
      <c r="I52" s="25">
        <v>244632</v>
      </c>
      <c r="J52" s="25">
        <v>293595.49056000006</v>
      </c>
      <c r="K52" s="25">
        <v>396225.51268000004</v>
      </c>
      <c r="L52" s="25">
        <v>417980.06590999989</v>
      </c>
      <c r="M52" s="25">
        <v>459838.75480999995</v>
      </c>
      <c r="N52" s="25">
        <v>0</v>
      </c>
      <c r="O52" s="25">
        <v>0</v>
      </c>
      <c r="P52" s="25">
        <v>0</v>
      </c>
      <c r="Q52" s="25">
        <v>0</v>
      </c>
      <c r="R52" s="26">
        <v>0</v>
      </c>
      <c r="S52" s="26">
        <v>0</v>
      </c>
      <c r="T52" s="25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f>0</f>
        <v>0</v>
      </c>
      <c r="AG52" s="91"/>
    </row>
    <row r="53" spans="2:33">
      <c r="B53" s="23" t="s">
        <v>62</v>
      </c>
      <c r="C53" s="23" t="s">
        <v>297</v>
      </c>
      <c r="D53" s="25">
        <v>0</v>
      </c>
      <c r="E53" s="25">
        <v>0</v>
      </c>
      <c r="F53" s="25">
        <v>0</v>
      </c>
      <c r="G53" s="25">
        <v>5251</v>
      </c>
      <c r="H53" s="25">
        <v>0</v>
      </c>
      <c r="I53" s="25">
        <v>0</v>
      </c>
      <c r="J53" s="25">
        <v>8711</v>
      </c>
      <c r="K53" s="25">
        <v>8223</v>
      </c>
      <c r="L53" s="25">
        <v>6107.2901099999999</v>
      </c>
      <c r="M53" s="25">
        <v>6908</v>
      </c>
      <c r="N53" s="25">
        <v>8040</v>
      </c>
      <c r="O53" s="25">
        <v>6050</v>
      </c>
      <c r="P53" s="25">
        <v>8905</v>
      </c>
      <c r="Q53" s="25">
        <v>14814</v>
      </c>
      <c r="R53" s="26">
        <v>14188</v>
      </c>
      <c r="S53" s="26">
        <v>13585</v>
      </c>
      <c r="T53" s="25">
        <v>3020</v>
      </c>
      <c r="U53" s="26">
        <v>53231</v>
      </c>
      <c r="V53" s="26">
        <v>55380</v>
      </c>
      <c r="W53" s="26">
        <v>47934</v>
      </c>
      <c r="X53" s="26">
        <v>48486</v>
      </c>
      <c r="Y53" s="26">
        <v>43786</v>
      </c>
      <c r="Z53" s="26">
        <v>35687</v>
      </c>
      <c r="AA53" s="26">
        <v>22987</v>
      </c>
      <c r="AB53" s="26">
        <v>22993</v>
      </c>
      <c r="AC53" s="26">
        <v>25102</v>
      </c>
      <c r="AG53" s="91"/>
    </row>
    <row r="54" spans="2:33">
      <c r="B54" s="20" t="s">
        <v>63</v>
      </c>
      <c r="C54" s="20" t="s">
        <v>303</v>
      </c>
      <c r="D54" s="21">
        <v>903640</v>
      </c>
      <c r="E54" s="21">
        <v>982645</v>
      </c>
      <c r="F54" s="21">
        <v>1045490</v>
      </c>
      <c r="G54" s="21">
        <v>738707</v>
      </c>
      <c r="H54" s="21">
        <v>883168</v>
      </c>
      <c r="I54" s="21">
        <v>2006642</v>
      </c>
      <c r="J54" s="21">
        <v>2168369</v>
      </c>
      <c r="K54" s="21">
        <v>2196605</v>
      </c>
      <c r="L54" s="21">
        <v>2285618.5983493966</v>
      </c>
      <c r="M54" s="21">
        <v>2416820</v>
      </c>
      <c r="N54" s="21">
        <v>2512725</v>
      </c>
      <c r="O54" s="21">
        <v>2592265</v>
      </c>
      <c r="P54" s="21">
        <v>2738794</v>
      </c>
      <c r="Q54" s="21">
        <v>2814565</v>
      </c>
      <c r="R54" s="22">
        <v>2954312</v>
      </c>
      <c r="S54" s="22">
        <v>2988281</v>
      </c>
      <c r="T54" s="22">
        <v>3173344</v>
      </c>
      <c r="U54" s="22">
        <v>3287701</v>
      </c>
      <c r="V54" s="22">
        <f>SUM(V55:V60)</f>
        <v>3446540</v>
      </c>
      <c r="W54" s="22">
        <f>SUM(W55:W60)</f>
        <v>3490349</v>
      </c>
      <c r="X54" s="22">
        <f t="shared" ref="X54:Z54" si="6">SUM(X55:X60)</f>
        <v>3685383</v>
      </c>
      <c r="Y54" s="22">
        <f t="shared" si="6"/>
        <v>3753886</v>
      </c>
      <c r="Z54" s="22">
        <f t="shared" si="6"/>
        <v>3913593</v>
      </c>
      <c r="AA54" s="22">
        <f>SUM(AA55:AA60)</f>
        <v>3975941</v>
      </c>
      <c r="AB54" s="22">
        <f>SUM(AB55:AB60)</f>
        <v>4150747</v>
      </c>
      <c r="AC54" s="22">
        <f>SUM(AC55:AC60)</f>
        <v>4525125</v>
      </c>
      <c r="AE54" s="89"/>
      <c r="AF54" s="48"/>
      <c r="AG54" s="90"/>
    </row>
    <row r="55" spans="2:33">
      <c r="B55" s="23" t="s">
        <v>64</v>
      </c>
      <c r="C55" s="23" t="s">
        <v>304</v>
      </c>
      <c r="D55" s="24">
        <v>403992</v>
      </c>
      <c r="E55" s="24">
        <v>491345</v>
      </c>
      <c r="F55" s="24">
        <v>491345</v>
      </c>
      <c r="G55" s="24">
        <v>499044.68784000003</v>
      </c>
      <c r="H55" s="24">
        <v>591599</v>
      </c>
      <c r="I55" s="24">
        <v>1673850</v>
      </c>
      <c r="J55" s="24">
        <v>1615382</v>
      </c>
      <c r="K55" s="25">
        <v>1615382</v>
      </c>
      <c r="L55" s="25">
        <v>1673849.5933000003</v>
      </c>
      <c r="M55" s="25">
        <v>1648808</v>
      </c>
      <c r="N55" s="25">
        <v>1648808</v>
      </c>
      <c r="O55" s="25">
        <v>1648808</v>
      </c>
      <c r="P55" s="25">
        <v>1679699</v>
      </c>
      <c r="Q55" s="25">
        <v>1679699</v>
      </c>
      <c r="R55" s="26">
        <v>1679699</v>
      </c>
      <c r="S55" s="26">
        <v>1679699</v>
      </c>
      <c r="T55" s="25">
        <v>1728341</v>
      </c>
      <c r="U55" s="26">
        <v>1928341</v>
      </c>
      <c r="V55" s="26">
        <v>1928341</v>
      </c>
      <c r="W55" s="26">
        <v>1928341</v>
      </c>
      <c r="X55" s="26">
        <v>1961116</v>
      </c>
      <c r="Y55" s="26">
        <v>1961116</v>
      </c>
      <c r="Z55" s="26">
        <v>1961116</v>
      </c>
      <c r="AA55" s="26">
        <v>3332791</v>
      </c>
      <c r="AB55" s="26">
        <v>3372181</v>
      </c>
      <c r="AC55" s="26">
        <v>3372181</v>
      </c>
      <c r="AF55" s="48"/>
    </row>
    <row r="56" spans="2:33">
      <c r="B56" s="23" t="s">
        <v>65</v>
      </c>
      <c r="C56" s="23" t="s">
        <v>305</v>
      </c>
      <c r="D56" s="24">
        <v>549539</v>
      </c>
      <c r="E56" s="24">
        <v>542076</v>
      </c>
      <c r="F56" s="24">
        <v>607533</v>
      </c>
      <c r="G56" s="24">
        <v>269655</v>
      </c>
      <c r="H56" s="24">
        <v>340591</v>
      </c>
      <c r="I56" s="24">
        <v>371287</v>
      </c>
      <c r="J56" s="24">
        <v>519737</v>
      </c>
      <c r="K56" s="25">
        <v>537878</v>
      </c>
      <c r="L56" s="25">
        <v>631242.15982812969</v>
      </c>
      <c r="M56" s="25">
        <v>733069</v>
      </c>
      <c r="N56" s="25">
        <v>851778</v>
      </c>
      <c r="O56" s="25">
        <v>931849</v>
      </c>
      <c r="P56" s="25">
        <v>1052709</v>
      </c>
      <c r="Q56" s="25">
        <v>1128885</v>
      </c>
      <c r="R56" s="26">
        <v>1270946</v>
      </c>
      <c r="S56" s="26">
        <v>1306947</v>
      </c>
      <c r="T56" s="25">
        <v>1444614</v>
      </c>
      <c r="U56" s="26">
        <v>1373005</v>
      </c>
      <c r="V56" s="26">
        <v>1518758</v>
      </c>
      <c r="W56" s="26">
        <v>1528501</v>
      </c>
      <c r="X56" s="26">
        <v>1673899</v>
      </c>
      <c r="Y56" s="26">
        <v>1793176</v>
      </c>
      <c r="Z56" s="26">
        <v>1947437</v>
      </c>
      <c r="AA56" s="26">
        <v>615579</v>
      </c>
      <c r="AB56" s="26">
        <v>738171</v>
      </c>
      <c r="AC56" s="26">
        <v>1114885</v>
      </c>
    </row>
    <row r="57" spans="2:33">
      <c r="B57" s="23" t="s">
        <v>66</v>
      </c>
      <c r="C57" s="23" t="s">
        <v>306</v>
      </c>
      <c r="D57" s="24">
        <v>-809</v>
      </c>
      <c r="E57" s="24">
        <v>-809</v>
      </c>
      <c r="F57" s="24">
        <v>-809</v>
      </c>
      <c r="G57" s="24">
        <v>-808.68783999999994</v>
      </c>
      <c r="H57" s="25">
        <v>0</v>
      </c>
      <c r="I57" s="25">
        <v>0</v>
      </c>
      <c r="J57" s="25">
        <v>0</v>
      </c>
      <c r="K57" s="25">
        <v>0</v>
      </c>
      <c r="L57" s="25">
        <v>-58467.555919999999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6">
        <v>0</v>
      </c>
      <c r="S57" s="26">
        <v>0</v>
      </c>
      <c r="T57" s="25">
        <v>0</v>
      </c>
      <c r="U57" s="26">
        <v>0</v>
      </c>
      <c r="V57" s="26">
        <v>0</v>
      </c>
      <c r="W57" s="26">
        <v>63042</v>
      </c>
      <c r="X57" s="26">
        <v>63042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</row>
    <row r="58" spans="2:33">
      <c r="B58" s="23" t="s">
        <v>67</v>
      </c>
      <c r="C58" s="23" t="s">
        <v>307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8285</v>
      </c>
      <c r="K58" s="25">
        <v>8294</v>
      </c>
      <c r="L58" s="25">
        <v>5188.6640800000005</v>
      </c>
      <c r="M58" s="25">
        <v>4073</v>
      </c>
      <c r="N58" s="25">
        <v>3868</v>
      </c>
      <c r="O58" s="25">
        <v>6461</v>
      </c>
      <c r="P58" s="25">
        <v>3006</v>
      </c>
      <c r="Q58" s="25">
        <v>4172</v>
      </c>
      <c r="R58" s="26">
        <v>5257</v>
      </c>
      <c r="S58" s="26">
        <v>5920</v>
      </c>
      <c r="T58" s="25">
        <v>6325</v>
      </c>
      <c r="U58" s="26">
        <v>1914</v>
      </c>
      <c r="V58" s="32">
        <v>9830</v>
      </c>
      <c r="W58" s="32">
        <v>-17422</v>
      </c>
      <c r="X58" s="26">
        <v>905</v>
      </c>
      <c r="Y58" s="26">
        <v>-2035</v>
      </c>
      <c r="Z58" s="26">
        <v>1301</v>
      </c>
      <c r="AA58" s="26">
        <v>-218</v>
      </c>
      <c r="AB58" s="26">
        <v>-9248</v>
      </c>
      <c r="AC58" s="26">
        <v>-11646</v>
      </c>
    </row>
    <row r="59" spans="2:33">
      <c r="B59" s="23" t="s">
        <v>68</v>
      </c>
      <c r="C59" s="23" t="s">
        <v>308</v>
      </c>
      <c r="D59" s="24">
        <v>-62619</v>
      </c>
      <c r="E59" s="24">
        <v>-57985</v>
      </c>
      <c r="F59" s="24">
        <v>-60595</v>
      </c>
      <c r="G59" s="24">
        <v>-71400</v>
      </c>
      <c r="H59" s="24">
        <v>-49025</v>
      </c>
      <c r="I59" s="24">
        <v>-38495</v>
      </c>
      <c r="J59" s="24">
        <v>23315</v>
      </c>
      <c r="K59" s="25">
        <v>33558</v>
      </c>
      <c r="L59" s="25">
        <v>32287.919441870468</v>
      </c>
      <c r="M59" s="25">
        <v>29252</v>
      </c>
      <c r="N59" s="25">
        <v>6468</v>
      </c>
      <c r="O59" s="25">
        <v>3266</v>
      </c>
      <c r="P59" s="25">
        <v>1176</v>
      </c>
      <c r="Q59" s="25">
        <v>-989</v>
      </c>
      <c r="R59" s="26">
        <v>-7238</v>
      </c>
      <c r="S59" s="26">
        <v>-10301</v>
      </c>
      <c r="T59" s="25">
        <v>-13473</v>
      </c>
      <c r="U59" s="26">
        <v>-24781</v>
      </c>
      <c r="V59" s="26">
        <v>-21353</v>
      </c>
      <c r="W59" s="26">
        <v>-25232</v>
      </c>
      <c r="X59" s="26">
        <v>-28465</v>
      </c>
      <c r="Y59" s="26">
        <v>-14773</v>
      </c>
      <c r="Z59" s="26">
        <v>-13175</v>
      </c>
      <c r="AA59" s="26">
        <v>2486</v>
      </c>
      <c r="AB59" s="26">
        <v>21074</v>
      </c>
      <c r="AC59" s="26">
        <v>21074</v>
      </c>
    </row>
    <row r="60" spans="2:33">
      <c r="B60" s="23" t="s">
        <v>69</v>
      </c>
      <c r="C60" s="23" t="s">
        <v>309</v>
      </c>
      <c r="D60" s="24">
        <v>4</v>
      </c>
      <c r="E60" s="24">
        <v>4</v>
      </c>
      <c r="F60" s="24">
        <v>2</v>
      </c>
      <c r="G60" s="24">
        <v>-1</v>
      </c>
      <c r="H60" s="24">
        <v>3</v>
      </c>
      <c r="I60" s="24">
        <v>0</v>
      </c>
      <c r="J60" s="24">
        <v>1650</v>
      </c>
      <c r="K60" s="25">
        <v>1493</v>
      </c>
      <c r="L60" s="25">
        <v>1517.8176193959998</v>
      </c>
      <c r="M60" s="25">
        <v>1618</v>
      </c>
      <c r="N60" s="25">
        <v>1803</v>
      </c>
      <c r="O60" s="25">
        <v>1881</v>
      </c>
      <c r="P60" s="25">
        <v>2204</v>
      </c>
      <c r="Q60" s="25">
        <v>2798</v>
      </c>
      <c r="R60" s="26">
        <v>5648</v>
      </c>
      <c r="S60" s="26">
        <v>6016</v>
      </c>
      <c r="T60" s="25">
        <v>7537</v>
      </c>
      <c r="U60" s="26">
        <v>9222</v>
      </c>
      <c r="V60" s="26">
        <v>10964</v>
      </c>
      <c r="W60" s="26">
        <v>13119</v>
      </c>
      <c r="X60" s="26">
        <v>14886</v>
      </c>
      <c r="Y60" s="26">
        <v>16402</v>
      </c>
      <c r="Z60" s="26">
        <v>16914</v>
      </c>
      <c r="AA60" s="26">
        <v>25303</v>
      </c>
      <c r="AB60" s="26">
        <v>28569</v>
      </c>
      <c r="AC60" s="26">
        <v>28631</v>
      </c>
    </row>
    <row r="61" spans="2:33">
      <c r="B61" s="27" t="s">
        <v>70</v>
      </c>
      <c r="C61" s="27" t="s">
        <v>310</v>
      </c>
      <c r="D61" s="28">
        <v>3529319</v>
      </c>
      <c r="E61" s="28">
        <v>3904246</v>
      </c>
      <c r="F61" s="28">
        <v>3837982</v>
      </c>
      <c r="G61" s="28">
        <v>4482367</v>
      </c>
      <c r="H61" s="28">
        <v>4508846</v>
      </c>
      <c r="I61" s="28">
        <v>5148682</v>
      </c>
      <c r="J61" s="28">
        <v>5554118</v>
      </c>
      <c r="K61" s="28">
        <v>6602913.2527200002</v>
      </c>
      <c r="L61" s="28">
        <v>6758869.8091593962</v>
      </c>
      <c r="M61" s="28">
        <v>7134344</v>
      </c>
      <c r="N61" s="28">
        <v>7497726</v>
      </c>
      <c r="O61" s="28">
        <v>8996499</v>
      </c>
      <c r="P61" s="28">
        <v>9337892</v>
      </c>
      <c r="Q61" s="28">
        <v>9338152</v>
      </c>
      <c r="R61" s="29">
        <v>9670713</v>
      </c>
      <c r="S61" s="29">
        <v>10019062</v>
      </c>
      <c r="T61" s="29">
        <v>10526095</v>
      </c>
      <c r="U61" s="29">
        <v>13589907</v>
      </c>
      <c r="V61" s="29">
        <f>V54+V44+V31</f>
        <v>14476618</v>
      </c>
      <c r="W61" s="29">
        <f>W54+W44+W31</f>
        <v>14370413</v>
      </c>
      <c r="X61" s="29">
        <f t="shared" ref="X61:Z61" si="7">X54+X44+X31</f>
        <v>14482161.85029</v>
      </c>
      <c r="Y61" s="29">
        <f t="shared" si="7"/>
        <v>14217071.64821</v>
      </c>
      <c r="Z61" s="29">
        <f t="shared" si="7"/>
        <v>14372184.68276</v>
      </c>
      <c r="AA61" s="29">
        <f>AA54+AA44+AA31</f>
        <v>15621244.27458</v>
      </c>
      <c r="AB61" s="29">
        <f>AB54+AB44+AB31</f>
        <v>15631414</v>
      </c>
      <c r="AC61" s="29">
        <f>AC54+AC44+AC31</f>
        <v>15929895</v>
      </c>
    </row>
    <row r="62" spans="2:33"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7"/>
  <sheetViews>
    <sheetView showGridLines="0" zoomScale="70" zoomScaleNormal="70" zoomScaleSheetLayoutView="110" workbookViewId="0">
      <pane xSplit="4" ySplit="2" topLeftCell="S3" activePane="bottomRight" state="frozen"/>
      <selection pane="topRight" activeCell="E1" sqref="E1"/>
      <selection pane="bottomLeft" activeCell="A3" sqref="A3"/>
      <selection pane="bottomRight" activeCell="Z6" sqref="Z6"/>
    </sheetView>
  </sheetViews>
  <sheetFormatPr defaultColWidth="9" defaultRowHeight="15" outlineLevelRow="1"/>
  <cols>
    <col min="1" max="1" width="4.125" style="1" customWidth="1"/>
    <col min="2" max="2" width="37" style="1" customWidth="1"/>
    <col min="3" max="3" width="7" style="1" customWidth="1"/>
    <col min="4" max="4" width="1.25" style="1" customWidth="1"/>
    <col min="5" max="5" width="10.375" style="1" customWidth="1"/>
    <col min="6" max="9" width="11.625" style="1" customWidth="1"/>
    <col min="10" max="12" width="10.375" style="1" customWidth="1"/>
    <col min="13" max="13" width="11" style="1" customWidth="1"/>
    <col min="14" max="14" width="11.25" style="1" customWidth="1"/>
    <col min="15" max="15" width="10.375" style="1" customWidth="1"/>
    <col min="16" max="16" width="12.5" style="1" customWidth="1"/>
    <col min="17" max="17" width="11.625" style="1" customWidth="1"/>
    <col min="18" max="18" width="13.375" style="1" customWidth="1"/>
    <col min="19" max="19" width="12.625" style="1" customWidth="1"/>
    <col min="20" max="23" width="13.375" style="1" customWidth="1"/>
    <col min="24" max="24" width="12.625" style="1" customWidth="1"/>
    <col min="25" max="26" width="13.375" style="1" customWidth="1"/>
    <col min="27" max="27" width="12.625" style="1" customWidth="1"/>
    <col min="28" max="16384" width="9" style="1"/>
  </cols>
  <sheetData>
    <row r="1" spans="1:27">
      <c r="J1" s="6"/>
      <c r="K1" s="6"/>
      <c r="L1" s="6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</row>
    <row r="2" spans="1:27">
      <c r="B2" s="2" t="s">
        <v>71</v>
      </c>
      <c r="C2" s="2" t="s">
        <v>311</v>
      </c>
      <c r="E2" s="3" t="s">
        <v>9</v>
      </c>
      <c r="F2" s="3" t="s">
        <v>10</v>
      </c>
      <c r="G2" s="3" t="s">
        <v>11</v>
      </c>
      <c r="H2" s="3" t="s">
        <v>12</v>
      </c>
      <c r="I2" s="46">
        <v>2022</v>
      </c>
      <c r="J2" s="3" t="s">
        <v>13</v>
      </c>
      <c r="K2" s="3" t="s">
        <v>14</v>
      </c>
      <c r="L2" s="3" t="s">
        <v>15</v>
      </c>
      <c r="M2" s="3" t="s">
        <v>16</v>
      </c>
      <c r="N2" s="46">
        <v>2023</v>
      </c>
      <c r="O2" s="3" t="s">
        <v>17</v>
      </c>
      <c r="P2" s="3" t="s">
        <v>18</v>
      </c>
      <c r="Q2" s="3" t="s">
        <v>19</v>
      </c>
      <c r="R2" s="3" t="s">
        <v>20</v>
      </c>
      <c r="S2" s="46">
        <v>2024</v>
      </c>
      <c r="T2" s="3" t="s">
        <v>21</v>
      </c>
      <c r="U2" s="3" t="s">
        <v>246</v>
      </c>
      <c r="V2" s="3" t="s">
        <v>261</v>
      </c>
      <c r="W2" s="3" t="s">
        <v>536</v>
      </c>
      <c r="X2" s="46">
        <v>2025</v>
      </c>
      <c r="Y2" s="3" t="s">
        <v>565</v>
      </c>
      <c r="Z2" s="3" t="s">
        <v>568</v>
      </c>
      <c r="AA2" s="46" t="s">
        <v>569</v>
      </c>
    </row>
    <row r="3" spans="1:27" s="36" customFormat="1">
      <c r="A3" s="49"/>
      <c r="B3" s="7" t="s">
        <v>72</v>
      </c>
      <c r="C3" s="7" t="s">
        <v>312</v>
      </c>
      <c r="D3" s="49"/>
      <c r="E3" s="9">
        <v>2278579.2752799899</v>
      </c>
      <c r="F3" s="9">
        <v>2435125.9128700118</v>
      </c>
      <c r="G3" s="9">
        <v>2641906.7741900003</v>
      </c>
      <c r="H3" s="9">
        <v>2693045.5978599396</v>
      </c>
      <c r="I3" s="9">
        <f>SUM(E3:H3)</f>
        <v>10048657.560199942</v>
      </c>
      <c r="J3" s="9">
        <v>2732887.2079099934</v>
      </c>
      <c r="K3" s="9">
        <v>2837028.6245499752</v>
      </c>
      <c r="L3" s="9">
        <v>2827077.4155200021</v>
      </c>
      <c r="M3" s="9">
        <v>3111383.9390099905</v>
      </c>
      <c r="N3" s="9">
        <f>L3+K3+J3+M3</f>
        <v>11508377.186989961</v>
      </c>
      <c r="O3" s="9">
        <v>3324751.0734199956</v>
      </c>
      <c r="P3" s="9">
        <v>3767757.5388099775</v>
      </c>
      <c r="Q3" s="9">
        <v>4418306.7514899876</v>
      </c>
      <c r="R3" s="9">
        <v>4391276.0505299829</v>
      </c>
      <c r="S3" s="9">
        <f t="shared" ref="S3:S22" si="0">SUM(O3:R3)</f>
        <v>15902091.414249944</v>
      </c>
      <c r="T3" s="9">
        <v>4449043.0311200023</v>
      </c>
      <c r="U3" s="9">
        <v>4642735.6211099792</v>
      </c>
      <c r="V3" s="9">
        <v>4828551.4420800209</v>
      </c>
      <c r="W3" s="9">
        <v>4769885.5411100257</v>
      </c>
      <c r="X3" s="9">
        <f>SUM(T3:W3)</f>
        <v>18690215.635420028</v>
      </c>
      <c r="Y3" s="9">
        <v>4846421.2773699882</v>
      </c>
      <c r="Z3" s="9">
        <v>4960896.0821699733</v>
      </c>
      <c r="AA3" s="9">
        <f>SUM(Y3:Z3)</f>
        <v>9807317.3595399614</v>
      </c>
    </row>
    <row r="4" spans="1:27" s="36" customFormat="1">
      <c r="A4" s="49"/>
      <c r="B4" s="7" t="s">
        <v>73</v>
      </c>
      <c r="C4" s="7" t="s">
        <v>313</v>
      </c>
      <c r="D4" s="49"/>
      <c r="E4" s="9">
        <v>-196977.67092000027</v>
      </c>
      <c r="F4" s="9">
        <v>-210202.28592999771</v>
      </c>
      <c r="G4" s="9">
        <v>-215350.38663999899</v>
      </c>
      <c r="H4" s="9">
        <v>-207443.41402000363</v>
      </c>
      <c r="I4" s="9">
        <f>SUM(E4:H4)</f>
        <v>-829973.75751000061</v>
      </c>
      <c r="J4" s="9">
        <v>-205261.77245999948</v>
      </c>
      <c r="K4" s="9">
        <v>-227002.19772999932</v>
      </c>
      <c r="L4" s="9">
        <v>-198358.49560000101</v>
      </c>
      <c r="M4" s="9">
        <v>-246600.87126000121</v>
      </c>
      <c r="N4" s="9">
        <f>L4+K4+J4+M4</f>
        <v>-877223.33705000102</v>
      </c>
      <c r="O4" s="9">
        <v>-252721.1705100002</v>
      </c>
      <c r="P4" s="9">
        <v>-274849.63908000186</v>
      </c>
      <c r="Q4" s="9">
        <v>-305563.46590999968</v>
      </c>
      <c r="R4" s="9">
        <v>-294588.1476799954</v>
      </c>
      <c r="S4" s="9">
        <f t="shared" si="0"/>
        <v>-1127722.4231799971</v>
      </c>
      <c r="T4" s="9">
        <v>-344956.46029999002</v>
      </c>
      <c r="U4" s="9">
        <v>-344363.22462005168</v>
      </c>
      <c r="V4" s="9">
        <v>-366227.629899989</v>
      </c>
      <c r="W4" s="9">
        <v>-351509.10298997839</v>
      </c>
      <c r="X4" s="9">
        <f t="shared" ref="X4:X25" si="1">SUM(T4:W4)</f>
        <v>-1407056.4178100091</v>
      </c>
      <c r="Y4" s="9">
        <v>-362537.15162998316</v>
      </c>
      <c r="Z4" s="9">
        <v>-363060.18419998494</v>
      </c>
      <c r="AA4" s="9">
        <f t="shared" ref="AA4:AA22" si="2">SUM(Y4:Z4)</f>
        <v>-725597.3358299681</v>
      </c>
    </row>
    <row r="5" spans="1:27" s="35" customFormat="1">
      <c r="B5" s="4" t="s">
        <v>74</v>
      </c>
      <c r="C5" s="4" t="s">
        <v>312</v>
      </c>
      <c r="E5" s="5">
        <f t="shared" ref="E5:M5" si="3">E3+E4</f>
        <v>2081601.6043599898</v>
      </c>
      <c r="F5" s="5">
        <f t="shared" si="3"/>
        <v>2224923.6269400138</v>
      </c>
      <c r="G5" s="5">
        <f t="shared" si="3"/>
        <v>2426556.387550001</v>
      </c>
      <c r="H5" s="5">
        <f t="shared" si="3"/>
        <v>2485602.1838399358</v>
      </c>
      <c r="I5" s="5">
        <f>SUM(E5:H5)</f>
        <v>9218683.8026899397</v>
      </c>
      <c r="J5" s="5">
        <f t="shared" si="3"/>
        <v>2527625.4354499937</v>
      </c>
      <c r="K5" s="5">
        <f t="shared" si="3"/>
        <v>2610026.426819976</v>
      </c>
      <c r="L5" s="5">
        <f t="shared" si="3"/>
        <v>2628718.9199200012</v>
      </c>
      <c r="M5" s="5">
        <f t="shared" si="3"/>
        <v>2864783.0677499892</v>
      </c>
      <c r="N5" s="5">
        <f>L5+K5+J5+M5</f>
        <v>10631153.849939961</v>
      </c>
      <c r="O5" s="5">
        <f>O3+O4</f>
        <v>3072029.9029099955</v>
      </c>
      <c r="P5" s="5">
        <f>P3+P4</f>
        <v>3492907.8997299755</v>
      </c>
      <c r="Q5" s="5">
        <f>Q3+Q4</f>
        <v>4112743.2855799878</v>
      </c>
      <c r="R5" s="5">
        <f>R3+R4</f>
        <v>4096687.9028499876</v>
      </c>
      <c r="S5" s="5">
        <f t="shared" si="0"/>
        <v>14774368.991069946</v>
      </c>
      <c r="T5" s="5">
        <f>T3+T4</f>
        <v>4104086.5708200121</v>
      </c>
      <c r="U5" s="5">
        <f>U3+U4</f>
        <v>4298372.3964899275</v>
      </c>
      <c r="V5" s="5">
        <f>V3+V4</f>
        <v>4462323.812180032</v>
      </c>
      <c r="W5" s="5">
        <f>W3+W4</f>
        <v>4418376.4381200476</v>
      </c>
      <c r="X5" s="5">
        <f t="shared" si="1"/>
        <v>17283159.21761002</v>
      </c>
      <c r="Y5" s="5">
        <f>Y3+Y4</f>
        <v>4483884.1257400047</v>
      </c>
      <c r="Z5" s="5">
        <f>Z3+Z4</f>
        <v>4597835.8979699882</v>
      </c>
      <c r="AA5" s="5">
        <f t="shared" si="2"/>
        <v>9081720.0237099938</v>
      </c>
    </row>
    <row r="6" spans="1:27" s="35" customFormat="1">
      <c r="B6" s="4" t="s">
        <v>75</v>
      </c>
      <c r="C6" s="4" t="s">
        <v>314</v>
      </c>
      <c r="E6" s="5">
        <f>SUM(E7:E22)+SUM(E56:E57)</f>
        <v>-1775248.1717100039</v>
      </c>
      <c r="F6" s="5">
        <f>SUM(F7:F22)+SUM(F56:F57)</f>
        <v>-1869889.4355199889</v>
      </c>
      <c r="G6" s="5">
        <f>SUM(G7:G22)+SUM(G56:G57)</f>
        <v>-2013880.8266299672</v>
      </c>
      <c r="H6" s="5">
        <f>SUM(H7:H22)+SUM(H56:H57)</f>
        <v>-2034430.9608299902</v>
      </c>
      <c r="I6" s="5">
        <f>SUM(E6:H6)</f>
        <v>-7693449.3946899502</v>
      </c>
      <c r="J6" s="5">
        <f>SUM(J7:J22)+SUM(J56:J57)</f>
        <v>-2102575.0000000005</v>
      </c>
      <c r="K6" s="5">
        <f>SUM(K7:K22)+SUM(K56:K57)</f>
        <v>-2157363.2483900124</v>
      </c>
      <c r="L6" s="5">
        <f>SUM(L7:L22)+SUM(L56:L57)</f>
        <v>-2176240.7516100174</v>
      </c>
      <c r="M6" s="5">
        <f>SUM(M7:M22)+SUM(M56:M57)</f>
        <v>-2357606.9999999697</v>
      </c>
      <c r="N6" s="5">
        <f>L6+K6+J6+M6</f>
        <v>-8793786</v>
      </c>
      <c r="O6" s="5">
        <f>SUM(O7:O22)+SUM(O56:O57)</f>
        <v>-2563617.0913300002</v>
      </c>
      <c r="P6" s="5">
        <f>SUM(P7:P22)+SUM(P56:P57)</f>
        <v>-2948534.9086699979</v>
      </c>
      <c r="Q6" s="5">
        <f>SUM(Q7:Q22)+SUM(Q56:Q57)</f>
        <v>-3500022.0000000005</v>
      </c>
      <c r="R6" s="5">
        <f>SUM(R7:R22)+SUM(R55)</f>
        <v>-3525841.9999999995</v>
      </c>
      <c r="S6" s="5">
        <f t="shared" si="0"/>
        <v>-12538015.999999998</v>
      </c>
      <c r="T6" s="5">
        <f>SUM(T7:T22)+SUM(T55)</f>
        <v>-3493833</v>
      </c>
      <c r="U6" s="5">
        <f>SUM(U7:U22)+SUM(U55)</f>
        <v>-3689256.7474399996</v>
      </c>
      <c r="V6" s="5">
        <f>SUM(V7:V22)+SUM(V55)</f>
        <v>-3804201.2525600023</v>
      </c>
      <c r="W6" s="5">
        <f>SUM(W7:W22)+SUM(W55)</f>
        <v>-3767596.9298598729</v>
      </c>
      <c r="X6" s="5">
        <f t="shared" si="1"/>
        <v>-14754887.929859875</v>
      </c>
      <c r="Y6" s="5">
        <f>SUM(Y7:Y22)+SUM(Y55)</f>
        <v>-3813385.1228999998</v>
      </c>
      <c r="Z6" s="5">
        <f>SUM(Z7:Z22)+SUM(Z55)</f>
        <v>-3929097.8771000006</v>
      </c>
      <c r="AA6" s="5">
        <f>SUM(AA7:AA22)+SUM(AA55)</f>
        <v>-7742483.0000000019</v>
      </c>
    </row>
    <row r="7" spans="1:27" s="36" customFormat="1" outlineLevel="1">
      <c r="A7" s="50"/>
      <c r="B7" s="8" t="s">
        <v>76</v>
      </c>
      <c r="C7" s="8" t="s">
        <v>315</v>
      </c>
      <c r="D7" s="49"/>
      <c r="E7" s="9">
        <v>-1318431.6305400019</v>
      </c>
      <c r="F7" s="9">
        <v>-1339079.9327899904</v>
      </c>
      <c r="G7" s="9">
        <v>-1429185.523969972</v>
      </c>
      <c r="H7" s="9">
        <v>-1450472.3818399913</v>
      </c>
      <c r="I7" s="9">
        <v>-5537169.4691399559</v>
      </c>
      <c r="J7" s="9">
        <v>-1493640.7990300085</v>
      </c>
      <c r="K7" s="9">
        <v>-1496340.3292099845</v>
      </c>
      <c r="L7" s="9">
        <v>-1503539.7144400019</v>
      </c>
      <c r="M7" s="9">
        <v>-1658558.4211600129</v>
      </c>
      <c r="N7" s="9">
        <v>-6152079.2638400085</v>
      </c>
      <c r="O7" s="9">
        <v>-1754605.3993799996</v>
      </c>
      <c r="P7" s="9">
        <v>-1869779.0011700001</v>
      </c>
      <c r="Q7" s="9">
        <v>-2040231.4655199701</v>
      </c>
      <c r="R7" s="9">
        <v>-2075689.6224900093</v>
      </c>
      <c r="S7" s="9">
        <f t="shared" si="0"/>
        <v>-7740305.488559979</v>
      </c>
      <c r="T7" s="9">
        <v>-2073158.5326100038</v>
      </c>
      <c r="U7" s="9">
        <v>-2151690.0554399774</v>
      </c>
      <c r="V7" s="9">
        <v>-2180350.0656299656</v>
      </c>
      <c r="W7" s="9">
        <v>-2165314.664120012</v>
      </c>
      <c r="X7" s="9">
        <f t="shared" si="1"/>
        <v>-8570513.3177999593</v>
      </c>
      <c r="Y7" s="9">
        <v>-2237637.1349100033</v>
      </c>
      <c r="Z7" s="9">
        <v>-2287047.1807799852</v>
      </c>
      <c r="AA7" s="9">
        <f t="shared" si="2"/>
        <v>-4524684.3156899884</v>
      </c>
    </row>
    <row r="8" spans="1:27" s="36" customFormat="1" outlineLevel="1">
      <c r="A8" s="50"/>
      <c r="B8" s="8" t="s">
        <v>77</v>
      </c>
      <c r="C8" s="8" t="s">
        <v>316</v>
      </c>
      <c r="D8" s="49"/>
      <c r="E8" s="9">
        <v>-224179.6777700019</v>
      </c>
      <c r="F8" s="9">
        <v>-252513.96246999942</v>
      </c>
      <c r="G8" s="9">
        <v>-267574.31806000124</v>
      </c>
      <c r="H8" s="9">
        <v>-276286.01481000037</v>
      </c>
      <c r="I8" s="9">
        <v>-1020553.9731100029</v>
      </c>
      <c r="J8" s="9">
        <v>-275607.39501999889</v>
      </c>
      <c r="K8" s="9">
        <v>-288532.73078000115</v>
      </c>
      <c r="L8" s="9">
        <v>-297382.6553900016</v>
      </c>
      <c r="M8" s="9">
        <v>-333268.87731999904</v>
      </c>
      <c r="N8" s="9">
        <v>-1194791.6585100007</v>
      </c>
      <c r="O8" s="9">
        <v>-350591.14054000087</v>
      </c>
      <c r="P8" s="9">
        <v>-394009.11741999915</v>
      </c>
      <c r="Q8" s="9">
        <v>-434087.81557000021</v>
      </c>
      <c r="R8" s="9">
        <v>-455075.22922000196</v>
      </c>
      <c r="S8" s="9">
        <f t="shared" si="0"/>
        <v>-1633763.3027500021</v>
      </c>
      <c r="T8" s="9">
        <v>-435448.24298000004</v>
      </c>
      <c r="U8" s="9">
        <v>-468168.00213999773</v>
      </c>
      <c r="V8" s="9">
        <v>-484239.10894999991</v>
      </c>
      <c r="W8" s="9">
        <v>-484986.65531000105</v>
      </c>
      <c r="X8" s="9">
        <f t="shared" si="1"/>
        <v>-1872842.0093799985</v>
      </c>
      <c r="Y8" s="9">
        <v>-472096.7328099999</v>
      </c>
      <c r="Z8" s="9">
        <v>-487704.06371999928</v>
      </c>
      <c r="AA8" s="9">
        <f t="shared" si="2"/>
        <v>-959800.79652999924</v>
      </c>
    </row>
    <row r="9" spans="1:27" s="36" customFormat="1" ht="13.5" customHeight="1" outlineLevel="1">
      <c r="A9" s="50"/>
      <c r="B9" s="8" t="s">
        <v>78</v>
      </c>
      <c r="C9" s="8" t="s">
        <v>317</v>
      </c>
      <c r="D9" s="49"/>
      <c r="E9" s="9">
        <v>-48916.270779999984</v>
      </c>
      <c r="F9" s="9">
        <v>-50785.732989999939</v>
      </c>
      <c r="G9" s="9">
        <v>-57538.846630000065</v>
      </c>
      <c r="H9" s="9">
        <v>-58404.145659999987</v>
      </c>
      <c r="I9" s="9">
        <v>-215644.99605999998</v>
      </c>
      <c r="J9" s="9">
        <v>-63741.647399999987</v>
      </c>
      <c r="K9" s="9">
        <v>-69677.955629999997</v>
      </c>
      <c r="L9" s="9">
        <v>-71265.342520000006</v>
      </c>
      <c r="M9" s="9">
        <v>-85381.664579999837</v>
      </c>
      <c r="N9" s="9">
        <v>-290066.61012999981</v>
      </c>
      <c r="O9" s="9">
        <v>-102892.79208000001</v>
      </c>
      <c r="P9" s="9">
        <v>-116895.35638999991</v>
      </c>
      <c r="Q9" s="9">
        <v>-131242.77044000008</v>
      </c>
      <c r="R9" s="9">
        <v>-142075.22573999973</v>
      </c>
      <c r="S9" s="9">
        <f t="shared" si="0"/>
        <v>-493106.14464999974</v>
      </c>
      <c r="T9" s="9">
        <v>-135533.29649000018</v>
      </c>
      <c r="U9" s="9">
        <v>-147398.28210999985</v>
      </c>
      <c r="V9" s="9">
        <v>-161102.5120100003</v>
      </c>
      <c r="W9" s="9">
        <v>-150493.48347999936</v>
      </c>
      <c r="X9" s="9">
        <f t="shared" si="1"/>
        <v>-594527.57408999966</v>
      </c>
      <c r="Y9" s="9">
        <v>-143441.10478000005</v>
      </c>
      <c r="Z9" s="9">
        <v>-148597.33124</v>
      </c>
      <c r="AA9" s="9">
        <f t="shared" si="2"/>
        <v>-292038.43602000002</v>
      </c>
    </row>
    <row r="10" spans="1:27" s="36" customFormat="1" outlineLevel="1">
      <c r="A10" s="50"/>
      <c r="B10" s="8" t="s">
        <v>79</v>
      </c>
      <c r="C10" s="8" t="s">
        <v>318</v>
      </c>
      <c r="D10" s="49"/>
      <c r="E10" s="9">
        <v>-44650.796060000001</v>
      </c>
      <c r="F10" s="9">
        <v>-52945.157969999986</v>
      </c>
      <c r="G10" s="9">
        <v>-64041.098549999901</v>
      </c>
      <c r="H10" s="9">
        <v>-65701.377619999897</v>
      </c>
      <c r="I10" s="9">
        <v>-227338.4301999998</v>
      </c>
      <c r="J10" s="9">
        <v>-64723.990320000077</v>
      </c>
      <c r="K10" s="9">
        <v>-73030.929919999864</v>
      </c>
      <c r="L10" s="9">
        <v>-85224.357959999747</v>
      </c>
      <c r="M10" s="9">
        <v>-99055.488969999831</v>
      </c>
      <c r="N10" s="9">
        <v>-322034.76716999954</v>
      </c>
      <c r="O10" s="9">
        <v>-103608.38689999984</v>
      </c>
      <c r="P10" s="9">
        <v>-133326.57407000006</v>
      </c>
      <c r="Q10" s="9">
        <v>-159797.3439200001</v>
      </c>
      <c r="R10" s="9">
        <v>-164541.3667599998</v>
      </c>
      <c r="S10" s="9">
        <f t="shared" si="0"/>
        <v>-561273.6716499998</v>
      </c>
      <c r="T10" s="9">
        <v>-139937.51052000036</v>
      </c>
      <c r="U10" s="9">
        <v>-166212.60593000028</v>
      </c>
      <c r="V10" s="9">
        <v>-164667.46203</v>
      </c>
      <c r="W10" s="9">
        <v>-168794.84885999985</v>
      </c>
      <c r="X10" s="9">
        <f t="shared" si="1"/>
        <v>-639612.42734000052</v>
      </c>
      <c r="Y10" s="9">
        <v>-167190.00277999925</v>
      </c>
      <c r="Z10" s="9">
        <v>-185021.92825999891</v>
      </c>
      <c r="AA10" s="9">
        <f t="shared" si="2"/>
        <v>-352211.93103999819</v>
      </c>
    </row>
    <row r="11" spans="1:27" s="36" customFormat="1" outlineLevel="1">
      <c r="A11" s="50"/>
      <c r="B11" s="8" t="s">
        <v>80</v>
      </c>
      <c r="C11" s="8" t="s">
        <v>319</v>
      </c>
      <c r="D11" s="49"/>
      <c r="E11" s="9">
        <v>-6790.0731500000029</v>
      </c>
      <c r="F11" s="9">
        <v>9172.0904499999597</v>
      </c>
      <c r="G11" s="9">
        <v>1793.0042099999973</v>
      </c>
      <c r="H11" s="9">
        <v>-8190.295180000031</v>
      </c>
      <c r="I11" s="9">
        <v>-4015.2736700000769</v>
      </c>
      <c r="J11" s="9">
        <v>355.60138999996497</v>
      </c>
      <c r="K11" s="9">
        <v>-1927.8767199999991</v>
      </c>
      <c r="L11" s="9">
        <v>7313.6077000000196</v>
      </c>
      <c r="M11" s="9">
        <v>-764.93954999998709</v>
      </c>
      <c r="N11" s="9">
        <v>4976.3928199999982</v>
      </c>
      <c r="O11" s="9">
        <v>1905.6366399999847</v>
      </c>
      <c r="P11" s="9">
        <v>523.00245000000245</v>
      </c>
      <c r="Q11" s="9">
        <v>-7086.3049600000304</v>
      </c>
      <c r="R11" s="9">
        <v>1279.5582799999499</v>
      </c>
      <c r="S11" s="9">
        <f t="shared" si="0"/>
        <v>-3378.1075900000933</v>
      </c>
      <c r="T11" s="9">
        <v>454.45669000000169</v>
      </c>
      <c r="U11" s="9">
        <v>-895.61924999998905</v>
      </c>
      <c r="V11" s="9">
        <v>-7732.8249499999947</v>
      </c>
      <c r="W11" s="9">
        <v>-4516.6570700000348</v>
      </c>
      <c r="X11" s="9">
        <f t="shared" si="1"/>
        <v>-12690.644580000017</v>
      </c>
      <c r="Y11" s="9">
        <v>9915.5196300001007</v>
      </c>
      <c r="Z11" s="9">
        <v>352.03649000001298</v>
      </c>
      <c r="AA11" s="9">
        <f t="shared" si="2"/>
        <v>10267.556120000114</v>
      </c>
    </row>
    <row r="12" spans="1:27" s="36" customFormat="1" outlineLevel="1">
      <c r="A12" s="50"/>
      <c r="B12" s="8" t="s">
        <v>81</v>
      </c>
      <c r="C12" s="8" t="s">
        <v>320</v>
      </c>
      <c r="D12" s="49"/>
      <c r="E12" s="9">
        <v>-12308.977349999952</v>
      </c>
      <c r="F12" s="9">
        <v>-14476.559619999955</v>
      </c>
      <c r="G12" s="9">
        <v>-16351.356670000005</v>
      </c>
      <c r="H12" s="9">
        <v>-17392.032619999998</v>
      </c>
      <c r="I12" s="9">
        <v>-60528.926259999906</v>
      </c>
      <c r="J12" s="9">
        <v>-17977.036479999977</v>
      </c>
      <c r="K12" s="9">
        <v>-19086.189259999999</v>
      </c>
      <c r="L12" s="9">
        <v>-19792.697120000023</v>
      </c>
      <c r="M12" s="9">
        <v>-21326.945279999993</v>
      </c>
      <c r="N12" s="9">
        <v>-78182.868140000006</v>
      </c>
      <c r="O12" s="9">
        <v>-24866.746559999985</v>
      </c>
      <c r="P12" s="9">
        <v>-29621.089229999998</v>
      </c>
      <c r="Q12" s="9">
        <v>-39520.330789995889</v>
      </c>
      <c r="R12" s="9">
        <v>-37464.259560000035</v>
      </c>
      <c r="S12" s="9">
        <f t="shared" si="0"/>
        <v>-131472.42613999592</v>
      </c>
      <c r="T12" s="9">
        <v>-38391.794120000079</v>
      </c>
      <c r="U12" s="9">
        <v>-38992.753140000008</v>
      </c>
      <c r="V12" s="9">
        <v>-38820.008909999968</v>
      </c>
      <c r="W12" s="9">
        <v>-37151.788969999965</v>
      </c>
      <c r="X12" s="9">
        <f t="shared" si="1"/>
        <v>-153356.34514000002</v>
      </c>
      <c r="Y12" s="9">
        <v>-35993.505539996884</v>
      </c>
      <c r="Z12" s="9">
        <v>-34979.439919999997</v>
      </c>
      <c r="AA12" s="9">
        <f t="shared" si="2"/>
        <v>-70972.945459996874</v>
      </c>
    </row>
    <row r="13" spans="1:27" s="36" customFormat="1" outlineLevel="1">
      <c r="A13" s="50"/>
      <c r="B13" s="8" t="s">
        <v>82</v>
      </c>
      <c r="C13" s="8" t="s">
        <v>321</v>
      </c>
      <c r="D13" s="49"/>
      <c r="E13" s="9">
        <v>-7349.3534000000036</v>
      </c>
      <c r="F13" s="9">
        <v>-8945.1317799999597</v>
      </c>
      <c r="G13" s="9">
        <v>-9920.8267099999557</v>
      </c>
      <c r="H13" s="9">
        <v>-12569.41866999999</v>
      </c>
      <c r="I13" s="9">
        <v>-38784.730559999909</v>
      </c>
      <c r="J13" s="9">
        <v>-11919.54483999997</v>
      </c>
      <c r="K13" s="9">
        <v>-12185.151459999919</v>
      </c>
      <c r="L13" s="9">
        <v>-13005.280789999906</v>
      </c>
      <c r="M13" s="9">
        <v>-13614.844369999895</v>
      </c>
      <c r="N13" s="9">
        <v>-50724.821459999694</v>
      </c>
      <c r="O13" s="9">
        <v>-14365.06808999995</v>
      </c>
      <c r="P13" s="9">
        <v>-19206.35557999993</v>
      </c>
      <c r="Q13" s="9">
        <v>-20449.55569000051</v>
      </c>
      <c r="R13" s="9">
        <v>-20743.798779999921</v>
      </c>
      <c r="S13" s="9">
        <f t="shared" si="0"/>
        <v>-74764.778140000315</v>
      </c>
      <c r="T13" s="9">
        <v>-23147.083009999918</v>
      </c>
      <c r="U13" s="9">
        <v>-24251.622640000522</v>
      </c>
      <c r="V13" s="9">
        <v>-25239.542980000111</v>
      </c>
      <c r="W13" s="9">
        <v>-23941.693279999843</v>
      </c>
      <c r="X13" s="9">
        <f t="shared" si="1"/>
        <v>-96579.941910000402</v>
      </c>
      <c r="Y13" s="9">
        <v>-24941.693290000021</v>
      </c>
      <c r="Z13" s="9">
        <v>-25858.538629999901</v>
      </c>
      <c r="AA13" s="9">
        <f t="shared" si="2"/>
        <v>-50800.231919999918</v>
      </c>
    </row>
    <row r="14" spans="1:27" s="36" customFormat="1" outlineLevel="1">
      <c r="A14" s="50"/>
      <c r="B14" s="8" t="s">
        <v>83</v>
      </c>
      <c r="C14" s="8" t="s">
        <v>322</v>
      </c>
      <c r="D14" s="49"/>
      <c r="E14" s="9">
        <v>0</v>
      </c>
      <c r="F14" s="9">
        <v>0</v>
      </c>
      <c r="G14" s="9">
        <v>-1524.1914199999997</v>
      </c>
      <c r="H14" s="9">
        <v>-41596.297090000058</v>
      </c>
      <c r="I14" s="9">
        <v>-43120.488510000061</v>
      </c>
      <c r="J14" s="9">
        <v>1808.35094</v>
      </c>
      <c r="K14" s="9">
        <v>-3677.0367800000004</v>
      </c>
      <c r="L14" s="9">
        <v>196.65273999999999</v>
      </c>
      <c r="M14" s="9">
        <v>-41647.411869999996</v>
      </c>
      <c r="N14" s="9">
        <v>-43319.444969999997</v>
      </c>
      <c r="O14" s="9">
        <v>0</v>
      </c>
      <c r="P14" s="9">
        <v>0</v>
      </c>
      <c r="Q14" s="9">
        <v>0</v>
      </c>
      <c r="R14" s="9">
        <v>-64074.71480999999</v>
      </c>
      <c r="S14" s="9">
        <f t="shared" si="0"/>
        <v>-64074.71480999999</v>
      </c>
      <c r="T14" s="9">
        <v>-36.006090000050591</v>
      </c>
      <c r="U14" s="9">
        <v>-54.865369999824907</v>
      </c>
      <c r="V14" s="9">
        <v>1195.2143000045107</v>
      </c>
      <c r="W14" s="9">
        <v>-91917.305320000145</v>
      </c>
      <c r="X14" s="9">
        <f t="shared" si="1"/>
        <v>-90812.962479995505</v>
      </c>
      <c r="Y14" s="9">
        <v>93.261199999959601</v>
      </c>
      <c r="Z14" s="9">
        <v>937.17031000000134</v>
      </c>
      <c r="AA14" s="9">
        <f t="shared" si="2"/>
        <v>1030.431509999961</v>
      </c>
    </row>
    <row r="15" spans="1:27" s="36" customFormat="1" outlineLevel="1">
      <c r="A15" s="50"/>
      <c r="B15" s="8" t="s">
        <v>84</v>
      </c>
      <c r="C15" s="8" t="s">
        <v>323</v>
      </c>
      <c r="D15" s="49"/>
      <c r="E15" s="9">
        <v>-321</v>
      </c>
      <c r="F15" s="9">
        <v>-1387.14843</v>
      </c>
      <c r="G15" s="9">
        <v>-7.1053699999998967</v>
      </c>
      <c r="H15" s="9">
        <v>123.05109999999996</v>
      </c>
      <c r="I15" s="9">
        <v>-1592.2027</v>
      </c>
      <c r="J15" s="9">
        <v>-1121.0860200000006</v>
      </c>
      <c r="K15" s="9">
        <v>-671.23936000000015</v>
      </c>
      <c r="L15" s="9">
        <v>-365.0995400000001</v>
      </c>
      <c r="M15" s="9">
        <v>349.27852000000098</v>
      </c>
      <c r="N15" s="9">
        <v>-1808.1463999999999</v>
      </c>
      <c r="O15" s="9">
        <v>-2312.8574499999991</v>
      </c>
      <c r="P15" s="9">
        <v>-4152.4233400000003</v>
      </c>
      <c r="Q15" s="9">
        <v>-1725.77061</v>
      </c>
      <c r="R15" s="9">
        <v>-2036.7353500000045</v>
      </c>
      <c r="S15" s="9">
        <f t="shared" si="0"/>
        <v>-10227.786750000003</v>
      </c>
      <c r="T15" s="9">
        <v>-595.46787000000063</v>
      </c>
      <c r="U15" s="9">
        <v>-1018.4975300000006</v>
      </c>
      <c r="V15" s="9">
        <v>-76.164610000000053</v>
      </c>
      <c r="W15" s="9">
        <v>-567.59431999999993</v>
      </c>
      <c r="X15" s="9">
        <f t="shared" si="1"/>
        <v>-2257.7243300000009</v>
      </c>
      <c r="Y15" s="9">
        <v>-662.42282000000023</v>
      </c>
      <c r="Z15" s="9">
        <v>-280.11150999999245</v>
      </c>
      <c r="AA15" s="9">
        <f t="shared" si="2"/>
        <v>-942.53432999999268</v>
      </c>
    </row>
    <row r="16" spans="1:27" s="36" customFormat="1" outlineLevel="1">
      <c r="A16" s="50"/>
      <c r="B16" s="8" t="s">
        <v>85</v>
      </c>
      <c r="C16" s="8" t="s">
        <v>324</v>
      </c>
      <c r="D16" s="49"/>
      <c r="E16" s="9">
        <v>-20550.79981</v>
      </c>
      <c r="F16" s="9">
        <v>-23663.852729999984</v>
      </c>
      <c r="G16" s="9">
        <v>-23994.82238999999</v>
      </c>
      <c r="H16" s="9">
        <v>-27141.465739999981</v>
      </c>
      <c r="I16" s="9">
        <v>-95350.940669999953</v>
      </c>
      <c r="J16" s="9">
        <v>-28242.567400000011</v>
      </c>
      <c r="K16" s="9">
        <v>-34815.79412999998</v>
      </c>
      <c r="L16" s="9">
        <v>-40293.402360000022</v>
      </c>
      <c r="M16" s="9">
        <v>-46799.687949999992</v>
      </c>
      <c r="N16" s="9">
        <v>-150151.45183999999</v>
      </c>
      <c r="O16" s="9">
        <v>-48819.748249999997</v>
      </c>
      <c r="P16" s="9">
        <v>-70184.476540000003</v>
      </c>
      <c r="Q16" s="9">
        <v>-85036.293310000008</v>
      </c>
      <c r="R16" s="9">
        <v>-87527.790999999983</v>
      </c>
      <c r="S16" s="9">
        <f t="shared" si="0"/>
        <v>-291568.30910000001</v>
      </c>
      <c r="T16" s="9">
        <v>-65383.079799999985</v>
      </c>
      <c r="U16" s="9">
        <v>-82528.711809999935</v>
      </c>
      <c r="V16" s="9">
        <v>-80873.686539999937</v>
      </c>
      <c r="W16" s="9">
        <v>-82755.308229999966</v>
      </c>
      <c r="X16" s="9">
        <f t="shared" si="1"/>
        <v>-311540.78637999983</v>
      </c>
      <c r="Y16" s="9">
        <v>-68488.205570000093</v>
      </c>
      <c r="Z16" s="9">
        <v>-79010.885089999865</v>
      </c>
      <c r="AA16" s="9">
        <f t="shared" si="2"/>
        <v>-147499.09065999996</v>
      </c>
    </row>
    <row r="17" spans="1:27" s="36" customFormat="1" outlineLevel="1">
      <c r="A17" s="50"/>
      <c r="B17" s="8" t="s">
        <v>86</v>
      </c>
      <c r="C17" s="8" t="s">
        <v>325</v>
      </c>
      <c r="D17" s="49"/>
      <c r="E17" s="9">
        <v>-31502.506349999992</v>
      </c>
      <c r="F17" s="9">
        <v>-31019.157729999995</v>
      </c>
      <c r="G17" s="9">
        <v>-43443.603169999995</v>
      </c>
      <c r="H17" s="9">
        <v>-45686.568800000001</v>
      </c>
      <c r="I17" s="9">
        <v>-151651.83604999998</v>
      </c>
      <c r="J17" s="9">
        <v>-40571.093679999976</v>
      </c>
      <c r="K17" s="9">
        <v>-44772.079290000023</v>
      </c>
      <c r="L17" s="9">
        <v>-38361.498100000004</v>
      </c>
      <c r="M17" s="9">
        <v>-41804.042589999997</v>
      </c>
      <c r="N17" s="9">
        <v>-165508.71366000001</v>
      </c>
      <c r="O17" s="9">
        <v>-48245.426740000003</v>
      </c>
      <c r="P17" s="9">
        <v>-162789.04670999994</v>
      </c>
      <c r="Q17" s="9">
        <v>-412175.15255000105</v>
      </c>
      <c r="R17" s="9">
        <v>-431995.69890999998</v>
      </c>
      <c r="S17" s="9">
        <f t="shared" si="0"/>
        <v>-1055205.3249100009</v>
      </c>
      <c r="T17" s="9">
        <v>-393977.23332000012</v>
      </c>
      <c r="U17" s="9">
        <v>-421920.46664999978</v>
      </c>
      <c r="V17" s="9">
        <v>-479282.67008999852</v>
      </c>
      <c r="W17" s="9">
        <v>-505553.88013000152</v>
      </c>
      <c r="X17" s="9">
        <f t="shared" si="1"/>
        <v>-1800734.25019</v>
      </c>
      <c r="Y17" s="9">
        <v>-480407.08773998835</v>
      </c>
      <c r="Z17" s="9">
        <v>-514239.70525999798</v>
      </c>
      <c r="AA17" s="9">
        <f t="shared" si="2"/>
        <v>-994646.79299998633</v>
      </c>
    </row>
    <row r="18" spans="1:27" s="36" customFormat="1" outlineLevel="1">
      <c r="A18" s="50"/>
      <c r="B18" s="8" t="s">
        <v>87</v>
      </c>
      <c r="C18" s="8" t="s">
        <v>326</v>
      </c>
      <c r="D18" s="49"/>
      <c r="E18" s="9">
        <v>-51661.046169999972</v>
      </c>
      <c r="F18" s="9">
        <v>-67701.55778999989</v>
      </c>
      <c r="G18" s="9">
        <v>-65340.082669999814</v>
      </c>
      <c r="H18" s="9">
        <v>-74173.344619999916</v>
      </c>
      <c r="I18" s="9">
        <v>-258876.03124999959</v>
      </c>
      <c r="J18" s="9">
        <v>-73529.111819999933</v>
      </c>
      <c r="K18" s="9">
        <v>-73523.788009999756</v>
      </c>
      <c r="L18" s="9">
        <v>-79065.50939999969</v>
      </c>
      <c r="M18" s="9">
        <v>-86667.246509999764</v>
      </c>
      <c r="N18" s="9">
        <v>-312785.65573999914</v>
      </c>
      <c r="O18" s="9">
        <v>-62227.176239999841</v>
      </c>
      <c r="P18" s="9">
        <v>-89582.304510000075</v>
      </c>
      <c r="Q18" s="9">
        <v>-111853.09499000009</v>
      </c>
      <c r="R18" s="9">
        <v>-100558.65612000012</v>
      </c>
      <c r="S18" s="9">
        <f t="shared" si="0"/>
        <v>-364221.23186000012</v>
      </c>
      <c r="T18" s="9">
        <v>-111955.30689000031</v>
      </c>
      <c r="U18" s="9">
        <v>-120787.8961499999</v>
      </c>
      <c r="V18" s="9">
        <v>-123125.85543000011</v>
      </c>
      <c r="W18" s="9">
        <v>-130457.32477000015</v>
      </c>
      <c r="X18" s="9">
        <f t="shared" si="1"/>
        <v>-486326.38324000046</v>
      </c>
      <c r="Y18" s="9">
        <v>-121197.54199</v>
      </c>
      <c r="Z18" s="9">
        <v>-112604.37678000001</v>
      </c>
      <c r="AA18" s="9">
        <f t="shared" si="2"/>
        <v>-233801.91876999999</v>
      </c>
    </row>
    <row r="19" spans="1:27" s="36" customFormat="1" outlineLevel="1">
      <c r="A19" s="50"/>
      <c r="B19" s="8" t="s">
        <v>88</v>
      </c>
      <c r="C19" s="8" t="s">
        <v>327</v>
      </c>
      <c r="D19" s="49"/>
      <c r="E19" s="9">
        <v>-4924.798719999998</v>
      </c>
      <c r="F19" s="9">
        <v>-2962.459859999999</v>
      </c>
      <c r="G19" s="9">
        <v>-3226.3590899999999</v>
      </c>
      <c r="H19" s="9">
        <v>-3204.3168200000014</v>
      </c>
      <c r="I19" s="9">
        <v>-14317.934489999998</v>
      </c>
      <c r="J19" s="9">
        <v>-5778.4096599999975</v>
      </c>
      <c r="K19" s="9">
        <v>-6316.6088500000014</v>
      </c>
      <c r="L19" s="9">
        <v>-7722.6281199999994</v>
      </c>
      <c r="M19" s="9">
        <v>-10211.849130000037</v>
      </c>
      <c r="N19" s="9">
        <v>-30029.495760000034</v>
      </c>
      <c r="O19" s="9">
        <v>-12573.958800000004</v>
      </c>
      <c r="P19" s="9">
        <v>-15126.655070000017</v>
      </c>
      <c r="Q19" s="9">
        <v>-14870.013159999984</v>
      </c>
      <c r="R19" s="9">
        <v>-20921.34378999997</v>
      </c>
      <c r="S19" s="9">
        <f t="shared" si="0"/>
        <v>-63491.970819999973</v>
      </c>
      <c r="T19" s="9">
        <v>-11761.835829999964</v>
      </c>
      <c r="U19" s="9">
        <v>-12056.042619999989</v>
      </c>
      <c r="V19" s="9">
        <v>-12477.912370000025</v>
      </c>
      <c r="W19" s="9">
        <v>-11982.104690000013</v>
      </c>
      <c r="X19" s="9">
        <f t="shared" si="1"/>
        <v>-48277.895509999995</v>
      </c>
      <c r="Y19" s="9">
        <v>-11049.91382000002</v>
      </c>
      <c r="Z19" s="9">
        <v>-11553.073420000001</v>
      </c>
      <c r="AA19" s="9">
        <f t="shared" si="2"/>
        <v>-22602.98724000002</v>
      </c>
    </row>
    <row r="20" spans="1:27" s="36" customFormat="1" outlineLevel="1">
      <c r="A20" s="50"/>
      <c r="B20" s="8" t="s">
        <v>89</v>
      </c>
      <c r="C20" s="8" t="s">
        <v>328</v>
      </c>
      <c r="D20" s="49"/>
      <c r="E20" s="9">
        <v>-2240.2515600000033</v>
      </c>
      <c r="F20" s="9">
        <v>-1698.6406700000018</v>
      </c>
      <c r="G20" s="9">
        <v>-2189.0988700000025</v>
      </c>
      <c r="H20" s="9">
        <v>-3135.0622900000035</v>
      </c>
      <c r="I20" s="9">
        <v>-9263.0533900000119</v>
      </c>
      <c r="J20" s="9">
        <v>-2542.0312900000004</v>
      </c>
      <c r="K20" s="9">
        <v>-2446.6452800000015</v>
      </c>
      <c r="L20" s="9">
        <v>-2857.0006700000022</v>
      </c>
      <c r="M20" s="9">
        <v>-2724.4377099999992</v>
      </c>
      <c r="N20" s="9">
        <v>-10570.114950000003</v>
      </c>
      <c r="O20" s="9">
        <v>-4478.026940000017</v>
      </c>
      <c r="P20" s="9">
        <v>-4263.2064500000042</v>
      </c>
      <c r="Q20" s="9">
        <v>-5293.3759199999777</v>
      </c>
      <c r="R20" s="9">
        <v>-5273.6680800000049</v>
      </c>
      <c r="S20" s="9">
        <f t="shared" si="0"/>
        <v>-19308.277390000003</v>
      </c>
      <c r="T20" s="9">
        <v>-4214.0368499999995</v>
      </c>
      <c r="U20" s="9">
        <v>-3913.3266899999958</v>
      </c>
      <c r="V20" s="9">
        <v>-4072.3657300000086</v>
      </c>
      <c r="W20" s="9">
        <v>-2947.1107000000043</v>
      </c>
      <c r="X20" s="9">
        <f t="shared" si="1"/>
        <v>-15146.839970000008</v>
      </c>
      <c r="Y20" s="9">
        <v>-2621.9030799999964</v>
      </c>
      <c r="Z20" s="9">
        <v>-3031.7955900000002</v>
      </c>
      <c r="AA20" s="9">
        <f t="shared" si="2"/>
        <v>-5653.6986699999961</v>
      </c>
    </row>
    <row r="21" spans="1:27" s="36" customFormat="1" outlineLevel="1">
      <c r="A21" s="50"/>
      <c r="B21" s="8" t="s">
        <v>90</v>
      </c>
      <c r="C21" s="8" t="s">
        <v>329</v>
      </c>
      <c r="D21" s="4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-10996.548589999999</v>
      </c>
      <c r="Q21" s="9">
        <v>-7844.7347300000038</v>
      </c>
      <c r="R21" s="9">
        <v>-6856.0225999999921</v>
      </c>
      <c r="S21" s="9">
        <f t="shared" si="0"/>
        <v>-25697.305919999995</v>
      </c>
      <c r="T21" s="9">
        <v>-5358.5589000000045</v>
      </c>
      <c r="U21" s="9">
        <v>-5042.0912900000003</v>
      </c>
      <c r="V21" s="9">
        <v>-5283.9580500000029</v>
      </c>
      <c r="W21" s="9">
        <v>-5849.6958600000053</v>
      </c>
      <c r="X21" s="9">
        <f t="shared" si="1"/>
        <v>-21534.304100000012</v>
      </c>
      <c r="Y21" s="9">
        <v>-5528.1023399999995</v>
      </c>
      <c r="Z21" s="9">
        <v>-6194.8861900000002</v>
      </c>
      <c r="AA21" s="9">
        <f t="shared" si="2"/>
        <v>-11722.988529999999</v>
      </c>
    </row>
    <row r="22" spans="1:27" s="36" customFormat="1" outlineLevel="1">
      <c r="A22" s="50"/>
      <c r="B22" s="8" t="s">
        <v>91</v>
      </c>
      <c r="C22" s="8" t="s">
        <v>330</v>
      </c>
      <c r="D22" s="49"/>
      <c r="E22" s="9">
        <v>6458.1099499999536</v>
      </c>
      <c r="F22" s="9">
        <v>-2854.331139998988</v>
      </c>
      <c r="G22" s="9">
        <v>-2157.5972699938475</v>
      </c>
      <c r="H22" s="9">
        <v>-6493.290169998796</v>
      </c>
      <c r="I22" s="9">
        <v>-5047.1086299916778</v>
      </c>
      <c r="J22" s="9">
        <v>1614.7606300067973</v>
      </c>
      <c r="K22" s="9">
        <v>299.10628997192134</v>
      </c>
      <c r="L22" s="9">
        <v>385.17435998499195</v>
      </c>
      <c r="M22" s="9">
        <v>-2390.4215299582211</v>
      </c>
      <c r="N22" s="9">
        <v>-91.38024999451045</v>
      </c>
      <c r="O22" s="9">
        <v>-4595</v>
      </c>
      <c r="P22" s="9">
        <v>-156.75604999903589</v>
      </c>
      <c r="Q22" s="9">
        <v>343.2786589864736</v>
      </c>
      <c r="R22" s="9">
        <v>-3582.6279190079804</v>
      </c>
      <c r="S22" s="9">
        <f t="shared" si="0"/>
        <v>-7991.1053100205427</v>
      </c>
      <c r="T22" s="9">
        <v>-7110.8460299955586</v>
      </c>
      <c r="U22" s="9">
        <v>-6277.7866200246062</v>
      </c>
      <c r="V22" s="9">
        <v>-123.07602004262935</v>
      </c>
      <c r="W22" s="9">
        <v>-18367.168309858323</v>
      </c>
      <c r="X22" s="9">
        <f>SUM(T22:W22)</f>
        <v>-31878.876979921119</v>
      </c>
      <c r="Y22" s="9">
        <v>-14923.4293600119</v>
      </c>
      <c r="Z22" s="9">
        <v>-37.890410019281262</v>
      </c>
      <c r="AA22" s="9">
        <f t="shared" si="2"/>
        <v>-14961.319770031181</v>
      </c>
    </row>
    <row r="23" spans="1:27" s="36" customFormat="1" outlineLevel="1">
      <c r="A23" s="50"/>
      <c r="B23" s="8"/>
      <c r="C23" s="8"/>
      <c r="D23" s="4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s="36" customFormat="1">
      <c r="A24" s="49"/>
      <c r="B24" s="7"/>
      <c r="C24" s="7"/>
      <c r="D24" s="49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</row>
    <row r="25" spans="1:27" s="35" customFormat="1">
      <c r="B25" s="4" t="s">
        <v>92</v>
      </c>
      <c r="C25" s="4" t="s">
        <v>331</v>
      </c>
      <c r="E25" s="5">
        <f t="shared" ref="E25:P25" si="4">E5+E6</f>
        <v>306353.43264998589</v>
      </c>
      <c r="F25" s="5">
        <f t="shared" si="4"/>
        <v>355034.19142002496</v>
      </c>
      <c r="G25" s="5">
        <f t="shared" si="4"/>
        <v>412675.56092003384</v>
      </c>
      <c r="H25" s="5">
        <f t="shared" si="4"/>
        <v>451171.22300994559</v>
      </c>
      <c r="I25" s="5">
        <f t="shared" si="4"/>
        <v>1525234.4079999896</v>
      </c>
      <c r="J25" s="5">
        <f t="shared" si="4"/>
        <v>425050.43544999324</v>
      </c>
      <c r="K25" s="5">
        <f t="shared" si="4"/>
        <v>452663.17842996353</v>
      </c>
      <c r="L25" s="5">
        <f t="shared" si="4"/>
        <v>452478.1683099838</v>
      </c>
      <c r="M25" s="5">
        <f t="shared" si="4"/>
        <v>507176.06775001949</v>
      </c>
      <c r="N25" s="5">
        <f>N5+N6</f>
        <v>1837367.849939961</v>
      </c>
      <c r="O25" s="5">
        <f t="shared" si="4"/>
        <v>508412.81157999532</v>
      </c>
      <c r="P25" s="5">
        <f t="shared" si="4"/>
        <v>544372.99105997756</v>
      </c>
      <c r="Q25" s="5">
        <f t="shared" ref="Q25:W25" si="5">Q5+Q6</f>
        <v>612721.28557998734</v>
      </c>
      <c r="R25" s="5">
        <f t="shared" si="5"/>
        <v>570845.90284998808</v>
      </c>
      <c r="S25" s="5">
        <f>SUM(O25:R25)</f>
        <v>2236352.9910699483</v>
      </c>
      <c r="T25" s="5">
        <f t="shared" si="5"/>
        <v>610253.57082001213</v>
      </c>
      <c r="U25" s="5">
        <f t="shared" si="5"/>
        <v>609115.64904992795</v>
      </c>
      <c r="V25" s="5">
        <f t="shared" si="5"/>
        <v>658122.55962002976</v>
      </c>
      <c r="W25" s="5">
        <f t="shared" si="5"/>
        <v>650779.50826017465</v>
      </c>
      <c r="X25" s="5">
        <f t="shared" si="1"/>
        <v>2528271.2877501445</v>
      </c>
      <c r="Y25" s="5">
        <f t="shared" ref="Y25:Z25" si="6">Y5+Y6</f>
        <v>670499.00284000486</v>
      </c>
      <c r="Z25" s="5">
        <f t="shared" si="6"/>
        <v>668738.02086998755</v>
      </c>
      <c r="AA25" s="5">
        <f>SUM(Y25:Z25)</f>
        <v>1339237.0237099924</v>
      </c>
    </row>
    <row r="26" spans="1:27" s="35" customFormat="1">
      <c r="B26" s="40" t="s">
        <v>93</v>
      </c>
      <c r="C26" s="40" t="s">
        <v>332</v>
      </c>
      <c r="E26" s="41">
        <f t="shared" ref="E26:S26" si="7">E25/E5</f>
        <v>0.14717198142445584</v>
      </c>
      <c r="F26" s="41">
        <f t="shared" si="7"/>
        <v>0.15957140601194983</v>
      </c>
      <c r="G26" s="41">
        <f t="shared" si="7"/>
        <v>0.17006633888145339</v>
      </c>
      <c r="H26" s="41">
        <f t="shared" si="7"/>
        <v>0.18151385042353965</v>
      </c>
      <c r="I26" s="41">
        <f t="shared" si="7"/>
        <v>0.16545034417548177</v>
      </c>
      <c r="J26" s="41">
        <f t="shared" si="7"/>
        <v>0.16816195528366387</v>
      </c>
      <c r="K26" s="41">
        <f t="shared" si="7"/>
        <v>0.17343241193978359</v>
      </c>
      <c r="L26" s="41">
        <f t="shared" si="7"/>
        <v>0.17212877530616849</v>
      </c>
      <c r="M26" s="41">
        <f t="shared" si="7"/>
        <v>0.17703821048773419</v>
      </c>
      <c r="N26" s="41">
        <f>N25/N5</f>
        <v>0.17282863891113168</v>
      </c>
      <c r="O26" s="41">
        <f t="shared" si="7"/>
        <v>0.1654973511483071</v>
      </c>
      <c r="P26" s="41">
        <f t="shared" si="7"/>
        <v>0.15585094330774113</v>
      </c>
      <c r="Q26" s="41">
        <f t="shared" ref="Q26:R26" si="8">Q25/Q5</f>
        <v>0.14898116489018354</v>
      </c>
      <c r="R26" s="41">
        <f t="shared" si="8"/>
        <v>0.139343273489997</v>
      </c>
      <c r="S26" s="41">
        <f t="shared" si="7"/>
        <v>0.15136707309947819</v>
      </c>
      <c r="T26" s="41">
        <f t="shared" ref="T26:U26" si="9">T25/T5</f>
        <v>0.14869412725328576</v>
      </c>
      <c r="U26" s="41">
        <f t="shared" si="9"/>
        <v>0.14170844051281709</v>
      </c>
      <c r="V26" s="41">
        <f t="shared" ref="V26:W26" si="10">V25/V5</f>
        <v>0.14748426768664047</v>
      </c>
      <c r="W26" s="41">
        <f t="shared" si="10"/>
        <v>0.14728928541386835</v>
      </c>
      <c r="X26" s="41">
        <f t="shared" ref="X26:Y26" si="11">X25/X5</f>
        <v>0.14628525120419295</v>
      </c>
      <c r="Y26" s="41">
        <f t="shared" si="11"/>
        <v>0.14953531002082887</v>
      </c>
      <c r="Z26" s="41">
        <f t="shared" ref="Z26:AA26" si="12">Z25/Z5</f>
        <v>0.14544625682818413</v>
      </c>
      <c r="AA26" s="41">
        <f t="shared" si="12"/>
        <v>0.14746512997687608</v>
      </c>
    </row>
    <row r="27" spans="1:27" s="36" customFormat="1">
      <c r="A27" s="49"/>
      <c r="B27" s="7"/>
      <c r="C27" s="7"/>
      <c r="D27" s="49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37"/>
      <c r="T27" s="42"/>
      <c r="U27" s="42"/>
      <c r="V27" s="42"/>
      <c r="W27" s="42"/>
      <c r="X27" s="37"/>
      <c r="Y27" s="42"/>
      <c r="Z27" s="42"/>
      <c r="AA27" s="37"/>
    </row>
    <row r="28" spans="1:27" s="35" customFormat="1" outlineLevel="1">
      <c r="B28" s="4" t="s">
        <v>94</v>
      </c>
      <c r="C28" s="4" t="s">
        <v>333</v>
      </c>
      <c r="E28" s="5">
        <f t="shared" ref="E28:M28" si="13">SUM(E29:E53)-E55</f>
        <v>-123536.46743000534</v>
      </c>
      <c r="F28" s="5">
        <f t="shared" si="13"/>
        <v>-141543.35920000082</v>
      </c>
      <c r="G28" s="5">
        <f t="shared" si="13"/>
        <v>-140444.78187000059</v>
      </c>
      <c r="H28" s="5">
        <f t="shared" si="13"/>
        <v>-224725.39149999307</v>
      </c>
      <c r="I28" s="5">
        <f t="shared" si="13"/>
        <v>-630250</v>
      </c>
      <c r="J28" s="5">
        <f t="shared" si="13"/>
        <v>-151730.00000000058</v>
      </c>
      <c r="K28" s="5">
        <f t="shared" si="13"/>
        <v>-169629.40543000007</v>
      </c>
      <c r="L28" s="5">
        <f t="shared" si="13"/>
        <v>-174630.59457000031</v>
      </c>
      <c r="M28" s="5">
        <f t="shared" si="13"/>
        <v>-337779.99999999988</v>
      </c>
      <c r="N28" s="5">
        <f>L28+K28+J28+M28</f>
        <v>-833770.00000000081</v>
      </c>
      <c r="O28" s="5">
        <f>SUM(O29:O53)-O55</f>
        <v>-210359</v>
      </c>
      <c r="P28" s="5">
        <f>SUM(P29:P53)-P55</f>
        <v>-292425.99999999994</v>
      </c>
      <c r="Q28" s="5">
        <f>SUM(Q29:Q53)-Q55</f>
        <v>-237123.00000000012</v>
      </c>
      <c r="R28" s="5">
        <f>SUM(R29:R53)-R55</f>
        <v>-351139</v>
      </c>
      <c r="S28" s="5">
        <f t="shared" ref="S28:S53" si="14">SUM(O28:R28)</f>
        <v>-1091047</v>
      </c>
      <c r="T28" s="5">
        <f>SUM(T29:T53)-T55</f>
        <v>-253490.99999999997</v>
      </c>
      <c r="U28" s="5">
        <f>SUM(U29:U53)-U55</f>
        <v>-261082.25256000002</v>
      </c>
      <c r="V28" s="5">
        <f>SUM(V29:V53)-V55</f>
        <v>-256773.74744000001</v>
      </c>
      <c r="W28" s="5">
        <f>SUM(W29:W53)-W55</f>
        <v>-436403.35355999996</v>
      </c>
      <c r="X28" s="5">
        <f t="shared" ref="X28:X81" si="15">SUM(T28:W28)</f>
        <v>-1207750.35356</v>
      </c>
      <c r="Y28" s="5">
        <f>SUM(Y29:Y53)-Y55</f>
        <v>-286249.95482999989</v>
      </c>
      <c r="Z28" s="5">
        <f>SUM(Z29:Z53)-Z55</f>
        <v>-313527.04517000006</v>
      </c>
      <c r="AA28" s="5">
        <f>SUM(AA29:AA53)-AA55</f>
        <v>-599777.00000000012</v>
      </c>
    </row>
    <row r="29" spans="1:27" s="36" customFormat="1" outlineLevel="1">
      <c r="A29" s="49"/>
      <c r="B29" s="8" t="s">
        <v>76</v>
      </c>
      <c r="C29" s="8" t="s">
        <v>315</v>
      </c>
      <c r="D29" s="49"/>
      <c r="E29" s="9">
        <v>-80499.962679999968</v>
      </c>
      <c r="F29" s="9">
        <v>-82358.574609999705</v>
      </c>
      <c r="G29" s="9">
        <v>-94648.927169999806</v>
      </c>
      <c r="H29" s="9">
        <v>-103722.70936999981</v>
      </c>
      <c r="I29" s="9">
        <v>-361230.17382999929</v>
      </c>
      <c r="J29" s="9">
        <v>-91516.489930000724</v>
      </c>
      <c r="K29" s="9">
        <v>-101974.50602</v>
      </c>
      <c r="L29" s="9">
        <v>-99953.86344999983</v>
      </c>
      <c r="M29" s="9">
        <v>-100339.93988000024</v>
      </c>
      <c r="N29" s="9">
        <v>-393784.79928000079</v>
      </c>
      <c r="O29" s="9">
        <v>-109716.60062000036</v>
      </c>
      <c r="P29" s="9">
        <v>-132549.99883000006</v>
      </c>
      <c r="Q29" s="9">
        <v>-133636.19915</v>
      </c>
      <c r="R29" s="9">
        <v>-124279.69917999161</v>
      </c>
      <c r="S29" s="9">
        <f t="shared" si="14"/>
        <v>-500182.49777999206</v>
      </c>
      <c r="T29" s="9">
        <v>-144362.84078000049</v>
      </c>
      <c r="U29" s="9">
        <v>-150063.3813899995</v>
      </c>
      <c r="V29" s="9">
        <v>-154623.82085999986</v>
      </c>
      <c r="W29" s="9">
        <v>-152710.03546999997</v>
      </c>
      <c r="X29" s="9">
        <f t="shared" si="15"/>
        <v>-601760.07849999983</v>
      </c>
      <c r="Y29" s="9">
        <v>-171907.5014799998</v>
      </c>
      <c r="Z29" s="9">
        <v>-172950.03580999971</v>
      </c>
      <c r="AA29" s="9">
        <f t="shared" ref="AA29:AA81" si="16">SUM(Y29:Z29)</f>
        <v>-344857.53728999954</v>
      </c>
    </row>
    <row r="30" spans="1:27" s="36" customFormat="1" outlineLevel="1">
      <c r="A30" s="49"/>
      <c r="B30" s="8" t="s">
        <v>77</v>
      </c>
      <c r="C30" s="8" t="s">
        <v>316</v>
      </c>
      <c r="D30" s="49"/>
      <c r="E30" s="9">
        <v>-5591.7717399999265</v>
      </c>
      <c r="F30" s="9">
        <v>-6672.1882600001009</v>
      </c>
      <c r="G30" s="9">
        <v>-7459.4797400000434</v>
      </c>
      <c r="H30" s="9">
        <v>-6722.5404000000772</v>
      </c>
      <c r="I30" s="9">
        <v>-26445.980140000149</v>
      </c>
      <c r="J30" s="9">
        <v>-5984.6244599999618</v>
      </c>
      <c r="K30" s="9">
        <v>-10683.501609999994</v>
      </c>
      <c r="L30" s="9">
        <v>-13815.881610000053</v>
      </c>
      <c r="M30" s="9">
        <v>-14532.51550000003</v>
      </c>
      <c r="N30" s="9">
        <v>-45016.52318000004</v>
      </c>
      <c r="O30" s="9">
        <v>-18761.41874999999</v>
      </c>
      <c r="P30" s="9">
        <v>-22933.323290000015</v>
      </c>
      <c r="Q30" s="9">
        <v>-18886.847869999823</v>
      </c>
      <c r="R30" s="9">
        <v>-21816.885170000103</v>
      </c>
      <c r="S30" s="9">
        <f t="shared" si="14"/>
        <v>-82398.475079999931</v>
      </c>
      <c r="T30" s="9">
        <v>-20238.426460000046</v>
      </c>
      <c r="U30" s="9">
        <v>-18014.91444999996</v>
      </c>
      <c r="V30" s="9">
        <v>-22659.118159999991</v>
      </c>
      <c r="W30" s="9">
        <v>-23071.5818900001</v>
      </c>
      <c r="X30" s="9">
        <f t="shared" si="15"/>
        <v>-83984.0409600001</v>
      </c>
      <c r="Y30" s="9">
        <v>-23614.26100000005</v>
      </c>
      <c r="Z30" s="9">
        <v>-18301.317440000228</v>
      </c>
      <c r="AA30" s="9">
        <f t="shared" si="16"/>
        <v>-41915.578440000274</v>
      </c>
    </row>
    <row r="31" spans="1:27" s="36" customFormat="1" outlineLevel="1">
      <c r="A31" s="49"/>
      <c r="B31" s="8" t="s">
        <v>78</v>
      </c>
      <c r="C31" s="8" t="s">
        <v>334</v>
      </c>
      <c r="D31" s="49"/>
      <c r="E31" s="9">
        <v>585.46343999999885</v>
      </c>
      <c r="F31" s="9">
        <v>-1088.4557500000001</v>
      </c>
      <c r="G31" s="9">
        <v>772.74545999999964</v>
      </c>
      <c r="H31" s="9">
        <v>633.87003000000107</v>
      </c>
      <c r="I31" s="9">
        <v>903.62317999999948</v>
      </c>
      <c r="J31" s="9">
        <v>-1533.5056200000008</v>
      </c>
      <c r="K31" s="9">
        <v>-1720.9285199999981</v>
      </c>
      <c r="L31" s="9">
        <v>-2057.889339999997</v>
      </c>
      <c r="M31" s="9">
        <v>-2668.7527299999974</v>
      </c>
      <c r="N31" s="9">
        <v>-7981.0762099999929</v>
      </c>
      <c r="O31" s="9">
        <v>8675.5073699999994</v>
      </c>
      <c r="P31" s="9">
        <v>7613.0925399999969</v>
      </c>
      <c r="Q31" s="9">
        <v>7789.5509199999979</v>
      </c>
      <c r="R31" s="9">
        <v>8285.9362299999957</v>
      </c>
      <c r="S31" s="9">
        <f t="shared" si="14"/>
        <v>32364.087059999991</v>
      </c>
      <c r="T31" s="9">
        <v>8983.3517400000019</v>
      </c>
      <c r="U31" s="9">
        <v>7930.8659000000098</v>
      </c>
      <c r="V31" s="9">
        <v>14653.829510000001</v>
      </c>
      <c r="W31" s="9">
        <v>-4146.6331700000092</v>
      </c>
      <c r="X31" s="9">
        <f t="shared" si="15"/>
        <v>27421.413980000005</v>
      </c>
      <c r="Y31" s="9">
        <v>-2397.2379799999894</v>
      </c>
      <c r="Z31" s="9">
        <v>-4618.7362399999947</v>
      </c>
      <c r="AA31" s="9">
        <f t="shared" si="16"/>
        <v>-7015.9742199999837</v>
      </c>
    </row>
    <row r="32" spans="1:27" s="36" customFormat="1" outlineLevel="1">
      <c r="A32" s="49"/>
      <c r="B32" s="8" t="s">
        <v>79</v>
      </c>
      <c r="C32" s="8" t="s">
        <v>318</v>
      </c>
      <c r="D32" s="49"/>
      <c r="E32" s="9">
        <v>-10659.493100000003</v>
      </c>
      <c r="F32" s="9">
        <v>-9953.230040000004</v>
      </c>
      <c r="G32" s="9">
        <v>-12366.419190000004</v>
      </c>
      <c r="H32" s="9">
        <v>-9960.9184000000023</v>
      </c>
      <c r="I32" s="9">
        <v>-42940.060730000019</v>
      </c>
      <c r="J32" s="9">
        <v>-9361.4663900000087</v>
      </c>
      <c r="K32" s="9">
        <v>-8098.9397700000018</v>
      </c>
      <c r="L32" s="9">
        <v>-10947.447030000001</v>
      </c>
      <c r="M32" s="9">
        <v>-16185.059399999969</v>
      </c>
      <c r="N32" s="9">
        <v>-44592.912589999978</v>
      </c>
      <c r="O32" s="9">
        <v>-15190.831629999993</v>
      </c>
      <c r="P32" s="9">
        <v>-13453.143209999984</v>
      </c>
      <c r="Q32" s="9">
        <v>-14599.122599999993</v>
      </c>
      <c r="R32" s="9">
        <v>-20815.473979999981</v>
      </c>
      <c r="S32" s="9">
        <f t="shared" si="14"/>
        <v>-64058.571419999949</v>
      </c>
      <c r="T32" s="9">
        <v>-13931.051200000018</v>
      </c>
      <c r="U32" s="9">
        <v>-17866.385729999976</v>
      </c>
      <c r="V32" s="9">
        <v>-16242.3146</v>
      </c>
      <c r="W32" s="9">
        <v>-17944.457360000022</v>
      </c>
      <c r="X32" s="9">
        <f t="shared" si="15"/>
        <v>-65984.208890000009</v>
      </c>
      <c r="Y32" s="9">
        <v>-19047.573360000028</v>
      </c>
      <c r="Z32" s="9">
        <v>-17196.122930000005</v>
      </c>
      <c r="AA32" s="9">
        <f t="shared" si="16"/>
        <v>-36243.696290000036</v>
      </c>
    </row>
    <row r="33" spans="1:27" s="36" customFormat="1" outlineLevel="1">
      <c r="B33" s="8" t="s">
        <v>80</v>
      </c>
      <c r="C33" s="8" t="s">
        <v>319</v>
      </c>
      <c r="D33" s="49"/>
      <c r="E33" s="9">
        <v>605.0993400000001</v>
      </c>
      <c r="F33" s="9">
        <v>-261.96593000000007</v>
      </c>
      <c r="G33" s="9">
        <v>-192.83819000000005</v>
      </c>
      <c r="H33" s="9">
        <v>-40.214680000000016</v>
      </c>
      <c r="I33" s="9">
        <v>110.08053999999996</v>
      </c>
      <c r="J33" s="9">
        <v>-160.92849000000004</v>
      </c>
      <c r="K33" s="9">
        <v>-188.93044000000012</v>
      </c>
      <c r="L33" s="9">
        <v>383.50697999999988</v>
      </c>
      <c r="M33" s="9">
        <v>2894.9286200000006</v>
      </c>
      <c r="N33" s="9">
        <v>2928.5766700000004</v>
      </c>
      <c r="O33" s="9">
        <v>-767.95636000000002</v>
      </c>
      <c r="P33" s="9">
        <v>-4078.6484099999975</v>
      </c>
      <c r="Q33" s="9">
        <v>33.34714000000001</v>
      </c>
      <c r="R33" s="9">
        <v>13271.642390000001</v>
      </c>
      <c r="S33" s="9">
        <f t="shared" si="14"/>
        <v>8458.3847600000045</v>
      </c>
      <c r="T33" s="9">
        <v>-7.4678699999999649</v>
      </c>
      <c r="U33" s="9">
        <v>44.571119999999851</v>
      </c>
      <c r="V33" s="9">
        <v>-203.40027999999998</v>
      </c>
      <c r="W33" s="9">
        <v>1497.8405500000001</v>
      </c>
      <c r="X33" s="9">
        <f t="shared" si="15"/>
        <v>1331.5435199999999</v>
      </c>
      <c r="Y33" s="9">
        <v>303.53757999999976</v>
      </c>
      <c r="Z33" s="9">
        <v>-375.43045000000018</v>
      </c>
      <c r="AA33" s="9">
        <f t="shared" si="16"/>
        <v>-71.892870000000414</v>
      </c>
    </row>
    <row r="34" spans="1:27" s="36" customFormat="1" outlineLevel="1">
      <c r="A34" s="50"/>
      <c r="B34" s="8" t="s">
        <v>95</v>
      </c>
      <c r="C34" s="8" t="s">
        <v>335</v>
      </c>
      <c r="D34" s="49"/>
      <c r="E34" s="9">
        <v>1651.0011900000002</v>
      </c>
      <c r="F34" s="9">
        <v>-2574.4364299999997</v>
      </c>
      <c r="G34" s="9">
        <v>-1261.0659100000003</v>
      </c>
      <c r="H34" s="9">
        <v>1730.35735</v>
      </c>
      <c r="I34" s="9">
        <v>-454.14380000000006</v>
      </c>
      <c r="J34" s="9">
        <v>-3618.4090299999993</v>
      </c>
      <c r="K34" s="9">
        <v>-220.32417999999734</v>
      </c>
      <c r="L34" s="9">
        <v>3907.4390099999996</v>
      </c>
      <c r="M34" s="9">
        <v>-3577.0843999999997</v>
      </c>
      <c r="N34" s="9">
        <v>-3508.3785999999968</v>
      </c>
      <c r="O34" s="9">
        <v>-3168.3051500000015</v>
      </c>
      <c r="P34" s="9">
        <v>-2612.1873099999984</v>
      </c>
      <c r="Q34" s="9">
        <v>369.13770999999764</v>
      </c>
      <c r="R34" s="9">
        <v>-7971.1072699999995</v>
      </c>
      <c r="S34" s="9">
        <f t="shared" si="14"/>
        <v>-13382.462020000003</v>
      </c>
      <c r="T34" s="9">
        <v>-7037.2246700000023</v>
      </c>
      <c r="U34" s="9">
        <v>-2786.1487500000003</v>
      </c>
      <c r="V34" s="9">
        <v>-4145.3183600000011</v>
      </c>
      <c r="W34" s="9">
        <v>-12480.551089999999</v>
      </c>
      <c r="X34" s="9">
        <f t="shared" si="15"/>
        <v>-26449.242870000002</v>
      </c>
      <c r="Y34" s="9">
        <v>-6562.0391100000006</v>
      </c>
      <c r="Z34" s="9">
        <v>-42582.609050000021</v>
      </c>
      <c r="AA34" s="9">
        <f t="shared" si="16"/>
        <v>-49144.648160000019</v>
      </c>
    </row>
    <row r="35" spans="1:27" s="36" customFormat="1" outlineLevel="1">
      <c r="A35" s="50"/>
      <c r="B35" s="8" t="s">
        <v>96</v>
      </c>
      <c r="C35" s="8" t="s">
        <v>336</v>
      </c>
      <c r="D35" s="49"/>
      <c r="E35" s="9">
        <v>-22974</v>
      </c>
      <c r="F35" s="9">
        <v>-25476.464699999997</v>
      </c>
      <c r="G35" s="9">
        <v>-29716.584300000002</v>
      </c>
      <c r="H35" s="9">
        <v>-50810.475680000003</v>
      </c>
      <c r="I35" s="9">
        <v>-128977.52468</v>
      </c>
      <c r="J35" s="9">
        <v>-30297.202320000015</v>
      </c>
      <c r="K35" s="9">
        <v>-32473.236510000006</v>
      </c>
      <c r="L35" s="9">
        <v>-35899.866989999995</v>
      </c>
      <c r="M35" s="9">
        <v>-62986.003320000003</v>
      </c>
      <c r="N35" s="9">
        <v>-161656.30914000003</v>
      </c>
      <c r="O35" s="9">
        <v>-34869.140089999994</v>
      </c>
      <c r="P35" s="9">
        <v>-35070.213590000007</v>
      </c>
      <c r="Q35" s="9">
        <v>-31534.582689999999</v>
      </c>
      <c r="R35" s="9">
        <v>-49254.269550000012</v>
      </c>
      <c r="S35" s="9">
        <f t="shared" si="14"/>
        <v>-150728.20592000001</v>
      </c>
      <c r="T35" s="9">
        <v>-37033.657889999995</v>
      </c>
      <c r="U35" s="9">
        <v>-31062.147580000019</v>
      </c>
      <c r="V35" s="9">
        <v>-39322.654250000007</v>
      </c>
      <c r="W35" s="9">
        <v>-40291.788039999999</v>
      </c>
      <c r="X35" s="9">
        <f t="shared" si="15"/>
        <v>-147710.24776000003</v>
      </c>
      <c r="Y35" s="9">
        <v>-22618.087370000001</v>
      </c>
      <c r="Z35" s="9">
        <v>-23107.51312</v>
      </c>
      <c r="AA35" s="9">
        <f t="shared" si="16"/>
        <v>-45725.600489999997</v>
      </c>
    </row>
    <row r="36" spans="1:27" s="36" customFormat="1" outlineLevel="1">
      <c r="A36" s="50"/>
      <c r="B36" s="8" t="s">
        <v>81</v>
      </c>
      <c r="C36" s="8" t="s">
        <v>320</v>
      </c>
      <c r="D36" s="49"/>
      <c r="E36" s="9">
        <v>-4970.0572500000007</v>
      </c>
      <c r="F36" s="9">
        <v>-5527.4057800000701</v>
      </c>
      <c r="G36" s="9">
        <v>-7611.6433300000199</v>
      </c>
      <c r="H36" s="9">
        <v>-7383.9673800000046</v>
      </c>
      <c r="I36" s="9">
        <v>-25493.073740000098</v>
      </c>
      <c r="J36" s="9">
        <v>-5886.953919999999</v>
      </c>
      <c r="K36" s="9">
        <v>-6666.9142000000011</v>
      </c>
      <c r="L36" s="9">
        <v>-6958.9609399999981</v>
      </c>
      <c r="M36" s="9">
        <v>-13912.30280000001</v>
      </c>
      <c r="N36" s="9">
        <v>-33425.131860000009</v>
      </c>
      <c r="O36" s="9">
        <v>-16879.253440000015</v>
      </c>
      <c r="P36" s="9">
        <v>-19282.910769999999</v>
      </c>
      <c r="Q36" s="9">
        <v>-23639.7917000001</v>
      </c>
      <c r="R36" s="9">
        <v>-26599.192500007568</v>
      </c>
      <c r="S36" s="9">
        <f t="shared" si="14"/>
        <v>-86401.148410007692</v>
      </c>
      <c r="T36" s="9">
        <v>-21848.139350000019</v>
      </c>
      <c r="U36" s="9">
        <v>-22054.567990000032</v>
      </c>
      <c r="V36" s="9">
        <v>-15329.278650000038</v>
      </c>
      <c r="W36" s="9">
        <v>-13233.22592000005</v>
      </c>
      <c r="X36" s="9">
        <f t="shared" si="15"/>
        <v>-72465.211910000144</v>
      </c>
      <c r="Y36" s="9">
        <v>-15525.182540000013</v>
      </c>
      <c r="Z36" s="9">
        <v>-12184.202860000001</v>
      </c>
      <c r="AA36" s="9">
        <f t="shared" si="16"/>
        <v>-27709.385400000014</v>
      </c>
    </row>
    <row r="37" spans="1:27" s="36" customFormat="1" outlineLevel="1">
      <c r="A37" s="50"/>
      <c r="B37" s="8" t="s">
        <v>82</v>
      </c>
      <c r="C37" s="8" t="s">
        <v>321</v>
      </c>
      <c r="D37" s="49"/>
      <c r="E37" s="9">
        <v>-2241.2538299999997</v>
      </c>
      <c r="F37" s="9">
        <v>-2328.8291000000022</v>
      </c>
      <c r="G37" s="9">
        <v>-2569.2254099999982</v>
      </c>
      <c r="H37" s="9">
        <v>-2703.1804700000025</v>
      </c>
      <c r="I37" s="9">
        <v>-9842.4888100000026</v>
      </c>
      <c r="J37" s="9">
        <v>-3700.616210000006</v>
      </c>
      <c r="K37" s="9">
        <v>-3821.2076900000011</v>
      </c>
      <c r="L37" s="9">
        <v>-3300.6453100000044</v>
      </c>
      <c r="M37" s="9">
        <v>-3936.8612700000003</v>
      </c>
      <c r="N37" s="9">
        <v>-14759.330480000011</v>
      </c>
      <c r="O37" s="9">
        <v>-5233.7250600000025</v>
      </c>
      <c r="P37" s="9">
        <v>-1984.7816500000042</v>
      </c>
      <c r="Q37" s="9">
        <v>-4849.6502600000003</v>
      </c>
      <c r="R37" s="9">
        <v>-4691.7142799999892</v>
      </c>
      <c r="S37" s="9">
        <f t="shared" si="14"/>
        <v>-16759.871249999997</v>
      </c>
      <c r="T37" s="9">
        <v>-9300.3986899999782</v>
      </c>
      <c r="U37" s="9">
        <v>-10381.631700000011</v>
      </c>
      <c r="V37" s="9">
        <v>-11732.209350000043</v>
      </c>
      <c r="W37" s="9">
        <v>-10336.478349999992</v>
      </c>
      <c r="X37" s="9">
        <f t="shared" si="15"/>
        <v>-41750.718090000024</v>
      </c>
      <c r="Y37" s="9">
        <v>-10133.446100000194</v>
      </c>
      <c r="Z37" s="9">
        <v>-9080.3822099999943</v>
      </c>
      <c r="AA37" s="9">
        <f t="shared" si="16"/>
        <v>-19213.828310000186</v>
      </c>
    </row>
    <row r="38" spans="1:27" s="36" customFormat="1" outlineLevel="1">
      <c r="A38" s="50"/>
      <c r="B38" s="8" t="s">
        <v>83</v>
      </c>
      <c r="C38" s="8" t="s">
        <v>337</v>
      </c>
      <c r="D38" s="49"/>
      <c r="E38" s="9">
        <v>-99.356999999999999</v>
      </c>
      <c r="F38" s="9">
        <v>-451.64300000000003</v>
      </c>
      <c r="G38" s="9">
        <v>-93.288560000000004</v>
      </c>
      <c r="H38" s="9">
        <v>2197.7770700000601</v>
      </c>
      <c r="I38" s="9">
        <v>1553.4885100000602</v>
      </c>
      <c r="J38" s="9">
        <v>-168.53557000000001</v>
      </c>
      <c r="K38" s="9">
        <v>-98.918189999999996</v>
      </c>
      <c r="L38" s="9">
        <v>-273.92606999999998</v>
      </c>
      <c r="M38" s="9">
        <v>1967.8247999999996</v>
      </c>
      <c r="N38" s="9">
        <v>1426.4449699999996</v>
      </c>
      <c r="O38" s="9">
        <v>-2662.0934400000001</v>
      </c>
      <c r="P38" s="9">
        <v>-1438.5030800000002</v>
      </c>
      <c r="Q38" s="9">
        <v>2907.0827690190135</v>
      </c>
      <c r="R38" s="9">
        <v>7478.097960980931</v>
      </c>
      <c r="S38" s="9">
        <f t="shared" si="14"/>
        <v>6284.5842099999445</v>
      </c>
      <c r="T38" s="9">
        <v>-71.260729999999995</v>
      </c>
      <c r="U38" s="9">
        <v>-39.922709999999967</v>
      </c>
      <c r="V38" s="9">
        <v>-199.07426000441859</v>
      </c>
      <c r="W38" s="9">
        <v>1106.2142699999997</v>
      </c>
      <c r="X38" s="9">
        <f t="shared" si="15"/>
        <v>795.95656999558116</v>
      </c>
      <c r="Y38" s="9">
        <v>-5.3400000000000001E-3</v>
      </c>
      <c r="Z38" s="9">
        <v>0</v>
      </c>
      <c r="AA38" s="9">
        <f t="shared" si="16"/>
        <v>-5.3400000000000001E-3</v>
      </c>
    </row>
    <row r="39" spans="1:27" s="36" customFormat="1" outlineLevel="1">
      <c r="A39" s="50"/>
      <c r="B39" s="8" t="s">
        <v>84</v>
      </c>
      <c r="C39" s="8" t="s">
        <v>323</v>
      </c>
      <c r="D39" s="49"/>
      <c r="E39" s="9">
        <v>-161.38710999999998</v>
      </c>
      <c r="F39" s="9">
        <v>-9.6063399999999994</v>
      </c>
      <c r="G39" s="9">
        <v>7.0149299999999979</v>
      </c>
      <c r="H39" s="9">
        <v>-509.63709000000011</v>
      </c>
      <c r="I39" s="9">
        <v>-673.61561000000006</v>
      </c>
      <c r="J39" s="9">
        <v>-348.82858999999996</v>
      </c>
      <c r="K39" s="9">
        <v>-50.574619999999996</v>
      </c>
      <c r="L39" s="9">
        <v>-548.80975000000001</v>
      </c>
      <c r="M39" s="9">
        <v>-2894.6406400000001</v>
      </c>
      <c r="N39" s="9">
        <v>-3842.8535999999999</v>
      </c>
      <c r="O39" s="9">
        <v>-1434.1425500000009</v>
      </c>
      <c r="P39" s="9">
        <v>1706.4233400000007</v>
      </c>
      <c r="Q39" s="9">
        <v>-1304.05969</v>
      </c>
      <c r="R39" s="9">
        <v>-1474.1698399999998</v>
      </c>
      <c r="S39" s="9">
        <f t="shared" si="14"/>
        <v>-2505.9487399999998</v>
      </c>
      <c r="T39" s="9">
        <v>-1909.8581299999987</v>
      </c>
      <c r="U39" s="9">
        <v>-1737.6513099999993</v>
      </c>
      <c r="V39" s="9">
        <v>-2787.36033</v>
      </c>
      <c r="W39" s="9">
        <v>-1793.1950799999991</v>
      </c>
      <c r="X39" s="9">
        <f t="shared" si="15"/>
        <v>-8228.064849999997</v>
      </c>
      <c r="Y39" s="9">
        <v>-2307.5848100000012</v>
      </c>
      <c r="Z39" s="9">
        <v>-1715.653670000004</v>
      </c>
      <c r="AA39" s="9">
        <f t="shared" si="16"/>
        <v>-4023.2384800000054</v>
      </c>
    </row>
    <row r="40" spans="1:27" s="36" customFormat="1" outlineLevel="1">
      <c r="A40" s="50"/>
      <c r="B40" s="8" t="s">
        <v>85</v>
      </c>
      <c r="C40" s="8" t="s">
        <v>324</v>
      </c>
      <c r="D40" s="49"/>
      <c r="E40" s="9">
        <v>-92.200190000000006</v>
      </c>
      <c r="F40" s="9">
        <v>-14.696440000000001</v>
      </c>
      <c r="G40" s="9">
        <v>-506.04205999999999</v>
      </c>
      <c r="H40" s="9">
        <v>-24.914450000000002</v>
      </c>
      <c r="I40" s="9">
        <v>-637.85313999999994</v>
      </c>
      <c r="J40" s="9">
        <v>-47.757510000000003</v>
      </c>
      <c r="K40" s="9">
        <v>-340.84625</v>
      </c>
      <c r="L40" s="9">
        <v>-246.73724999999999</v>
      </c>
      <c r="M40" s="9">
        <v>-1461.2071500000002</v>
      </c>
      <c r="N40" s="9">
        <v>-2096.5481600000003</v>
      </c>
      <c r="O40" s="9">
        <v>-987.25175000000002</v>
      </c>
      <c r="P40" s="9">
        <v>1573.4765400000001</v>
      </c>
      <c r="Q40" s="9">
        <v>-1544.8740299999999</v>
      </c>
      <c r="R40" s="9">
        <v>1776.13203</v>
      </c>
      <c r="S40" s="9">
        <f t="shared" si="14"/>
        <v>817.48279000000014</v>
      </c>
      <c r="T40" s="9">
        <v>-749.51210999999989</v>
      </c>
      <c r="U40" s="9">
        <v>-1757.3147300000001</v>
      </c>
      <c r="V40" s="9">
        <v>-2619.9101199999991</v>
      </c>
      <c r="W40" s="9">
        <v>-2120.8135399999996</v>
      </c>
      <c r="X40" s="9">
        <f t="shared" si="15"/>
        <v>-7247.5504999999976</v>
      </c>
      <c r="Y40" s="9">
        <v>-1658.7141199999999</v>
      </c>
      <c r="Z40" s="9">
        <v>-1691.8206699999996</v>
      </c>
      <c r="AA40" s="9">
        <f t="shared" si="16"/>
        <v>-3350.5347899999997</v>
      </c>
    </row>
    <row r="41" spans="1:27" s="36" customFormat="1" outlineLevel="1">
      <c r="A41" s="50"/>
      <c r="B41" s="8" t="s">
        <v>86</v>
      </c>
      <c r="C41" s="8" t="s">
        <v>325</v>
      </c>
      <c r="D41" s="49"/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f t="shared" si="14"/>
        <v>0</v>
      </c>
      <c r="T41" s="9">
        <v>0</v>
      </c>
      <c r="U41" s="9">
        <v>0</v>
      </c>
      <c r="V41" s="9">
        <v>0</v>
      </c>
      <c r="W41" s="9">
        <v>0</v>
      </c>
      <c r="X41" s="9">
        <f t="shared" si="15"/>
        <v>0</v>
      </c>
      <c r="Y41" s="9">
        <v>0</v>
      </c>
      <c r="Z41" s="9">
        <v>0</v>
      </c>
      <c r="AA41" s="9">
        <f t="shared" si="16"/>
        <v>0</v>
      </c>
    </row>
    <row r="42" spans="1:27" s="36" customFormat="1" outlineLevel="1">
      <c r="A42" s="50"/>
      <c r="B42" s="8" t="s">
        <v>87</v>
      </c>
      <c r="C42" s="8" t="s">
        <v>326</v>
      </c>
      <c r="D42" s="49"/>
      <c r="E42" s="9">
        <v>-2729.9460899999985</v>
      </c>
      <c r="F42" s="9">
        <v>-1632.2210299999999</v>
      </c>
      <c r="G42" s="9">
        <v>-1948.7299599999978</v>
      </c>
      <c r="H42" s="9">
        <v>-1811.5764500000016</v>
      </c>
      <c r="I42" s="9">
        <v>-8122.4735299999975</v>
      </c>
      <c r="J42" s="9">
        <v>-1302.5844999999997</v>
      </c>
      <c r="K42" s="9">
        <v>-1601.2244900000003</v>
      </c>
      <c r="L42" s="9">
        <v>-1378.5341300000011</v>
      </c>
      <c r="M42" s="9">
        <v>-3279.5531299999998</v>
      </c>
      <c r="N42" s="9">
        <v>-7561.8962500000016</v>
      </c>
      <c r="O42" s="9">
        <v>899.56340999999907</v>
      </c>
      <c r="P42" s="9">
        <v>-1569.1520699999994</v>
      </c>
      <c r="Q42" s="9">
        <v>-1467.6040200000048</v>
      </c>
      <c r="R42" s="9">
        <v>225.49116000000024</v>
      </c>
      <c r="S42" s="9">
        <f t="shared" si="14"/>
        <v>-1911.7015200000048</v>
      </c>
      <c r="T42" s="9">
        <v>-37.112140000000281</v>
      </c>
      <c r="U42" s="9">
        <v>-2240.6439699999969</v>
      </c>
      <c r="V42" s="9">
        <v>2012.035220000002</v>
      </c>
      <c r="W42" s="9">
        <v>-2679.8055899999986</v>
      </c>
      <c r="X42" s="9">
        <f t="shared" si="15"/>
        <v>-2945.5264799999936</v>
      </c>
      <c r="Y42" s="9">
        <v>-1597.9640799999993</v>
      </c>
      <c r="Z42" s="9">
        <v>-551.88569999910305</v>
      </c>
      <c r="AA42" s="9">
        <f t="shared" si="16"/>
        <v>-2149.8497799991023</v>
      </c>
    </row>
    <row r="43" spans="1:27" s="36" customFormat="1" outlineLevel="1">
      <c r="A43" s="50"/>
      <c r="B43" s="8" t="s">
        <v>97</v>
      </c>
      <c r="C43" s="8" t="s">
        <v>338</v>
      </c>
      <c r="D43" s="49"/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17.696173980000001</v>
      </c>
      <c r="K43" s="9">
        <v>0</v>
      </c>
      <c r="L43" s="9">
        <v>0</v>
      </c>
      <c r="M43" s="9">
        <v>0</v>
      </c>
      <c r="N43" s="9">
        <v>17.696173980000001</v>
      </c>
      <c r="O43" s="9">
        <v>0</v>
      </c>
      <c r="P43" s="9">
        <v>0</v>
      </c>
      <c r="Q43" s="9">
        <v>0</v>
      </c>
      <c r="R43" s="9">
        <v>0</v>
      </c>
      <c r="S43" s="9">
        <f t="shared" si="14"/>
        <v>0</v>
      </c>
      <c r="T43" s="9">
        <v>0</v>
      </c>
      <c r="U43" s="9">
        <v>0</v>
      </c>
      <c r="V43" s="9">
        <v>0</v>
      </c>
      <c r="W43" s="9">
        <v>0</v>
      </c>
      <c r="X43" s="9">
        <f t="shared" si="15"/>
        <v>0</v>
      </c>
      <c r="Y43" s="9">
        <v>0</v>
      </c>
      <c r="Z43" s="9">
        <v>0</v>
      </c>
      <c r="AA43" s="9">
        <f t="shared" si="16"/>
        <v>0</v>
      </c>
    </row>
    <row r="44" spans="1:27" s="36" customFormat="1" outlineLevel="1">
      <c r="A44" s="50"/>
      <c r="B44" s="8" t="s">
        <v>98</v>
      </c>
      <c r="C44" s="8" t="s">
        <v>339</v>
      </c>
      <c r="D44" s="49"/>
      <c r="E44" s="9">
        <v>0</v>
      </c>
      <c r="F44" s="9">
        <v>-3326.1060000000002</v>
      </c>
      <c r="G44" s="9">
        <v>0</v>
      </c>
      <c r="H44" s="9">
        <v>0</v>
      </c>
      <c r="I44" s="9">
        <v>-3326.1060000000002</v>
      </c>
      <c r="J44" s="9">
        <v>-3086.6756399999995</v>
      </c>
      <c r="K44" s="9">
        <v>0</v>
      </c>
      <c r="L44" s="9">
        <v>0</v>
      </c>
      <c r="M44" s="9">
        <v>0</v>
      </c>
      <c r="N44" s="9">
        <v>-3086.6756399999995</v>
      </c>
      <c r="O44" s="9">
        <v>-4858.8798400000005</v>
      </c>
      <c r="P44" s="9">
        <v>0</v>
      </c>
      <c r="Q44" s="9">
        <v>0</v>
      </c>
      <c r="R44" s="9">
        <v>0</v>
      </c>
      <c r="S44" s="9">
        <f t="shared" si="14"/>
        <v>-4858.8798400000005</v>
      </c>
      <c r="T44" s="9">
        <v>-3275.0608499999998</v>
      </c>
      <c r="U44" s="9">
        <v>0</v>
      </c>
      <c r="V44" s="9">
        <v>0</v>
      </c>
      <c r="W44" s="9">
        <v>0</v>
      </c>
      <c r="X44" s="9">
        <f t="shared" si="15"/>
        <v>-3275.0608499999998</v>
      </c>
      <c r="Y44" s="9">
        <v>-3932.0534399999997</v>
      </c>
      <c r="Z44" s="9">
        <v>0</v>
      </c>
      <c r="AA44" s="9">
        <f t="shared" si="16"/>
        <v>-3932.0534399999997</v>
      </c>
    </row>
    <row r="45" spans="1:27" s="36" customFormat="1" outlineLevel="1">
      <c r="A45" s="50"/>
      <c r="B45" s="8" t="s">
        <v>99</v>
      </c>
      <c r="C45" s="8" t="s">
        <v>340</v>
      </c>
      <c r="D45" s="49"/>
      <c r="E45" s="9">
        <v>-28145</v>
      </c>
      <c r="F45" s="9">
        <v>-31547.496350000001</v>
      </c>
      <c r="G45" s="9">
        <v>-30947.021279999994</v>
      </c>
      <c r="H45" s="9">
        <v>-14601.369799999999</v>
      </c>
      <c r="I45" s="9">
        <v>-105240.88742999999</v>
      </c>
      <c r="J45" s="9">
        <v>-25986.33351</v>
      </c>
      <c r="K45" s="9">
        <v>-29494.138810000004</v>
      </c>
      <c r="L45" s="9">
        <v>-33282.774120000002</v>
      </c>
      <c r="M45" s="9">
        <v>-38357.896180000018</v>
      </c>
      <c r="N45" s="9">
        <v>-127121.14262000003</v>
      </c>
      <c r="O45" s="9">
        <v>-43792.441200000008</v>
      </c>
      <c r="P45" s="9">
        <v>-39061.80221999999</v>
      </c>
      <c r="Q45" s="9">
        <v>-45328.430069999995</v>
      </c>
      <c r="R45" s="9">
        <v>-48935.96678000001</v>
      </c>
      <c r="S45" s="9">
        <f t="shared" si="14"/>
        <v>-177118.64027</v>
      </c>
      <c r="T45" s="9">
        <v>-48633.794620000001</v>
      </c>
      <c r="U45" s="9">
        <v>-47722.412910000006</v>
      </c>
      <c r="V45" s="9">
        <v>-46999.244299999911</v>
      </c>
      <c r="W45" s="9">
        <v>-49754.047049999994</v>
      </c>
      <c r="X45" s="9">
        <f t="shared" si="15"/>
        <v>-193109.49887999991</v>
      </c>
      <c r="Y45" s="9">
        <v>-49869.307639999985</v>
      </c>
      <c r="Z45" s="9">
        <v>-48603.881460000004</v>
      </c>
      <c r="AA45" s="9">
        <f t="shared" si="16"/>
        <v>-98473.189099999989</v>
      </c>
    </row>
    <row r="46" spans="1:27" s="36" customFormat="1" outlineLevel="1">
      <c r="A46" s="50"/>
      <c r="B46" s="8" t="s">
        <v>257</v>
      </c>
      <c r="C46" s="8" t="s">
        <v>341</v>
      </c>
      <c r="D46" s="49"/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-190.51187999999999</v>
      </c>
      <c r="V46" s="9">
        <v>-190.59564000007231</v>
      </c>
      <c r="W46" s="9">
        <v>-190.76316</v>
      </c>
      <c r="X46" s="9">
        <f t="shared" si="15"/>
        <v>-571.8706800000723</v>
      </c>
      <c r="Y46" s="9">
        <v>0</v>
      </c>
      <c r="Z46" s="9">
        <v>0</v>
      </c>
      <c r="AA46" s="9">
        <f t="shared" si="16"/>
        <v>0</v>
      </c>
    </row>
    <row r="47" spans="1:27" s="36" customFormat="1" outlineLevel="1">
      <c r="A47" s="50"/>
      <c r="B47" s="8" t="s">
        <v>100</v>
      </c>
      <c r="C47" s="8" t="s">
        <v>342</v>
      </c>
      <c r="D47" s="49"/>
      <c r="E47" s="9">
        <v>22620</v>
      </c>
      <c r="F47" s="9">
        <v>0</v>
      </c>
      <c r="G47" s="9">
        <v>20809.179809999998</v>
      </c>
      <c r="H47" s="9">
        <v>25087.489450000001</v>
      </c>
      <c r="I47" s="9">
        <v>68516.669259999995</v>
      </c>
      <c r="J47" s="9">
        <v>5511.0060700000004</v>
      </c>
      <c r="K47" s="9">
        <v>525.73917000000017</v>
      </c>
      <c r="L47" s="9">
        <v>1610.9976200000001</v>
      </c>
      <c r="M47" s="9">
        <v>11596.78196</v>
      </c>
      <c r="N47" s="9">
        <v>19244.524819999999</v>
      </c>
      <c r="O47" s="9">
        <v>2964.6925000000001</v>
      </c>
      <c r="P47" s="9">
        <v>-56156.07733</v>
      </c>
      <c r="Q47" s="9">
        <v>10103.776320000001</v>
      </c>
      <c r="R47" s="9">
        <v>21594.975559999999</v>
      </c>
      <c r="S47" s="9">
        <f t="shared" si="14"/>
        <v>-21492.632950000007</v>
      </c>
      <c r="T47" s="9">
        <v>2235.2805600000002</v>
      </c>
      <c r="U47" s="9">
        <v>-4276.926739999999</v>
      </c>
      <c r="V47" s="9">
        <v>5864.1065399999998</v>
      </c>
      <c r="W47" s="9">
        <v>4861.3290699999998</v>
      </c>
      <c r="X47" s="9">
        <f t="shared" si="15"/>
        <v>8683.7894300000007</v>
      </c>
      <c r="Y47" s="9">
        <v>6293.8246499999996</v>
      </c>
      <c r="Z47" s="9">
        <v>4379.92958</v>
      </c>
      <c r="AA47" s="9">
        <f t="shared" si="16"/>
        <v>10673.754229999999</v>
      </c>
    </row>
    <row r="48" spans="1:27" s="36" customFormat="1" outlineLevel="1">
      <c r="A48" s="50"/>
      <c r="B48" s="8" t="s">
        <v>578</v>
      </c>
      <c r="C48" s="8" t="s">
        <v>579</v>
      </c>
      <c r="D48" s="49"/>
      <c r="E48" s="9">
        <v>0</v>
      </c>
      <c r="F48" s="9">
        <v>0</v>
      </c>
      <c r="G48" s="9">
        <v>0</v>
      </c>
      <c r="H48" s="9">
        <v>0</v>
      </c>
      <c r="I48" s="9">
        <f>SUM(E48:H48)</f>
        <v>0</v>
      </c>
      <c r="J48" s="9">
        <v>0</v>
      </c>
      <c r="K48" s="9">
        <v>0</v>
      </c>
      <c r="L48" s="9">
        <v>0</v>
      </c>
      <c r="M48" s="9">
        <v>0</v>
      </c>
      <c r="N48" s="9">
        <f>SUM(J48:M48)</f>
        <v>0</v>
      </c>
      <c r="O48" s="9">
        <v>0</v>
      </c>
      <c r="P48" s="9">
        <v>0</v>
      </c>
      <c r="Q48" s="9">
        <v>0</v>
      </c>
      <c r="R48" s="9">
        <v>0</v>
      </c>
      <c r="S48" s="9">
        <f>SUM(O48:R48)</f>
        <v>0</v>
      </c>
      <c r="T48" s="9">
        <v>0</v>
      </c>
      <c r="U48" s="9">
        <v>0</v>
      </c>
      <c r="V48" s="9">
        <v>0</v>
      </c>
      <c r="W48" s="9">
        <v>0</v>
      </c>
      <c r="X48" s="9">
        <f>SUM(T48:W48)</f>
        <v>0</v>
      </c>
      <c r="Y48" s="9">
        <v>214</v>
      </c>
      <c r="Z48" s="9">
        <v>4112.3791100000008</v>
      </c>
      <c r="AA48" s="9">
        <f t="shared" si="16"/>
        <v>4326.3791100000008</v>
      </c>
    </row>
    <row r="49" spans="1:27" s="36" customFormat="1" outlineLevel="1">
      <c r="A49" s="50"/>
      <c r="B49" s="8" t="s">
        <v>88</v>
      </c>
      <c r="C49" s="8" t="s">
        <v>327</v>
      </c>
      <c r="D49" s="49"/>
      <c r="E49" s="9">
        <v>-1224.8725799999997</v>
      </c>
      <c r="F49" s="9">
        <v>-2128.9871999999996</v>
      </c>
      <c r="G49" s="9">
        <v>-1289.0486000000001</v>
      </c>
      <c r="H49" s="9">
        <v>-943.1971699999998</v>
      </c>
      <c r="I49" s="9">
        <v>-5586.1055499999984</v>
      </c>
      <c r="J49" s="9">
        <v>-812.84294000000023</v>
      </c>
      <c r="K49" s="9">
        <v>-761.10325999999986</v>
      </c>
      <c r="L49" s="9">
        <v>-890.58641999999895</v>
      </c>
      <c r="M49" s="9">
        <v>-2084.4735499999983</v>
      </c>
      <c r="N49" s="9">
        <v>-4549.0061699999969</v>
      </c>
      <c r="O49" s="9">
        <v>-1945.3945299999996</v>
      </c>
      <c r="P49" s="9">
        <v>-738.75922999999977</v>
      </c>
      <c r="Q49" s="9">
        <v>-2410.7753699999985</v>
      </c>
      <c r="R49" s="9">
        <v>-3943.4254799999994</v>
      </c>
      <c r="S49" s="9">
        <f t="shared" si="14"/>
        <v>-9038.3546099999967</v>
      </c>
      <c r="T49" s="9">
        <v>-1725.2320799999982</v>
      </c>
      <c r="U49" s="9">
        <v>-1964.6129900000005</v>
      </c>
      <c r="V49" s="9">
        <v>-1976.379209999998</v>
      </c>
      <c r="W49" s="9">
        <v>-1976.9749499999973</v>
      </c>
      <c r="X49" s="9">
        <f t="shared" si="15"/>
        <v>-7643.1992299999938</v>
      </c>
      <c r="Y49" s="9">
        <v>-1892.4980599999976</v>
      </c>
      <c r="Z49" s="9">
        <v>-1680.9189699999981</v>
      </c>
      <c r="AA49" s="9">
        <f t="shared" si="16"/>
        <v>-3573.417029999996</v>
      </c>
    </row>
    <row r="50" spans="1:27" s="36" customFormat="1" outlineLevel="1">
      <c r="A50" s="50"/>
      <c r="B50" s="8" t="s">
        <v>89</v>
      </c>
      <c r="C50" s="8" t="s">
        <v>328</v>
      </c>
      <c r="D50" s="49"/>
      <c r="E50" s="9">
        <v>-308.77071999999998</v>
      </c>
      <c r="F50" s="9">
        <v>-122.96939999999994</v>
      </c>
      <c r="G50" s="9">
        <v>-245.27908000000008</v>
      </c>
      <c r="H50" s="9">
        <v>-110.48296000000001</v>
      </c>
      <c r="I50" s="9">
        <v>-787.50216</v>
      </c>
      <c r="J50" s="9">
        <v>-191.68250000000003</v>
      </c>
      <c r="K50" s="9">
        <v>-147.91925999999995</v>
      </c>
      <c r="L50" s="9">
        <v>-175.61206999999996</v>
      </c>
      <c r="M50" s="9">
        <v>-153.8441</v>
      </c>
      <c r="N50" s="9">
        <v>-669.05792999999994</v>
      </c>
      <c r="O50" s="9">
        <v>-107.99089000000001</v>
      </c>
      <c r="P50" s="9">
        <v>-515.9914799999998</v>
      </c>
      <c r="Q50" s="9">
        <v>0</v>
      </c>
      <c r="R50" s="9">
        <v>0</v>
      </c>
      <c r="S50" s="9">
        <f t="shared" si="14"/>
        <v>-623.98236999999983</v>
      </c>
      <c r="T50" s="9">
        <v>-443.56280999999996</v>
      </c>
      <c r="U50" s="9">
        <v>-363.68355000000003</v>
      </c>
      <c r="V50" s="9">
        <v>-782.26800000000003</v>
      </c>
      <c r="W50" s="9">
        <v>-295.00124999999991</v>
      </c>
      <c r="X50" s="9">
        <f t="shared" si="15"/>
        <v>-1884.5156099999999</v>
      </c>
      <c r="Y50" s="9">
        <v>-328.54419000000007</v>
      </c>
      <c r="Z50" s="9">
        <v>-360.72221000000036</v>
      </c>
      <c r="AA50" s="9">
        <f t="shared" si="16"/>
        <v>-689.26640000000043</v>
      </c>
    </row>
    <row r="51" spans="1:27" s="36" customFormat="1" outlineLevel="1">
      <c r="A51" s="50"/>
      <c r="B51" s="8" t="s">
        <v>90</v>
      </c>
      <c r="C51" s="8" t="s">
        <v>343</v>
      </c>
      <c r="D51" s="49"/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-2435.4514100000019</v>
      </c>
      <c r="Q51" s="9">
        <v>-2575.7783199999981</v>
      </c>
      <c r="R51" s="9">
        <v>-2901.1810799999994</v>
      </c>
      <c r="S51" s="9">
        <f t="shared" si="14"/>
        <v>-7912.4108099999994</v>
      </c>
      <c r="T51" s="9">
        <v>-2735.2268299999982</v>
      </c>
      <c r="U51" s="9">
        <v>-3142.4599499999986</v>
      </c>
      <c r="V51" s="9">
        <v>-2899.4763500000013</v>
      </c>
      <c r="W51" s="9">
        <v>-3023.3577899999996</v>
      </c>
      <c r="X51" s="9">
        <f t="shared" si="15"/>
        <v>-11800.520919999997</v>
      </c>
      <c r="Y51" s="9">
        <v>-2886.0220899999999</v>
      </c>
      <c r="Z51" s="9">
        <v>-3652.1438099999996</v>
      </c>
      <c r="AA51" s="9">
        <f t="shared" si="16"/>
        <v>-6538.1659</v>
      </c>
    </row>
    <row r="52" spans="1:27" s="36" customFormat="1" outlineLevel="1">
      <c r="A52" s="50"/>
      <c r="B52" s="8" t="s">
        <v>559</v>
      </c>
      <c r="C52" s="8" t="s">
        <v>560</v>
      </c>
      <c r="D52" s="49"/>
      <c r="E52" s="9">
        <v>0</v>
      </c>
      <c r="F52" s="9">
        <v>0</v>
      </c>
      <c r="G52" s="9">
        <v>0</v>
      </c>
      <c r="H52" s="9">
        <v>0</v>
      </c>
      <c r="I52" s="9">
        <f>SUM(E52:H52)</f>
        <v>0</v>
      </c>
      <c r="J52" s="9">
        <v>0</v>
      </c>
      <c r="K52" s="9">
        <v>0</v>
      </c>
      <c r="L52" s="9">
        <v>0</v>
      </c>
      <c r="M52" s="9">
        <v>0</v>
      </c>
      <c r="N52" s="9">
        <f>SUM(J52:M52)</f>
        <v>0</v>
      </c>
      <c r="O52" s="9">
        <v>0</v>
      </c>
      <c r="P52" s="9">
        <v>0</v>
      </c>
      <c r="Q52" s="9">
        <v>0</v>
      </c>
      <c r="R52" s="9">
        <v>0</v>
      </c>
      <c r="S52" s="9">
        <f>SUM(O52:R52)</f>
        <v>0</v>
      </c>
      <c r="T52" s="9">
        <v>0</v>
      </c>
      <c r="U52" s="9">
        <v>0</v>
      </c>
      <c r="V52" s="9">
        <v>0</v>
      </c>
      <c r="W52" s="9">
        <v>7111.8085899999996</v>
      </c>
      <c r="X52" s="9">
        <f>SUM(T52:W52)</f>
        <v>7111.8085899999996</v>
      </c>
      <c r="Y52" s="9">
        <v>0</v>
      </c>
      <c r="Z52" s="9">
        <v>0</v>
      </c>
      <c r="AA52" s="9">
        <f t="shared" si="16"/>
        <v>0</v>
      </c>
    </row>
    <row r="53" spans="1:27" s="36" customFormat="1" outlineLevel="1">
      <c r="B53" s="8" t="s">
        <v>91</v>
      </c>
      <c r="C53" s="8" t="s">
        <v>330</v>
      </c>
      <c r="D53" s="49"/>
      <c r="E53" s="9">
        <v>2820.9408899945602</v>
      </c>
      <c r="F53" s="9">
        <v>4904.0171599990599</v>
      </c>
      <c r="G53" s="9">
        <v>-357.12929000073797</v>
      </c>
      <c r="H53" s="9">
        <v>862.29890000675209</v>
      </c>
      <c r="I53" s="9">
        <v>8230.1276599996345</v>
      </c>
      <c r="J53" s="9">
        <v>-212.26511397986397</v>
      </c>
      <c r="K53" s="9">
        <v>-2469.9307800000497</v>
      </c>
      <c r="L53" s="9">
        <v>3937.99629999953</v>
      </c>
      <c r="M53" s="9">
        <v>-1609.40132999966</v>
      </c>
      <c r="N53" s="9">
        <v>-353.60092398004372</v>
      </c>
      <c r="O53" s="9">
        <v>6135.6620200003108</v>
      </c>
      <c r="P53" s="9">
        <v>1592.9514600001276</v>
      </c>
      <c r="Q53" s="9">
        <v>-5699.4355880381781</v>
      </c>
      <c r="R53" s="9">
        <v>207.01262803736608</v>
      </c>
      <c r="S53" s="9">
        <f t="shared" si="14"/>
        <v>2236.1905199996263</v>
      </c>
      <c r="T53" s="9">
        <v>351.56953000059053</v>
      </c>
      <c r="U53" s="9">
        <v>8559.5066899994436</v>
      </c>
      <c r="V53" s="9">
        <v>5479.4514500043188</v>
      </c>
      <c r="W53" s="9">
        <v>3068.5172200001534</v>
      </c>
      <c r="X53" s="9">
        <f t="shared" si="15"/>
        <v>17459.044890004505</v>
      </c>
      <c r="Y53" s="9">
        <v>6001.5827500001506</v>
      </c>
      <c r="Z53" s="9">
        <v>2408.1456399990948</v>
      </c>
      <c r="AA53" s="9">
        <f t="shared" si="16"/>
        <v>8409.7283899992453</v>
      </c>
    </row>
    <row r="54" spans="1:27" s="36" customFormat="1" outlineLevel="1">
      <c r="B54" s="8"/>
      <c r="C54" s="8"/>
      <c r="D54" s="49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</row>
    <row r="55" spans="1:27" s="35" customFormat="1" outlineLevel="1">
      <c r="B55" s="4" t="s">
        <v>101</v>
      </c>
      <c r="C55" s="4" t="s">
        <v>344</v>
      </c>
      <c r="E55" s="5">
        <f t="shared" ref="E55:M55" si="17">E56+E57</f>
        <v>-7879.1</v>
      </c>
      <c r="F55" s="5">
        <f t="shared" si="17"/>
        <v>-29027.9</v>
      </c>
      <c r="G55" s="5">
        <f t="shared" si="17"/>
        <v>-29179.000000000004</v>
      </c>
      <c r="H55" s="5">
        <f t="shared" si="17"/>
        <v>55892</v>
      </c>
      <c r="I55" s="5">
        <f>SUM(E55:H55)</f>
        <v>-10194</v>
      </c>
      <c r="J55" s="5">
        <f t="shared" si="17"/>
        <v>-26959</v>
      </c>
      <c r="K55" s="5">
        <f t="shared" si="17"/>
        <v>-30658</v>
      </c>
      <c r="L55" s="5">
        <f t="shared" si="17"/>
        <v>-25261</v>
      </c>
      <c r="M55" s="5">
        <f t="shared" si="17"/>
        <v>86260</v>
      </c>
      <c r="N55" s="5">
        <f>L55+K55+J55+M55</f>
        <v>3382</v>
      </c>
      <c r="O55" s="5">
        <f>O56+O57</f>
        <v>-31341</v>
      </c>
      <c r="P55" s="5">
        <f>P56+P57</f>
        <v>-28969</v>
      </c>
      <c r="Q55" s="5">
        <f>Q56+Q57</f>
        <v>-29151.256499019</v>
      </c>
      <c r="R55" s="5">
        <f>R56+R57</f>
        <v>91295.202849018999</v>
      </c>
      <c r="S55" s="5">
        <f>SUM(O55:R55)</f>
        <v>1833.9463499999983</v>
      </c>
      <c r="T55" s="5">
        <f>T56+T57</f>
        <v>-48278.625379999954</v>
      </c>
      <c r="U55" s="5">
        <f>U56+U57</f>
        <v>-38048.122060000052</v>
      </c>
      <c r="V55" s="5">
        <f>V56+V57</f>
        <v>-37929.252559999994</v>
      </c>
      <c r="W55" s="5">
        <f>W56+W57</f>
        <v>118000.35356</v>
      </c>
      <c r="X55" s="5">
        <f t="shared" si="15"/>
        <v>-6255.6464399999968</v>
      </c>
      <c r="Y55" s="5">
        <f>Y56+Y57</f>
        <v>-37215.122900000002</v>
      </c>
      <c r="Z55" s="5">
        <v>-34225.877099999998</v>
      </c>
      <c r="AA55" s="5">
        <f t="shared" si="16"/>
        <v>-71441</v>
      </c>
    </row>
    <row r="56" spans="1:27" s="36" customFormat="1" outlineLevel="1">
      <c r="B56" s="8" t="s">
        <v>102</v>
      </c>
      <c r="C56" s="8" t="s">
        <v>345</v>
      </c>
      <c r="D56" s="49"/>
      <c r="E56" s="9">
        <v>-334.6</v>
      </c>
      <c r="F56" s="9">
        <v>-5515.4</v>
      </c>
      <c r="G56" s="9">
        <v>-7835.7396099999933</v>
      </c>
      <c r="H56" s="9">
        <v>10360.739609999993</v>
      </c>
      <c r="I56" s="9">
        <v>-3325</v>
      </c>
      <c r="J56" s="9">
        <v>-7958</v>
      </c>
      <c r="K56" s="9">
        <v>-8169.4095699999871</v>
      </c>
      <c r="L56" s="9">
        <v>-2483.6719000000294</v>
      </c>
      <c r="M56" s="9">
        <v>12621.081470000016</v>
      </c>
      <c r="N56" s="9">
        <v>-5990</v>
      </c>
      <c r="O56" s="5">
        <v>-4508</v>
      </c>
      <c r="P56" s="5">
        <v>-1486</v>
      </c>
      <c r="Q56" s="9">
        <v>-930.92885069899785</v>
      </c>
      <c r="R56" s="9">
        <v>8753.5929306989965</v>
      </c>
      <c r="S56" s="9">
        <f>SUM(O56:R56)</f>
        <v>1828.6640799999986</v>
      </c>
      <c r="T56" s="9">
        <v>-12335.39747</v>
      </c>
      <c r="U56" s="9">
        <v>-794.28716000000168</v>
      </c>
      <c r="V56" s="9">
        <v>606.9899500000032</v>
      </c>
      <c r="W56" s="9">
        <v>7113.1398600000039</v>
      </c>
      <c r="X56" s="9">
        <f>SUM(T56:W56)</f>
        <v>-5409.5548199999948</v>
      </c>
      <c r="Y56" s="9">
        <v>606.60426000000098</v>
      </c>
      <c r="Z56" s="9">
        <v>4797.395739999999</v>
      </c>
      <c r="AA56" s="9">
        <f t="shared" si="16"/>
        <v>5404</v>
      </c>
    </row>
    <row r="57" spans="1:27" s="36" customFormat="1" outlineLevel="1">
      <c r="B57" s="8" t="s">
        <v>103</v>
      </c>
      <c r="C57" s="8" t="s">
        <v>346</v>
      </c>
      <c r="D57" s="49"/>
      <c r="E57" s="9">
        <v>-7544.5</v>
      </c>
      <c r="F57" s="9">
        <v>-23512.5</v>
      </c>
      <c r="G57" s="9">
        <v>-21343.26039000001</v>
      </c>
      <c r="H57" s="9">
        <v>45531.26039000001</v>
      </c>
      <c r="I57" s="9">
        <v>-6869</v>
      </c>
      <c r="J57" s="9">
        <v>-19001</v>
      </c>
      <c r="K57" s="9">
        <v>-22488.590430000011</v>
      </c>
      <c r="L57" s="9">
        <v>-22777.32809999997</v>
      </c>
      <c r="M57" s="9">
        <v>73638.918529999981</v>
      </c>
      <c r="N57" s="9">
        <v>9372</v>
      </c>
      <c r="O57" s="5">
        <v>-26833</v>
      </c>
      <c r="P57" s="5">
        <v>-27483</v>
      </c>
      <c r="Q57" s="9">
        <v>-28220.327648320002</v>
      </c>
      <c r="R57" s="9">
        <v>82541.609918319999</v>
      </c>
      <c r="S57" s="9">
        <f>SUM(O57:R57)</f>
        <v>5.2822699999960605</v>
      </c>
      <c r="T57" s="9">
        <v>-35943.22790999995</v>
      </c>
      <c r="U57" s="9">
        <v>-37253.834900000053</v>
      </c>
      <c r="V57" s="9">
        <v>-38536.242509999996</v>
      </c>
      <c r="W57" s="9">
        <v>110887.21369999999</v>
      </c>
      <c r="X57" s="9">
        <f>SUM(T57:W57)</f>
        <v>-846.09162000000651</v>
      </c>
      <c r="Y57" s="9">
        <v>-37821.727160000002</v>
      </c>
      <c r="Z57" s="9">
        <v>-39023.272839999998</v>
      </c>
      <c r="AA57" s="9">
        <f t="shared" si="16"/>
        <v>-76845</v>
      </c>
    </row>
    <row r="58" spans="1:27" s="36" customFormat="1" outlineLevel="1">
      <c r="B58" s="7"/>
      <c r="C58" s="7"/>
      <c r="D58" s="4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s="35" customFormat="1" outlineLevel="1">
      <c r="B59" s="4" t="s">
        <v>104</v>
      </c>
      <c r="C59" s="4" t="s">
        <v>347</v>
      </c>
      <c r="E59" s="5">
        <f>SUM(E60:E81)</f>
        <v>-5169.7680899947854</v>
      </c>
      <c r="F59" s="5">
        <f>SUM(F60:F81)</f>
        <v>519.6253699998631</v>
      </c>
      <c r="G59" s="5">
        <f>SUM(G60:G81)</f>
        <v>-535.85728000041456</v>
      </c>
      <c r="H59" s="5">
        <f>SUM(H60:H81)</f>
        <v>51461.999999999956</v>
      </c>
      <c r="I59" s="5">
        <f>SUM(E59:H59)</f>
        <v>46276.00000000462</v>
      </c>
      <c r="J59" s="5">
        <f>SUM(J60:J81)</f>
        <v>11801.603700000001</v>
      </c>
      <c r="K59" s="5">
        <f>SUM(K60:K81)</f>
        <v>-1463.6037000000015</v>
      </c>
      <c r="L59" s="5">
        <f>SUM(L60:L81)</f>
        <v>6523.0000000000009</v>
      </c>
      <c r="M59" s="5">
        <f>SUM(M60:M81)</f>
        <v>114391.00000000001</v>
      </c>
      <c r="N59" s="5">
        <f>L59+K59+J59+M59</f>
        <v>131252</v>
      </c>
      <c r="O59" s="5">
        <f>SUM(O60:O81)</f>
        <v>-2589</v>
      </c>
      <c r="P59" s="5">
        <f>SUM(P60:P81)</f>
        <v>46679</v>
      </c>
      <c r="Q59" s="5">
        <f>SUM(Q60:Q81)</f>
        <v>-14984.029080968801</v>
      </c>
      <c r="R59" s="5">
        <f>SUM(R60:R81)</f>
        <v>102490.12916999997</v>
      </c>
      <c r="S59" s="5">
        <f t="shared" ref="S59:S77" si="18">SUM(O59:R59)</f>
        <v>131596.10008903116</v>
      </c>
      <c r="T59" s="5">
        <f>SUM(T60:T81)</f>
        <v>10682.011319999989</v>
      </c>
      <c r="U59" s="5">
        <f>SUM(U60:U81)</f>
        <v>6935.7546700000012</v>
      </c>
      <c r="V59" s="5">
        <f>SUM(V60:V81)</f>
        <v>-4420</v>
      </c>
      <c r="W59" s="5">
        <f>SUM(W60:W81)</f>
        <v>106310.97756000003</v>
      </c>
      <c r="X59" s="5">
        <f t="shared" si="15"/>
        <v>119508.74355000001</v>
      </c>
      <c r="Y59" s="5">
        <f>SUM(Y60:Y81)</f>
        <v>-8819.0427799999961</v>
      </c>
      <c r="Z59" s="5">
        <f>SUM(Z60:Z81)</f>
        <v>270933.04278000002</v>
      </c>
      <c r="AA59" s="5">
        <f t="shared" si="16"/>
        <v>262114.00000000003</v>
      </c>
    </row>
    <row r="60" spans="1:27" s="36" customFormat="1" outlineLevel="1">
      <c r="B60" s="8" t="s">
        <v>105</v>
      </c>
      <c r="C60" s="8" t="s">
        <v>348</v>
      </c>
      <c r="D60" s="49"/>
      <c r="E60" s="9">
        <v>61.340050000000005</v>
      </c>
      <c r="F60" s="9">
        <v>-836.41904999999997</v>
      </c>
      <c r="G60" s="9">
        <v>0</v>
      </c>
      <c r="H60" s="9">
        <v>0</v>
      </c>
      <c r="I60" s="9">
        <v>-775.07899999999995</v>
      </c>
      <c r="J60" s="9">
        <v>0</v>
      </c>
      <c r="K60" s="9">
        <v>0</v>
      </c>
      <c r="L60" s="9">
        <v>0</v>
      </c>
      <c r="M60" s="9">
        <v>-10.162800000000001</v>
      </c>
      <c r="N60" s="9">
        <v>-10.162800000000001</v>
      </c>
      <c r="O60" s="9">
        <v>0</v>
      </c>
      <c r="P60" s="9">
        <v>0</v>
      </c>
      <c r="Q60" s="9">
        <v>0</v>
      </c>
      <c r="R60" s="9">
        <v>0</v>
      </c>
      <c r="S60" s="9">
        <f t="shared" si="18"/>
        <v>0</v>
      </c>
      <c r="T60" s="9">
        <v>0</v>
      </c>
      <c r="U60" s="9">
        <v>0</v>
      </c>
      <c r="V60" s="9">
        <v>0</v>
      </c>
      <c r="W60" s="9">
        <v>-9328.8832100000018</v>
      </c>
      <c r="X60" s="9">
        <f t="shared" si="15"/>
        <v>-9328.8832100000018</v>
      </c>
      <c r="Y60" s="9">
        <v>0</v>
      </c>
      <c r="Z60" s="9">
        <v>0</v>
      </c>
      <c r="AA60" s="9">
        <f t="shared" si="16"/>
        <v>0</v>
      </c>
    </row>
    <row r="61" spans="1:27" s="36" customFormat="1" outlineLevel="1">
      <c r="B61" s="8" t="s">
        <v>106</v>
      </c>
      <c r="C61" s="8" t="s">
        <v>349</v>
      </c>
      <c r="D61" s="49"/>
      <c r="E61" s="9">
        <v>0</v>
      </c>
      <c r="F61" s="9">
        <v>230.19438</v>
      </c>
      <c r="G61" s="9">
        <v>0</v>
      </c>
      <c r="H61" s="9">
        <v>57181.67214000001</v>
      </c>
      <c r="I61" s="9">
        <v>57411.86652000001</v>
      </c>
      <c r="J61" s="9">
        <v>0</v>
      </c>
      <c r="K61" s="9">
        <v>258.33170999999999</v>
      </c>
      <c r="L61" s="9">
        <v>0</v>
      </c>
      <c r="M61" s="9">
        <v>132845.02242999998</v>
      </c>
      <c r="N61" s="9">
        <v>133103.35413999998</v>
      </c>
      <c r="O61" s="9">
        <v>0</v>
      </c>
      <c r="P61" s="9">
        <v>0</v>
      </c>
      <c r="Q61" s="9">
        <v>0</v>
      </c>
      <c r="R61" s="9">
        <v>101816.02591999999</v>
      </c>
      <c r="S61" s="9">
        <f t="shared" si="18"/>
        <v>101816.02591999999</v>
      </c>
      <c r="T61" s="9">
        <v>0</v>
      </c>
      <c r="U61" s="9">
        <v>803.67451000000005</v>
      </c>
      <c r="V61" s="9">
        <v>397.45661000000001</v>
      </c>
      <c r="W61" s="9">
        <v>134908.89239000002</v>
      </c>
      <c r="X61" s="9">
        <f t="shared" si="15"/>
        <v>136110.02351000003</v>
      </c>
      <c r="Y61" s="9">
        <v>0</v>
      </c>
      <c r="Z61" s="9">
        <v>0</v>
      </c>
      <c r="AA61" s="9">
        <f t="shared" si="16"/>
        <v>0</v>
      </c>
    </row>
    <row r="62" spans="1:27" s="36" customFormat="1" outlineLevel="1">
      <c r="B62" s="8" t="s">
        <v>107</v>
      </c>
      <c r="C62" s="8" t="s">
        <v>350</v>
      </c>
      <c r="D62" s="49"/>
      <c r="E62" s="9">
        <v>-3736.3630599947774</v>
      </c>
      <c r="F62" s="9">
        <v>-1863.5114700003962</v>
      </c>
      <c r="G62" s="9">
        <v>-1829.71885</v>
      </c>
      <c r="H62" s="9">
        <v>-1807.4066200048264</v>
      </c>
      <c r="I62" s="9">
        <v>-9237</v>
      </c>
      <c r="J62" s="9">
        <v>-3411.4854500000001</v>
      </c>
      <c r="K62" s="9">
        <v>-2831.1874600000006</v>
      </c>
      <c r="L62" s="9">
        <v>-6961.5138799999977</v>
      </c>
      <c r="M62" s="9">
        <v>-6805.8132100000003</v>
      </c>
      <c r="N62" s="9">
        <v>-20010</v>
      </c>
      <c r="O62" s="9">
        <v>-4693.0636800000048</v>
      </c>
      <c r="P62" s="9">
        <v>-2589.2574699999973</v>
      </c>
      <c r="Q62" s="9">
        <v>-6869.1426400000009</v>
      </c>
      <c r="R62" s="9">
        <v>-14123.425229999984</v>
      </c>
      <c r="S62" s="9">
        <f t="shared" si="18"/>
        <v>-28274.889019999988</v>
      </c>
      <c r="T62" s="9">
        <v>-2140.5267500000027</v>
      </c>
      <c r="U62" s="9">
        <v>-12969.429800000002</v>
      </c>
      <c r="V62" s="9">
        <v>-6746.0180100000071</v>
      </c>
      <c r="W62" s="9">
        <v>-5193.0680299999922</v>
      </c>
      <c r="X62" s="9">
        <f t="shared" si="15"/>
        <v>-27049.042590000001</v>
      </c>
      <c r="Y62" s="9">
        <v>-10412.465239999996</v>
      </c>
      <c r="Z62" s="9">
        <v>-7781.8751900000043</v>
      </c>
      <c r="AA62" s="9">
        <f t="shared" si="16"/>
        <v>-18194.34043</v>
      </c>
    </row>
    <row r="63" spans="1:27" s="36" customFormat="1" outlineLevel="1">
      <c r="B63" s="8" t="s">
        <v>256</v>
      </c>
      <c r="C63" s="8" t="s">
        <v>351</v>
      </c>
      <c r="D63" s="49"/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12032.608910000001</v>
      </c>
      <c r="U63" s="9">
        <v>0</v>
      </c>
      <c r="V63" s="9">
        <v>0</v>
      </c>
      <c r="W63" s="9">
        <v>821.35832999999991</v>
      </c>
      <c r="X63" s="9">
        <f t="shared" si="15"/>
        <v>12853.96724</v>
      </c>
      <c r="Y63" s="9">
        <v>0</v>
      </c>
      <c r="Z63" s="9">
        <v>0</v>
      </c>
      <c r="AA63" s="9">
        <f t="shared" si="16"/>
        <v>0</v>
      </c>
    </row>
    <row r="64" spans="1:27" s="36" customFormat="1" outlineLevel="1">
      <c r="B64" s="8" t="s">
        <v>580</v>
      </c>
      <c r="C64" s="8" t="s">
        <v>352</v>
      </c>
      <c r="D64" s="49"/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11128.943880000001</v>
      </c>
      <c r="V64" s="9">
        <v>1365.3030000000001</v>
      </c>
      <c r="W64" s="9">
        <v>364.42490999999711</v>
      </c>
      <c r="X64" s="9">
        <f t="shared" si="15"/>
        <v>12858.671789999999</v>
      </c>
      <c r="Y64" s="9">
        <v>1280.56987</v>
      </c>
      <c r="Z64" s="9">
        <v>71679.960609999995</v>
      </c>
      <c r="AA64" s="9">
        <f t="shared" si="16"/>
        <v>72960.530480000001</v>
      </c>
    </row>
    <row r="65" spans="2:27" s="36" customFormat="1" outlineLevel="1">
      <c r="B65" s="8" t="s">
        <v>108</v>
      </c>
      <c r="C65" s="8" t="s">
        <v>353</v>
      </c>
      <c r="D65" s="49"/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f t="shared" si="18"/>
        <v>0</v>
      </c>
      <c r="T65" s="9">
        <v>0</v>
      </c>
      <c r="U65" s="9">
        <v>0</v>
      </c>
      <c r="V65" s="9">
        <v>0</v>
      </c>
      <c r="W65" s="9">
        <v>0</v>
      </c>
      <c r="X65" s="9">
        <f t="shared" si="15"/>
        <v>0</v>
      </c>
      <c r="Y65" s="9">
        <v>0</v>
      </c>
      <c r="Z65" s="9">
        <v>0</v>
      </c>
      <c r="AA65" s="9">
        <f t="shared" si="16"/>
        <v>0</v>
      </c>
    </row>
    <row r="66" spans="2:27" s="36" customFormat="1" outlineLevel="1">
      <c r="B66" s="8" t="s">
        <v>109</v>
      </c>
      <c r="C66" s="8" t="s">
        <v>354</v>
      </c>
      <c r="D66" s="49"/>
      <c r="E66" s="9">
        <v>-1340.38768</v>
      </c>
      <c r="F66" s="9">
        <v>-4650.6123199999993</v>
      </c>
      <c r="G66" s="9">
        <v>3320.4050899999997</v>
      </c>
      <c r="H66" s="9">
        <v>-19122.140340000005</v>
      </c>
      <c r="I66" s="9">
        <v>-21792.735250000005</v>
      </c>
      <c r="J66" s="9">
        <v>-1887.3936199999991</v>
      </c>
      <c r="K66" s="9">
        <v>-84.034410000000619</v>
      </c>
      <c r="L66" s="9">
        <v>13012.113810000003</v>
      </c>
      <c r="M66" s="9">
        <v>1531.78917</v>
      </c>
      <c r="N66" s="9">
        <v>12572.474950000003</v>
      </c>
      <c r="O66" s="9">
        <v>-2081.8583100000001</v>
      </c>
      <c r="P66" s="9">
        <v>51176.653869999995</v>
      </c>
      <c r="Q66" s="9">
        <v>-10258.83382</v>
      </c>
      <c r="R66" s="9">
        <v>8145.0431200000039</v>
      </c>
      <c r="S66" s="9">
        <f t="shared" si="18"/>
        <v>46981.004859999994</v>
      </c>
      <c r="T66" s="9">
        <v>4554.7917299999999</v>
      </c>
      <c r="U66" s="9">
        <v>-5536.7239799999988</v>
      </c>
      <c r="V66" s="9">
        <v>0</v>
      </c>
      <c r="W66" s="9">
        <v>-7256.0857900000001</v>
      </c>
      <c r="X66" s="9">
        <f t="shared" si="15"/>
        <v>-8238.018039999999</v>
      </c>
      <c r="Y66" s="9">
        <v>-268.39787000000001</v>
      </c>
      <c r="Z66" s="9">
        <v>-274.4479</v>
      </c>
      <c r="AA66" s="9">
        <f t="shared" si="16"/>
        <v>-542.84577000000002</v>
      </c>
    </row>
    <row r="67" spans="2:27" s="36" customFormat="1" outlineLevel="1">
      <c r="B67" s="8" t="s">
        <v>110</v>
      </c>
      <c r="C67" s="8" t="s">
        <v>355</v>
      </c>
      <c r="D67" s="49"/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-1.92093</v>
      </c>
      <c r="K67" s="9">
        <v>0</v>
      </c>
      <c r="L67" s="9">
        <v>0</v>
      </c>
      <c r="M67" s="9">
        <v>0</v>
      </c>
      <c r="N67" s="9">
        <v>-1.92093</v>
      </c>
      <c r="O67" s="9">
        <v>0</v>
      </c>
      <c r="P67" s="9">
        <v>0</v>
      </c>
      <c r="Q67" s="9">
        <v>0</v>
      </c>
      <c r="R67" s="9">
        <v>0</v>
      </c>
      <c r="S67" s="9">
        <f t="shared" si="18"/>
        <v>0</v>
      </c>
      <c r="T67" s="9">
        <v>0</v>
      </c>
      <c r="U67" s="9">
        <v>0</v>
      </c>
      <c r="V67" s="9">
        <v>0</v>
      </c>
      <c r="W67" s="9">
        <v>0</v>
      </c>
      <c r="X67" s="9">
        <f t="shared" si="15"/>
        <v>0</v>
      </c>
      <c r="Y67" s="9">
        <v>0</v>
      </c>
      <c r="Z67" s="9">
        <v>0</v>
      </c>
      <c r="AA67" s="9">
        <f t="shared" si="16"/>
        <v>0</v>
      </c>
    </row>
    <row r="68" spans="2:27" s="36" customFormat="1" outlineLevel="1">
      <c r="B68" s="8" t="s">
        <v>111</v>
      </c>
      <c r="C68" s="8" t="s">
        <v>356</v>
      </c>
      <c r="D68" s="49"/>
      <c r="E68" s="9">
        <v>0</v>
      </c>
      <c r="F68" s="9">
        <v>-2033</v>
      </c>
      <c r="G68" s="9">
        <v>0</v>
      </c>
      <c r="H68" s="9">
        <v>0</v>
      </c>
      <c r="I68" s="9">
        <v>-2033</v>
      </c>
      <c r="J68" s="9">
        <v>-1278.59178</v>
      </c>
      <c r="K68" s="9">
        <v>307.40501</v>
      </c>
      <c r="L68" s="9">
        <v>0</v>
      </c>
      <c r="M68" s="9">
        <v>0</v>
      </c>
      <c r="N68" s="9">
        <v>-971.18677000000002</v>
      </c>
      <c r="O68" s="9">
        <v>0</v>
      </c>
      <c r="P68" s="9">
        <v>0</v>
      </c>
      <c r="Q68" s="9">
        <v>0</v>
      </c>
      <c r="R68" s="9">
        <v>0</v>
      </c>
      <c r="S68" s="9">
        <f t="shared" si="18"/>
        <v>0</v>
      </c>
      <c r="T68" s="9">
        <v>-1293.2032300000001</v>
      </c>
      <c r="U68" s="9">
        <v>0</v>
      </c>
      <c r="V68" s="9">
        <v>0</v>
      </c>
      <c r="W68" s="9">
        <v>0</v>
      </c>
      <c r="X68" s="9">
        <f t="shared" si="15"/>
        <v>-1293.2032300000001</v>
      </c>
      <c r="Y68" s="9">
        <v>0</v>
      </c>
      <c r="Z68" s="9">
        <v>0</v>
      </c>
      <c r="AA68" s="9">
        <f t="shared" si="16"/>
        <v>0</v>
      </c>
    </row>
    <row r="69" spans="2:27" s="36" customFormat="1" outlineLevel="1">
      <c r="B69" s="8" t="s">
        <v>112</v>
      </c>
      <c r="C69" s="8" t="s">
        <v>357</v>
      </c>
      <c r="D69" s="49"/>
      <c r="E69" s="9">
        <v>0</v>
      </c>
      <c r="F69" s="9">
        <v>10339</v>
      </c>
      <c r="G69" s="9">
        <v>0</v>
      </c>
      <c r="H69" s="9">
        <v>0</v>
      </c>
      <c r="I69" s="9">
        <v>10339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f t="shared" si="18"/>
        <v>0</v>
      </c>
      <c r="T69" s="9">
        <v>0</v>
      </c>
      <c r="U69" s="9">
        <v>0</v>
      </c>
      <c r="V69" s="9">
        <v>0</v>
      </c>
      <c r="W69" s="9">
        <v>0</v>
      </c>
      <c r="X69" s="9">
        <f t="shared" si="15"/>
        <v>0</v>
      </c>
      <c r="Y69" s="9">
        <v>0</v>
      </c>
      <c r="Z69" s="9">
        <v>0</v>
      </c>
      <c r="AA69" s="9">
        <f t="shared" si="16"/>
        <v>0</v>
      </c>
    </row>
    <row r="70" spans="2:27" s="36" customFormat="1" outlineLevel="1">
      <c r="B70" s="8" t="s">
        <v>81</v>
      </c>
      <c r="C70" s="8" t="s">
        <v>358</v>
      </c>
      <c r="D70" s="49"/>
      <c r="E70" s="9">
        <v>-37.516570000000002</v>
      </c>
      <c r="F70" s="9">
        <v>-37.196959999999997</v>
      </c>
      <c r="G70" s="9">
        <v>-37.182449999999996</v>
      </c>
      <c r="H70" s="9">
        <v>-34.598300000000002</v>
      </c>
      <c r="I70" s="9">
        <v>-146.49427999999997</v>
      </c>
      <c r="J70" s="9">
        <v>-33.717849999999999</v>
      </c>
      <c r="K70" s="9">
        <v>-31.59591</v>
      </c>
      <c r="L70" s="9">
        <v>-31.532220000000002</v>
      </c>
      <c r="M70" s="9">
        <v>-31.528299999999998</v>
      </c>
      <c r="N70" s="9">
        <v>-128.37428</v>
      </c>
      <c r="O70" s="9">
        <v>-31.498200000000001</v>
      </c>
      <c r="P70" s="9">
        <v>-31.479009999999999</v>
      </c>
      <c r="Q70" s="9">
        <v>-30.827950000000001</v>
      </c>
      <c r="R70" s="9">
        <v>-29.83418</v>
      </c>
      <c r="S70" s="9">
        <f t="shared" si="18"/>
        <v>-123.63934</v>
      </c>
      <c r="T70" s="9">
        <v>-29.246239999999997</v>
      </c>
      <c r="U70" s="9">
        <v>-25.887150000000002</v>
      </c>
      <c r="V70" s="9">
        <v>-24.693669999999997</v>
      </c>
      <c r="W70" s="9">
        <v>-23.621320000000001</v>
      </c>
      <c r="X70" s="9">
        <f t="shared" si="15"/>
        <v>-103.44837999999999</v>
      </c>
      <c r="Y70" s="9">
        <v>-22.664549999999998</v>
      </c>
      <c r="Z70" s="9">
        <v>-22.028959999999998</v>
      </c>
      <c r="AA70" s="9">
        <f t="shared" si="16"/>
        <v>-44.693509999999996</v>
      </c>
    </row>
    <row r="71" spans="2:27" s="36" customFormat="1" outlineLevel="1">
      <c r="B71" s="8" t="s">
        <v>85</v>
      </c>
      <c r="C71" s="8" t="s">
        <v>359</v>
      </c>
      <c r="D71" s="49"/>
      <c r="E71" s="9">
        <v>9.9127500000000008</v>
      </c>
      <c r="F71" s="9">
        <v>0</v>
      </c>
      <c r="G71" s="9">
        <v>0</v>
      </c>
      <c r="H71" s="9">
        <v>0</v>
      </c>
      <c r="I71" s="9">
        <v>9.9127500000000008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f t="shared" si="18"/>
        <v>0</v>
      </c>
      <c r="T71" s="9">
        <v>0</v>
      </c>
      <c r="U71" s="9">
        <v>0</v>
      </c>
      <c r="V71" s="9">
        <v>0</v>
      </c>
      <c r="W71" s="9">
        <v>0</v>
      </c>
      <c r="X71" s="9">
        <f t="shared" si="15"/>
        <v>0</v>
      </c>
      <c r="Y71" s="9">
        <v>0</v>
      </c>
      <c r="Z71" s="9">
        <v>0</v>
      </c>
      <c r="AA71" s="9">
        <f t="shared" si="16"/>
        <v>0</v>
      </c>
    </row>
    <row r="72" spans="2:27" s="36" customFormat="1" outlineLevel="1">
      <c r="B72" s="8" t="s">
        <v>113</v>
      </c>
      <c r="C72" s="8" t="s">
        <v>360</v>
      </c>
      <c r="D72" s="49"/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f t="shared" si="18"/>
        <v>0</v>
      </c>
      <c r="T72" s="9">
        <v>0</v>
      </c>
      <c r="U72" s="9">
        <v>0</v>
      </c>
      <c r="V72" s="9">
        <v>0</v>
      </c>
      <c r="W72" s="9">
        <v>0</v>
      </c>
      <c r="X72" s="9">
        <f t="shared" si="15"/>
        <v>0</v>
      </c>
      <c r="Y72" s="9">
        <v>0</v>
      </c>
      <c r="Z72" s="9">
        <v>0</v>
      </c>
      <c r="AA72" s="9">
        <f t="shared" si="16"/>
        <v>0</v>
      </c>
    </row>
    <row r="73" spans="2:27" s="36" customFormat="1" outlineLevel="1">
      <c r="B73" s="8" t="s">
        <v>114</v>
      </c>
      <c r="C73" s="8" t="s">
        <v>361</v>
      </c>
      <c r="D73" s="49"/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4653.9775</v>
      </c>
      <c r="S73" s="9">
        <f>(SUM(O73:R73))</f>
        <v>4653.9775</v>
      </c>
      <c r="T73" s="9">
        <v>0</v>
      </c>
      <c r="U73" s="9">
        <v>0</v>
      </c>
      <c r="V73" s="9">
        <v>0</v>
      </c>
      <c r="W73" s="9">
        <v>0</v>
      </c>
      <c r="X73" s="9">
        <f t="shared" si="15"/>
        <v>0</v>
      </c>
      <c r="Y73" s="9">
        <v>0</v>
      </c>
      <c r="Z73" s="9">
        <v>0</v>
      </c>
      <c r="AA73" s="9">
        <f t="shared" si="16"/>
        <v>0</v>
      </c>
    </row>
    <row r="74" spans="2:27" s="36" customFormat="1" outlineLevel="1">
      <c r="B74" s="8" t="s">
        <v>115</v>
      </c>
      <c r="C74" s="8" t="s">
        <v>362</v>
      </c>
      <c r="D74" s="49"/>
      <c r="E74" s="9">
        <v>0</v>
      </c>
      <c r="F74" s="9">
        <v>0</v>
      </c>
      <c r="G74" s="9">
        <v>-2630.3405200000002</v>
      </c>
      <c r="H74" s="9">
        <v>18936.344990000001</v>
      </c>
      <c r="I74" s="9">
        <v>16306.004470000002</v>
      </c>
      <c r="J74" s="9">
        <v>964.34989000000019</v>
      </c>
      <c r="K74" s="9">
        <v>1856.1304899999886</v>
      </c>
      <c r="L74" s="9">
        <v>466.89022000000102</v>
      </c>
      <c r="M74" s="9">
        <v>-7108.727429999999</v>
      </c>
      <c r="N74" s="9">
        <v>-3821.3568300000088</v>
      </c>
      <c r="O74" s="9">
        <v>4255.2356000000018</v>
      </c>
      <c r="P74" s="9">
        <v>679.64146999999946</v>
      </c>
      <c r="Q74" s="9">
        <v>2214.5911399999995</v>
      </c>
      <c r="R74" s="9">
        <v>-483.1131400000005</v>
      </c>
      <c r="S74" s="9">
        <f t="shared" si="18"/>
        <v>6666.3550700000005</v>
      </c>
      <c r="T74" s="9">
        <v>328.98365999999095</v>
      </c>
      <c r="U74" s="9">
        <v>14888.399309999999</v>
      </c>
      <c r="V74" s="9">
        <v>1435.9233199999992</v>
      </c>
      <c r="W74" s="9">
        <v>-6004.2209899999953</v>
      </c>
      <c r="X74" s="9">
        <f t="shared" si="15"/>
        <v>10649.085299999995</v>
      </c>
      <c r="Y74" s="9">
        <v>832.69711999999993</v>
      </c>
      <c r="Z74" s="9">
        <v>-135.52211000000005</v>
      </c>
      <c r="AA74" s="9">
        <f t="shared" si="16"/>
        <v>697.17500999999993</v>
      </c>
    </row>
    <row r="75" spans="2:27" s="36" customFormat="1" outlineLevel="1">
      <c r="B75" s="8" t="s">
        <v>116</v>
      </c>
      <c r="C75" s="8" t="s">
        <v>363</v>
      </c>
      <c r="D75" s="49"/>
      <c r="E75" s="9">
        <v>-165.65141</v>
      </c>
      <c r="F75" s="9">
        <v>-859.02359000000013</v>
      </c>
      <c r="G75" s="9">
        <v>126.64876</v>
      </c>
      <c r="H75" s="9">
        <v>-3491.9737599999999</v>
      </c>
      <c r="I75" s="9">
        <v>-4390</v>
      </c>
      <c r="J75" s="9">
        <v>162.44033999999999</v>
      </c>
      <c r="K75" s="9">
        <v>-458.68171999999998</v>
      </c>
      <c r="L75" s="9">
        <v>0</v>
      </c>
      <c r="M75" s="9">
        <v>-2384.1120799999999</v>
      </c>
      <c r="N75" s="9">
        <v>-2680.3534599999998</v>
      </c>
      <c r="O75" s="9">
        <v>0</v>
      </c>
      <c r="P75" s="9">
        <v>0</v>
      </c>
      <c r="Q75" s="9">
        <v>0</v>
      </c>
      <c r="R75" s="9">
        <v>-639.0756899999999</v>
      </c>
      <c r="S75" s="9">
        <f t="shared" si="18"/>
        <v>-639.0756899999999</v>
      </c>
      <c r="T75" s="9">
        <v>-2793.2102199999999</v>
      </c>
      <c r="U75" s="9">
        <v>-1365.4061899999999</v>
      </c>
      <c r="V75" s="9">
        <v>-861.76514999999995</v>
      </c>
      <c r="W75" s="9">
        <v>-1980.65057</v>
      </c>
      <c r="X75" s="9">
        <f t="shared" si="15"/>
        <v>-7001.0321299999996</v>
      </c>
      <c r="Y75" s="9">
        <v>-228.78210999999999</v>
      </c>
      <c r="Z75" s="9">
        <v>-38022.93692</v>
      </c>
      <c r="AA75" s="9">
        <f t="shared" si="16"/>
        <v>-38251.71903</v>
      </c>
    </row>
    <row r="76" spans="2:27" s="36" customFormat="1" outlineLevel="1">
      <c r="B76" s="8" t="s">
        <v>78</v>
      </c>
      <c r="C76" s="8" t="s">
        <v>334</v>
      </c>
      <c r="D76" s="49"/>
      <c r="E76" s="9">
        <v>0</v>
      </c>
      <c r="F76" s="9">
        <v>0</v>
      </c>
      <c r="G76" s="9">
        <v>0</v>
      </c>
      <c r="H76" s="9">
        <v>-0.48</v>
      </c>
      <c r="I76" s="9">
        <v>-0.48</v>
      </c>
      <c r="J76" s="9">
        <v>-0.12</v>
      </c>
      <c r="K76" s="9">
        <v>0</v>
      </c>
      <c r="L76" s="9">
        <v>0</v>
      </c>
      <c r="M76" s="9">
        <v>0</v>
      </c>
      <c r="N76" s="9">
        <v>-0.12</v>
      </c>
      <c r="O76" s="9">
        <v>0</v>
      </c>
      <c r="P76" s="9">
        <v>0</v>
      </c>
      <c r="Q76" s="9">
        <v>0</v>
      </c>
      <c r="R76" s="9">
        <v>0</v>
      </c>
      <c r="S76" s="9">
        <f t="shared" si="18"/>
        <v>0</v>
      </c>
      <c r="T76" s="9">
        <v>0</v>
      </c>
      <c r="U76" s="9">
        <v>0</v>
      </c>
      <c r="V76" s="9">
        <v>0</v>
      </c>
      <c r="W76" s="9">
        <v>0</v>
      </c>
      <c r="X76" s="9">
        <f t="shared" si="15"/>
        <v>0</v>
      </c>
      <c r="Y76" s="9">
        <v>0</v>
      </c>
      <c r="Z76" s="9">
        <v>0</v>
      </c>
      <c r="AA76" s="9">
        <f t="shared" si="16"/>
        <v>0</v>
      </c>
    </row>
    <row r="77" spans="2:27" s="36" customFormat="1" outlineLevel="1">
      <c r="B77" s="8" t="s">
        <v>97</v>
      </c>
      <c r="C77" s="8" t="s">
        <v>364</v>
      </c>
      <c r="D77" s="49"/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17696.17398</v>
      </c>
      <c r="K77" s="9">
        <v>-1131.52854</v>
      </c>
      <c r="L77" s="9">
        <v>0</v>
      </c>
      <c r="M77" s="9">
        <v>-3414.4577000000004</v>
      </c>
      <c r="N77" s="9">
        <v>13150.187739999999</v>
      </c>
      <c r="O77" s="9">
        <v>0</v>
      </c>
      <c r="P77" s="9">
        <v>0</v>
      </c>
      <c r="Q77" s="9">
        <v>0</v>
      </c>
      <c r="R77" s="9">
        <v>0</v>
      </c>
      <c r="S77" s="9">
        <f t="shared" si="18"/>
        <v>0</v>
      </c>
      <c r="T77" s="9">
        <v>0</v>
      </c>
      <c r="U77" s="9">
        <v>0</v>
      </c>
      <c r="V77" s="9">
        <v>0</v>
      </c>
      <c r="W77" s="9">
        <v>0</v>
      </c>
      <c r="X77" s="9">
        <f t="shared" si="15"/>
        <v>0</v>
      </c>
      <c r="Y77" s="9">
        <v>0</v>
      </c>
      <c r="Z77" s="9">
        <v>0</v>
      </c>
      <c r="AA77" s="9">
        <f t="shared" si="16"/>
        <v>0</v>
      </c>
    </row>
    <row r="78" spans="2:27" s="36" customFormat="1">
      <c r="B78" s="8" t="s">
        <v>95</v>
      </c>
      <c r="C78" s="8" t="s">
        <v>335</v>
      </c>
      <c r="D78" s="49"/>
      <c r="E78" s="9">
        <v>0</v>
      </c>
      <c r="F78" s="9">
        <v>0</v>
      </c>
      <c r="G78" s="9">
        <v>0</v>
      </c>
      <c r="H78" s="9">
        <v>0</v>
      </c>
      <c r="I78" s="9">
        <f>SUM(E78:H78)</f>
        <v>0</v>
      </c>
      <c r="J78" s="9">
        <v>0</v>
      </c>
      <c r="K78" s="9">
        <v>0</v>
      </c>
      <c r="L78" s="9">
        <v>0</v>
      </c>
      <c r="M78" s="9">
        <v>0</v>
      </c>
      <c r="N78" s="9">
        <f>SUM(J78:M78)</f>
        <v>0</v>
      </c>
      <c r="O78" s="9">
        <v>0</v>
      </c>
      <c r="P78" s="9">
        <v>0</v>
      </c>
      <c r="Q78" s="9">
        <v>0</v>
      </c>
      <c r="R78" s="9">
        <v>0</v>
      </c>
      <c r="S78" s="9">
        <f>SUM(O78:R78)</f>
        <v>0</v>
      </c>
      <c r="T78" s="9">
        <v>0</v>
      </c>
      <c r="U78" s="9">
        <v>0</v>
      </c>
      <c r="V78" s="9">
        <v>0</v>
      </c>
      <c r="W78" s="9">
        <v>0</v>
      </c>
      <c r="X78" s="9">
        <f>SUM(T78:W78)</f>
        <v>0</v>
      </c>
      <c r="Y78" s="9">
        <v>0</v>
      </c>
      <c r="Z78" s="9">
        <v>5725.5</v>
      </c>
      <c r="AA78" s="9">
        <f t="shared" si="16"/>
        <v>5725.5</v>
      </c>
    </row>
    <row r="79" spans="2:27" s="36" customFormat="1" outlineLevel="1">
      <c r="B79" s="8" t="s">
        <v>576</v>
      </c>
      <c r="C79" s="8" t="s">
        <v>572</v>
      </c>
      <c r="D79" s="49"/>
      <c r="E79" s="9">
        <v>0</v>
      </c>
      <c r="F79" s="9">
        <v>0</v>
      </c>
      <c r="G79" s="9">
        <v>0</v>
      </c>
      <c r="H79" s="9">
        <v>0</v>
      </c>
      <c r="I79" s="9">
        <f t="shared" ref="I79:I80" si="19">SUM(E79:H79)</f>
        <v>0</v>
      </c>
      <c r="J79" s="9">
        <v>0</v>
      </c>
      <c r="K79" s="9">
        <v>0</v>
      </c>
      <c r="L79" s="9">
        <v>0</v>
      </c>
      <c r="M79" s="9">
        <v>0</v>
      </c>
      <c r="N79" s="9">
        <f t="shared" ref="N79:N80" si="20">SUM(J79:M79)</f>
        <v>0</v>
      </c>
      <c r="O79" s="9">
        <v>0</v>
      </c>
      <c r="P79" s="9">
        <v>0</v>
      </c>
      <c r="Q79" s="9">
        <v>0</v>
      </c>
      <c r="R79" s="9">
        <v>0</v>
      </c>
      <c r="S79" s="9">
        <f t="shared" ref="S79:S80" si="21">SUM(O79:R79)</f>
        <v>0</v>
      </c>
      <c r="T79" s="9">
        <v>0</v>
      </c>
      <c r="U79" s="9">
        <v>0</v>
      </c>
      <c r="V79" s="9">
        <v>0</v>
      </c>
      <c r="W79" s="9">
        <v>0</v>
      </c>
      <c r="X79" s="9">
        <f t="shared" ref="X79:X80" si="22">SUM(T79:W79)</f>
        <v>0</v>
      </c>
      <c r="Y79" s="9">
        <v>0</v>
      </c>
      <c r="Z79" s="9">
        <v>247123.32342999999</v>
      </c>
      <c r="AA79" s="9">
        <f t="shared" si="16"/>
        <v>247123.32342999999</v>
      </c>
    </row>
    <row r="80" spans="2:27" s="36" customFormat="1" outlineLevel="1">
      <c r="B80" s="8" t="s">
        <v>571</v>
      </c>
      <c r="C80" s="8" t="s">
        <v>573</v>
      </c>
      <c r="D80" s="49"/>
      <c r="E80" s="9">
        <v>0</v>
      </c>
      <c r="F80" s="9">
        <v>0</v>
      </c>
      <c r="G80" s="9">
        <v>0</v>
      </c>
      <c r="H80" s="9">
        <v>0</v>
      </c>
      <c r="I80" s="9">
        <f t="shared" si="19"/>
        <v>0</v>
      </c>
      <c r="J80" s="9">
        <v>0</v>
      </c>
      <c r="K80" s="9">
        <v>0</v>
      </c>
      <c r="L80" s="9">
        <v>0</v>
      </c>
      <c r="M80" s="9">
        <v>0</v>
      </c>
      <c r="N80" s="9">
        <f t="shared" si="20"/>
        <v>0</v>
      </c>
      <c r="O80" s="9">
        <v>0</v>
      </c>
      <c r="P80" s="9">
        <v>0</v>
      </c>
      <c r="Q80" s="9">
        <v>0</v>
      </c>
      <c r="R80" s="9">
        <v>0</v>
      </c>
      <c r="S80" s="9">
        <f t="shared" si="21"/>
        <v>0</v>
      </c>
      <c r="T80" s="9">
        <v>0</v>
      </c>
      <c r="U80" s="9">
        <v>0</v>
      </c>
      <c r="V80" s="9">
        <v>0</v>
      </c>
      <c r="W80" s="9">
        <v>0</v>
      </c>
      <c r="X80" s="9">
        <f t="shared" si="22"/>
        <v>0</v>
      </c>
      <c r="Y80" s="9">
        <v>0</v>
      </c>
      <c r="Z80" s="9">
        <v>-7359.0840399999997</v>
      </c>
      <c r="AA80" s="9">
        <f t="shared" si="16"/>
        <v>-7359.0840399999997</v>
      </c>
    </row>
    <row r="81" spans="2:27" s="36" customFormat="1">
      <c r="B81" s="8" t="s">
        <v>91</v>
      </c>
      <c r="C81" s="8" t="s">
        <v>330</v>
      </c>
      <c r="D81" s="49"/>
      <c r="E81" s="9">
        <v>38.897829999992098</v>
      </c>
      <c r="F81" s="9">
        <v>230.194380000259</v>
      </c>
      <c r="G81" s="9">
        <v>514.33068999958584</v>
      </c>
      <c r="H81" s="9">
        <v>-199.41810999522599</v>
      </c>
      <c r="I81" s="9">
        <v>584.00479000461098</v>
      </c>
      <c r="J81" s="9">
        <v>-408.13087999999959</v>
      </c>
      <c r="K81" s="9">
        <v>651.55713000001106</v>
      </c>
      <c r="L81" s="9">
        <v>37.042069999994936</v>
      </c>
      <c r="M81" s="9">
        <v>-231.01007999997819</v>
      </c>
      <c r="N81" s="9">
        <v>49.458240000028241</v>
      </c>
      <c r="O81" s="9">
        <v>-37.815409999997385</v>
      </c>
      <c r="P81" s="9">
        <v>-2556.5588599999974</v>
      </c>
      <c r="Q81" s="9">
        <v>-39.815810968801493</v>
      </c>
      <c r="R81" s="9">
        <v>3150.5308699999769</v>
      </c>
      <c r="S81" s="9">
        <f>(SUM(O81:R81))</f>
        <v>516.34078903118052</v>
      </c>
      <c r="T81" s="9">
        <v>21.813459999999999</v>
      </c>
      <c r="U81" s="9">
        <v>12.184090000000001</v>
      </c>
      <c r="V81" s="9">
        <v>13.793900000007731</v>
      </c>
      <c r="W81" s="9">
        <v>2.8318400000000001</v>
      </c>
      <c r="X81" s="9">
        <f t="shared" si="15"/>
        <v>50.623290000007735</v>
      </c>
      <c r="Y81" s="9">
        <v>0</v>
      </c>
      <c r="Z81" s="9">
        <v>0.15386000002035871</v>
      </c>
      <c r="AA81" s="9">
        <f t="shared" si="16"/>
        <v>0.15386000002035871</v>
      </c>
    </row>
    <row r="82" spans="2:27" s="36" customFormat="1">
      <c r="B82" s="8"/>
      <c r="C82" s="8"/>
      <c r="D82" s="4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2:27" s="35" customFormat="1" outlineLevel="1">
      <c r="B83" s="10" t="s">
        <v>117</v>
      </c>
      <c r="C83" s="10" t="s">
        <v>365</v>
      </c>
      <c r="E83" s="11">
        <f>E25+E28+E59+E56+E57</f>
        <v>169768.09712998575</v>
      </c>
      <c r="F83" s="11">
        <f>F25+F28+F59+F56+F57</f>
        <v>184982.55759002399</v>
      </c>
      <c r="G83" s="11">
        <f>(G25+G28+G59+G56+G57)</f>
        <v>242515.92177003284</v>
      </c>
      <c r="H83" s="11">
        <f>(H25+H28+H59+H56+H57)</f>
        <v>333799.83150995249</v>
      </c>
      <c r="I83" s="11">
        <f>I25+I28+I59+I56+I57</f>
        <v>931066.40799999423</v>
      </c>
      <c r="J83" s="11">
        <f t="shared" ref="J83:S83" si="23">(J25+J28+J59+J56+J57)</f>
        <v>258163.03914999263</v>
      </c>
      <c r="K83" s="11">
        <f t="shared" si="23"/>
        <v>250912.16929996354</v>
      </c>
      <c r="L83" s="11">
        <f t="shared" si="23"/>
        <v>259109.57373998349</v>
      </c>
      <c r="M83" s="11">
        <f t="shared" si="23"/>
        <v>370047.0677500196</v>
      </c>
      <c r="N83" s="11">
        <f t="shared" si="23"/>
        <v>1138231.8499399601</v>
      </c>
      <c r="O83" s="11">
        <f t="shared" si="23"/>
        <v>264123.81157999532</v>
      </c>
      <c r="P83" s="11">
        <f t="shared" si="23"/>
        <v>269656.99105997762</v>
      </c>
      <c r="Q83" s="11">
        <f t="shared" si="23"/>
        <v>331462.99999999942</v>
      </c>
      <c r="R83" s="11">
        <f t="shared" si="23"/>
        <v>413492.23486900702</v>
      </c>
      <c r="S83" s="11">
        <f t="shared" si="23"/>
        <v>1278736.0375089797</v>
      </c>
      <c r="T83" s="11">
        <f t="shared" ref="T83:AA83" si="24">(T25+T28+T59+T55)</f>
        <v>319165.9567600122</v>
      </c>
      <c r="U83" s="11">
        <f t="shared" si="24"/>
        <v>316921.02909992787</v>
      </c>
      <c r="V83" s="11">
        <f t="shared" si="24"/>
        <v>358999.55962002976</v>
      </c>
      <c r="W83" s="11">
        <f t="shared" si="24"/>
        <v>438687.48582017474</v>
      </c>
      <c r="X83" s="11">
        <f t="shared" si="24"/>
        <v>1433774.0313001445</v>
      </c>
      <c r="Y83" s="11">
        <f t="shared" si="24"/>
        <v>338214.88233000494</v>
      </c>
      <c r="Z83" s="11">
        <f t="shared" si="24"/>
        <v>591918.14137998747</v>
      </c>
      <c r="AA83" s="11">
        <f t="shared" si="24"/>
        <v>930133.0237099923</v>
      </c>
    </row>
    <row r="84" spans="2:27" s="35" customFormat="1" outlineLevel="1">
      <c r="B84" s="12" t="s">
        <v>118</v>
      </c>
      <c r="C84" s="12" t="s">
        <v>366</v>
      </c>
      <c r="E84" s="13">
        <f t="shared" ref="E84:J84" si="25">E83/E$5</f>
        <v>8.1556478806703622E-2</v>
      </c>
      <c r="F84" s="13">
        <f t="shared" si="25"/>
        <v>8.3141081945556292E-2</v>
      </c>
      <c r="G84" s="13">
        <f>G83/G$5</f>
        <v>9.9942421702753706E-2</v>
      </c>
      <c r="H84" s="13">
        <f>H83/H$5</f>
        <v>0.13429334496088777</v>
      </c>
      <c r="I84" s="13">
        <f t="shared" si="25"/>
        <v>0.10099775932528636</v>
      </c>
      <c r="J84" s="13">
        <f t="shared" si="25"/>
        <v>0.10213658856618991</v>
      </c>
      <c r="K84" s="13">
        <f t="shared" ref="K84:T84" si="26">K83/K$5</f>
        <v>9.6133957388957109E-2</v>
      </c>
      <c r="L84" s="13">
        <f t="shared" si="26"/>
        <v>9.8568763581565758E-2</v>
      </c>
      <c r="M84" s="13">
        <f t="shared" si="26"/>
        <v>0.1291710607744746</v>
      </c>
      <c r="N84" s="13">
        <f>N83/N$5</f>
        <v>0.10706569258673537</v>
      </c>
      <c r="O84" s="13">
        <f t="shared" si="26"/>
        <v>8.5976966347170877E-2</v>
      </c>
      <c r="P84" s="13">
        <f t="shared" si="26"/>
        <v>7.7201288668625898E-2</v>
      </c>
      <c r="Q84" s="13">
        <f t="shared" ref="Q84:R84" si="27">Q83/Q$5</f>
        <v>8.0594138020276609E-2</v>
      </c>
      <c r="R84" s="13">
        <f t="shared" si="27"/>
        <v>0.10093330140705821</v>
      </c>
      <c r="S84" s="13">
        <f t="shared" si="26"/>
        <v>8.655097475106277E-2</v>
      </c>
      <c r="T84" s="13">
        <f t="shared" si="26"/>
        <v>7.7767842186682146E-2</v>
      </c>
      <c r="U84" s="13">
        <f t="shared" ref="U84" si="28">U83/U$5</f>
        <v>7.3730472808434921E-2</v>
      </c>
      <c r="V84" s="13">
        <f t="shared" ref="V84:W84" si="29">V83/V$5</f>
        <v>8.0451256952740829E-2</v>
      </c>
      <c r="W84" s="13">
        <f t="shared" si="29"/>
        <v>9.9287032683622961E-2</v>
      </c>
      <c r="X84" s="13">
        <f t="shared" ref="X84:Y84" si="30">X83/X$5</f>
        <v>8.2957867438914451E-2</v>
      </c>
      <c r="Y84" s="13">
        <f t="shared" si="30"/>
        <v>7.5428997013652119E-2</v>
      </c>
      <c r="Z84" s="13">
        <f t="shared" ref="Z84:AA84" si="31">Z83/Z$5</f>
        <v>0.12873842270911148</v>
      </c>
      <c r="AA84" s="13">
        <f t="shared" si="31"/>
        <v>0.10241815661368754</v>
      </c>
    </row>
    <row r="85" spans="2:27" s="36" customFormat="1" outlineLevel="1">
      <c r="B85" s="7"/>
      <c r="C85" s="7"/>
      <c r="D85" s="49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spans="2:27" s="36" customFormat="1" outlineLevel="1">
      <c r="B86" s="8" t="s">
        <v>119</v>
      </c>
      <c r="C86" s="8" t="s">
        <v>367</v>
      </c>
      <c r="D86" s="49"/>
      <c r="E86" s="9">
        <v>-105537.89003999985</v>
      </c>
      <c r="F86" s="9">
        <v>-102416.10996000015</v>
      </c>
      <c r="G86" s="9">
        <v>-111112</v>
      </c>
      <c r="H86" s="9">
        <v>-106932</v>
      </c>
      <c r="I86" s="9">
        <f>SUM(E86:H86)</f>
        <v>-425998</v>
      </c>
      <c r="J86" s="9">
        <v>-169820</v>
      </c>
      <c r="K86" s="9">
        <v>-180021</v>
      </c>
      <c r="L86" s="9">
        <v>-160967</v>
      </c>
      <c r="M86" s="9">
        <v>-159680</v>
      </c>
      <c r="N86" s="9">
        <f>L86+K86+J86+M86</f>
        <v>-670488</v>
      </c>
      <c r="O86" s="9">
        <v>-123161</v>
      </c>
      <c r="P86" s="9">
        <v>-246491</v>
      </c>
      <c r="Q86" s="9">
        <v>-222439</v>
      </c>
      <c r="R86" s="9">
        <v>-308026</v>
      </c>
      <c r="S86" s="9">
        <f>SUM(O86:R86)</f>
        <v>-900117</v>
      </c>
      <c r="T86" s="9">
        <v>-294554</v>
      </c>
      <c r="U86" s="9">
        <v>-292893</v>
      </c>
      <c r="V86" s="9">
        <v>-304997</v>
      </c>
      <c r="W86" s="9">
        <v>-361883</v>
      </c>
      <c r="X86" s="9">
        <f t="shared" ref="X86:X87" si="32">SUM(T86:W86)</f>
        <v>-1254327</v>
      </c>
      <c r="Y86" s="9">
        <v>-351889</v>
      </c>
      <c r="Z86" s="9">
        <v>-416544</v>
      </c>
      <c r="AA86" s="9">
        <f t="shared" ref="AA86:AA87" si="33">SUM(Y86:Z86)</f>
        <v>-768433</v>
      </c>
    </row>
    <row r="87" spans="2:27" s="36" customFormat="1">
      <c r="B87" s="8" t="s">
        <v>120</v>
      </c>
      <c r="C87" s="8" t="s">
        <v>368</v>
      </c>
      <c r="D87" s="49"/>
      <c r="E87" s="9">
        <v>75385</v>
      </c>
      <c r="F87" s="9">
        <v>58946</v>
      </c>
      <c r="G87" s="9">
        <v>53948</v>
      </c>
      <c r="H87" s="9">
        <v>80326</v>
      </c>
      <c r="I87" s="9">
        <f>SUM(E87:H87)</f>
        <v>268605</v>
      </c>
      <c r="J87" s="9">
        <v>96266</v>
      </c>
      <c r="K87" s="9">
        <v>113459</v>
      </c>
      <c r="L87" s="9">
        <v>101642</v>
      </c>
      <c r="M87" s="9">
        <v>136615</v>
      </c>
      <c r="N87" s="9">
        <f>L87+K87+J87+M87</f>
        <v>447982</v>
      </c>
      <c r="O87" s="9">
        <v>67777</v>
      </c>
      <c r="P87" s="9">
        <v>166653</v>
      </c>
      <c r="Q87" s="9">
        <v>106078</v>
      </c>
      <c r="R87" s="9">
        <v>235397.00000000003</v>
      </c>
      <c r="S87" s="9">
        <f>SUM(O87:R87)</f>
        <v>575905</v>
      </c>
      <c r="T87" s="9">
        <v>181031</v>
      </c>
      <c r="U87" s="9">
        <v>157978</v>
      </c>
      <c r="V87" s="9">
        <v>157495</v>
      </c>
      <c r="W87" s="9">
        <v>292610</v>
      </c>
      <c r="X87" s="9">
        <f t="shared" si="32"/>
        <v>789114</v>
      </c>
      <c r="Y87" s="9">
        <v>198779</v>
      </c>
      <c r="Z87" s="9">
        <v>376049</v>
      </c>
      <c r="AA87" s="9">
        <f t="shared" si="33"/>
        <v>574828</v>
      </c>
    </row>
    <row r="88" spans="2:27" s="36" customFormat="1">
      <c r="B88" s="7"/>
      <c r="C88" s="7"/>
      <c r="D88" s="4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2:27" s="36" customFormat="1">
      <c r="B89" s="7"/>
      <c r="C89" s="7"/>
      <c r="D89" s="4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2:27" s="35" customFormat="1">
      <c r="B90" s="10" t="s">
        <v>121</v>
      </c>
      <c r="C90" s="10" t="s">
        <v>369</v>
      </c>
      <c r="E90" s="11">
        <f t="shared" ref="E90:J90" si="34">E83+E86+E87</f>
        <v>139615.2070899859</v>
      </c>
      <c r="F90" s="11">
        <f t="shared" si="34"/>
        <v>141512.44763002385</v>
      </c>
      <c r="G90" s="11">
        <f>G83+G86+G87</f>
        <v>185351.92177003284</v>
      </c>
      <c r="H90" s="11">
        <f>H83+H86+H87</f>
        <v>307193.83150995249</v>
      </c>
      <c r="I90" s="11">
        <f t="shared" si="34"/>
        <v>773673.40799999423</v>
      </c>
      <c r="J90" s="11">
        <f t="shared" si="34"/>
        <v>184609.03914999263</v>
      </c>
      <c r="K90" s="11">
        <f t="shared" ref="K90:W90" si="35">K83+K86+K87</f>
        <v>184350.16929996354</v>
      </c>
      <c r="L90" s="11">
        <f t="shared" si="35"/>
        <v>199784.57373998349</v>
      </c>
      <c r="M90" s="11">
        <f t="shared" si="35"/>
        <v>346982.0677500196</v>
      </c>
      <c r="N90" s="11">
        <f>N83+N86+N87</f>
        <v>915725.84993996006</v>
      </c>
      <c r="O90" s="11">
        <f t="shared" si="35"/>
        <v>208739.81157999532</v>
      </c>
      <c r="P90" s="11">
        <f t="shared" si="35"/>
        <v>189818.99105997762</v>
      </c>
      <c r="Q90" s="11">
        <f t="shared" ref="Q90:R90" si="36">Q83+Q86+Q87</f>
        <v>215101.99999999942</v>
      </c>
      <c r="R90" s="11">
        <f t="shared" si="36"/>
        <v>340863.23486900702</v>
      </c>
      <c r="S90" s="11">
        <f t="shared" si="35"/>
        <v>954524.03750897967</v>
      </c>
      <c r="T90" s="11">
        <f t="shared" si="35"/>
        <v>205642.9567600122</v>
      </c>
      <c r="U90" s="11">
        <f t="shared" si="35"/>
        <v>182006.02909992787</v>
      </c>
      <c r="V90" s="11">
        <f t="shared" si="35"/>
        <v>211497.55962002976</v>
      </c>
      <c r="W90" s="11">
        <f t="shared" si="35"/>
        <v>369414.48582017474</v>
      </c>
      <c r="X90" s="11">
        <f t="shared" ref="X90:Y90" si="37">X83+X86+X87</f>
        <v>968561.0313001445</v>
      </c>
      <c r="Y90" s="11">
        <f t="shared" si="37"/>
        <v>185104.88233000494</v>
      </c>
      <c r="Z90" s="11">
        <f>Z83+Z86+Z87</f>
        <v>551423.14137998747</v>
      </c>
      <c r="AA90" s="11">
        <f t="shared" ref="AA90" si="38">AA83+AA86+AA87</f>
        <v>736528.0237099923</v>
      </c>
    </row>
    <row r="91" spans="2:27" s="35" customFormat="1">
      <c r="B91" s="12" t="s">
        <v>122</v>
      </c>
      <c r="C91" s="12" t="s">
        <v>370</v>
      </c>
      <c r="E91" s="13">
        <f t="shared" ref="E91:J91" si="39">E90/E$5</f>
        <v>6.7071050866581189E-2</v>
      </c>
      <c r="F91" s="13">
        <f t="shared" si="39"/>
        <v>6.3603283239276401E-2</v>
      </c>
      <c r="G91" s="13">
        <f>G90/G$5</f>
        <v>7.6384757725401722E-2</v>
      </c>
      <c r="H91" s="13">
        <f>H90/H$5</f>
        <v>0.12358929900656006</v>
      </c>
      <c r="I91" s="13">
        <f t="shared" si="39"/>
        <v>8.3924497743836535E-2</v>
      </c>
      <c r="J91" s="13">
        <f t="shared" si="39"/>
        <v>7.3036549071253773E-2</v>
      </c>
      <c r="K91" s="13">
        <f t="shared" ref="K91:W91" si="40">K90/K$5</f>
        <v>7.0631533614229927E-2</v>
      </c>
      <c r="L91" s="13">
        <f t="shared" si="40"/>
        <v>7.6000736414246775E-2</v>
      </c>
      <c r="M91" s="13">
        <f t="shared" si="40"/>
        <v>0.12111984033141489</v>
      </c>
      <c r="N91" s="13">
        <f>N90/N$5</f>
        <v>8.613607355001561E-2</v>
      </c>
      <c r="O91" s="13">
        <f t="shared" si="40"/>
        <v>6.7948496003331707E-2</v>
      </c>
      <c r="P91" s="13">
        <f t="shared" si="40"/>
        <v>5.434411570790397E-2</v>
      </c>
      <c r="Q91" s="13">
        <f t="shared" ref="Q91:R91" si="41">Q90/Q$5</f>
        <v>5.2301343668637292E-2</v>
      </c>
      <c r="R91" s="13">
        <f t="shared" si="41"/>
        <v>8.3204589403033352E-2</v>
      </c>
      <c r="S91" s="13">
        <f t="shared" si="40"/>
        <v>6.4606754988041887E-2</v>
      </c>
      <c r="T91" s="13">
        <f t="shared" si="40"/>
        <v>5.0106875966537893E-2</v>
      </c>
      <c r="U91" s="13">
        <f t="shared" si="40"/>
        <v>4.2343010868149747E-2</v>
      </c>
      <c r="V91" s="13">
        <f t="shared" si="40"/>
        <v>4.739628241293057E-2</v>
      </c>
      <c r="W91" s="13">
        <f t="shared" si="40"/>
        <v>8.3608649238894411E-2</v>
      </c>
      <c r="X91" s="13">
        <f t="shared" ref="X91:Y91" si="42">X90/X$5</f>
        <v>5.604073995414368E-2</v>
      </c>
      <c r="Y91" s="13">
        <f t="shared" si="42"/>
        <v>4.1282262685469348E-2</v>
      </c>
      <c r="Z91" s="13">
        <f>Z90/Z$5</f>
        <v>0.11993101833483201</v>
      </c>
      <c r="AA91" s="13">
        <f t="shared" ref="AA91" si="43">AA90/AA$5</f>
        <v>8.1100058335547717E-2</v>
      </c>
    </row>
    <row r="92" spans="2:27" s="36" customFormat="1">
      <c r="B92" s="7"/>
      <c r="C92" s="7"/>
      <c r="D92" s="49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</row>
    <row r="93" spans="2:27" s="36" customFormat="1">
      <c r="B93" s="8" t="s">
        <v>123</v>
      </c>
      <c r="C93" s="8" t="s">
        <v>371</v>
      </c>
      <c r="D93" s="49"/>
      <c r="E93" s="9">
        <v>-47463.726269999999</v>
      </c>
      <c r="F93" s="9">
        <v>-66940.303900000014</v>
      </c>
      <c r="G93" s="9">
        <v>-74616.969829999987</v>
      </c>
      <c r="H93" s="9">
        <v>-91316</v>
      </c>
      <c r="I93" s="9">
        <f>SUM(E93:H93)</f>
        <v>-280337</v>
      </c>
      <c r="J93" s="9">
        <v>-63479</v>
      </c>
      <c r="K93" s="9">
        <v>-89896</v>
      </c>
      <c r="L93" s="9">
        <v>-79707</v>
      </c>
      <c r="M93" s="9">
        <v>-55916</v>
      </c>
      <c r="N93" s="9">
        <f>L93+K93+J93+M93</f>
        <v>-288998</v>
      </c>
      <c r="O93" s="9">
        <v>-65919</v>
      </c>
      <c r="P93" s="9">
        <v>-97080</v>
      </c>
      <c r="Q93" s="9">
        <v>-90036.368470000001</v>
      </c>
      <c r="R93" s="9">
        <v>-53032.999999999985</v>
      </c>
      <c r="S93" s="9">
        <f>SUM(O93:R93)</f>
        <v>-306068.36846999999</v>
      </c>
      <c r="T93" s="9">
        <v>-69623</v>
      </c>
      <c r="U93" s="9">
        <v>-89191</v>
      </c>
      <c r="V93" s="9">
        <v>-76114</v>
      </c>
      <c r="W93" s="9">
        <v>-57719</v>
      </c>
      <c r="X93" s="9">
        <f t="shared" ref="X93:X94" si="44">SUM(T93:W93)</f>
        <v>-292647</v>
      </c>
      <c r="Y93" s="9">
        <v>-49326</v>
      </c>
      <c r="Z93" s="9">
        <v>-58945</v>
      </c>
      <c r="AA93" s="9">
        <f t="shared" ref="AA93:AA94" si="45">SUM(Y93:Z93)</f>
        <v>-108271</v>
      </c>
    </row>
    <row r="94" spans="2:27" s="36" customFormat="1">
      <c r="B94" s="8" t="s">
        <v>124</v>
      </c>
      <c r="C94" s="8" t="s">
        <v>372</v>
      </c>
      <c r="D94" s="49"/>
      <c r="E94" s="9">
        <v>1237.7733199999998</v>
      </c>
      <c r="F94" s="9">
        <v>27333.278709999999</v>
      </c>
      <c r="G94" s="9">
        <v>7861.9479700000011</v>
      </c>
      <c r="H94" s="9">
        <v>-12737</v>
      </c>
      <c r="I94" s="9">
        <f>SUM(E94:H94)</f>
        <v>23696</v>
      </c>
      <c r="J94" s="9">
        <v>53</v>
      </c>
      <c r="K94" s="9">
        <v>35407</v>
      </c>
      <c r="L94" s="9">
        <v>23461</v>
      </c>
      <c r="M94" s="9">
        <v>-39302</v>
      </c>
      <c r="N94" s="9">
        <f>L94+K94+J94+M94</f>
        <v>19619</v>
      </c>
      <c r="O94" s="9">
        <v>-3381</v>
      </c>
      <c r="P94" s="9">
        <v>47543</v>
      </c>
      <c r="Q94" s="9">
        <v>22882.09132</v>
      </c>
      <c r="R94" s="9">
        <v>-49065.999999999993</v>
      </c>
      <c r="S94" s="9">
        <f>SUM(O94:R94)</f>
        <v>17978.091320000014</v>
      </c>
      <c r="T94" s="9">
        <v>12116</v>
      </c>
      <c r="U94" s="9">
        <v>31434</v>
      </c>
      <c r="V94" s="9">
        <v>21739</v>
      </c>
      <c r="W94" s="9">
        <v>-47059</v>
      </c>
      <c r="X94" s="9">
        <f t="shared" si="44"/>
        <v>18230</v>
      </c>
      <c r="Y94" s="9">
        <v>-10679</v>
      </c>
      <c r="Z94" s="9">
        <v>-114685</v>
      </c>
      <c r="AA94" s="9">
        <f t="shared" si="45"/>
        <v>-125364</v>
      </c>
    </row>
    <row r="95" spans="2:27" s="36" customFormat="1">
      <c r="B95" s="8" t="s">
        <v>125</v>
      </c>
      <c r="C95" s="8" t="s">
        <v>373</v>
      </c>
      <c r="D95" s="49"/>
      <c r="E95" s="14">
        <v>-0.33109540080546512</v>
      </c>
      <c r="F95" s="14">
        <v>-0.2798819071439867</v>
      </c>
      <c r="G95" s="14">
        <v>-0.35963748554836189</v>
      </c>
      <c r="H95" s="14">
        <v>-0.33901510745070895</v>
      </c>
      <c r="I95" s="38">
        <f t="shared" ref="I95:P95" si="46">(I93+I94)/I90</f>
        <v>-0.33171748873137169</v>
      </c>
      <c r="J95" s="38">
        <f t="shared" si="46"/>
        <v>-0.3435693089137804</v>
      </c>
      <c r="K95" s="38">
        <f t="shared" si="46"/>
        <v>-0.29557336566010289</v>
      </c>
      <c r="L95" s="38">
        <f t="shared" si="46"/>
        <v>-0.28153324827372955</v>
      </c>
      <c r="M95" s="38">
        <f t="shared" si="46"/>
        <v>-0.27441763955536463</v>
      </c>
      <c r="N95" s="38">
        <f>(N93+N94)/N90</f>
        <v>-0.29416991997950254</v>
      </c>
      <c r="O95" s="38">
        <f t="shared" si="46"/>
        <v>-0.33199225138440913</v>
      </c>
      <c r="P95" s="38">
        <f t="shared" si="46"/>
        <v>-0.26096967286243589</v>
      </c>
      <c r="Q95" s="38">
        <f>(Q93+Q94)/Q90</f>
        <v>-0.31219736287900712</v>
      </c>
      <c r="R95" s="38">
        <f>(R93+R94)/R90</f>
        <v>-0.29953069018791773</v>
      </c>
      <c r="S95" s="38">
        <f>(S93+S94)/S90</f>
        <v>-0.30181563358197755</v>
      </c>
      <c r="T95" s="38">
        <f t="shared" ref="T95:U95" si="47">(T93+T94)/T90</f>
        <v>-0.27964488016534095</v>
      </c>
      <c r="U95" s="38">
        <f t="shared" si="47"/>
        <v>-0.31733564149289434</v>
      </c>
      <c r="V95" s="38">
        <v>-0.25709516505858637</v>
      </c>
      <c r="W95" s="38">
        <f>(W93+W94)/W90</f>
        <v>-0.28363262411697715</v>
      </c>
      <c r="X95" s="38">
        <f>(X93+X94)/X90</f>
        <v>-0.28332442781807698</v>
      </c>
      <c r="Y95" s="38">
        <f>(Y93+Y94)/Y90</f>
        <v>-0.32416757053994449</v>
      </c>
      <c r="Z95" s="38">
        <f>(Z93+Z94)/Z90</f>
        <v>-0.31487615765539845</v>
      </c>
      <c r="AA95" s="38">
        <f>(AA93+AA94)/AA90</f>
        <v>-0.31721128386011516</v>
      </c>
    </row>
    <row r="96" spans="2:27" s="35" customFormat="1">
      <c r="B96" s="10" t="s">
        <v>126</v>
      </c>
      <c r="C96" s="10" t="s">
        <v>374</v>
      </c>
      <c r="E96" s="11">
        <f t="shared" ref="E96:J96" si="48">E90+E93+E94</f>
        <v>93389.254139985889</v>
      </c>
      <c r="F96" s="11">
        <f t="shared" si="48"/>
        <v>101905.42244002383</v>
      </c>
      <c r="G96" s="11">
        <f>G90+G93+G94</f>
        <v>118596.89991003287</v>
      </c>
      <c r="H96" s="11">
        <f>H90+H93+H94</f>
        <v>203140.83150995249</v>
      </c>
      <c r="I96" s="11">
        <f t="shared" si="48"/>
        <v>517032.40799999423</v>
      </c>
      <c r="J96" s="11">
        <f t="shared" si="48"/>
        <v>121183.03914999263</v>
      </c>
      <c r="K96" s="11">
        <f t="shared" ref="K96:V96" si="49">K90+K93+K94</f>
        <v>129861.16929996354</v>
      </c>
      <c r="L96" s="11">
        <f t="shared" si="49"/>
        <v>143538.57373998349</v>
      </c>
      <c r="M96" s="11">
        <f t="shared" si="49"/>
        <v>251764.0677500196</v>
      </c>
      <c r="N96" s="11">
        <f>N90+N93+N94</f>
        <v>646346.84993996006</v>
      </c>
      <c r="O96" s="11">
        <f t="shared" si="49"/>
        <v>139439.81157999532</v>
      </c>
      <c r="P96" s="11">
        <f t="shared" si="49"/>
        <v>140281.99105997762</v>
      </c>
      <c r="Q96" s="11">
        <f t="shared" ref="Q96" si="50">Q90+Q93+Q94</f>
        <v>147947.72284999941</v>
      </c>
      <c r="R96" s="11">
        <f>R90+R93+R94</f>
        <v>238764.23486900702</v>
      </c>
      <c r="S96" s="11">
        <f t="shared" si="49"/>
        <v>666433.76035897969</v>
      </c>
      <c r="T96" s="11">
        <f t="shared" si="49"/>
        <v>148135.9567600122</v>
      </c>
      <c r="U96" s="11">
        <f t="shared" si="49"/>
        <v>124249.02909992787</v>
      </c>
      <c r="V96" s="11">
        <f t="shared" si="49"/>
        <v>157122.55962002976</v>
      </c>
      <c r="W96" s="11">
        <f>W90+W93+W94</f>
        <v>264636.48582017474</v>
      </c>
      <c r="X96" s="11">
        <f t="shared" ref="X96" si="51">X90+X93+X94</f>
        <v>694144.0313001445</v>
      </c>
      <c r="Y96" s="11">
        <f>Y90+Y93+Y94</f>
        <v>125099.88233000494</v>
      </c>
      <c r="Z96" s="11">
        <f>Z90+Z93+Z94</f>
        <v>377793.14137998747</v>
      </c>
      <c r="AA96" s="11">
        <f t="shared" ref="AA96" si="52">AA90+AA93+AA94</f>
        <v>502893.0237099923</v>
      </c>
    </row>
    <row r="97" spans="2:27" s="35" customFormat="1">
      <c r="B97" s="12" t="s">
        <v>127</v>
      </c>
      <c r="C97" s="12" t="s">
        <v>375</v>
      </c>
      <c r="E97" s="13">
        <f t="shared" ref="E97:AA97" si="53">E96/E5</f>
        <v>4.4864134397465262E-2</v>
      </c>
      <c r="F97" s="13">
        <f t="shared" si="53"/>
        <v>4.580176200482737E-2</v>
      </c>
      <c r="G97" s="13">
        <f t="shared" si="53"/>
        <v>4.8874569953750592E-2</v>
      </c>
      <c r="H97" s="13">
        <f t="shared" si="53"/>
        <v>8.1727008783089347E-2</v>
      </c>
      <c r="I97" s="13">
        <f t="shared" si="53"/>
        <v>5.608527410920941E-2</v>
      </c>
      <c r="J97" s="13">
        <f t="shared" si="53"/>
        <v>4.7943432381395701E-2</v>
      </c>
      <c r="K97" s="13">
        <f t="shared" si="53"/>
        <v>4.9754733502137292E-2</v>
      </c>
      <c r="L97" s="13">
        <f t="shared" si="53"/>
        <v>5.4604002220348363E-2</v>
      </c>
      <c r="M97" s="13">
        <f t="shared" si="53"/>
        <v>8.7882419644345358E-2</v>
      </c>
      <c r="N97" s="13">
        <f t="shared" si="53"/>
        <v>6.0797431686458972E-2</v>
      </c>
      <c r="O97" s="13">
        <f t="shared" si="53"/>
        <v>4.5390121837001092E-2</v>
      </c>
      <c r="P97" s="13">
        <f t="shared" si="53"/>
        <v>4.0161949609613903E-2</v>
      </c>
      <c r="Q97" s="13">
        <f t="shared" si="53"/>
        <v>3.5973002100260075E-2</v>
      </c>
      <c r="R97" s="13">
        <f t="shared" si="53"/>
        <v>5.8282261312340461E-2</v>
      </c>
      <c r="S97" s="13">
        <f t="shared" si="53"/>
        <v>4.5107426297650438E-2</v>
      </c>
      <c r="T97" s="13">
        <f t="shared" si="53"/>
        <v>3.6094744641415807E-2</v>
      </c>
      <c r="U97" s="13">
        <f t="shared" si="53"/>
        <v>2.8906064351564849E-2</v>
      </c>
      <c r="V97" s="13">
        <f t="shared" si="53"/>
        <v>3.521092736281476E-2</v>
      </c>
      <c r="W97" s="13">
        <f t="shared" si="53"/>
        <v>5.9894508656390892E-2</v>
      </c>
      <c r="X97" s="13">
        <f t="shared" si="53"/>
        <v>4.0163029372134278E-2</v>
      </c>
      <c r="Y97" s="13">
        <f t="shared" si="53"/>
        <v>2.7899891884328943E-2</v>
      </c>
      <c r="Z97" s="13">
        <f t="shared" si="53"/>
        <v>8.2167600097860963E-2</v>
      </c>
      <c r="AA97" s="13">
        <f t="shared" si="53"/>
        <v>5.537420470979839E-2</v>
      </c>
    </row>
    <row r="98" spans="2:27" s="36" customFormat="1">
      <c r="B98" s="39"/>
      <c r="C98" s="39"/>
      <c r="D98" s="49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2:27" s="36" customFormat="1">
      <c r="B99" s="92" t="s">
        <v>128</v>
      </c>
      <c r="C99" s="92" t="s">
        <v>376</v>
      </c>
      <c r="D99" s="93"/>
      <c r="E99" s="94">
        <v>46224.952950000028</v>
      </c>
      <c r="F99" s="94">
        <v>39607.025190000022</v>
      </c>
      <c r="G99" s="94">
        <v>66755.021859999979</v>
      </c>
      <c r="H99" s="94">
        <v>104053</v>
      </c>
      <c r="I99" s="94">
        <f>SUM(E99:H99)</f>
        <v>256640.00000000003</v>
      </c>
      <c r="J99" s="94">
        <v>63426</v>
      </c>
      <c r="K99" s="94">
        <v>54488</v>
      </c>
      <c r="L99" s="94">
        <v>56246</v>
      </c>
      <c r="M99" s="94">
        <v>95218.49</v>
      </c>
      <c r="N99" s="94">
        <f>L99+K99+J99+M99</f>
        <v>269378.49</v>
      </c>
      <c r="O99" s="94">
        <v>69300</v>
      </c>
      <c r="P99" s="94">
        <v>49537</v>
      </c>
      <c r="Q99" s="94">
        <f>-SUM(Q93:Q94)</f>
        <v>67154.277150000009</v>
      </c>
      <c r="R99" s="94">
        <f>-SUM(R93:R94)</f>
        <v>102098.99999999997</v>
      </c>
      <c r="S99" s="94">
        <f>SUM(O99:R99)</f>
        <v>288090.27714999998</v>
      </c>
      <c r="T99" s="94">
        <v>57507</v>
      </c>
      <c r="U99" s="94">
        <v>57757</v>
      </c>
      <c r="V99" s="94">
        <v>54375</v>
      </c>
      <c r="W99" s="94">
        <f>-SUM(W93:W94)</f>
        <v>104778</v>
      </c>
      <c r="X99" s="94">
        <f t="shared" ref="X99:X102" si="54">SUM(T99:W99)</f>
        <v>274417</v>
      </c>
      <c r="Y99" s="94">
        <f>-SUM(Y93:Y94)</f>
        <v>60005</v>
      </c>
      <c r="Z99" s="94">
        <f>-SUM(Z93:Z94)</f>
        <v>173630</v>
      </c>
      <c r="AA99" s="94">
        <f t="shared" ref="AA99:AA102" si="55">SUM(Y99:Z99)</f>
        <v>233635</v>
      </c>
    </row>
    <row r="100" spans="2:27" s="36" customFormat="1">
      <c r="B100" s="92" t="s">
        <v>129</v>
      </c>
      <c r="C100" s="92" t="s">
        <v>377</v>
      </c>
      <c r="D100" s="93"/>
      <c r="E100" s="94">
        <v>30153.890039999798</v>
      </c>
      <c r="F100" s="94">
        <v>43469.64536000001</v>
      </c>
      <c r="G100" s="94">
        <v>57164</v>
      </c>
      <c r="H100" s="94">
        <v>26606</v>
      </c>
      <c r="I100" s="94">
        <f>SUM(E100:H100)</f>
        <v>157393.53539999982</v>
      </c>
      <c r="J100" s="94">
        <v>73554</v>
      </c>
      <c r="K100" s="94">
        <v>66563</v>
      </c>
      <c r="L100" s="94">
        <v>59325</v>
      </c>
      <c r="M100" s="94">
        <v>23065</v>
      </c>
      <c r="N100" s="94">
        <f>L100+K100+J100+M100</f>
        <v>222507</v>
      </c>
      <c r="O100" s="94">
        <v>55384</v>
      </c>
      <c r="P100" s="94">
        <v>79838</v>
      </c>
      <c r="Q100" s="94">
        <f>-SUM(Q86:Q87)</f>
        <v>116361</v>
      </c>
      <c r="R100" s="94">
        <f>-SUM(R86:R87)</f>
        <v>72628.999999999971</v>
      </c>
      <c r="S100" s="94">
        <f>SUM(O100:R100)</f>
        <v>324212</v>
      </c>
      <c r="T100" s="94">
        <v>113523</v>
      </c>
      <c r="U100" s="94">
        <v>134915</v>
      </c>
      <c r="V100" s="94">
        <v>147502</v>
      </c>
      <c r="W100" s="94">
        <f>-SUM(W86:W87)</f>
        <v>69273</v>
      </c>
      <c r="X100" s="94">
        <f t="shared" si="54"/>
        <v>465213</v>
      </c>
      <c r="Y100" s="94">
        <f>-SUM(Y86:Y87)</f>
        <v>153110</v>
      </c>
      <c r="Z100" s="94">
        <f>-SUM(Z86:Z87)</f>
        <v>40495</v>
      </c>
      <c r="AA100" s="94">
        <f t="shared" si="55"/>
        <v>193605</v>
      </c>
    </row>
    <row r="101" spans="2:27" s="36" customFormat="1">
      <c r="B101" s="92" t="s">
        <v>81</v>
      </c>
      <c r="C101" s="92" t="s">
        <v>378</v>
      </c>
      <c r="D101" s="93"/>
      <c r="E101" s="94">
        <v>17316.551170000072</v>
      </c>
      <c r="F101" s="94">
        <v>19966.913739999851</v>
      </c>
      <c r="G101" s="94">
        <v>23962.917199999567</v>
      </c>
      <c r="H101" s="94">
        <v>24775.64144000029</v>
      </c>
      <c r="I101" s="94">
        <f>SUM(E101:H101)</f>
        <v>86022.02354999978</v>
      </c>
      <c r="J101" s="94">
        <v>23897.70824999988</v>
      </c>
      <c r="K101" s="94">
        <v>25784.699369998605</v>
      </c>
      <c r="L101" s="94">
        <v>26783.190280001945</v>
      </c>
      <c r="M101" s="94">
        <v>35142.459449999587</v>
      </c>
      <c r="N101" s="94">
        <f>L101+K101+J101+M101</f>
        <v>111608.05735000002</v>
      </c>
      <c r="O101" s="94">
        <v>41744.664249999798</v>
      </c>
      <c r="P101" s="94">
        <v>48906.250629999631</v>
      </c>
      <c r="Q101" s="94">
        <f>-SUM(Q12,Q36)</f>
        <v>63160.122489995993</v>
      </c>
      <c r="R101" s="94">
        <f>-SUM(R12,R36)</f>
        <v>64063.452060007607</v>
      </c>
      <c r="S101" s="94">
        <f>SUM(O101:R101)</f>
        <v>217874.48943000304</v>
      </c>
      <c r="T101" s="94">
        <v>60269.179709998592</v>
      </c>
      <c r="U101" s="94">
        <v>61073.208280007348</v>
      </c>
      <c r="V101" s="94">
        <v>54173.981230013727</v>
      </c>
      <c r="W101" s="94">
        <v>50408.636209989898</v>
      </c>
      <c r="X101" s="94">
        <f t="shared" si="54"/>
        <v>225925.00543000957</v>
      </c>
      <c r="Y101" s="94">
        <v>51541.352629996902</v>
      </c>
      <c r="Z101" s="94">
        <v>47185.671740025886</v>
      </c>
      <c r="AA101" s="94">
        <f t="shared" si="55"/>
        <v>98727.024370022787</v>
      </c>
    </row>
    <row r="102" spans="2:27" s="36" customFormat="1">
      <c r="B102" s="92" t="s">
        <v>99</v>
      </c>
      <c r="C102" s="92" t="s">
        <v>379</v>
      </c>
      <c r="D102" s="93"/>
      <c r="E102" s="94">
        <v>28144.947300000003</v>
      </c>
      <c r="F102" s="94">
        <v>31547.496350000005</v>
      </c>
      <c r="G102" s="94">
        <v>30947.021279999979</v>
      </c>
      <c r="H102" s="94">
        <v>14601.369799999971</v>
      </c>
      <c r="I102" s="94">
        <f>SUM(E102:H102)</f>
        <v>105240.83472999996</v>
      </c>
      <c r="J102" s="94">
        <v>25986.333509999993</v>
      </c>
      <c r="K102" s="94">
        <v>29494.138810000015</v>
      </c>
      <c r="L102" s="94">
        <v>33282.774119999995</v>
      </c>
      <c r="M102" s="94">
        <v>38357.896179999938</v>
      </c>
      <c r="N102" s="94">
        <f>L102+K102+J102+M102</f>
        <v>127121.14261999994</v>
      </c>
      <c r="O102" s="94">
        <v>43792.441199999994</v>
      </c>
      <c r="P102" s="94">
        <v>39061.802219999976</v>
      </c>
      <c r="Q102" s="94">
        <f>-Q45</f>
        <v>45328.430069999995</v>
      </c>
      <c r="R102" s="94">
        <f>-R45</f>
        <v>48935.96678000001</v>
      </c>
      <c r="S102" s="94">
        <f>SUM(O102:R102)</f>
        <v>177118.64026999997</v>
      </c>
      <c r="T102" s="94">
        <f>-T45</f>
        <v>48633.794620000001</v>
      </c>
      <c r="U102" s="94">
        <f>-U45</f>
        <v>47722.412910000006</v>
      </c>
      <c r="V102" s="94">
        <v>47380.351819999894</v>
      </c>
      <c r="W102" s="94">
        <v>49944.810210000083</v>
      </c>
      <c r="X102" s="94">
        <f t="shared" si="54"/>
        <v>193681.36955999999</v>
      </c>
      <c r="Y102" s="94">
        <v>49869.307640000006</v>
      </c>
      <c r="Z102" s="94">
        <v>48603.881459999982</v>
      </c>
      <c r="AA102" s="94">
        <f t="shared" si="55"/>
        <v>98473.189099999989</v>
      </c>
    </row>
    <row r="103" spans="2:27" s="35" customFormat="1" outlineLevel="1">
      <c r="B103" s="10" t="s">
        <v>130</v>
      </c>
      <c r="C103" s="10" t="s">
        <v>380</v>
      </c>
      <c r="E103" s="11">
        <f t="shared" ref="E103:J103" si="56">E96+E99+E100+E101+E102</f>
        <v>215229.5955999858</v>
      </c>
      <c r="F103" s="11">
        <f t="shared" si="56"/>
        <v>236496.50308002369</v>
      </c>
      <c r="G103" s="11">
        <f>G96+G99+G100+G101+G102</f>
        <v>297425.86025003239</v>
      </c>
      <c r="H103" s="11">
        <f>H96+H99+H100+H101+H102</f>
        <v>373176.84274995275</v>
      </c>
      <c r="I103" s="11">
        <f t="shared" si="56"/>
        <v>1122328.8016799937</v>
      </c>
      <c r="J103" s="11">
        <f t="shared" si="56"/>
        <v>308047.08090999251</v>
      </c>
      <c r="K103" s="11">
        <f t="shared" ref="K103:X103" si="57">K96+K99+K100+K101+K102</f>
        <v>306191.00747996219</v>
      </c>
      <c r="L103" s="11">
        <f t="shared" si="57"/>
        <v>319175.53813998547</v>
      </c>
      <c r="M103" s="11">
        <f t="shared" si="57"/>
        <v>443547.91338001913</v>
      </c>
      <c r="N103" s="11">
        <f>N96+N99+N100+N101+N102</f>
        <v>1376961.5399099602</v>
      </c>
      <c r="O103" s="11">
        <f t="shared" si="57"/>
        <v>349660.91702999512</v>
      </c>
      <c r="P103" s="11">
        <f t="shared" si="57"/>
        <v>357625.04390997719</v>
      </c>
      <c r="Q103" s="11">
        <f t="shared" ref="Q103" si="58">Q96+Q99+Q100+Q101+Q102</f>
        <v>439951.55255999544</v>
      </c>
      <c r="R103" s="11">
        <f>R96+R99+R100+R101+R102</f>
        <v>526491.65370901464</v>
      </c>
      <c r="S103" s="11">
        <f t="shared" si="57"/>
        <v>1673729.1672089826</v>
      </c>
      <c r="T103" s="11">
        <f t="shared" si="57"/>
        <v>428068.9310900108</v>
      </c>
      <c r="U103" s="11">
        <f t="shared" si="57"/>
        <v>425716.65028993523</v>
      </c>
      <c r="V103" s="11">
        <f t="shared" si="57"/>
        <v>460553.89267004339</v>
      </c>
      <c r="W103" s="11">
        <f t="shared" si="57"/>
        <v>539040.93224016472</v>
      </c>
      <c r="X103" s="11">
        <f t="shared" si="57"/>
        <v>1853380.406290154</v>
      </c>
      <c r="Y103" s="11">
        <f t="shared" ref="Y103:AA103" si="59">Y96+Y99+Y100+Y101+Y102</f>
        <v>439625.54260000185</v>
      </c>
      <c r="Z103" s="11">
        <f t="shared" si="59"/>
        <v>687707.69458001328</v>
      </c>
      <c r="AA103" s="11">
        <f t="shared" si="59"/>
        <v>1127333.2371800151</v>
      </c>
    </row>
    <row r="104" spans="2:27" s="35" customFormat="1" outlineLevel="1">
      <c r="B104" s="12" t="s">
        <v>131</v>
      </c>
      <c r="C104" s="12" t="s">
        <v>131</v>
      </c>
      <c r="E104" s="13">
        <f t="shared" ref="E104:J104" si="60">E103/E$5</f>
        <v>0.10339615186171054</v>
      </c>
      <c r="F104" s="13">
        <f t="shared" si="60"/>
        <v>0.10629421172774478</v>
      </c>
      <c r="G104" s="13">
        <f>G103/G$5</f>
        <v>0.12257117196041409</v>
      </c>
      <c r="H104" s="13">
        <f>H103/H$5</f>
        <v>0.15013538577337524</v>
      </c>
      <c r="I104" s="13">
        <f t="shared" si="60"/>
        <v>0.12174501541668095</v>
      </c>
      <c r="J104" s="13">
        <f t="shared" si="60"/>
        <v>0.12187212416429526</v>
      </c>
      <c r="K104" s="13">
        <f t="shared" ref="K104:W104" si="61">K103/K$5</f>
        <v>0.11731337442932389</v>
      </c>
      <c r="L104" s="13">
        <f t="shared" si="61"/>
        <v>0.12141866356320014</v>
      </c>
      <c r="M104" s="13">
        <f t="shared" si="61"/>
        <v>0.15482774886978903</v>
      </c>
      <c r="N104" s="13">
        <f>N103/N$5</f>
        <v>0.12952136328247535</v>
      </c>
      <c r="O104" s="13">
        <f t="shared" si="61"/>
        <v>0.11382080516168709</v>
      </c>
      <c r="P104" s="13">
        <f t="shared" si="61"/>
        <v>0.10238605029855609</v>
      </c>
      <c r="Q104" s="13">
        <f t="shared" ref="Q104:R104" si="62">Q103/Q$5</f>
        <v>0.10697277267524674</v>
      </c>
      <c r="R104" s="13">
        <f t="shared" si="62"/>
        <v>0.12851641769995328</v>
      </c>
      <c r="S104" s="13">
        <f t="shared" si="61"/>
        <v>0.11328600011415937</v>
      </c>
      <c r="T104" s="13">
        <f t="shared" si="61"/>
        <v>0.10430309490388771</v>
      </c>
      <c r="U104" s="13">
        <f t="shared" si="61"/>
        <v>9.9041360547908228E-2</v>
      </c>
      <c r="V104" s="13">
        <f t="shared" si="61"/>
        <v>0.10320942900041213</v>
      </c>
      <c r="W104" s="13">
        <f t="shared" si="61"/>
        <v>0.12199977520917582</v>
      </c>
      <c r="X104" s="13">
        <f t="shared" ref="X104:Y104" si="63">X103/X$5</f>
        <v>0.10723620508001351</v>
      </c>
      <c r="Y104" s="13">
        <f t="shared" si="63"/>
        <v>9.8045696604045843E-2</v>
      </c>
      <c r="Z104" s="13">
        <f t="shared" ref="Z104:AA104" si="64">Z103/Z$5</f>
        <v>0.14957203994245344</v>
      </c>
      <c r="AA104" s="13">
        <f t="shared" si="64"/>
        <v>0.12413212852156233</v>
      </c>
    </row>
    <row r="105" spans="2:27" s="36" customFormat="1" outlineLevel="1">
      <c r="B105" s="92" t="s">
        <v>132</v>
      </c>
      <c r="C105" s="92" t="s">
        <v>381</v>
      </c>
      <c r="D105" s="93"/>
      <c r="E105" s="94">
        <v>0</v>
      </c>
      <c r="F105" s="94">
        <v>0</v>
      </c>
      <c r="G105" s="94">
        <v>0</v>
      </c>
      <c r="H105" s="94">
        <v>0</v>
      </c>
      <c r="I105" s="94">
        <f>SUM(E105:H105)</f>
        <v>0</v>
      </c>
      <c r="J105" s="94">
        <v>0</v>
      </c>
      <c r="K105" s="94">
        <v>0</v>
      </c>
      <c r="L105" s="94">
        <v>0</v>
      </c>
      <c r="M105" s="94">
        <v>0</v>
      </c>
      <c r="N105" s="94">
        <f t="shared" ref="N105:N120" si="65">L105+K105+J105+M105</f>
        <v>0</v>
      </c>
      <c r="O105" s="94">
        <v>0</v>
      </c>
      <c r="P105" s="94">
        <v>0</v>
      </c>
      <c r="Q105" s="94">
        <v>0</v>
      </c>
      <c r="R105" s="94">
        <v>0</v>
      </c>
      <c r="S105" s="94">
        <f t="shared" ref="S105:S122" si="66">SUM(O105:R105)</f>
        <v>0</v>
      </c>
      <c r="T105" s="94">
        <v>0</v>
      </c>
      <c r="U105" s="94">
        <v>0</v>
      </c>
      <c r="V105" s="94">
        <v>0</v>
      </c>
      <c r="W105" s="94">
        <v>0</v>
      </c>
      <c r="X105" s="94">
        <f t="shared" ref="X105:X122" si="67">SUM(T105:W105)</f>
        <v>0</v>
      </c>
      <c r="Y105" s="94">
        <v>0</v>
      </c>
      <c r="Z105" s="94">
        <v>0</v>
      </c>
      <c r="AA105" s="94">
        <f t="shared" ref="AA105:AA122" si="68">SUM(Y105:Z105)</f>
        <v>0</v>
      </c>
    </row>
    <row r="106" spans="2:27" s="36" customFormat="1" outlineLevel="1">
      <c r="B106" s="92" t="s">
        <v>105</v>
      </c>
      <c r="C106" s="92" t="s">
        <v>348</v>
      </c>
      <c r="D106" s="93"/>
      <c r="E106" s="94">
        <v>-61.340050000000005</v>
      </c>
      <c r="F106" s="94">
        <v>836.41904999999997</v>
      </c>
      <c r="G106" s="94">
        <v>0</v>
      </c>
      <c r="H106" s="94">
        <v>0</v>
      </c>
      <c r="I106" s="94">
        <f t="shared" ref="I106:I122" si="69">SUM(E106:H106)</f>
        <v>775.07899999999995</v>
      </c>
      <c r="J106" s="94">
        <v>0</v>
      </c>
      <c r="K106" s="94">
        <v>0</v>
      </c>
      <c r="L106" s="94">
        <v>0</v>
      </c>
      <c r="M106" s="94">
        <v>10.162800000000001</v>
      </c>
      <c r="N106" s="94">
        <f t="shared" si="65"/>
        <v>10.162800000000001</v>
      </c>
      <c r="O106" s="94">
        <v>0</v>
      </c>
      <c r="P106" s="94">
        <v>0</v>
      </c>
      <c r="Q106" s="94">
        <v>0</v>
      </c>
      <c r="R106" s="94">
        <v>0</v>
      </c>
      <c r="S106" s="94">
        <f t="shared" si="66"/>
        <v>0</v>
      </c>
      <c r="T106" s="94">
        <v>0</v>
      </c>
      <c r="U106" s="94">
        <v>0</v>
      </c>
      <c r="V106" s="94">
        <v>0</v>
      </c>
      <c r="W106" s="94">
        <v>9328.8832100000018</v>
      </c>
      <c r="X106" s="94">
        <f t="shared" si="67"/>
        <v>9328.8832100000018</v>
      </c>
      <c r="Y106" s="94">
        <v>0</v>
      </c>
      <c r="Z106" s="94">
        <v>0</v>
      </c>
      <c r="AA106" s="94">
        <f t="shared" si="68"/>
        <v>0</v>
      </c>
    </row>
    <row r="107" spans="2:27" s="36" customFormat="1" outlineLevel="1">
      <c r="B107" s="92" t="s">
        <v>133</v>
      </c>
      <c r="C107" s="92" t="s">
        <v>382</v>
      </c>
      <c r="D107" s="93"/>
      <c r="E107" s="94">
        <v>-1651.0011899999993</v>
      </c>
      <c r="F107" s="94">
        <v>2574.4364299999997</v>
      </c>
      <c r="G107" s="94">
        <v>1261.0659099999993</v>
      </c>
      <c r="H107" s="94">
        <v>-1730.3573499999986</v>
      </c>
      <c r="I107" s="94">
        <f t="shared" si="69"/>
        <v>454.14380000000142</v>
      </c>
      <c r="J107" s="94">
        <v>3618.4090299999998</v>
      </c>
      <c r="K107" s="94">
        <v>220.32418000000007</v>
      </c>
      <c r="L107" s="94">
        <v>-3770.0274100000015</v>
      </c>
      <c r="M107" s="94">
        <v>3439.6728000000026</v>
      </c>
      <c r="N107" s="94">
        <f t="shared" si="65"/>
        <v>3508.3786000000009</v>
      </c>
      <c r="O107" s="94">
        <v>3168.3051500000006</v>
      </c>
      <c r="P107" s="94">
        <v>2612.1873100000016</v>
      </c>
      <c r="Q107" s="94">
        <v>-369.13770999999633</v>
      </c>
      <c r="R107" s="94">
        <v>7971.1072700000004</v>
      </c>
      <c r="S107" s="94">
        <f t="shared" si="66"/>
        <v>13382.462020000006</v>
      </c>
      <c r="T107" s="94">
        <v>7037.2246700000005</v>
      </c>
      <c r="U107" s="94">
        <v>2786.1487499999994</v>
      </c>
      <c r="V107" s="94">
        <v>4145.3183599999993</v>
      </c>
      <c r="W107" s="94">
        <v>12480.551090000003</v>
      </c>
      <c r="X107" s="94">
        <f t="shared" si="67"/>
        <v>26449.242870000002</v>
      </c>
      <c r="Y107" s="94">
        <v>6562.0391100000006</v>
      </c>
      <c r="Z107" s="94">
        <v>36857.109049999992</v>
      </c>
      <c r="AA107" s="94">
        <f t="shared" si="68"/>
        <v>43419.14815999999</v>
      </c>
    </row>
    <row r="108" spans="2:27" s="36" customFormat="1" outlineLevel="1">
      <c r="B108" s="92" t="s">
        <v>134</v>
      </c>
      <c r="C108" s="92" t="s">
        <v>350</v>
      </c>
      <c r="D108" s="93"/>
      <c r="E108" s="94">
        <v>4152.8847900000001</v>
      </c>
      <c r="F108" s="94">
        <v>1269.0056200000026</v>
      </c>
      <c r="G108" s="94">
        <v>4588.1182300000009</v>
      </c>
      <c r="H108" s="94">
        <v>-773.75534999999763</v>
      </c>
      <c r="I108" s="94">
        <f t="shared" si="69"/>
        <v>9236.253290000006</v>
      </c>
      <c r="J108" s="94">
        <v>3411.60545</v>
      </c>
      <c r="K108" s="94">
        <v>2831.187460000001</v>
      </c>
      <c r="L108" s="94">
        <v>6720.7054399999924</v>
      </c>
      <c r="M108" s="94">
        <v>7046.8953700000111</v>
      </c>
      <c r="N108" s="94">
        <f t="shared" si="65"/>
        <v>20010.393720000007</v>
      </c>
      <c r="O108" s="94">
        <v>4707.4749400000001</v>
      </c>
      <c r="P108" s="94">
        <v>2589.2574699999977</v>
      </c>
      <c r="Q108" s="94">
        <v>6869.1426399999928</v>
      </c>
      <c r="R108" s="94">
        <v>14109.413969999996</v>
      </c>
      <c r="S108" s="94">
        <f t="shared" si="66"/>
        <v>28275.289019999989</v>
      </c>
      <c r="T108" s="94">
        <v>2140.5267500000014</v>
      </c>
      <c r="U108" s="94">
        <v>12969.429800000002</v>
      </c>
      <c r="V108" s="94">
        <v>6746.0180099999998</v>
      </c>
      <c r="W108" s="94">
        <v>5193.0680300000058</v>
      </c>
      <c r="X108" s="94">
        <f t="shared" si="67"/>
        <v>27049.042590000008</v>
      </c>
      <c r="Y108" s="94">
        <v>10412.465240000001</v>
      </c>
      <c r="Z108" s="94">
        <v>7781.8751899999988</v>
      </c>
      <c r="AA108" s="94">
        <f t="shared" si="68"/>
        <v>18194.34043</v>
      </c>
    </row>
    <row r="109" spans="2:27" s="36" customFormat="1" outlineLevel="1">
      <c r="B109" s="92" t="s">
        <v>135</v>
      </c>
      <c r="C109" s="92" t="s">
        <v>383</v>
      </c>
      <c r="D109" s="93"/>
      <c r="E109" s="94">
        <v>-22620.259859999998</v>
      </c>
      <c r="F109" s="94">
        <v>0</v>
      </c>
      <c r="G109" s="94">
        <v>-20809.179810000001</v>
      </c>
      <c r="H109" s="94">
        <v>-25087.489450000001</v>
      </c>
      <c r="I109" s="94">
        <f t="shared" si="69"/>
        <v>-68516.929120000001</v>
      </c>
      <c r="J109" s="94">
        <v>-5511.0060700000004</v>
      </c>
      <c r="K109" s="94">
        <v>-525.73916999999983</v>
      </c>
      <c r="L109" s="94">
        <v>-1610.9976199999992</v>
      </c>
      <c r="M109" s="94">
        <v>-11596.781959999997</v>
      </c>
      <c r="N109" s="94">
        <f t="shared" si="65"/>
        <v>-19244.524819999995</v>
      </c>
      <c r="O109" s="94">
        <v>-2964.6925000000001</v>
      </c>
      <c r="P109" s="94">
        <v>56156.077329999993</v>
      </c>
      <c r="Q109" s="94">
        <v>-10103.77631999999</v>
      </c>
      <c r="R109" s="94">
        <v>-21594.975560000003</v>
      </c>
      <c r="S109" s="94">
        <f t="shared" si="66"/>
        <v>21492.632950000003</v>
      </c>
      <c r="T109" s="94">
        <v>-2235.2805600000002</v>
      </c>
      <c r="U109" s="94">
        <v>4276.926739999999</v>
      </c>
      <c r="V109" s="94">
        <v>-5864.1065399999989</v>
      </c>
      <c r="W109" s="94">
        <v>8384.5372499999976</v>
      </c>
      <c r="X109" s="94">
        <f t="shared" si="67"/>
        <v>4562.0768899999975</v>
      </c>
      <c r="Y109" s="94">
        <v>-6294.4481099999994</v>
      </c>
      <c r="Z109" s="94">
        <v>-4379.3061200000011</v>
      </c>
      <c r="AA109" s="94">
        <f t="shared" si="68"/>
        <v>-10673.75423</v>
      </c>
    </row>
    <row r="110" spans="2:27" s="36" customFormat="1" outlineLevel="1">
      <c r="B110" s="92" t="s">
        <v>564</v>
      </c>
      <c r="C110" s="92" t="s">
        <v>384</v>
      </c>
      <c r="D110" s="93"/>
      <c r="E110" s="94">
        <v>0</v>
      </c>
      <c r="F110" s="94">
        <v>0</v>
      </c>
      <c r="G110" s="94">
        <v>0</v>
      </c>
      <c r="H110" s="94">
        <v>0</v>
      </c>
      <c r="I110" s="94">
        <f t="shared" si="69"/>
        <v>0</v>
      </c>
      <c r="J110" s="94">
        <v>0</v>
      </c>
      <c r="K110" s="94">
        <v>0</v>
      </c>
      <c r="L110" s="94">
        <v>0</v>
      </c>
      <c r="M110" s="94">
        <v>0</v>
      </c>
      <c r="N110" s="94">
        <f t="shared" si="65"/>
        <v>0</v>
      </c>
      <c r="O110" s="94">
        <v>0</v>
      </c>
      <c r="P110" s="94">
        <v>0</v>
      </c>
      <c r="Q110" s="94">
        <v>0</v>
      </c>
      <c r="R110" s="94">
        <v>-2999.9775</v>
      </c>
      <c r="S110" s="94">
        <f t="shared" si="66"/>
        <v>-2999.9775</v>
      </c>
      <c r="T110" s="94">
        <v>0</v>
      </c>
      <c r="U110" s="94">
        <v>0</v>
      </c>
      <c r="V110" s="94">
        <v>0</v>
      </c>
      <c r="W110" s="94">
        <v>0</v>
      </c>
      <c r="X110" s="94">
        <f t="shared" si="67"/>
        <v>0</v>
      </c>
      <c r="Y110" s="94">
        <v>0</v>
      </c>
      <c r="Z110" s="94">
        <v>0</v>
      </c>
      <c r="AA110" s="94">
        <f t="shared" si="68"/>
        <v>0</v>
      </c>
    </row>
    <row r="111" spans="2:27" s="36" customFormat="1" outlineLevel="1">
      <c r="B111" s="92" t="s">
        <v>109</v>
      </c>
      <c r="C111" s="92" t="s">
        <v>354</v>
      </c>
      <c r="D111" s="93"/>
      <c r="E111" s="94">
        <v>1340.3876800000003</v>
      </c>
      <c r="F111" s="94">
        <v>4651.3241499999986</v>
      </c>
      <c r="G111" s="94">
        <v>-3320.405090000002</v>
      </c>
      <c r="H111" s="94">
        <v>19122.140340000002</v>
      </c>
      <c r="I111" s="94">
        <f t="shared" si="69"/>
        <v>21793.447079999998</v>
      </c>
      <c r="J111" s="94">
        <v>1887.3936200000007</v>
      </c>
      <c r="K111" s="94">
        <v>84.034410000000207</v>
      </c>
      <c r="L111" s="94">
        <v>-13012.113810000003</v>
      </c>
      <c r="M111" s="94">
        <v>-1531.7891699999982</v>
      </c>
      <c r="N111" s="94">
        <f t="shared" si="65"/>
        <v>-12572.47495</v>
      </c>
      <c r="O111" s="94">
        <v>2081.9983099999999</v>
      </c>
      <c r="P111" s="94">
        <v>-48033.340559999997</v>
      </c>
      <c r="Q111" s="94">
        <v>10258.83382</v>
      </c>
      <c r="R111" s="94">
        <v>-11288.356430000002</v>
      </c>
      <c r="S111" s="94">
        <f t="shared" si="66"/>
        <v>-46980.864859999994</v>
      </c>
      <c r="T111" s="94">
        <v>-4554.7917299999999</v>
      </c>
      <c r="U111" s="94">
        <v>5536.3939099999998</v>
      </c>
      <c r="V111" s="94">
        <v>0</v>
      </c>
      <c r="W111" s="94">
        <v>7256.0857899999992</v>
      </c>
      <c r="X111" s="94">
        <f t="shared" si="67"/>
        <v>8237.687969999999</v>
      </c>
      <c r="Y111" s="94">
        <v>268.39787000000001</v>
      </c>
      <c r="Z111" s="94">
        <v>274.4479</v>
      </c>
      <c r="AA111" s="94">
        <f t="shared" si="68"/>
        <v>542.84577000000002</v>
      </c>
    </row>
    <row r="112" spans="2:27" s="36" customFormat="1" outlineLevel="1">
      <c r="B112" s="92" t="s">
        <v>136</v>
      </c>
      <c r="C112" s="92" t="s">
        <v>385</v>
      </c>
      <c r="D112" s="93"/>
      <c r="E112" s="94">
        <v>0</v>
      </c>
      <c r="F112" s="94">
        <v>-230</v>
      </c>
      <c r="G112" s="94">
        <v>0</v>
      </c>
      <c r="H112" s="94">
        <v>-57181.672140000002</v>
      </c>
      <c r="I112" s="94">
        <f t="shared" si="69"/>
        <v>-57411.672140000002</v>
      </c>
      <c r="J112" s="94">
        <v>0</v>
      </c>
      <c r="K112" s="94">
        <v>-258.33170999999993</v>
      </c>
      <c r="L112" s="94">
        <v>0</v>
      </c>
      <c r="M112" s="94">
        <v>-132845.02243000001</v>
      </c>
      <c r="N112" s="94">
        <f t="shared" si="65"/>
        <v>-133103.35414000001</v>
      </c>
      <c r="O112" s="94">
        <v>0</v>
      </c>
      <c r="P112" s="94">
        <v>0</v>
      </c>
      <c r="Q112" s="94">
        <v>0</v>
      </c>
      <c r="R112" s="94">
        <v>-101816.02592</v>
      </c>
      <c r="S112" s="94">
        <f t="shared" si="66"/>
        <v>-101816.02592</v>
      </c>
      <c r="T112" s="94">
        <v>0</v>
      </c>
      <c r="U112" s="94">
        <v>-803.67451000000005</v>
      </c>
      <c r="V112" s="94">
        <v>-397.45660999999996</v>
      </c>
      <c r="W112" s="94">
        <v>-134908.89238999999</v>
      </c>
      <c r="X112" s="94">
        <f t="shared" si="67"/>
        <v>-136110.02351</v>
      </c>
      <c r="Y112" s="94">
        <v>0</v>
      </c>
      <c r="Z112" s="94">
        <v>0</v>
      </c>
      <c r="AA112" s="94">
        <f t="shared" si="68"/>
        <v>0</v>
      </c>
    </row>
    <row r="113" spans="2:27" s="36" customFormat="1" outlineLevel="1">
      <c r="B113" s="92" t="s">
        <v>97</v>
      </c>
      <c r="C113" s="92" t="s">
        <v>386</v>
      </c>
      <c r="D113" s="93"/>
      <c r="E113" s="94">
        <v>0</v>
      </c>
      <c r="F113" s="94">
        <v>0</v>
      </c>
      <c r="G113" s="94">
        <v>0</v>
      </c>
      <c r="H113" s="94">
        <v>0</v>
      </c>
      <c r="I113" s="94">
        <f t="shared" si="69"/>
        <v>0</v>
      </c>
      <c r="J113" s="94">
        <v>-17696.17398</v>
      </c>
      <c r="K113" s="94">
        <v>1131.5285399999957</v>
      </c>
      <c r="L113" s="94">
        <v>0</v>
      </c>
      <c r="M113" s="94">
        <v>3414.457699999999</v>
      </c>
      <c r="N113" s="94">
        <f t="shared" si="65"/>
        <v>-13150.187740000005</v>
      </c>
      <c r="O113" s="94">
        <v>0</v>
      </c>
      <c r="P113" s="94">
        <v>0</v>
      </c>
      <c r="Q113" s="94">
        <v>0</v>
      </c>
      <c r="R113" s="94">
        <v>0</v>
      </c>
      <c r="S113" s="94">
        <f t="shared" si="66"/>
        <v>0</v>
      </c>
      <c r="T113" s="94">
        <v>0</v>
      </c>
      <c r="U113" s="94">
        <v>0</v>
      </c>
      <c r="V113" s="94">
        <v>0</v>
      </c>
      <c r="W113" s="94">
        <v>0</v>
      </c>
      <c r="X113" s="94">
        <f t="shared" si="67"/>
        <v>0</v>
      </c>
      <c r="Y113" s="94">
        <v>0</v>
      </c>
      <c r="Z113" s="94">
        <v>0</v>
      </c>
      <c r="AA113" s="94">
        <f t="shared" si="68"/>
        <v>0</v>
      </c>
    </row>
    <row r="114" spans="2:27" s="36" customFormat="1" outlineLevel="1">
      <c r="B114" s="92" t="s">
        <v>563</v>
      </c>
      <c r="C114" s="92" t="s">
        <v>352</v>
      </c>
      <c r="D114" s="93"/>
      <c r="E114" s="94">
        <v>0</v>
      </c>
      <c r="F114" s="94">
        <v>0</v>
      </c>
      <c r="G114" s="94">
        <v>0</v>
      </c>
      <c r="H114" s="94">
        <v>0</v>
      </c>
      <c r="I114" s="94">
        <f t="shared" si="69"/>
        <v>0</v>
      </c>
      <c r="J114" s="94">
        <v>0</v>
      </c>
      <c r="K114" s="94">
        <v>0</v>
      </c>
      <c r="L114" s="94">
        <v>0</v>
      </c>
      <c r="M114" s="94">
        <v>0</v>
      </c>
      <c r="N114" s="94">
        <f t="shared" si="65"/>
        <v>0</v>
      </c>
      <c r="O114" s="94">
        <v>0</v>
      </c>
      <c r="P114" s="94">
        <v>0</v>
      </c>
      <c r="Q114" s="94">
        <v>0</v>
      </c>
      <c r="R114" s="94">
        <v>0</v>
      </c>
      <c r="S114" s="94">
        <f t="shared" si="66"/>
        <v>0</v>
      </c>
      <c r="T114" s="94">
        <v>-12032.608910000001</v>
      </c>
      <c r="U114" s="94">
        <v>0</v>
      </c>
      <c r="V114" s="94">
        <v>0</v>
      </c>
      <c r="W114" s="94">
        <v>-821.35832999999911</v>
      </c>
      <c r="X114" s="94">
        <f t="shared" si="67"/>
        <v>-12853.96724</v>
      </c>
      <c r="Y114" s="94">
        <v>0</v>
      </c>
      <c r="Z114" s="94">
        <v>0</v>
      </c>
      <c r="AA114" s="94">
        <f t="shared" si="68"/>
        <v>0</v>
      </c>
    </row>
    <row r="115" spans="2:27" s="36" customFormat="1" outlineLevel="1">
      <c r="B115" s="92" t="s">
        <v>256</v>
      </c>
      <c r="C115" s="92" t="s">
        <v>351</v>
      </c>
      <c r="D115" s="93"/>
      <c r="E115" s="94">
        <v>0</v>
      </c>
      <c r="F115" s="94">
        <v>0</v>
      </c>
      <c r="G115" s="94">
        <v>0</v>
      </c>
      <c r="H115" s="94">
        <v>0</v>
      </c>
      <c r="I115" s="94">
        <f t="shared" ref="I115" si="70">SUM(E115:H115)</f>
        <v>0</v>
      </c>
      <c r="J115" s="94">
        <v>0</v>
      </c>
      <c r="K115" s="94">
        <v>0</v>
      </c>
      <c r="L115" s="94">
        <v>0</v>
      </c>
      <c r="M115" s="94">
        <v>0</v>
      </c>
      <c r="N115" s="94">
        <f t="shared" ref="N115" si="71">L115+K115+J115+M115</f>
        <v>0</v>
      </c>
      <c r="O115" s="94">
        <v>0</v>
      </c>
      <c r="P115" s="94">
        <v>0</v>
      </c>
      <c r="Q115" s="94">
        <v>0</v>
      </c>
      <c r="R115" s="94">
        <v>0</v>
      </c>
      <c r="S115" s="94">
        <f t="shared" ref="S115" si="72">SUM(O115:R115)</f>
        <v>0</v>
      </c>
      <c r="T115" s="94">
        <v>0</v>
      </c>
      <c r="U115" s="94">
        <v>-11128.943880000001</v>
      </c>
      <c r="V115" s="94">
        <v>-1365.3029999999999</v>
      </c>
      <c r="W115" s="94">
        <v>-364.42490999999791</v>
      </c>
      <c r="X115" s="94">
        <f t="shared" si="67"/>
        <v>-12858.671789999999</v>
      </c>
      <c r="Y115" s="94">
        <v>-1280.56987</v>
      </c>
      <c r="Z115" s="94">
        <v>-71679.960609999995</v>
      </c>
      <c r="AA115" s="94">
        <f t="shared" si="68"/>
        <v>-72960.530480000001</v>
      </c>
    </row>
    <row r="116" spans="2:27" s="36" customFormat="1" outlineLevel="1">
      <c r="B116" s="92" t="s">
        <v>137</v>
      </c>
      <c r="C116" s="92" t="s">
        <v>387</v>
      </c>
      <c r="D116" s="93"/>
      <c r="E116" s="94">
        <v>0</v>
      </c>
      <c r="F116" s="94">
        <v>-10338.85</v>
      </c>
      <c r="G116" s="94">
        <v>0</v>
      </c>
      <c r="H116" s="94">
        <v>0</v>
      </c>
      <c r="I116" s="94">
        <f t="shared" si="69"/>
        <v>-10338.85</v>
      </c>
      <c r="J116" s="94">
        <v>0</v>
      </c>
      <c r="K116" s="94">
        <v>0</v>
      </c>
      <c r="L116" s="94">
        <v>0</v>
      </c>
      <c r="M116" s="94">
        <v>0</v>
      </c>
      <c r="N116" s="94">
        <f t="shared" si="65"/>
        <v>0</v>
      </c>
      <c r="O116" s="94">
        <v>0</v>
      </c>
      <c r="P116" s="94">
        <v>0</v>
      </c>
      <c r="Q116" s="94">
        <v>0</v>
      </c>
      <c r="R116" s="94">
        <v>0</v>
      </c>
      <c r="S116" s="94">
        <f t="shared" si="66"/>
        <v>0</v>
      </c>
      <c r="T116" s="94">
        <v>0</v>
      </c>
      <c r="U116" s="94">
        <v>0</v>
      </c>
      <c r="V116" s="94">
        <v>0</v>
      </c>
      <c r="W116" s="94">
        <v>0</v>
      </c>
      <c r="X116" s="94">
        <f t="shared" si="67"/>
        <v>0</v>
      </c>
      <c r="Y116" s="94">
        <v>0</v>
      </c>
      <c r="Z116" s="94">
        <v>0</v>
      </c>
      <c r="AA116" s="94">
        <f t="shared" si="68"/>
        <v>0</v>
      </c>
    </row>
    <row r="117" spans="2:27" s="36" customFormat="1" outlineLevel="1">
      <c r="B117" s="92" t="s">
        <v>111</v>
      </c>
      <c r="C117" s="92" t="s">
        <v>356</v>
      </c>
      <c r="D117" s="93"/>
      <c r="E117" s="94">
        <v>0</v>
      </c>
      <c r="F117" s="94">
        <v>2032.9141200000001</v>
      </c>
      <c r="G117" s="94">
        <v>0</v>
      </c>
      <c r="H117" s="94">
        <v>0</v>
      </c>
      <c r="I117" s="94">
        <f t="shared" si="69"/>
        <v>2032.9141200000001</v>
      </c>
      <c r="J117" s="94">
        <v>1278.59178</v>
      </c>
      <c r="K117" s="94">
        <v>-307.40500999999995</v>
      </c>
      <c r="L117" s="94">
        <v>-466.89022000001387</v>
      </c>
      <c r="M117" s="94">
        <v>0</v>
      </c>
      <c r="N117" s="94">
        <f t="shared" si="65"/>
        <v>504.29654999998615</v>
      </c>
      <c r="O117" s="94">
        <v>0</v>
      </c>
      <c r="P117" s="94">
        <v>0</v>
      </c>
      <c r="Q117" s="94">
        <v>0</v>
      </c>
      <c r="R117" s="94">
        <v>0</v>
      </c>
      <c r="S117" s="94">
        <f t="shared" si="66"/>
        <v>0</v>
      </c>
      <c r="T117" s="94">
        <v>1293.2032300000001</v>
      </c>
      <c r="U117" s="94">
        <v>0</v>
      </c>
      <c r="V117" s="94">
        <v>0</v>
      </c>
      <c r="W117" s="94">
        <v>0</v>
      </c>
      <c r="X117" s="94">
        <f t="shared" si="67"/>
        <v>1293.2032300000001</v>
      </c>
      <c r="Y117" s="94">
        <v>0</v>
      </c>
      <c r="Z117" s="94">
        <v>0</v>
      </c>
      <c r="AA117" s="94">
        <f t="shared" si="68"/>
        <v>0</v>
      </c>
    </row>
    <row r="118" spans="2:27" s="36" customFormat="1" outlineLevel="1">
      <c r="B118" s="92" t="s">
        <v>138</v>
      </c>
      <c r="C118" s="92" t="s">
        <v>388</v>
      </c>
      <c r="D118" s="93"/>
      <c r="E118" s="94">
        <v>0</v>
      </c>
      <c r="F118" s="94">
        <v>0</v>
      </c>
      <c r="G118" s="94">
        <v>0</v>
      </c>
      <c r="H118" s="94">
        <v>-16306.004470000009</v>
      </c>
      <c r="I118" s="94">
        <f t="shared" si="69"/>
        <v>-16306.004470000009</v>
      </c>
      <c r="J118" s="94">
        <v>-964</v>
      </c>
      <c r="K118" s="94">
        <v>-1856.13048999997</v>
      </c>
      <c r="L118" s="94">
        <v>0</v>
      </c>
      <c r="M118" s="94">
        <v>7110.6483599999719</v>
      </c>
      <c r="N118" s="94">
        <f t="shared" si="65"/>
        <v>4290.5178700000015</v>
      </c>
      <c r="O118" s="94">
        <v>-4255.2356</v>
      </c>
      <c r="P118" s="94">
        <v>-679.64147000000048</v>
      </c>
      <c r="Q118" s="94">
        <v>-2214.5911400000023</v>
      </c>
      <c r="R118" s="94">
        <v>483.11314000000493</v>
      </c>
      <c r="S118" s="94">
        <f t="shared" si="66"/>
        <v>-6666.3550699999978</v>
      </c>
      <c r="T118" s="94">
        <v>-328.98366000000016</v>
      </c>
      <c r="U118" s="94">
        <v>-14888.399309999997</v>
      </c>
      <c r="V118" s="94">
        <v>-1435.9233200000108</v>
      </c>
      <c r="W118" s="94">
        <v>6004.220990000018</v>
      </c>
      <c r="X118" s="94">
        <f t="shared" si="67"/>
        <v>-10649.08529999999</v>
      </c>
      <c r="Y118" s="94">
        <v>-832.69712000000015</v>
      </c>
      <c r="Z118" s="94">
        <v>135.52211000000034</v>
      </c>
      <c r="AA118" s="94">
        <f t="shared" si="68"/>
        <v>-697.17500999999982</v>
      </c>
    </row>
    <row r="119" spans="2:27" s="36" customFormat="1" outlineLevel="1">
      <c r="B119" s="92" t="s">
        <v>139</v>
      </c>
      <c r="C119" s="92" t="s">
        <v>389</v>
      </c>
      <c r="D119" s="93"/>
      <c r="E119" s="94">
        <v>0</v>
      </c>
      <c r="F119" s="94">
        <v>0</v>
      </c>
      <c r="G119" s="94">
        <v>0</v>
      </c>
      <c r="H119" s="94">
        <v>4390.1252699999995</v>
      </c>
      <c r="I119" s="94">
        <f t="shared" si="69"/>
        <v>4390.1252699999995</v>
      </c>
      <c r="J119" s="94">
        <v>0</v>
      </c>
      <c r="K119" s="94">
        <v>0</v>
      </c>
      <c r="L119" s="94">
        <v>0</v>
      </c>
      <c r="M119" s="94">
        <v>2680.3534600000003</v>
      </c>
      <c r="N119" s="94">
        <f t="shared" si="65"/>
        <v>2680.3534600000003</v>
      </c>
      <c r="O119" s="94">
        <v>0</v>
      </c>
      <c r="P119" s="94">
        <v>0</v>
      </c>
      <c r="Q119" s="94">
        <v>0</v>
      </c>
      <c r="R119" s="94">
        <v>639.0756899999999</v>
      </c>
      <c r="S119" s="94">
        <f t="shared" si="66"/>
        <v>639.0756899999999</v>
      </c>
      <c r="T119" s="94">
        <v>2793.2102199999999</v>
      </c>
      <c r="U119" s="94">
        <v>1365.4061900000006</v>
      </c>
      <c r="V119" s="94">
        <v>861.76514999999927</v>
      </c>
      <c r="W119" s="94">
        <v>1980.650569999998</v>
      </c>
      <c r="X119" s="94">
        <f t="shared" si="67"/>
        <v>7001.0321299999978</v>
      </c>
      <c r="Y119" s="94">
        <v>228.78210999999999</v>
      </c>
      <c r="Z119" s="94">
        <v>38022.93692</v>
      </c>
      <c r="AA119" s="94">
        <f t="shared" si="68"/>
        <v>38251.71903</v>
      </c>
    </row>
    <row r="120" spans="2:27" s="36" customFormat="1" outlineLevel="1">
      <c r="B120" s="92" t="s">
        <v>559</v>
      </c>
      <c r="C120" s="92" t="s">
        <v>560</v>
      </c>
      <c r="D120" s="93"/>
      <c r="E120" s="94">
        <v>0</v>
      </c>
      <c r="F120" s="94">
        <v>0</v>
      </c>
      <c r="G120" s="94">
        <v>0</v>
      </c>
      <c r="H120" s="94">
        <v>0</v>
      </c>
      <c r="I120" s="94">
        <f t="shared" si="69"/>
        <v>0</v>
      </c>
      <c r="J120" s="94">
        <v>0</v>
      </c>
      <c r="K120" s="94">
        <v>0</v>
      </c>
      <c r="L120" s="94">
        <v>0</v>
      </c>
      <c r="M120" s="94">
        <v>0</v>
      </c>
      <c r="N120" s="94">
        <f t="shared" si="65"/>
        <v>0</v>
      </c>
      <c r="O120" s="94">
        <v>0</v>
      </c>
      <c r="P120" s="94">
        <v>0</v>
      </c>
      <c r="Q120" s="94">
        <v>0</v>
      </c>
      <c r="R120" s="94">
        <v>-1654</v>
      </c>
      <c r="S120" s="94">
        <f t="shared" si="66"/>
        <v>-1654</v>
      </c>
      <c r="T120" s="94">
        <v>0</v>
      </c>
      <c r="U120" s="94">
        <v>0</v>
      </c>
      <c r="V120" s="94">
        <v>0</v>
      </c>
      <c r="W120" s="94">
        <v>-7111.8085899999996</v>
      </c>
      <c r="X120" s="94">
        <f t="shared" si="67"/>
        <v>-7111.8085899999996</v>
      </c>
      <c r="Y120" s="94">
        <v>0</v>
      </c>
      <c r="Z120" s="94">
        <v>0</v>
      </c>
      <c r="AA120" s="94">
        <f t="shared" si="68"/>
        <v>0</v>
      </c>
    </row>
    <row r="121" spans="2:27" s="36" customFormat="1" outlineLevel="1">
      <c r="B121" s="8" t="s">
        <v>570</v>
      </c>
      <c r="C121" s="8" t="s">
        <v>572</v>
      </c>
      <c r="D121" s="49"/>
      <c r="E121" s="9">
        <v>0</v>
      </c>
      <c r="F121" s="9">
        <v>0</v>
      </c>
      <c r="G121" s="9">
        <v>0</v>
      </c>
      <c r="H121" s="9">
        <v>0</v>
      </c>
      <c r="I121" s="9">
        <f t="shared" si="69"/>
        <v>0</v>
      </c>
      <c r="J121" s="9">
        <v>0</v>
      </c>
      <c r="K121" s="9">
        <v>0</v>
      </c>
      <c r="L121" s="9">
        <v>0</v>
      </c>
      <c r="M121" s="9">
        <v>0</v>
      </c>
      <c r="N121" s="9">
        <f t="shared" ref="N121:N122" si="73">SUM(J121:M121)</f>
        <v>0</v>
      </c>
      <c r="O121" s="9">
        <v>0</v>
      </c>
      <c r="P121" s="9">
        <v>0</v>
      </c>
      <c r="Q121" s="9">
        <v>0</v>
      </c>
      <c r="R121" s="9">
        <v>0</v>
      </c>
      <c r="S121" s="9">
        <f t="shared" si="66"/>
        <v>0</v>
      </c>
      <c r="T121" s="9">
        <v>0</v>
      </c>
      <c r="U121" s="9">
        <v>0</v>
      </c>
      <c r="V121" s="9">
        <v>0</v>
      </c>
      <c r="W121" s="9">
        <v>0</v>
      </c>
      <c r="X121" s="9">
        <f t="shared" si="67"/>
        <v>0</v>
      </c>
      <c r="Y121" s="9">
        <v>0</v>
      </c>
      <c r="Z121" s="9">
        <v>-247123.32342999999</v>
      </c>
      <c r="AA121" s="9">
        <f t="shared" si="68"/>
        <v>-247123.32342999999</v>
      </c>
    </row>
    <row r="122" spans="2:27" s="36" customFormat="1" outlineLevel="1">
      <c r="B122" s="8" t="s">
        <v>571</v>
      </c>
      <c r="C122" s="8" t="s">
        <v>573</v>
      </c>
      <c r="D122" s="49"/>
      <c r="E122" s="9">
        <v>0</v>
      </c>
      <c r="F122" s="9">
        <v>0</v>
      </c>
      <c r="G122" s="9">
        <v>0</v>
      </c>
      <c r="H122" s="9">
        <v>0</v>
      </c>
      <c r="I122" s="9">
        <f t="shared" si="69"/>
        <v>0</v>
      </c>
      <c r="J122" s="9">
        <v>0</v>
      </c>
      <c r="K122" s="9">
        <v>0</v>
      </c>
      <c r="L122" s="9">
        <v>0</v>
      </c>
      <c r="M122" s="9">
        <v>0</v>
      </c>
      <c r="N122" s="9">
        <f t="shared" si="73"/>
        <v>0</v>
      </c>
      <c r="O122" s="9">
        <v>0</v>
      </c>
      <c r="P122" s="9">
        <v>0</v>
      </c>
      <c r="Q122" s="9">
        <v>0</v>
      </c>
      <c r="R122" s="9">
        <v>0</v>
      </c>
      <c r="S122" s="9">
        <f t="shared" si="66"/>
        <v>0</v>
      </c>
      <c r="T122" s="9">
        <v>0</v>
      </c>
      <c r="U122" s="9">
        <v>0</v>
      </c>
      <c r="V122" s="9">
        <v>0</v>
      </c>
      <c r="W122" s="9">
        <v>0</v>
      </c>
      <c r="X122" s="9">
        <f t="shared" si="67"/>
        <v>0</v>
      </c>
      <c r="Y122" s="9">
        <v>0</v>
      </c>
      <c r="Z122" s="9">
        <v>7359.0840399999997</v>
      </c>
      <c r="AA122" s="9">
        <f t="shared" si="68"/>
        <v>7359.0840399999997</v>
      </c>
    </row>
    <row r="123" spans="2:27" s="35" customFormat="1">
      <c r="B123" s="10" t="s">
        <v>140</v>
      </c>
      <c r="C123" s="10" t="s">
        <v>390</v>
      </c>
      <c r="E123" s="11">
        <f t="shared" ref="E123:Z123" si="74">E103+SUM(E105:E122)</f>
        <v>196390.26696998579</v>
      </c>
      <c r="F123" s="11">
        <f t="shared" si="74"/>
        <v>237291.75245002369</v>
      </c>
      <c r="G123" s="11">
        <f t="shared" si="74"/>
        <v>279145.4594900324</v>
      </c>
      <c r="H123" s="11">
        <f t="shared" si="74"/>
        <v>295609.82959995273</v>
      </c>
      <c r="I123" s="11">
        <f t="shared" si="74"/>
        <v>1008437.3085099937</v>
      </c>
      <c r="J123" s="11">
        <f t="shared" si="74"/>
        <v>294071.9007399925</v>
      </c>
      <c r="K123" s="11">
        <f t="shared" si="74"/>
        <v>307510.47568996222</v>
      </c>
      <c r="L123" s="11">
        <f t="shared" si="74"/>
        <v>307036.21451998543</v>
      </c>
      <c r="M123" s="11">
        <f t="shared" si="74"/>
        <v>321276.51031001913</v>
      </c>
      <c r="N123" s="11">
        <f t="shared" si="74"/>
        <v>1229895.1012599603</v>
      </c>
      <c r="O123" s="11">
        <f t="shared" si="74"/>
        <v>352398.76732999511</v>
      </c>
      <c r="P123" s="11">
        <f t="shared" si="74"/>
        <v>370269.5839899772</v>
      </c>
      <c r="Q123" s="11">
        <f t="shared" si="74"/>
        <v>444392.02384999546</v>
      </c>
      <c r="R123" s="11">
        <f t="shared" si="74"/>
        <v>410341.02836901462</v>
      </c>
      <c r="S123" s="11">
        <f t="shared" si="74"/>
        <v>1577401.4035389826</v>
      </c>
      <c r="T123" s="11">
        <f t="shared" si="74"/>
        <v>422181.43110001081</v>
      </c>
      <c r="U123" s="11">
        <f t="shared" si="74"/>
        <v>425829.93797993526</v>
      </c>
      <c r="V123" s="11">
        <f t="shared" si="74"/>
        <v>463244.2047200434</v>
      </c>
      <c r="W123" s="11">
        <f t="shared" si="74"/>
        <v>446462.44495016476</v>
      </c>
      <c r="X123" s="11">
        <f t="shared" si="74"/>
        <v>1757718.0187501539</v>
      </c>
      <c r="Y123" s="11">
        <f t="shared" si="74"/>
        <v>448689.51183000184</v>
      </c>
      <c r="Z123" s="11">
        <f t="shared" si="74"/>
        <v>454956.07963001326</v>
      </c>
      <c r="AA123" s="11">
        <f>AA103+SUM(AA105:AA122)</f>
        <v>903645.59146001504</v>
      </c>
    </row>
    <row r="124" spans="2:27" s="35" customFormat="1">
      <c r="B124" s="12" t="s">
        <v>131</v>
      </c>
      <c r="C124" s="12" t="s">
        <v>131</v>
      </c>
      <c r="E124" s="13">
        <f t="shared" ref="E124:J124" si="75">E123/E$5</f>
        <v>9.4345751155571408E-2</v>
      </c>
      <c r="F124" s="13">
        <f t="shared" si="75"/>
        <v>0.10665163944363171</v>
      </c>
      <c r="G124" s="13">
        <f>G123/G$5</f>
        <v>0.11503769742267339</v>
      </c>
      <c r="H124" s="13">
        <f>H123/H$5</f>
        <v>0.1189288581744298</v>
      </c>
      <c r="I124" s="13">
        <f t="shared" si="75"/>
        <v>0.1093905952404767</v>
      </c>
      <c r="J124" s="13">
        <f t="shared" si="75"/>
        <v>0.11634314824325971</v>
      </c>
      <c r="K124" s="13">
        <f t="shared" ref="K124:W124" si="76">K123/K$5</f>
        <v>0.11781891268611759</v>
      </c>
      <c r="L124" s="13">
        <f t="shared" si="76"/>
        <v>0.11680070173852188</v>
      </c>
      <c r="M124" s="13">
        <f t="shared" si="76"/>
        <v>0.11214688955919823</v>
      </c>
      <c r="N124" s="13">
        <f>N123/N$5</f>
        <v>0.11568782830350123</v>
      </c>
      <c r="O124" s="13">
        <f t="shared" si="76"/>
        <v>0.11471202379774482</v>
      </c>
      <c r="P124" s="13">
        <f t="shared" si="76"/>
        <v>0.1060061114175388</v>
      </c>
      <c r="Q124" s="13">
        <f t="shared" ref="Q124:R124" si="77">Q123/Q$5</f>
        <v>0.10805245866137894</v>
      </c>
      <c r="R124" s="13">
        <f t="shared" si="77"/>
        <v>0.10016409306736503</v>
      </c>
      <c r="S124" s="13">
        <f t="shared" si="76"/>
        <v>0.10676607606676193</v>
      </c>
      <c r="T124" s="13">
        <f t="shared" si="76"/>
        <v>0.10286854914360576</v>
      </c>
      <c r="U124" s="13">
        <f t="shared" si="76"/>
        <v>9.9067716498382072E-2</v>
      </c>
      <c r="V124" s="13">
        <f t="shared" si="76"/>
        <v>0.10381232385144394</v>
      </c>
      <c r="W124" s="13">
        <f t="shared" si="76"/>
        <v>0.10104671958193942</v>
      </c>
      <c r="X124" s="13">
        <f t="shared" ref="X124:Y124" si="78">X123/X$5</f>
        <v>0.10170119922052177</v>
      </c>
      <c r="Y124" s="13">
        <f t="shared" si="78"/>
        <v>0.10006715143557633</v>
      </c>
      <c r="Z124" s="13">
        <f t="shared" ref="Z124:AA124" si="79">Z123/Z$5</f>
        <v>9.8950047310492978E-2</v>
      </c>
      <c r="AA124" s="13">
        <f t="shared" si="79"/>
        <v>9.950159100928381E-2</v>
      </c>
    </row>
    <row r="125" spans="2:27" s="36" customFormat="1" outlineLevel="1">
      <c r="B125" s="92" t="s">
        <v>141</v>
      </c>
      <c r="C125" s="92" t="s">
        <v>391</v>
      </c>
      <c r="D125" s="93"/>
      <c r="E125" s="94">
        <v>-5220.2033999999994</v>
      </c>
      <c r="F125" s="94">
        <v>-5616.8052799999996</v>
      </c>
      <c r="G125" s="94">
        <v>-7816.8147100000006</v>
      </c>
      <c r="H125" s="94">
        <v>-7723.8458799999999</v>
      </c>
      <c r="I125" s="94">
        <f>SUM(E125:H125)</f>
        <v>-26377.669269999999</v>
      </c>
      <c r="J125" s="94">
        <v>-6186.1413699999994</v>
      </c>
      <c r="K125" s="94">
        <v>-6874.3636999999999</v>
      </c>
      <c r="L125" s="94">
        <v>-6218.346849999999</v>
      </c>
      <c r="M125" s="94">
        <v>-7563.6614499999996</v>
      </c>
      <c r="N125" s="94">
        <f>SUM(J125:M125)</f>
        <v>-26842.513369999997</v>
      </c>
      <c r="O125" s="94">
        <v>-19544.411270000001</v>
      </c>
      <c r="P125" s="94">
        <v>-20425.621330000002</v>
      </c>
      <c r="Q125" s="94">
        <v>-20494.967400000001</v>
      </c>
      <c r="R125" s="94">
        <v>-21288.759910000001</v>
      </c>
      <c r="S125" s="94">
        <f>SUM(O125:R125)</f>
        <v>-81753.759910000008</v>
      </c>
      <c r="T125" s="94">
        <v>-20916</v>
      </c>
      <c r="U125" s="94">
        <v>-20884</v>
      </c>
      <c r="V125" s="94">
        <v>-28130.873</v>
      </c>
      <c r="W125" s="94">
        <v>-13884.987400000005</v>
      </c>
      <c r="X125" s="94">
        <f t="shared" ref="X125" si="80">SUM(T125:W125)</f>
        <v>-83815.860400000005</v>
      </c>
      <c r="Y125" s="94">
        <v>-11819.292170000001</v>
      </c>
      <c r="Z125" s="94">
        <f>DFC_Cashflow!Z95</f>
        <v>-10163</v>
      </c>
      <c r="AA125" s="94">
        <f>SUM(Y125:Z125)</f>
        <v>-21982.292170000001</v>
      </c>
    </row>
    <row r="126" spans="2:27" s="35" customFormat="1">
      <c r="B126" s="10" t="s">
        <v>142</v>
      </c>
      <c r="C126" s="10" t="s">
        <v>392</v>
      </c>
      <c r="E126" s="11">
        <f t="shared" ref="E126:P126" si="81">E123+E125</f>
        <v>191170.0635699858</v>
      </c>
      <c r="F126" s="11">
        <f t="shared" si="81"/>
        <v>231674.94717002369</v>
      </c>
      <c r="G126" s="11">
        <f t="shared" si="81"/>
        <v>271328.64478003239</v>
      </c>
      <c r="H126" s="11">
        <f t="shared" si="81"/>
        <v>287885.98371995275</v>
      </c>
      <c r="I126" s="11">
        <f t="shared" si="81"/>
        <v>982059.63923999376</v>
      </c>
      <c r="J126" s="11">
        <f t="shared" si="81"/>
        <v>287885.75936999248</v>
      </c>
      <c r="K126" s="11">
        <f t="shared" si="81"/>
        <v>300636.11198996223</v>
      </c>
      <c r="L126" s="11">
        <f t="shared" si="81"/>
        <v>300817.86766998545</v>
      </c>
      <c r="M126" s="11">
        <f t="shared" si="81"/>
        <v>313712.84886001912</v>
      </c>
      <c r="N126" s="11">
        <f>N123+N125</f>
        <v>1203052.5878899603</v>
      </c>
      <c r="O126" s="11">
        <f t="shared" si="81"/>
        <v>332854.35605999513</v>
      </c>
      <c r="P126" s="11">
        <f t="shared" si="81"/>
        <v>349843.9626599772</v>
      </c>
      <c r="Q126" s="11">
        <f>Q123+Q125</f>
        <v>423897.05644999543</v>
      </c>
      <c r="R126" s="11">
        <f>R123+R125</f>
        <v>389052.26845901459</v>
      </c>
      <c r="S126" s="11">
        <f>S123+S125</f>
        <v>1495647.6436289826</v>
      </c>
      <c r="T126" s="11">
        <f t="shared" ref="T126:V126" si="82">T123+T125</f>
        <v>401265.43110001081</v>
      </c>
      <c r="U126" s="11">
        <f t="shared" si="82"/>
        <v>404945.93797993526</v>
      </c>
      <c r="V126" s="11">
        <f t="shared" si="82"/>
        <v>435113.33172004338</v>
      </c>
      <c r="W126" s="11">
        <f>W123+W125</f>
        <v>432577.45755016478</v>
      </c>
      <c r="X126" s="11">
        <f>X123+X125</f>
        <v>1673902.1583501538</v>
      </c>
      <c r="Y126" s="11">
        <f>Y123+Y125</f>
        <v>436870.21966000181</v>
      </c>
      <c r="Z126" s="11">
        <f>Z123+Z125</f>
        <v>444793.07963001326</v>
      </c>
      <c r="AA126" s="11">
        <f>AA123+AA125</f>
        <v>881663.29929001501</v>
      </c>
    </row>
    <row r="127" spans="2:27" s="35" customFormat="1">
      <c r="B127" s="12" t="s">
        <v>131</v>
      </c>
      <c r="C127" s="12" t="s">
        <v>131</v>
      </c>
      <c r="E127" s="13">
        <f>E126/E$5</f>
        <v>9.1837968980026344E-2</v>
      </c>
      <c r="F127" s="13">
        <f t="shared" ref="F127:P127" si="83">F126/F$5</f>
        <v>0.10412714592304964</v>
      </c>
      <c r="G127" s="13">
        <f t="shared" si="83"/>
        <v>0.11181633617588516</v>
      </c>
      <c r="H127" s="13">
        <f t="shared" si="83"/>
        <v>0.11582142371439581</v>
      </c>
      <c r="I127" s="13">
        <f t="shared" si="83"/>
        <v>0.10652926819698887</v>
      </c>
      <c r="J127" s="13">
        <f t="shared" si="83"/>
        <v>0.11389573602654465</v>
      </c>
      <c r="K127" s="13">
        <f t="shared" si="83"/>
        <v>0.11518508353045818</v>
      </c>
      <c r="L127" s="13">
        <f t="shared" si="83"/>
        <v>0.11443515903904254</v>
      </c>
      <c r="M127" s="13">
        <f t="shared" si="83"/>
        <v>0.10950666819823475</v>
      </c>
      <c r="N127" s="13">
        <f>N126/N$5</f>
        <v>0.11316293648565291</v>
      </c>
      <c r="O127" s="13">
        <f t="shared" si="83"/>
        <v>0.10834997268245898</v>
      </c>
      <c r="P127" s="13">
        <f t="shared" si="83"/>
        <v>0.10015837024704327</v>
      </c>
      <c r="Q127" s="13">
        <f>Q126/Q$5</f>
        <v>0.10306917476134583</v>
      </c>
      <c r="R127" s="13">
        <f>R126/R$5</f>
        <v>9.496751465698873E-2</v>
      </c>
      <c r="S127" s="13">
        <f>S126/S$5</f>
        <v>0.10123259034162441</v>
      </c>
      <c r="T127" s="13">
        <f t="shared" ref="T127:V127" si="84">T126/T$5</f>
        <v>9.7772165419950305E-2</v>
      </c>
      <c r="U127" s="13">
        <f t="shared" si="84"/>
        <v>9.4209133278125495E-2</v>
      </c>
      <c r="V127" s="13">
        <f t="shared" si="84"/>
        <v>9.7508237867541106E-2</v>
      </c>
      <c r="W127" s="13">
        <f>W126/W$5</f>
        <v>9.7904165389361877E-2</v>
      </c>
      <c r="X127" s="13">
        <f>X126/X$5</f>
        <v>9.6851630959031765E-2</v>
      </c>
      <c r="Y127" s="13">
        <f>Y126/Y$5</f>
        <v>9.7431201924269684E-2</v>
      </c>
      <c r="Z127" s="13">
        <f>Z126/Z$5</f>
        <v>9.6739659592112878E-2</v>
      </c>
      <c r="AA127" s="13">
        <f>AA126/AA$5</f>
        <v>9.7081092236737415E-2</v>
      </c>
    </row>
  </sheetData>
  <pageMargins left="0.511811024" right="0.511811024" top="0.78740157499999996" bottom="0.78740157499999996" header="0.31496062000000002" footer="0.31496062000000002"/>
  <pageSetup paperSize="9" scale="30" orientation="portrait" r:id="rId1"/>
  <ignoredErrors>
    <ignoredError sqref="I5 N5 N6 I6 B6:H6 J6:M6 O6:AA6 N28 A28:M28 O28:R28 T28:XFD28" formula="1"/>
    <ignoredError sqref="S65:S72 S124:S125 S74:S77 S7:S22 S53 S83:S95 S97:S114 S25:S27 S55:S62 S49:S51 S116:S120 S47 S29:S45" formulaRange="1"/>
    <ignoredError sqref="S28" formula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3428-9A6B-474A-A16E-7DE84DAF3523}">
  <sheetPr>
    <pageSetUpPr fitToPage="1"/>
  </sheetPr>
  <dimension ref="A1:AA127"/>
  <sheetViews>
    <sheetView showGridLines="0" zoomScale="70" zoomScaleNormal="70" zoomScaleSheetLayoutView="110" workbookViewId="0">
      <pane xSplit="4" ySplit="2" topLeftCell="L3" activePane="bottomRight" state="frozen"/>
      <selection pane="topRight" activeCell="E1" sqref="E1"/>
      <selection pane="bottomLeft" activeCell="A3" sqref="A3"/>
      <selection pane="bottomRight" activeCell="Z3" sqref="Z3"/>
    </sheetView>
  </sheetViews>
  <sheetFormatPr defaultColWidth="9" defaultRowHeight="15" outlineLevelRow="1"/>
  <cols>
    <col min="1" max="1" width="4.125" style="1" customWidth="1"/>
    <col min="2" max="2" width="37" style="1" customWidth="1"/>
    <col min="3" max="3" width="7" style="1" customWidth="1"/>
    <col min="4" max="4" width="1.25" style="1" customWidth="1"/>
    <col min="5" max="5" width="10.375" style="1" customWidth="1"/>
    <col min="6" max="9" width="11.625" style="1" customWidth="1"/>
    <col min="10" max="12" width="10.375" style="1" customWidth="1"/>
    <col min="13" max="13" width="11" style="1" customWidth="1"/>
    <col min="14" max="14" width="11.25" style="1" customWidth="1"/>
    <col min="15" max="15" width="11" style="1" bestFit="1" customWidth="1"/>
    <col min="16" max="16" width="12.5" style="1" customWidth="1"/>
    <col min="17" max="17" width="11.625" style="1" customWidth="1"/>
    <col min="18" max="18" width="13.375" style="1" customWidth="1"/>
    <col min="19" max="19" width="12.625" style="1" customWidth="1"/>
    <col min="20" max="23" width="13.375" style="1" customWidth="1"/>
    <col min="24" max="24" width="12.625" style="1" customWidth="1"/>
    <col min="25" max="26" width="13.375" style="1" customWidth="1"/>
    <col min="27" max="27" width="12.625" style="1" customWidth="1"/>
    <col min="28" max="16384" width="9" style="1"/>
  </cols>
  <sheetData>
    <row r="1" spans="1:27">
      <c r="J1" s="6"/>
      <c r="K1" s="6"/>
      <c r="L1" s="6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</row>
    <row r="2" spans="1:27">
      <c r="B2" s="2" t="s">
        <v>71</v>
      </c>
      <c r="C2" s="2" t="s">
        <v>311</v>
      </c>
      <c r="E2" s="3" t="s">
        <v>9</v>
      </c>
      <c r="F2" s="3" t="s">
        <v>10</v>
      </c>
      <c r="G2" s="3" t="s">
        <v>11</v>
      </c>
      <c r="H2" s="3" t="s">
        <v>12</v>
      </c>
      <c r="I2" s="46">
        <v>2022</v>
      </c>
      <c r="J2" s="3" t="s">
        <v>13</v>
      </c>
      <c r="K2" s="3" t="s">
        <v>14</v>
      </c>
      <c r="L2" s="3" t="s">
        <v>15</v>
      </c>
      <c r="M2" s="3" t="s">
        <v>16</v>
      </c>
      <c r="N2" s="46">
        <v>2023</v>
      </c>
      <c r="O2" s="3" t="s">
        <v>17</v>
      </c>
      <c r="P2" s="3" t="s">
        <v>18</v>
      </c>
      <c r="Q2" s="3" t="s">
        <v>19</v>
      </c>
      <c r="R2" s="3" t="s">
        <v>20</v>
      </c>
      <c r="S2" s="46">
        <v>2024</v>
      </c>
      <c r="T2" s="3" t="s">
        <v>21</v>
      </c>
      <c r="U2" s="3" t="s">
        <v>246</v>
      </c>
      <c r="V2" s="3" t="s">
        <v>261</v>
      </c>
      <c r="W2" s="3" t="s">
        <v>536</v>
      </c>
      <c r="X2" s="46">
        <v>2025</v>
      </c>
      <c r="Y2" s="3" t="s">
        <v>565</v>
      </c>
      <c r="Z2" s="3" t="s">
        <v>568</v>
      </c>
      <c r="AA2" s="46" t="s">
        <v>569</v>
      </c>
    </row>
    <row r="3" spans="1:27" s="36" customFormat="1">
      <c r="A3" s="49"/>
      <c r="B3" s="7" t="s">
        <v>72</v>
      </c>
      <c r="C3" s="7" t="s">
        <v>312</v>
      </c>
      <c r="D3" s="49"/>
      <c r="E3" s="9">
        <v>2278579.2752799899</v>
      </c>
      <c r="F3" s="9">
        <v>2435125.9128700118</v>
      </c>
      <c r="G3" s="9">
        <v>2641906.7741900003</v>
      </c>
      <c r="H3" s="9">
        <v>2693045.5978599396</v>
      </c>
      <c r="I3" s="9">
        <f>SUM(E3:H3)</f>
        <v>10048657.560199942</v>
      </c>
      <c r="J3" s="9">
        <v>2732887.2079099934</v>
      </c>
      <c r="K3" s="9">
        <v>2837028.6245499752</v>
      </c>
      <c r="L3" s="9">
        <v>2827077.4155200021</v>
      </c>
      <c r="M3" s="9">
        <v>3111383.9390099905</v>
      </c>
      <c r="N3" s="9">
        <f>L3+K3+J3+M3</f>
        <v>11508377.186989961</v>
      </c>
      <c r="O3" s="9">
        <v>3324751.0734199956</v>
      </c>
      <c r="P3" s="9">
        <v>3767757.5388099775</v>
      </c>
      <c r="Q3" s="9">
        <v>4418306.7514899876</v>
      </c>
      <c r="R3" s="9">
        <v>4391276.0505299829</v>
      </c>
      <c r="S3" s="9">
        <f t="shared" ref="S3:S22" si="0">SUM(O3:R3)</f>
        <v>15902091.414249944</v>
      </c>
      <c r="T3" s="9">
        <v>4449043.0311200023</v>
      </c>
      <c r="U3" s="9">
        <v>4642735.6211099792</v>
      </c>
      <c r="V3" s="9">
        <v>4828551.4420800209</v>
      </c>
      <c r="W3" s="9">
        <v>4769885.5411100257</v>
      </c>
      <c r="X3" s="9">
        <f>SUM(T3:W3)</f>
        <v>18690215.635420028</v>
      </c>
      <c r="Y3" s="9">
        <v>4846421.2773699882</v>
      </c>
      <c r="Z3" s="9">
        <v>4960896.0821699733</v>
      </c>
      <c r="AA3" s="9">
        <f>SUM(Y3:Z3)</f>
        <v>9807317.3595399614</v>
      </c>
    </row>
    <row r="4" spans="1:27" s="36" customFormat="1">
      <c r="A4" s="49"/>
      <c r="B4" s="7" t="s">
        <v>73</v>
      </c>
      <c r="C4" s="7" t="s">
        <v>313</v>
      </c>
      <c r="D4" s="49"/>
      <c r="E4" s="9">
        <v>-196977.67092000027</v>
      </c>
      <c r="F4" s="9">
        <v>-210202.28592999771</v>
      </c>
      <c r="G4" s="9">
        <v>-215350.38663999899</v>
      </c>
      <c r="H4" s="9">
        <v>-207443.41402000363</v>
      </c>
      <c r="I4" s="9">
        <f>SUM(E4:H4)</f>
        <v>-829973.75751000061</v>
      </c>
      <c r="J4" s="9">
        <v>-205261.77245999948</v>
      </c>
      <c r="K4" s="9">
        <v>-227002.19772999932</v>
      </c>
      <c r="L4" s="9">
        <v>-198358.49560000101</v>
      </c>
      <c r="M4" s="9">
        <v>-246600.87126000121</v>
      </c>
      <c r="N4" s="9">
        <f>L4+K4+J4+M4</f>
        <v>-877223.33705000102</v>
      </c>
      <c r="O4" s="9">
        <v>-252721.1705100002</v>
      </c>
      <c r="P4" s="9">
        <v>-274849.63908000186</v>
      </c>
      <c r="Q4" s="9">
        <v>-305563.46590999968</v>
      </c>
      <c r="R4" s="9">
        <v>-294588.1476799954</v>
      </c>
      <c r="S4" s="9">
        <f t="shared" si="0"/>
        <v>-1127722.4231799971</v>
      </c>
      <c r="T4" s="9">
        <v>-344956.46029999002</v>
      </c>
      <c r="U4" s="9">
        <v>-344363.22462005168</v>
      </c>
      <c r="V4" s="9">
        <v>-366227.629899989</v>
      </c>
      <c r="W4" s="9">
        <v>-351509.10298997839</v>
      </c>
      <c r="X4" s="9">
        <f t="shared" ref="X4:X25" si="1">SUM(T4:W4)</f>
        <v>-1407056.4178100091</v>
      </c>
      <c r="Y4" s="9">
        <v>-362537.15162998316</v>
      </c>
      <c r="Z4" s="9">
        <v>-363060.18419998494</v>
      </c>
      <c r="AA4" s="9">
        <f t="shared" ref="AA4:AA22" si="2">SUM(Y4:Z4)</f>
        <v>-725597.3358299681</v>
      </c>
    </row>
    <row r="5" spans="1:27" s="35" customFormat="1">
      <c r="B5" s="4" t="s">
        <v>74</v>
      </c>
      <c r="C5" s="4" t="s">
        <v>312</v>
      </c>
      <c r="E5" s="5">
        <f t="shared" ref="E5:M5" si="3">E3+E4</f>
        <v>2081601.6043599898</v>
      </c>
      <c r="F5" s="5">
        <f t="shared" si="3"/>
        <v>2224923.6269400138</v>
      </c>
      <c r="G5" s="5">
        <f t="shared" si="3"/>
        <v>2426556.387550001</v>
      </c>
      <c r="H5" s="5">
        <f t="shared" si="3"/>
        <v>2485602.1838399358</v>
      </c>
      <c r="I5" s="5">
        <f>SUM(E5:H5)</f>
        <v>9218683.8026899397</v>
      </c>
      <c r="J5" s="5">
        <f t="shared" si="3"/>
        <v>2527625.4354499937</v>
      </c>
      <c r="K5" s="5">
        <f t="shared" si="3"/>
        <v>2610026.426819976</v>
      </c>
      <c r="L5" s="5">
        <f t="shared" si="3"/>
        <v>2628718.9199200012</v>
      </c>
      <c r="M5" s="5">
        <f t="shared" si="3"/>
        <v>2864783.0677499892</v>
      </c>
      <c r="N5" s="5">
        <f>L5+K5+J5+M5</f>
        <v>10631153.849939961</v>
      </c>
      <c r="O5" s="5">
        <f>O3+O4</f>
        <v>3072029.9029099955</v>
      </c>
      <c r="P5" s="5">
        <f>P3+P4</f>
        <v>3492907.8997299755</v>
      </c>
      <c r="Q5" s="5">
        <f>Q3+Q4</f>
        <v>4112743.2855799878</v>
      </c>
      <c r="R5" s="5">
        <f>R3+R4</f>
        <v>4096687.9028499876</v>
      </c>
      <c r="S5" s="5">
        <f t="shared" si="0"/>
        <v>14774368.991069946</v>
      </c>
      <c r="T5" s="5">
        <f>T3+T4</f>
        <v>4104086.5708200121</v>
      </c>
      <c r="U5" s="5">
        <f>U3+U4</f>
        <v>4298372.3964899275</v>
      </c>
      <c r="V5" s="5">
        <f>V3+V4</f>
        <v>4462323.812180032</v>
      </c>
      <c r="W5" s="5">
        <f>W3+W4</f>
        <v>4418376.4381200476</v>
      </c>
      <c r="X5" s="5">
        <f t="shared" si="1"/>
        <v>17283159.21761002</v>
      </c>
      <c r="Y5" s="5">
        <f>Y3+Y4</f>
        <v>4483884.1257400047</v>
      </c>
      <c r="Z5" s="5">
        <f>Z3+Z4</f>
        <v>4597835.8979699882</v>
      </c>
      <c r="AA5" s="5">
        <f t="shared" si="2"/>
        <v>9081720.0237099938</v>
      </c>
    </row>
    <row r="6" spans="1:27" s="35" customFormat="1">
      <c r="B6" s="4" t="s">
        <v>75</v>
      </c>
      <c r="C6" s="4" t="s">
        <v>314</v>
      </c>
      <c r="E6" s="5">
        <f>SUM(E7:E22)</f>
        <v>-1767369.0717100038</v>
      </c>
      <c r="F6" s="5">
        <f t="shared" ref="F6:H6" si="4">SUM(F7:F22)</f>
        <v>-1840861.535519989</v>
      </c>
      <c r="G6" s="5">
        <f t="shared" si="4"/>
        <v>-1984701.8266299672</v>
      </c>
      <c r="H6" s="5">
        <f t="shared" si="4"/>
        <v>-2090322.9608299902</v>
      </c>
      <c r="I6" s="5">
        <f>SUM(E6:H6)</f>
        <v>-7683255.3946899502</v>
      </c>
      <c r="J6" s="5">
        <f>SUM(J7:J22)</f>
        <v>-2075616.0000000005</v>
      </c>
      <c r="K6" s="5">
        <f t="shared" ref="K6" si="5">SUM(K7:K22)</f>
        <v>-2126705.2483900124</v>
      </c>
      <c r="L6" s="5">
        <f t="shared" ref="L6" si="6">SUM(L7:L22)</f>
        <v>-2150979.7516100174</v>
      </c>
      <c r="M6" s="5">
        <f t="shared" ref="M6" si="7">SUM(M7:M22)</f>
        <v>-2443866.9999999697</v>
      </c>
      <c r="N6" s="5">
        <f>SUM(J6:M6)</f>
        <v>-8797168</v>
      </c>
      <c r="O6" s="5">
        <f>SUM(O7:O22)</f>
        <v>-2532276.0913300002</v>
      </c>
      <c r="P6" s="5">
        <f t="shared" ref="P6" si="8">SUM(P7:P22)</f>
        <v>-2919565.9086699979</v>
      </c>
      <c r="Q6" s="5">
        <f t="shared" ref="Q6" si="9">SUM(Q7:Q22)</f>
        <v>-3470870.7435009815</v>
      </c>
      <c r="R6" s="5">
        <f t="shared" ref="R6" si="10">SUM(R7:R22)</f>
        <v>-3617137.2028490184</v>
      </c>
      <c r="S6" s="5">
        <f>SUM(O6:R6)</f>
        <v>-12539849.946349997</v>
      </c>
      <c r="T6" s="5">
        <f>SUM(T7:T22)</f>
        <v>-3445554.3746199999</v>
      </c>
      <c r="U6" s="5">
        <f t="shared" ref="U6" si="11">SUM(U7:U22)</f>
        <v>-3651208.6253799996</v>
      </c>
      <c r="V6" s="5">
        <f t="shared" ref="V6" si="12">SUM(V7:V22)</f>
        <v>-3766272.0000000023</v>
      </c>
      <c r="W6" s="5">
        <f t="shared" ref="W6" si="13">SUM(W7:W22)</f>
        <v>-3885597.2834198731</v>
      </c>
      <c r="X6" s="5">
        <f>SUM(T6:W6)</f>
        <v>-14748632.283419875</v>
      </c>
      <c r="Y6" s="5">
        <f>SUM(Y7:Y22)</f>
        <v>-3776170</v>
      </c>
      <c r="Z6" s="5">
        <f t="shared" ref="Z6" si="14">SUM(Z7:Z22)</f>
        <v>-3894872.0000000005</v>
      </c>
      <c r="AA6" s="5">
        <f>SUM(Y6:Z6)</f>
        <v>-7671042</v>
      </c>
    </row>
    <row r="7" spans="1:27" s="36" customFormat="1" outlineLevel="1">
      <c r="A7" s="50"/>
      <c r="B7" s="8" t="s">
        <v>76</v>
      </c>
      <c r="C7" s="8" t="s">
        <v>315</v>
      </c>
      <c r="D7" s="49"/>
      <c r="E7" s="9">
        <v>-1318431.6305400019</v>
      </c>
      <c r="F7" s="9">
        <v>-1339079.9327899904</v>
      </c>
      <c r="G7" s="9">
        <v>-1429185.523969972</v>
      </c>
      <c r="H7" s="9">
        <v>-1450472.3818399913</v>
      </c>
      <c r="I7" s="9">
        <v>-5537169.4691399559</v>
      </c>
      <c r="J7" s="9">
        <v>-1493640.7990300085</v>
      </c>
      <c r="K7" s="9">
        <v>-1496340.3292099845</v>
      </c>
      <c r="L7" s="9">
        <v>-1503539.7144400019</v>
      </c>
      <c r="M7" s="9">
        <v>-1658558.4211600129</v>
      </c>
      <c r="N7" s="9">
        <v>-6152079.2638400085</v>
      </c>
      <c r="O7" s="9">
        <v>-1754605.3993799996</v>
      </c>
      <c r="P7" s="9">
        <v>-1869779.0011700001</v>
      </c>
      <c r="Q7" s="9">
        <v>-2040231.4655199701</v>
      </c>
      <c r="R7" s="9">
        <v>-2075689.6224900093</v>
      </c>
      <c r="S7" s="9">
        <f t="shared" si="0"/>
        <v>-7740305.488559979</v>
      </c>
      <c r="T7" s="9">
        <v>-2073158.5326100038</v>
      </c>
      <c r="U7" s="9">
        <v>-2151690.0554399774</v>
      </c>
      <c r="V7" s="9">
        <v>-2180350.0656299656</v>
      </c>
      <c r="W7" s="9">
        <v>-2165314.664120012</v>
      </c>
      <c r="X7" s="9">
        <f t="shared" si="1"/>
        <v>-8570513.3177999593</v>
      </c>
      <c r="Y7" s="9">
        <v>-2237637.1349100033</v>
      </c>
      <c r="Z7" s="9">
        <v>-2287047.1807799852</v>
      </c>
      <c r="AA7" s="9">
        <f t="shared" si="2"/>
        <v>-4524684.3156899884</v>
      </c>
    </row>
    <row r="8" spans="1:27" s="36" customFormat="1" outlineLevel="1">
      <c r="A8" s="50"/>
      <c r="B8" s="8" t="s">
        <v>77</v>
      </c>
      <c r="C8" s="8" t="s">
        <v>316</v>
      </c>
      <c r="D8" s="49"/>
      <c r="E8" s="9">
        <v>-224179.6777700019</v>
      </c>
      <c r="F8" s="9">
        <v>-252513.96246999942</v>
      </c>
      <c r="G8" s="9">
        <v>-267574.31806000124</v>
      </c>
      <c r="H8" s="9">
        <v>-276286.01481000037</v>
      </c>
      <c r="I8" s="9">
        <v>-1020553.9731100029</v>
      </c>
      <c r="J8" s="9">
        <v>-275607.39501999889</v>
      </c>
      <c r="K8" s="9">
        <v>-288532.73078000115</v>
      </c>
      <c r="L8" s="9">
        <v>-297382.6553900016</v>
      </c>
      <c r="M8" s="9">
        <v>-333268.87731999904</v>
      </c>
      <c r="N8" s="9">
        <v>-1194791.6585100007</v>
      </c>
      <c r="O8" s="9">
        <v>-350591.14054000087</v>
      </c>
      <c r="P8" s="9">
        <v>-394009.11741999915</v>
      </c>
      <c r="Q8" s="9">
        <v>-434087.81557000021</v>
      </c>
      <c r="R8" s="9">
        <v>-455075.22922000196</v>
      </c>
      <c r="S8" s="9">
        <f t="shared" si="0"/>
        <v>-1633763.3027500021</v>
      </c>
      <c r="T8" s="9">
        <v>-435448.24298000004</v>
      </c>
      <c r="U8" s="9">
        <v>-468168.00213999773</v>
      </c>
      <c r="V8" s="9">
        <v>-484239.10894999991</v>
      </c>
      <c r="W8" s="9">
        <v>-484986.65531000105</v>
      </c>
      <c r="X8" s="9">
        <f t="shared" si="1"/>
        <v>-1872842.0093799985</v>
      </c>
      <c r="Y8" s="9">
        <v>-472096.7328099999</v>
      </c>
      <c r="Z8" s="9">
        <v>-487704.06371999928</v>
      </c>
      <c r="AA8" s="9">
        <f t="shared" si="2"/>
        <v>-959800.79652999924</v>
      </c>
    </row>
    <row r="9" spans="1:27" s="36" customFormat="1" ht="13.5" customHeight="1" outlineLevel="1">
      <c r="A9" s="50"/>
      <c r="B9" s="8" t="s">
        <v>78</v>
      </c>
      <c r="C9" s="8" t="s">
        <v>317</v>
      </c>
      <c r="D9" s="49"/>
      <c r="E9" s="9">
        <v>-48916.270779999984</v>
      </c>
      <c r="F9" s="9">
        <v>-50785.732989999939</v>
      </c>
      <c r="G9" s="9">
        <v>-57538.846630000065</v>
      </c>
      <c r="H9" s="9">
        <v>-58404.145659999987</v>
      </c>
      <c r="I9" s="9">
        <v>-215644.99605999998</v>
      </c>
      <c r="J9" s="9">
        <v>-63741.647399999987</v>
      </c>
      <c r="K9" s="9">
        <v>-69677.955629999997</v>
      </c>
      <c r="L9" s="9">
        <v>-71265.342520000006</v>
      </c>
      <c r="M9" s="9">
        <v>-85381.664579999837</v>
      </c>
      <c r="N9" s="9">
        <v>-290066.61012999981</v>
      </c>
      <c r="O9" s="9">
        <v>-102892.79208000001</v>
      </c>
      <c r="P9" s="9">
        <v>-116895.35638999991</v>
      </c>
      <c r="Q9" s="9">
        <v>-131242.77044000008</v>
      </c>
      <c r="R9" s="9">
        <v>-142075.22573999973</v>
      </c>
      <c r="S9" s="9">
        <f t="shared" si="0"/>
        <v>-493106.14464999974</v>
      </c>
      <c r="T9" s="9">
        <v>-135533.29649000018</v>
      </c>
      <c r="U9" s="9">
        <v>-147398.28210999985</v>
      </c>
      <c r="V9" s="9">
        <v>-161102.5120100003</v>
      </c>
      <c r="W9" s="9">
        <v>-150493.48347999936</v>
      </c>
      <c r="X9" s="9">
        <f t="shared" si="1"/>
        <v>-594527.57408999966</v>
      </c>
      <c r="Y9" s="9">
        <v>-143441.10478000005</v>
      </c>
      <c r="Z9" s="9">
        <v>-148597.33124</v>
      </c>
      <c r="AA9" s="9">
        <f t="shared" si="2"/>
        <v>-292038.43602000002</v>
      </c>
    </row>
    <row r="10" spans="1:27" s="36" customFormat="1" outlineLevel="1">
      <c r="A10" s="50"/>
      <c r="B10" s="8" t="s">
        <v>79</v>
      </c>
      <c r="C10" s="8" t="s">
        <v>318</v>
      </c>
      <c r="D10" s="49"/>
      <c r="E10" s="9">
        <v>-44650.796060000001</v>
      </c>
      <c r="F10" s="9">
        <v>-52945.157969999986</v>
      </c>
      <c r="G10" s="9">
        <v>-64041.098549999901</v>
      </c>
      <c r="H10" s="9">
        <v>-65701.377619999897</v>
      </c>
      <c r="I10" s="9">
        <v>-227338.4301999998</v>
      </c>
      <c r="J10" s="9">
        <v>-64723.990320000077</v>
      </c>
      <c r="K10" s="9">
        <v>-73030.929919999864</v>
      </c>
      <c r="L10" s="9">
        <v>-85224.357959999747</v>
      </c>
      <c r="M10" s="9">
        <v>-99055.488969999831</v>
      </c>
      <c r="N10" s="9">
        <v>-322034.76716999954</v>
      </c>
      <c r="O10" s="9">
        <v>-103608.38689999984</v>
      </c>
      <c r="P10" s="9">
        <v>-133326.57407000006</v>
      </c>
      <c r="Q10" s="9">
        <v>-159797.3439200001</v>
      </c>
      <c r="R10" s="9">
        <v>-164541.3667599998</v>
      </c>
      <c r="S10" s="9">
        <f t="shared" si="0"/>
        <v>-561273.6716499998</v>
      </c>
      <c r="T10" s="9">
        <v>-139937.51052000036</v>
      </c>
      <c r="U10" s="9">
        <v>-166212.60593000028</v>
      </c>
      <c r="V10" s="9">
        <v>-164667.46203</v>
      </c>
      <c r="W10" s="9">
        <v>-168794.84885999985</v>
      </c>
      <c r="X10" s="9">
        <f t="shared" si="1"/>
        <v>-639612.42734000052</v>
      </c>
      <c r="Y10" s="9">
        <v>-167190.00277999925</v>
      </c>
      <c r="Z10" s="9">
        <v>-185021.92825999891</v>
      </c>
      <c r="AA10" s="9">
        <f t="shared" si="2"/>
        <v>-352211.93103999819</v>
      </c>
    </row>
    <row r="11" spans="1:27" s="36" customFormat="1" outlineLevel="1">
      <c r="A11" s="50"/>
      <c r="B11" s="8" t="s">
        <v>80</v>
      </c>
      <c r="C11" s="8" t="s">
        <v>319</v>
      </c>
      <c r="D11" s="49"/>
      <c r="E11" s="9">
        <v>-6790.0731500000029</v>
      </c>
      <c r="F11" s="9">
        <v>9172.0904499999597</v>
      </c>
      <c r="G11" s="9">
        <v>1793.0042099999973</v>
      </c>
      <c r="H11" s="9">
        <v>-8190.295180000031</v>
      </c>
      <c r="I11" s="9">
        <v>-4015.2736700000769</v>
      </c>
      <c r="J11" s="9">
        <v>355.60138999996497</v>
      </c>
      <c r="K11" s="9">
        <v>-1927.8767199999991</v>
      </c>
      <c r="L11" s="9">
        <v>7313.6077000000196</v>
      </c>
      <c r="M11" s="9">
        <v>-764.93954999998709</v>
      </c>
      <c r="N11" s="9">
        <v>4976.3928199999982</v>
      </c>
      <c r="O11" s="9">
        <v>1905.6366399999847</v>
      </c>
      <c r="P11" s="9">
        <v>523.00245000000245</v>
      </c>
      <c r="Q11" s="9">
        <v>-7086.3049600000304</v>
      </c>
      <c r="R11" s="9">
        <v>1279.5582799999499</v>
      </c>
      <c r="S11" s="9">
        <f t="shared" si="0"/>
        <v>-3378.1075900000933</v>
      </c>
      <c r="T11" s="9">
        <v>454.45669000000169</v>
      </c>
      <c r="U11" s="9">
        <v>-895.61924999998905</v>
      </c>
      <c r="V11" s="9">
        <v>-7732.8249499999947</v>
      </c>
      <c r="W11" s="9">
        <v>-4516.6570700000348</v>
      </c>
      <c r="X11" s="9">
        <f t="shared" si="1"/>
        <v>-12690.644580000017</v>
      </c>
      <c r="Y11" s="9">
        <v>9915.5196300001007</v>
      </c>
      <c r="Z11" s="9">
        <v>352.03649000001298</v>
      </c>
      <c r="AA11" s="9">
        <f t="shared" si="2"/>
        <v>10267.556120000114</v>
      </c>
    </row>
    <row r="12" spans="1:27" s="36" customFormat="1" outlineLevel="1">
      <c r="A12" s="50"/>
      <c r="B12" s="8" t="s">
        <v>81</v>
      </c>
      <c r="C12" s="8" t="s">
        <v>320</v>
      </c>
      <c r="D12" s="49"/>
      <c r="E12" s="9">
        <v>-12308.977349999952</v>
      </c>
      <c r="F12" s="9">
        <v>-14476.559619999955</v>
      </c>
      <c r="G12" s="9">
        <v>-16351.356670000005</v>
      </c>
      <c r="H12" s="9">
        <v>-17392.032619999998</v>
      </c>
      <c r="I12" s="9">
        <v>-60528.926259999906</v>
      </c>
      <c r="J12" s="9">
        <v>-17977.036479999977</v>
      </c>
      <c r="K12" s="9">
        <v>-19086.189259999999</v>
      </c>
      <c r="L12" s="9">
        <v>-19792.697120000023</v>
      </c>
      <c r="M12" s="9">
        <v>-21326.945279999993</v>
      </c>
      <c r="N12" s="9">
        <v>-78182.868140000006</v>
      </c>
      <c r="O12" s="9">
        <v>-24866.746559999985</v>
      </c>
      <c r="P12" s="9">
        <v>-29621.089229999998</v>
      </c>
      <c r="Q12" s="9">
        <v>-39520.330789995889</v>
      </c>
      <c r="R12" s="9">
        <v>-37464.259560000035</v>
      </c>
      <c r="S12" s="9">
        <f t="shared" si="0"/>
        <v>-131472.42613999592</v>
      </c>
      <c r="T12" s="9">
        <v>-38391.794120000079</v>
      </c>
      <c r="U12" s="9">
        <v>-38992.753140000008</v>
      </c>
      <c r="V12" s="9">
        <v>-38820.008909999968</v>
      </c>
      <c r="W12" s="9">
        <v>-37151.788969999965</v>
      </c>
      <c r="X12" s="9">
        <f t="shared" si="1"/>
        <v>-153356.34514000002</v>
      </c>
      <c r="Y12" s="9">
        <v>-35993.505539996884</v>
      </c>
      <c r="Z12" s="9">
        <v>-34979.439919999997</v>
      </c>
      <c r="AA12" s="9">
        <f t="shared" si="2"/>
        <v>-70972.945459996874</v>
      </c>
    </row>
    <row r="13" spans="1:27" s="36" customFormat="1" outlineLevel="1">
      <c r="A13" s="50"/>
      <c r="B13" s="8" t="s">
        <v>82</v>
      </c>
      <c r="C13" s="8" t="s">
        <v>321</v>
      </c>
      <c r="D13" s="49"/>
      <c r="E13" s="9">
        <v>-7349.3534000000036</v>
      </c>
      <c r="F13" s="9">
        <v>-8945.1317799999597</v>
      </c>
      <c r="G13" s="9">
        <v>-9920.8267099999557</v>
      </c>
      <c r="H13" s="9">
        <v>-12569.41866999999</v>
      </c>
      <c r="I13" s="9">
        <v>-38784.730559999909</v>
      </c>
      <c r="J13" s="9">
        <v>-11919.54483999997</v>
      </c>
      <c r="K13" s="9">
        <v>-12185.151459999919</v>
      </c>
      <c r="L13" s="9">
        <v>-13005.280789999906</v>
      </c>
      <c r="M13" s="9">
        <v>-13614.844369999895</v>
      </c>
      <c r="N13" s="9">
        <v>-50724.821459999694</v>
      </c>
      <c r="O13" s="9">
        <v>-14365.06808999995</v>
      </c>
      <c r="P13" s="9">
        <v>-19206.35557999993</v>
      </c>
      <c r="Q13" s="9">
        <v>-20449.55569000051</v>
      </c>
      <c r="R13" s="9">
        <v>-20743.798779999921</v>
      </c>
      <c r="S13" s="9">
        <f t="shared" si="0"/>
        <v>-74764.778140000315</v>
      </c>
      <c r="T13" s="9">
        <v>-23147.083009999918</v>
      </c>
      <c r="U13" s="9">
        <v>-24251.622640000522</v>
      </c>
      <c r="V13" s="9">
        <v>-25239.542980000111</v>
      </c>
      <c r="W13" s="9">
        <v>-23941.693279999843</v>
      </c>
      <c r="X13" s="9">
        <f t="shared" si="1"/>
        <v>-96579.941910000402</v>
      </c>
      <c r="Y13" s="9">
        <v>-24941.693290000021</v>
      </c>
      <c r="Z13" s="9">
        <v>-25858.538629999901</v>
      </c>
      <c r="AA13" s="9">
        <f t="shared" si="2"/>
        <v>-50800.231919999918</v>
      </c>
    </row>
    <row r="14" spans="1:27" s="36" customFormat="1" outlineLevel="1">
      <c r="A14" s="50"/>
      <c r="B14" s="8" t="s">
        <v>83</v>
      </c>
      <c r="C14" s="8" t="s">
        <v>322</v>
      </c>
      <c r="D14" s="49"/>
      <c r="E14" s="9">
        <v>0</v>
      </c>
      <c r="F14" s="9">
        <v>0</v>
      </c>
      <c r="G14" s="9">
        <v>-1524.1914199999997</v>
      </c>
      <c r="H14" s="9">
        <v>-41596.297090000058</v>
      </c>
      <c r="I14" s="9">
        <v>-43120.488510000061</v>
      </c>
      <c r="J14" s="9">
        <v>1808.35094</v>
      </c>
      <c r="K14" s="9">
        <v>-3677.0367800000004</v>
      </c>
      <c r="L14" s="9">
        <v>196.65273999999999</v>
      </c>
      <c r="M14" s="9">
        <v>-41647.411869999996</v>
      </c>
      <c r="N14" s="9">
        <v>-43319.444969999997</v>
      </c>
      <c r="O14" s="9">
        <v>0</v>
      </c>
      <c r="P14" s="9">
        <v>0</v>
      </c>
      <c r="Q14" s="9">
        <v>0</v>
      </c>
      <c r="R14" s="9">
        <v>-64074.71480999999</v>
      </c>
      <c r="S14" s="9">
        <f t="shared" si="0"/>
        <v>-64074.71480999999</v>
      </c>
      <c r="T14" s="9">
        <v>-36.006090000050591</v>
      </c>
      <c r="U14" s="9">
        <v>-54.865369999824907</v>
      </c>
      <c r="V14" s="9">
        <v>1195.2143000045107</v>
      </c>
      <c r="W14" s="9">
        <v>-91917.305320000145</v>
      </c>
      <c r="X14" s="9">
        <f t="shared" si="1"/>
        <v>-90812.962479995505</v>
      </c>
      <c r="Y14" s="9">
        <v>93.261199999959601</v>
      </c>
      <c r="Z14" s="9">
        <v>937.17031000000134</v>
      </c>
      <c r="AA14" s="9">
        <f t="shared" si="2"/>
        <v>1030.431509999961</v>
      </c>
    </row>
    <row r="15" spans="1:27" s="36" customFormat="1" outlineLevel="1">
      <c r="A15" s="50"/>
      <c r="B15" s="8" t="s">
        <v>84</v>
      </c>
      <c r="C15" s="8" t="s">
        <v>323</v>
      </c>
      <c r="D15" s="49"/>
      <c r="E15" s="9">
        <v>-321</v>
      </c>
      <c r="F15" s="9">
        <v>-1387.14843</v>
      </c>
      <c r="G15" s="9">
        <v>-7.1053699999998967</v>
      </c>
      <c r="H15" s="9">
        <v>123.05109999999996</v>
      </c>
      <c r="I15" s="9">
        <v>-1592.2027</v>
      </c>
      <c r="J15" s="9">
        <v>-1121.0860200000006</v>
      </c>
      <c r="K15" s="9">
        <v>-671.23936000000015</v>
      </c>
      <c r="L15" s="9">
        <v>-365.0995400000001</v>
      </c>
      <c r="M15" s="9">
        <v>349.27852000000098</v>
      </c>
      <c r="N15" s="9">
        <v>-1808.1463999999999</v>
      </c>
      <c r="O15" s="9">
        <v>-2312.8574499999991</v>
      </c>
      <c r="P15" s="9">
        <v>-4152.4233400000003</v>
      </c>
      <c r="Q15" s="9">
        <v>-1725.77061</v>
      </c>
      <c r="R15" s="9">
        <v>-2036.7353500000045</v>
      </c>
      <c r="S15" s="9">
        <f t="shared" si="0"/>
        <v>-10227.786750000003</v>
      </c>
      <c r="T15" s="9">
        <v>-595.46787000000063</v>
      </c>
      <c r="U15" s="9">
        <v>-1018.4975300000006</v>
      </c>
      <c r="V15" s="9">
        <v>-76.164610000000053</v>
      </c>
      <c r="W15" s="9">
        <v>-567.59431999999993</v>
      </c>
      <c r="X15" s="9">
        <f t="shared" si="1"/>
        <v>-2257.7243300000009</v>
      </c>
      <c r="Y15" s="9">
        <v>-662.42282000000023</v>
      </c>
      <c r="Z15" s="9">
        <v>-280.11150999999245</v>
      </c>
      <c r="AA15" s="9">
        <f t="shared" si="2"/>
        <v>-942.53432999999268</v>
      </c>
    </row>
    <row r="16" spans="1:27" s="36" customFormat="1" outlineLevel="1">
      <c r="A16" s="50"/>
      <c r="B16" s="8" t="s">
        <v>85</v>
      </c>
      <c r="C16" s="8" t="s">
        <v>324</v>
      </c>
      <c r="D16" s="49"/>
      <c r="E16" s="9">
        <v>-20550.79981</v>
      </c>
      <c r="F16" s="9">
        <v>-23663.852729999984</v>
      </c>
      <c r="G16" s="9">
        <v>-23994.82238999999</v>
      </c>
      <c r="H16" s="9">
        <v>-27141.465739999981</v>
      </c>
      <c r="I16" s="9">
        <v>-95350.940669999953</v>
      </c>
      <c r="J16" s="9">
        <v>-28242.567400000011</v>
      </c>
      <c r="K16" s="9">
        <v>-34815.79412999998</v>
      </c>
      <c r="L16" s="9">
        <v>-40293.402360000022</v>
      </c>
      <c r="M16" s="9">
        <v>-46799.687949999992</v>
      </c>
      <c r="N16" s="9">
        <v>-150151.45183999999</v>
      </c>
      <c r="O16" s="9">
        <v>-48819.748249999997</v>
      </c>
      <c r="P16" s="9">
        <v>-70184.476540000003</v>
      </c>
      <c r="Q16" s="9">
        <v>-85036.293310000008</v>
      </c>
      <c r="R16" s="9">
        <v>-87527.790999999983</v>
      </c>
      <c r="S16" s="9">
        <f t="shared" si="0"/>
        <v>-291568.30910000001</v>
      </c>
      <c r="T16" s="9">
        <v>-65383.079799999985</v>
      </c>
      <c r="U16" s="9">
        <v>-82528.711809999935</v>
      </c>
      <c r="V16" s="9">
        <v>-80873.686539999937</v>
      </c>
      <c r="W16" s="9">
        <v>-82755.308229999966</v>
      </c>
      <c r="X16" s="9">
        <f t="shared" si="1"/>
        <v>-311540.78637999983</v>
      </c>
      <c r="Y16" s="9">
        <v>-68488.205570000093</v>
      </c>
      <c r="Z16" s="9">
        <v>-79010.885089999865</v>
      </c>
      <c r="AA16" s="9">
        <f t="shared" si="2"/>
        <v>-147499.09065999996</v>
      </c>
    </row>
    <row r="17" spans="1:27" s="36" customFormat="1" outlineLevel="1">
      <c r="A17" s="50"/>
      <c r="B17" s="8" t="s">
        <v>86</v>
      </c>
      <c r="C17" s="8" t="s">
        <v>325</v>
      </c>
      <c r="D17" s="49"/>
      <c r="E17" s="9">
        <v>-31502.506349999992</v>
      </c>
      <c r="F17" s="9">
        <v>-31019.157729999995</v>
      </c>
      <c r="G17" s="9">
        <v>-43443.603169999995</v>
      </c>
      <c r="H17" s="9">
        <v>-45686.568800000001</v>
      </c>
      <c r="I17" s="9">
        <v>-151651.83604999998</v>
      </c>
      <c r="J17" s="9">
        <v>-40571.093679999976</v>
      </c>
      <c r="K17" s="9">
        <v>-44772.079290000023</v>
      </c>
      <c r="L17" s="9">
        <v>-38361.498100000004</v>
      </c>
      <c r="M17" s="9">
        <v>-41804.042589999997</v>
      </c>
      <c r="N17" s="9">
        <v>-165508.71366000001</v>
      </c>
      <c r="O17" s="9">
        <v>-48245.426740000003</v>
      </c>
      <c r="P17" s="9">
        <v>-162789.04670999994</v>
      </c>
      <c r="Q17" s="9">
        <v>-412175.15255000105</v>
      </c>
      <c r="R17" s="9">
        <v>-431995.69890999998</v>
      </c>
      <c r="S17" s="9">
        <f t="shared" si="0"/>
        <v>-1055205.3249100009</v>
      </c>
      <c r="T17" s="9">
        <v>-393977.23332000012</v>
      </c>
      <c r="U17" s="9">
        <v>-421920.46664999978</v>
      </c>
      <c r="V17" s="9">
        <v>-479282.67008999852</v>
      </c>
      <c r="W17" s="9">
        <v>-505553.88013000152</v>
      </c>
      <c r="X17" s="9">
        <f t="shared" si="1"/>
        <v>-1800734.25019</v>
      </c>
      <c r="Y17" s="9">
        <v>-480407.08773998835</v>
      </c>
      <c r="Z17" s="9">
        <v>-514239.70525999798</v>
      </c>
      <c r="AA17" s="9">
        <f t="shared" si="2"/>
        <v>-994646.79299998633</v>
      </c>
    </row>
    <row r="18" spans="1:27" s="36" customFormat="1" outlineLevel="1">
      <c r="A18" s="50"/>
      <c r="B18" s="8" t="s">
        <v>87</v>
      </c>
      <c r="C18" s="8" t="s">
        <v>326</v>
      </c>
      <c r="D18" s="49"/>
      <c r="E18" s="9">
        <v>-51661.046169999972</v>
      </c>
      <c r="F18" s="9">
        <v>-67701.55778999989</v>
      </c>
      <c r="G18" s="9">
        <v>-65340.082669999814</v>
      </c>
      <c r="H18" s="9">
        <v>-74173.344619999916</v>
      </c>
      <c r="I18" s="9">
        <v>-258876.03124999959</v>
      </c>
      <c r="J18" s="9">
        <v>-73529.111819999933</v>
      </c>
      <c r="K18" s="9">
        <v>-73523.788009999756</v>
      </c>
      <c r="L18" s="9">
        <v>-79065.50939999969</v>
      </c>
      <c r="M18" s="9">
        <v>-86667.246509999764</v>
      </c>
      <c r="N18" s="9">
        <v>-312785.65573999914</v>
      </c>
      <c r="O18" s="9">
        <v>-62227.176239999841</v>
      </c>
      <c r="P18" s="9">
        <v>-89582.304510000075</v>
      </c>
      <c r="Q18" s="9">
        <v>-111853.09499000009</v>
      </c>
      <c r="R18" s="9">
        <v>-100558.65612000012</v>
      </c>
      <c r="S18" s="9">
        <f t="shared" si="0"/>
        <v>-364221.23186000012</v>
      </c>
      <c r="T18" s="9">
        <v>-111955.30689000031</v>
      </c>
      <c r="U18" s="9">
        <v>-120787.8961499999</v>
      </c>
      <c r="V18" s="9">
        <v>-123125.85543000011</v>
      </c>
      <c r="W18" s="9">
        <v>-130457.32477000015</v>
      </c>
      <c r="X18" s="9">
        <f t="shared" si="1"/>
        <v>-486326.38324000046</v>
      </c>
      <c r="Y18" s="9">
        <v>-121197.54199</v>
      </c>
      <c r="Z18" s="9">
        <v>-112604.37678000001</v>
      </c>
      <c r="AA18" s="9">
        <f t="shared" si="2"/>
        <v>-233801.91876999999</v>
      </c>
    </row>
    <row r="19" spans="1:27" s="36" customFormat="1" outlineLevel="1">
      <c r="A19" s="50"/>
      <c r="B19" s="8" t="s">
        <v>88</v>
      </c>
      <c r="C19" s="8" t="s">
        <v>327</v>
      </c>
      <c r="D19" s="49"/>
      <c r="E19" s="9">
        <v>-4924.798719999998</v>
      </c>
      <c r="F19" s="9">
        <v>-2962.459859999999</v>
      </c>
      <c r="G19" s="9">
        <v>-3226.3590899999999</v>
      </c>
      <c r="H19" s="9">
        <v>-3204.3168200000014</v>
      </c>
      <c r="I19" s="9">
        <v>-14317.934489999998</v>
      </c>
      <c r="J19" s="9">
        <v>-5778.4096599999975</v>
      </c>
      <c r="K19" s="9">
        <v>-6316.6088500000014</v>
      </c>
      <c r="L19" s="9">
        <v>-7722.6281199999994</v>
      </c>
      <c r="M19" s="9">
        <v>-10211.849130000037</v>
      </c>
      <c r="N19" s="9">
        <v>-30029.495760000034</v>
      </c>
      <c r="O19" s="9">
        <v>-12573.958800000004</v>
      </c>
      <c r="P19" s="9">
        <v>-15126.655070000017</v>
      </c>
      <c r="Q19" s="9">
        <v>-14870.013159999984</v>
      </c>
      <c r="R19" s="9">
        <v>-20921.34378999997</v>
      </c>
      <c r="S19" s="9">
        <f t="shared" si="0"/>
        <v>-63491.970819999973</v>
      </c>
      <c r="T19" s="9">
        <v>-11761.835829999964</v>
      </c>
      <c r="U19" s="9">
        <v>-12056.042619999989</v>
      </c>
      <c r="V19" s="9">
        <v>-12477.912370000025</v>
      </c>
      <c r="W19" s="9">
        <v>-11982.104690000013</v>
      </c>
      <c r="X19" s="9">
        <f t="shared" si="1"/>
        <v>-48277.895509999995</v>
      </c>
      <c r="Y19" s="9">
        <v>-11049.91382000002</v>
      </c>
      <c r="Z19" s="9">
        <v>-11553.073420000001</v>
      </c>
      <c r="AA19" s="9">
        <f t="shared" si="2"/>
        <v>-22602.98724000002</v>
      </c>
    </row>
    <row r="20" spans="1:27" s="36" customFormat="1" outlineLevel="1">
      <c r="A20" s="50"/>
      <c r="B20" s="8" t="s">
        <v>89</v>
      </c>
      <c r="C20" s="8" t="s">
        <v>328</v>
      </c>
      <c r="D20" s="49"/>
      <c r="E20" s="9">
        <v>-2240.2515600000033</v>
      </c>
      <c r="F20" s="9">
        <v>-1698.6406700000018</v>
      </c>
      <c r="G20" s="9">
        <v>-2189.0988700000025</v>
      </c>
      <c r="H20" s="9">
        <v>-3135.0622900000035</v>
      </c>
      <c r="I20" s="9">
        <v>-9263.0533900000119</v>
      </c>
      <c r="J20" s="9">
        <v>-2542.0312900000004</v>
      </c>
      <c r="K20" s="9">
        <v>-2446.6452800000015</v>
      </c>
      <c r="L20" s="9">
        <v>-2857.0006700000022</v>
      </c>
      <c r="M20" s="9">
        <v>-2724.4377099999992</v>
      </c>
      <c r="N20" s="9">
        <v>-10570.114950000003</v>
      </c>
      <c r="O20" s="9">
        <v>-4478.026940000017</v>
      </c>
      <c r="P20" s="9">
        <v>-4263.2064500000042</v>
      </c>
      <c r="Q20" s="9">
        <v>-5293.3759199999777</v>
      </c>
      <c r="R20" s="9">
        <v>-5273.6680800000049</v>
      </c>
      <c r="S20" s="9">
        <f t="shared" si="0"/>
        <v>-19308.277390000003</v>
      </c>
      <c r="T20" s="9">
        <v>-4214.0368499999995</v>
      </c>
      <c r="U20" s="9">
        <v>-3913.3266899999958</v>
      </c>
      <c r="V20" s="9">
        <v>-4072.3657300000086</v>
      </c>
      <c r="W20" s="9">
        <v>-2947.1107000000043</v>
      </c>
      <c r="X20" s="9">
        <f t="shared" si="1"/>
        <v>-15146.839970000008</v>
      </c>
      <c r="Y20" s="9">
        <v>-2621.9030799999964</v>
      </c>
      <c r="Z20" s="9">
        <v>-3031.7955900000002</v>
      </c>
      <c r="AA20" s="9">
        <f t="shared" si="2"/>
        <v>-5653.6986699999961</v>
      </c>
    </row>
    <row r="21" spans="1:27" s="36" customFormat="1" outlineLevel="1">
      <c r="A21" s="50"/>
      <c r="B21" s="8" t="s">
        <v>90</v>
      </c>
      <c r="C21" s="8" t="s">
        <v>329</v>
      </c>
      <c r="D21" s="4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-10996.548589999999</v>
      </c>
      <c r="Q21" s="9">
        <v>-7844.7347300000038</v>
      </c>
      <c r="R21" s="9">
        <v>-6856.0225999999921</v>
      </c>
      <c r="S21" s="9">
        <f t="shared" si="0"/>
        <v>-25697.305919999995</v>
      </c>
      <c r="T21" s="9">
        <v>-5358.5589000000045</v>
      </c>
      <c r="U21" s="9">
        <v>-5042.0912900000003</v>
      </c>
      <c r="V21" s="9">
        <v>-5283.9580500000029</v>
      </c>
      <c r="W21" s="9">
        <v>-5849.6958600000053</v>
      </c>
      <c r="X21" s="9">
        <f t="shared" si="1"/>
        <v>-21534.304100000012</v>
      </c>
      <c r="Y21" s="9">
        <v>-5528.1023399999995</v>
      </c>
      <c r="Z21" s="9">
        <v>-6194.8861900000002</v>
      </c>
      <c r="AA21" s="9">
        <f t="shared" si="2"/>
        <v>-11722.988529999999</v>
      </c>
    </row>
    <row r="22" spans="1:27" s="36" customFormat="1" outlineLevel="1">
      <c r="A22" s="50"/>
      <c r="B22" s="8" t="s">
        <v>91</v>
      </c>
      <c r="C22" s="8" t="s">
        <v>330</v>
      </c>
      <c r="D22" s="49"/>
      <c r="E22" s="9">
        <v>6458.1099499999536</v>
      </c>
      <c r="F22" s="9">
        <v>-2854.331139998988</v>
      </c>
      <c r="G22" s="9">
        <v>-2157.5972699938475</v>
      </c>
      <c r="H22" s="9">
        <v>-6493.290169998796</v>
      </c>
      <c r="I22" s="9">
        <v>-5047.1086299916778</v>
      </c>
      <c r="J22" s="9">
        <v>1614.7606300067973</v>
      </c>
      <c r="K22" s="9">
        <v>299.10628997192134</v>
      </c>
      <c r="L22" s="9">
        <v>385.17435998499195</v>
      </c>
      <c r="M22" s="9">
        <v>-2390.4215299582211</v>
      </c>
      <c r="N22" s="9">
        <v>-91.38024999451045</v>
      </c>
      <c r="O22" s="9">
        <v>-4595</v>
      </c>
      <c r="P22" s="9">
        <v>-156.75604999903589</v>
      </c>
      <c r="Q22" s="9">
        <v>343.2786589864736</v>
      </c>
      <c r="R22" s="9">
        <v>-3582.6279190079804</v>
      </c>
      <c r="S22" s="9">
        <f t="shared" si="0"/>
        <v>-7991.1053100205427</v>
      </c>
      <c r="T22" s="9">
        <v>-7110.8460299955586</v>
      </c>
      <c r="U22" s="9">
        <v>-6277.7866200246062</v>
      </c>
      <c r="V22" s="9">
        <v>-123.07602004262935</v>
      </c>
      <c r="W22" s="9">
        <v>-18367.168309858323</v>
      </c>
      <c r="X22" s="9">
        <f>SUM(T22:W22)</f>
        <v>-31878.876979921119</v>
      </c>
      <c r="Y22" s="9">
        <v>-14923.4293600119</v>
      </c>
      <c r="Z22" s="9">
        <v>-37.890410019281262</v>
      </c>
      <c r="AA22" s="9">
        <f t="shared" si="2"/>
        <v>-14961.319770031181</v>
      </c>
    </row>
    <row r="23" spans="1:27" s="36" customFormat="1" outlineLevel="1">
      <c r="A23" s="50"/>
      <c r="B23" s="8"/>
      <c r="C23" s="8"/>
      <c r="D23" s="4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s="36" customFormat="1">
      <c r="A24" s="49"/>
      <c r="B24" s="7"/>
      <c r="C24" s="7"/>
      <c r="D24" s="49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</row>
    <row r="25" spans="1:27" s="35" customFormat="1">
      <c r="B25" s="4" t="s">
        <v>92</v>
      </c>
      <c r="C25" s="4" t="s">
        <v>331</v>
      </c>
      <c r="E25" s="5">
        <f t="shared" ref="E25:W25" si="15">E5+E6</f>
        <v>314232.53264998598</v>
      </c>
      <c r="F25" s="5">
        <f t="shared" si="15"/>
        <v>384062.09142002487</v>
      </c>
      <c r="G25" s="5">
        <f t="shared" si="15"/>
        <v>441854.56092003384</v>
      </c>
      <c r="H25" s="5">
        <f t="shared" si="15"/>
        <v>395279.22300994559</v>
      </c>
      <c r="I25" s="5">
        <f t="shared" si="15"/>
        <v>1535428.4079999896</v>
      </c>
      <c r="J25" s="5">
        <f t="shared" si="15"/>
        <v>452009.43544999324</v>
      </c>
      <c r="K25" s="5">
        <f t="shared" si="15"/>
        <v>483321.17842996353</v>
      </c>
      <c r="L25" s="5">
        <f t="shared" si="15"/>
        <v>477739.1683099838</v>
      </c>
      <c r="M25" s="5">
        <f t="shared" si="15"/>
        <v>420916.06775001949</v>
      </c>
      <c r="N25" s="5">
        <f>N5+N6</f>
        <v>1833985.849939961</v>
      </c>
      <c r="O25" s="5">
        <f t="shared" si="15"/>
        <v>539753.81157999532</v>
      </c>
      <c r="P25" s="5">
        <f t="shared" si="15"/>
        <v>573341.99105997756</v>
      </c>
      <c r="Q25" s="5">
        <f t="shared" si="15"/>
        <v>641872.54207900632</v>
      </c>
      <c r="R25" s="5">
        <f t="shared" si="15"/>
        <v>479550.70000096923</v>
      </c>
      <c r="S25" s="5">
        <f>SUM(O25:R25)</f>
        <v>2234519.0447199484</v>
      </c>
      <c r="T25" s="5">
        <f t="shared" si="15"/>
        <v>658532.19620001223</v>
      </c>
      <c r="U25" s="5">
        <f t="shared" si="15"/>
        <v>647163.77110992791</v>
      </c>
      <c r="V25" s="5">
        <f t="shared" si="15"/>
        <v>696051.81218002969</v>
      </c>
      <c r="W25" s="5">
        <f t="shared" si="15"/>
        <v>532779.15470017446</v>
      </c>
      <c r="X25" s="5">
        <f t="shared" si="1"/>
        <v>2534526.9341901443</v>
      </c>
      <c r="Y25" s="5">
        <f t="shared" ref="Y25:Z25" si="16">Y5+Y6</f>
        <v>707714.1257400047</v>
      </c>
      <c r="Z25" s="5">
        <f t="shared" si="16"/>
        <v>702963.89796998771</v>
      </c>
      <c r="AA25" s="5">
        <f>SUM(Y25:Z25)</f>
        <v>1410678.0237099924</v>
      </c>
    </row>
    <row r="26" spans="1:27" s="35" customFormat="1">
      <c r="B26" s="40" t="s">
        <v>93</v>
      </c>
      <c r="C26" s="40" t="s">
        <v>332</v>
      </c>
      <c r="E26" s="41">
        <f t="shared" ref="E26:AA26" si="17">E25/E5</f>
        <v>0.1509570957246644</v>
      </c>
      <c r="F26" s="41">
        <f t="shared" si="17"/>
        <v>0.17261810103038633</v>
      </c>
      <c r="G26" s="41">
        <f t="shared" si="17"/>
        <v>0.18209119853429703</v>
      </c>
      <c r="H26" s="41">
        <f t="shared" si="17"/>
        <v>0.15902754896975912</v>
      </c>
      <c r="I26" s="41">
        <f t="shared" si="17"/>
        <v>0.16655614194642013</v>
      </c>
      <c r="J26" s="41">
        <f t="shared" si="17"/>
        <v>0.17882769698015874</v>
      </c>
      <c r="K26" s="41">
        <f t="shared" si="17"/>
        <v>0.1851786531597828</v>
      </c>
      <c r="L26" s="41">
        <f t="shared" si="17"/>
        <v>0.1817383991455894</v>
      </c>
      <c r="M26" s="41">
        <f t="shared" si="17"/>
        <v>0.14692772813705873</v>
      </c>
      <c r="N26" s="41">
        <f>N25/N5</f>
        <v>0.17251051728033437</v>
      </c>
      <c r="O26" s="41">
        <f t="shared" si="17"/>
        <v>0.17569940027885497</v>
      </c>
      <c r="P26" s="41">
        <f t="shared" si="17"/>
        <v>0.16414460601846978</v>
      </c>
      <c r="Q26" s="41">
        <f t="shared" si="17"/>
        <v>0.15606919700763383</v>
      </c>
      <c r="R26" s="41">
        <f t="shared" si="17"/>
        <v>0.11705814828299586</v>
      </c>
      <c r="S26" s="41">
        <f t="shared" si="17"/>
        <v>0.15124294283367065</v>
      </c>
      <c r="T26" s="41">
        <f t="shared" si="17"/>
        <v>0.16045767671719335</v>
      </c>
      <c r="U26" s="41">
        <f t="shared" si="17"/>
        <v>0.15056019148978461</v>
      </c>
      <c r="V26" s="41">
        <f t="shared" si="17"/>
        <v>0.15598415567246324</v>
      </c>
      <c r="W26" s="41">
        <f t="shared" si="17"/>
        <v>0.12058256288521761</v>
      </c>
      <c r="X26" s="41">
        <f t="shared" si="17"/>
        <v>0.1466472016069657</v>
      </c>
      <c r="Y26" s="41">
        <f t="shared" si="17"/>
        <v>0.15783506127585445</v>
      </c>
      <c r="Z26" s="41">
        <f t="shared" si="17"/>
        <v>0.15289016693274254</v>
      </c>
      <c r="AA26" s="41">
        <f t="shared" si="17"/>
        <v>0.15533159137554134</v>
      </c>
    </row>
    <row r="27" spans="1:27" s="36" customFormat="1">
      <c r="A27" s="49"/>
      <c r="B27" s="7"/>
      <c r="C27" s="7"/>
      <c r="D27" s="49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37"/>
      <c r="T27" s="42"/>
      <c r="U27" s="42"/>
      <c r="V27" s="42"/>
      <c r="W27" s="42"/>
      <c r="X27" s="37"/>
      <c r="Y27" s="42"/>
      <c r="Z27" s="42"/>
      <c r="AA27" s="37"/>
    </row>
    <row r="28" spans="1:27" s="35" customFormat="1" outlineLevel="1">
      <c r="B28" s="4" t="s">
        <v>94</v>
      </c>
      <c r="C28" s="4" t="s">
        <v>333</v>
      </c>
      <c r="E28" s="5">
        <f>SUM(E29:E53)</f>
        <v>-131415.56743000535</v>
      </c>
      <c r="F28" s="5">
        <f t="shared" ref="F28:AA28" si="18">SUM(F29:F53)</f>
        <v>-170571.25920000082</v>
      </c>
      <c r="G28" s="5">
        <f t="shared" si="18"/>
        <v>-169623.78187000059</v>
      </c>
      <c r="H28" s="5">
        <f t="shared" si="18"/>
        <v>-168833.39149999307</v>
      </c>
      <c r="I28" s="5">
        <f t="shared" si="18"/>
        <v>-640444</v>
      </c>
      <c r="J28" s="5">
        <f t="shared" si="18"/>
        <v>-178689.00000000058</v>
      </c>
      <c r="K28" s="5">
        <f t="shared" si="18"/>
        <v>-200287.40543000007</v>
      </c>
      <c r="L28" s="5">
        <f t="shared" si="18"/>
        <v>-199891.59457000031</v>
      </c>
      <c r="M28" s="5">
        <f t="shared" si="18"/>
        <v>-251519.99999999985</v>
      </c>
      <c r="N28" s="5">
        <f t="shared" si="18"/>
        <v>-830388.00000000081</v>
      </c>
      <c r="O28" s="5">
        <f t="shared" si="18"/>
        <v>-241700</v>
      </c>
      <c r="P28" s="5">
        <f t="shared" si="18"/>
        <v>-321394.99999999994</v>
      </c>
      <c r="Q28" s="5">
        <f t="shared" si="18"/>
        <v>-266274.2564990191</v>
      </c>
      <c r="R28" s="5">
        <f t="shared" si="18"/>
        <v>-259843.797150981</v>
      </c>
      <c r="S28" s="5">
        <f t="shared" si="18"/>
        <v>-1089213.0536499999</v>
      </c>
      <c r="T28" s="5">
        <f t="shared" si="18"/>
        <v>-301769.62537999992</v>
      </c>
      <c r="U28" s="5">
        <f t="shared" si="18"/>
        <v>-299130.37462000008</v>
      </c>
      <c r="V28" s="5">
        <f t="shared" si="18"/>
        <v>-294703</v>
      </c>
      <c r="W28" s="5">
        <f t="shared" si="18"/>
        <v>-318402.99999999994</v>
      </c>
      <c r="X28" s="5">
        <f t="shared" si="18"/>
        <v>-1214006.0000000002</v>
      </c>
      <c r="Y28" s="5">
        <f t="shared" si="18"/>
        <v>-323465.0777299999</v>
      </c>
      <c r="Z28" s="5">
        <f t="shared" si="18"/>
        <v>-347752.92227000004</v>
      </c>
      <c r="AA28" s="5">
        <f t="shared" si="18"/>
        <v>-671218.00000000012</v>
      </c>
    </row>
    <row r="29" spans="1:27" s="36" customFormat="1" outlineLevel="1">
      <c r="A29" s="49"/>
      <c r="B29" s="8" t="s">
        <v>76</v>
      </c>
      <c r="C29" s="8" t="s">
        <v>315</v>
      </c>
      <c r="D29" s="49"/>
      <c r="E29" s="9">
        <v>-80499.962679999968</v>
      </c>
      <c r="F29" s="9">
        <v>-82358.574609999705</v>
      </c>
      <c r="G29" s="9">
        <v>-94648.927169999806</v>
      </c>
      <c r="H29" s="9">
        <v>-103722.70936999981</v>
      </c>
      <c r="I29" s="9">
        <v>-361230.17382999929</v>
      </c>
      <c r="J29" s="9">
        <v>-91516.489930000724</v>
      </c>
      <c r="K29" s="9">
        <v>-101974.50602</v>
      </c>
      <c r="L29" s="9">
        <v>-99953.86344999983</v>
      </c>
      <c r="M29" s="9">
        <v>-100339.93988000024</v>
      </c>
      <c r="N29" s="9">
        <v>-393784.79928000079</v>
      </c>
      <c r="O29" s="9">
        <v>-109716.60062000036</v>
      </c>
      <c r="P29" s="9">
        <v>-132549.99883000006</v>
      </c>
      <c r="Q29" s="9">
        <v>-133636.19915</v>
      </c>
      <c r="R29" s="9">
        <v>-124279.69917999161</v>
      </c>
      <c r="S29" s="9">
        <f t="shared" ref="S29:S53" si="19">SUM(O29:R29)</f>
        <v>-500182.49777999206</v>
      </c>
      <c r="T29" s="9">
        <v>-144362.84078000049</v>
      </c>
      <c r="U29" s="9">
        <v>-150063.3813899995</v>
      </c>
      <c r="V29" s="9">
        <v>-154623.82085999986</v>
      </c>
      <c r="W29" s="9">
        <v>-152710.03546999997</v>
      </c>
      <c r="X29" s="9">
        <f t="shared" ref="X29:X81" si="20">SUM(T29:W29)</f>
        <v>-601760.07849999983</v>
      </c>
      <c r="Y29" s="9">
        <v>-171907.5014799998</v>
      </c>
      <c r="Z29" s="9">
        <v>-172950.03580999971</v>
      </c>
      <c r="AA29" s="9">
        <f t="shared" ref="AA29:AA81" si="21">SUM(Y29:Z29)</f>
        <v>-344857.53728999954</v>
      </c>
    </row>
    <row r="30" spans="1:27" s="36" customFormat="1" outlineLevel="1">
      <c r="A30" s="49"/>
      <c r="B30" s="8" t="s">
        <v>77</v>
      </c>
      <c r="C30" s="8" t="s">
        <v>316</v>
      </c>
      <c r="D30" s="49"/>
      <c r="E30" s="9">
        <v>-5591.7717399999265</v>
      </c>
      <c r="F30" s="9">
        <v>-6672.1882600001009</v>
      </c>
      <c r="G30" s="9">
        <v>-7459.4797400000434</v>
      </c>
      <c r="H30" s="9">
        <v>-6722.5404000000772</v>
      </c>
      <c r="I30" s="9">
        <v>-26445.980140000149</v>
      </c>
      <c r="J30" s="9">
        <v>-5984.6244599999618</v>
      </c>
      <c r="K30" s="9">
        <v>-10683.501609999994</v>
      </c>
      <c r="L30" s="9">
        <v>-13815.881610000053</v>
      </c>
      <c r="M30" s="9">
        <v>-14532.51550000003</v>
      </c>
      <c r="N30" s="9">
        <v>-45016.52318000004</v>
      </c>
      <c r="O30" s="9">
        <v>-18761.41874999999</v>
      </c>
      <c r="P30" s="9">
        <v>-22933.323290000015</v>
      </c>
      <c r="Q30" s="9">
        <v>-18886.847869999823</v>
      </c>
      <c r="R30" s="9">
        <v>-21816.885170000103</v>
      </c>
      <c r="S30" s="9">
        <f t="shared" si="19"/>
        <v>-82398.475079999931</v>
      </c>
      <c r="T30" s="9">
        <v>-20238.426460000046</v>
      </c>
      <c r="U30" s="9">
        <v>-18014.91444999996</v>
      </c>
      <c r="V30" s="9">
        <v>-22659.118159999991</v>
      </c>
      <c r="W30" s="9">
        <v>-23071.5818900001</v>
      </c>
      <c r="X30" s="9">
        <f t="shared" si="20"/>
        <v>-83984.0409600001</v>
      </c>
      <c r="Y30" s="9">
        <v>-23614.26100000005</v>
      </c>
      <c r="Z30" s="9">
        <v>-18301.317440000228</v>
      </c>
      <c r="AA30" s="9">
        <f t="shared" si="21"/>
        <v>-41915.578440000274</v>
      </c>
    </row>
    <row r="31" spans="1:27" s="36" customFormat="1" outlineLevel="1">
      <c r="A31" s="49"/>
      <c r="B31" s="8" t="s">
        <v>78</v>
      </c>
      <c r="C31" s="8" t="s">
        <v>334</v>
      </c>
      <c r="D31" s="49"/>
      <c r="E31" s="9">
        <v>585.46343999999885</v>
      </c>
      <c r="F31" s="9">
        <v>-1088.4557500000001</v>
      </c>
      <c r="G31" s="9">
        <v>772.74545999999964</v>
      </c>
      <c r="H31" s="9">
        <v>633.87003000000107</v>
      </c>
      <c r="I31" s="9">
        <v>903.62317999999948</v>
      </c>
      <c r="J31" s="9">
        <v>-1533.5056200000008</v>
      </c>
      <c r="K31" s="9">
        <v>-1720.9285199999981</v>
      </c>
      <c r="L31" s="9">
        <v>-2057.889339999997</v>
      </c>
      <c r="M31" s="9">
        <v>-2668.7527299999974</v>
      </c>
      <c r="N31" s="9">
        <v>-7981.0762099999929</v>
      </c>
      <c r="O31" s="9">
        <v>8675.5073699999994</v>
      </c>
      <c r="P31" s="9">
        <v>7613.0925399999969</v>
      </c>
      <c r="Q31" s="9">
        <v>7789.5509199999979</v>
      </c>
      <c r="R31" s="9">
        <v>8285.9362299999957</v>
      </c>
      <c r="S31" s="9">
        <f t="shared" si="19"/>
        <v>32364.087059999991</v>
      </c>
      <c r="T31" s="9">
        <v>8983.3517400000019</v>
      </c>
      <c r="U31" s="9">
        <v>7930.8659000000098</v>
      </c>
      <c r="V31" s="9">
        <v>14653.829510000001</v>
      </c>
      <c r="W31" s="9">
        <v>-4146.6331700000092</v>
      </c>
      <c r="X31" s="9">
        <f t="shared" si="20"/>
        <v>27421.413980000005</v>
      </c>
      <c r="Y31" s="9">
        <v>-2397.2379799999894</v>
      </c>
      <c r="Z31" s="9">
        <v>-4618.7362399999947</v>
      </c>
      <c r="AA31" s="9">
        <f t="shared" si="21"/>
        <v>-7015.9742199999837</v>
      </c>
    </row>
    <row r="32" spans="1:27" s="36" customFormat="1" outlineLevel="1">
      <c r="A32" s="49"/>
      <c r="B32" s="8" t="s">
        <v>79</v>
      </c>
      <c r="C32" s="8" t="s">
        <v>318</v>
      </c>
      <c r="D32" s="49"/>
      <c r="E32" s="9">
        <v>-10659.493100000003</v>
      </c>
      <c r="F32" s="9">
        <v>-9953.230040000004</v>
      </c>
      <c r="G32" s="9">
        <v>-12366.419190000004</v>
      </c>
      <c r="H32" s="9">
        <v>-9960.9184000000023</v>
      </c>
      <c r="I32" s="9">
        <v>-42940.060730000019</v>
      </c>
      <c r="J32" s="9">
        <v>-9361.4663900000087</v>
      </c>
      <c r="K32" s="9">
        <v>-8098.9397700000018</v>
      </c>
      <c r="L32" s="9">
        <v>-10947.447030000001</v>
      </c>
      <c r="M32" s="9">
        <v>-16185.059399999969</v>
      </c>
      <c r="N32" s="9">
        <v>-44592.912589999978</v>
      </c>
      <c r="O32" s="9">
        <v>-15190.831629999993</v>
      </c>
      <c r="P32" s="9">
        <v>-13453.143209999984</v>
      </c>
      <c r="Q32" s="9">
        <v>-14599.122599999993</v>
      </c>
      <c r="R32" s="9">
        <v>-20815.473979999981</v>
      </c>
      <c r="S32" s="9">
        <f t="shared" si="19"/>
        <v>-64058.571419999949</v>
      </c>
      <c r="T32" s="9">
        <v>-13931.051200000018</v>
      </c>
      <c r="U32" s="9">
        <v>-17866.385729999976</v>
      </c>
      <c r="V32" s="9">
        <v>-16242.3146</v>
      </c>
      <c r="W32" s="9">
        <v>-17944.457360000022</v>
      </c>
      <c r="X32" s="9">
        <f t="shared" si="20"/>
        <v>-65984.208890000009</v>
      </c>
      <c r="Y32" s="9">
        <v>-19047.573360000028</v>
      </c>
      <c r="Z32" s="9">
        <v>-17196.122930000005</v>
      </c>
      <c r="AA32" s="9">
        <f t="shared" si="21"/>
        <v>-36243.696290000036</v>
      </c>
    </row>
    <row r="33" spans="1:27" s="36" customFormat="1" outlineLevel="1">
      <c r="B33" s="8" t="s">
        <v>80</v>
      </c>
      <c r="C33" s="8" t="s">
        <v>319</v>
      </c>
      <c r="D33" s="49"/>
      <c r="E33" s="9">
        <v>605.0993400000001</v>
      </c>
      <c r="F33" s="9">
        <v>-261.96593000000007</v>
      </c>
      <c r="G33" s="9">
        <v>-192.83819000000005</v>
      </c>
      <c r="H33" s="9">
        <v>-40.214680000000016</v>
      </c>
      <c r="I33" s="9">
        <v>110.08053999999996</v>
      </c>
      <c r="J33" s="9">
        <v>-160.92849000000004</v>
      </c>
      <c r="K33" s="9">
        <v>-188.93044000000012</v>
      </c>
      <c r="L33" s="9">
        <v>383.50697999999988</v>
      </c>
      <c r="M33" s="9">
        <v>2894.9286200000006</v>
      </c>
      <c r="N33" s="9">
        <v>2928.5766700000004</v>
      </c>
      <c r="O33" s="9">
        <v>-767.95636000000002</v>
      </c>
      <c r="P33" s="9">
        <v>-4078.6484099999975</v>
      </c>
      <c r="Q33" s="9">
        <v>33.34714000000001</v>
      </c>
      <c r="R33" s="9">
        <v>13271.642390000001</v>
      </c>
      <c r="S33" s="9">
        <f t="shared" si="19"/>
        <v>8458.3847600000045</v>
      </c>
      <c r="T33" s="9">
        <v>-7.4678699999999649</v>
      </c>
      <c r="U33" s="9">
        <v>44.571119999999851</v>
      </c>
      <c r="V33" s="9">
        <v>-203.40027999999998</v>
      </c>
      <c r="W33" s="9">
        <v>1497.8405500000001</v>
      </c>
      <c r="X33" s="9">
        <f t="shared" si="20"/>
        <v>1331.5435199999999</v>
      </c>
      <c r="Y33" s="9">
        <v>303.53757999999976</v>
      </c>
      <c r="Z33" s="9">
        <v>-375.43045000000018</v>
      </c>
      <c r="AA33" s="9">
        <f t="shared" si="21"/>
        <v>-71.892870000000414</v>
      </c>
    </row>
    <row r="34" spans="1:27" s="36" customFormat="1" outlineLevel="1">
      <c r="A34" s="50"/>
      <c r="B34" s="8" t="s">
        <v>95</v>
      </c>
      <c r="C34" s="8" t="s">
        <v>335</v>
      </c>
      <c r="D34" s="49"/>
      <c r="E34" s="9">
        <v>1651.0011900000002</v>
      </c>
      <c r="F34" s="9">
        <v>-2574.4364299999997</v>
      </c>
      <c r="G34" s="9">
        <v>-1261.0659100000003</v>
      </c>
      <c r="H34" s="9">
        <v>1730.35735</v>
      </c>
      <c r="I34" s="9">
        <v>-454.14380000000006</v>
      </c>
      <c r="J34" s="9">
        <v>-3618.4090299999993</v>
      </c>
      <c r="K34" s="9">
        <v>-220.32417999999734</v>
      </c>
      <c r="L34" s="9">
        <v>3907.4390099999996</v>
      </c>
      <c r="M34" s="9">
        <v>-3577.0843999999997</v>
      </c>
      <c r="N34" s="9">
        <v>-3508.3785999999968</v>
      </c>
      <c r="O34" s="9">
        <v>-3168.3051500000015</v>
      </c>
      <c r="P34" s="9">
        <v>-2612.1873099999984</v>
      </c>
      <c r="Q34" s="9">
        <v>369.13770999999764</v>
      </c>
      <c r="R34" s="9">
        <v>-7971.1072699999995</v>
      </c>
      <c r="S34" s="9">
        <f t="shared" si="19"/>
        <v>-13382.462020000003</v>
      </c>
      <c r="T34" s="9">
        <v>-7037.2246700000023</v>
      </c>
      <c r="U34" s="9">
        <v>-2786.1487500000003</v>
      </c>
      <c r="V34" s="9">
        <v>-4145.3183600000011</v>
      </c>
      <c r="W34" s="9">
        <v>-12480.551089999999</v>
      </c>
      <c r="X34" s="9">
        <f t="shared" si="20"/>
        <v>-26449.242870000002</v>
      </c>
      <c r="Y34" s="9">
        <v>-6562.0391100000006</v>
      </c>
      <c r="Z34" s="9">
        <v>-42582.609050000021</v>
      </c>
      <c r="AA34" s="9">
        <f t="shared" si="21"/>
        <v>-49144.648160000019</v>
      </c>
    </row>
    <row r="35" spans="1:27" s="36" customFormat="1" outlineLevel="1">
      <c r="A35" s="50"/>
      <c r="B35" s="8" t="s">
        <v>96</v>
      </c>
      <c r="C35" s="8" t="s">
        <v>336</v>
      </c>
      <c r="D35" s="49"/>
      <c r="E35" s="9">
        <v>-22974</v>
      </c>
      <c r="F35" s="9">
        <v>-25476.464699999997</v>
      </c>
      <c r="G35" s="9">
        <v>-29716.584300000002</v>
      </c>
      <c r="H35" s="9">
        <v>-50810.475680000003</v>
      </c>
      <c r="I35" s="9">
        <v>-128977.52468</v>
      </c>
      <c r="J35" s="9">
        <v>-30297.202320000015</v>
      </c>
      <c r="K35" s="9">
        <v>-32473.236510000006</v>
      </c>
      <c r="L35" s="9">
        <v>-35899.866989999995</v>
      </c>
      <c r="M35" s="9">
        <v>-62986.003320000003</v>
      </c>
      <c r="N35" s="9">
        <v>-161656.30914000003</v>
      </c>
      <c r="O35" s="9">
        <v>-34869.140089999994</v>
      </c>
      <c r="P35" s="9">
        <v>-35070.213590000007</v>
      </c>
      <c r="Q35" s="9">
        <v>-31534.582689999999</v>
      </c>
      <c r="R35" s="9">
        <v>-49254.269550000012</v>
      </c>
      <c r="S35" s="9">
        <f t="shared" si="19"/>
        <v>-150728.20592000001</v>
      </c>
      <c r="T35" s="9">
        <v>-37033.657889999995</v>
      </c>
      <c r="U35" s="9">
        <v>-31062.147580000019</v>
      </c>
      <c r="V35" s="9">
        <v>-39322.654250000007</v>
      </c>
      <c r="W35" s="9">
        <v>-40291.788039999999</v>
      </c>
      <c r="X35" s="9">
        <f t="shared" si="20"/>
        <v>-147710.24776000003</v>
      </c>
      <c r="Y35" s="9">
        <v>-22618.087370000001</v>
      </c>
      <c r="Z35" s="9">
        <v>-23107.51312</v>
      </c>
      <c r="AA35" s="9">
        <f t="shared" si="21"/>
        <v>-45725.600489999997</v>
      </c>
    </row>
    <row r="36" spans="1:27" s="36" customFormat="1" outlineLevel="1">
      <c r="A36" s="50"/>
      <c r="B36" s="8" t="s">
        <v>81</v>
      </c>
      <c r="C36" s="8" t="s">
        <v>320</v>
      </c>
      <c r="D36" s="49"/>
      <c r="E36" s="9">
        <v>-4970.0572500000007</v>
      </c>
      <c r="F36" s="9">
        <v>-5527.4057800000701</v>
      </c>
      <c r="G36" s="9">
        <v>-7611.6433300000199</v>
      </c>
      <c r="H36" s="9">
        <v>-7383.9673800000046</v>
      </c>
      <c r="I36" s="9">
        <v>-25493.073740000098</v>
      </c>
      <c r="J36" s="9">
        <v>-5886.953919999999</v>
      </c>
      <c r="K36" s="9">
        <v>-6666.9142000000011</v>
      </c>
      <c r="L36" s="9">
        <v>-6958.9609399999981</v>
      </c>
      <c r="M36" s="9">
        <v>-13912.30280000001</v>
      </c>
      <c r="N36" s="9">
        <v>-33425.131860000009</v>
      </c>
      <c r="O36" s="9">
        <v>-16879.253440000015</v>
      </c>
      <c r="P36" s="9">
        <v>-19282.910769999999</v>
      </c>
      <c r="Q36" s="9">
        <v>-23639.7917000001</v>
      </c>
      <c r="R36" s="9">
        <v>-26599.192500007568</v>
      </c>
      <c r="S36" s="9">
        <f t="shared" si="19"/>
        <v>-86401.148410007692</v>
      </c>
      <c r="T36" s="9">
        <v>-21848.139350000019</v>
      </c>
      <c r="U36" s="9">
        <v>-22054.567990000032</v>
      </c>
      <c r="V36" s="9">
        <v>-15329.278650000038</v>
      </c>
      <c r="W36" s="9">
        <v>-13233.22592000005</v>
      </c>
      <c r="X36" s="9">
        <f t="shared" si="20"/>
        <v>-72465.211910000144</v>
      </c>
      <c r="Y36" s="9">
        <v>-15525.182540000013</v>
      </c>
      <c r="Z36" s="9">
        <v>-12184.202860000001</v>
      </c>
      <c r="AA36" s="9">
        <f t="shared" si="21"/>
        <v>-27709.385400000014</v>
      </c>
    </row>
    <row r="37" spans="1:27" s="36" customFormat="1" outlineLevel="1">
      <c r="A37" s="50"/>
      <c r="B37" s="8" t="s">
        <v>82</v>
      </c>
      <c r="C37" s="8" t="s">
        <v>321</v>
      </c>
      <c r="D37" s="49"/>
      <c r="E37" s="9">
        <v>-2241.2538299999997</v>
      </c>
      <c r="F37" s="9">
        <v>-2328.8291000000022</v>
      </c>
      <c r="G37" s="9">
        <v>-2569.2254099999982</v>
      </c>
      <c r="H37" s="9">
        <v>-2703.1804700000025</v>
      </c>
      <c r="I37" s="9">
        <v>-9842.4888100000026</v>
      </c>
      <c r="J37" s="9">
        <v>-3700.616210000006</v>
      </c>
      <c r="K37" s="9">
        <v>-3821.2076900000011</v>
      </c>
      <c r="L37" s="9">
        <v>-3300.6453100000044</v>
      </c>
      <c r="M37" s="9">
        <v>-3936.8612700000003</v>
      </c>
      <c r="N37" s="9">
        <v>-14759.330480000011</v>
      </c>
      <c r="O37" s="9">
        <v>-5233.7250600000025</v>
      </c>
      <c r="P37" s="9">
        <v>-1984.7816500000042</v>
      </c>
      <c r="Q37" s="9">
        <v>-4849.6502600000003</v>
      </c>
      <c r="R37" s="9">
        <v>-4691.7142799999892</v>
      </c>
      <c r="S37" s="9">
        <f t="shared" si="19"/>
        <v>-16759.871249999997</v>
      </c>
      <c r="T37" s="9">
        <v>-9300.3986899999782</v>
      </c>
      <c r="U37" s="9">
        <v>-10381.631700000011</v>
      </c>
      <c r="V37" s="9">
        <v>-11732.209350000043</v>
      </c>
      <c r="W37" s="9">
        <v>-10336.478349999992</v>
      </c>
      <c r="X37" s="9">
        <f t="shared" si="20"/>
        <v>-41750.718090000024</v>
      </c>
      <c r="Y37" s="9">
        <v>-10133.446100000194</v>
      </c>
      <c r="Z37" s="9">
        <v>-9080.3822099999943</v>
      </c>
      <c r="AA37" s="9">
        <f t="shared" si="21"/>
        <v>-19213.828310000186</v>
      </c>
    </row>
    <row r="38" spans="1:27" s="36" customFormat="1" outlineLevel="1">
      <c r="A38" s="50"/>
      <c r="B38" s="8" t="s">
        <v>83</v>
      </c>
      <c r="C38" s="8" t="s">
        <v>337</v>
      </c>
      <c r="D38" s="49"/>
      <c r="E38" s="9">
        <v>-99.356999999999999</v>
      </c>
      <c r="F38" s="9">
        <v>-451.64300000000003</v>
      </c>
      <c r="G38" s="9">
        <v>-93.288560000000004</v>
      </c>
      <c r="H38" s="9">
        <v>2197.7770700000601</v>
      </c>
      <c r="I38" s="9">
        <v>1553.4885100000602</v>
      </c>
      <c r="J38" s="9">
        <v>-168.53557000000001</v>
      </c>
      <c r="K38" s="9">
        <v>-98.918189999999996</v>
      </c>
      <c r="L38" s="9">
        <v>-273.92606999999998</v>
      </c>
      <c r="M38" s="9">
        <v>1967.8247999999996</v>
      </c>
      <c r="N38" s="9">
        <v>1426.4449699999996</v>
      </c>
      <c r="O38" s="9">
        <v>-2662.0934400000001</v>
      </c>
      <c r="P38" s="9">
        <v>-1438.5030800000002</v>
      </c>
      <c r="Q38" s="9">
        <v>2907.0827690190135</v>
      </c>
      <c r="R38" s="9">
        <v>7478.097960980931</v>
      </c>
      <c r="S38" s="9">
        <f t="shared" si="19"/>
        <v>6284.5842099999445</v>
      </c>
      <c r="T38" s="9">
        <v>-71.260729999999995</v>
      </c>
      <c r="U38" s="9">
        <v>-39.922709999999967</v>
      </c>
      <c r="V38" s="9">
        <v>-199.07426000441859</v>
      </c>
      <c r="W38" s="9">
        <v>1106.2142699999997</v>
      </c>
      <c r="X38" s="9">
        <f t="shared" si="20"/>
        <v>795.95656999558116</v>
      </c>
      <c r="Y38" s="9">
        <v>-5.3400000000000001E-3</v>
      </c>
      <c r="Z38" s="9">
        <v>0</v>
      </c>
      <c r="AA38" s="9">
        <f t="shared" si="21"/>
        <v>-5.3400000000000001E-3</v>
      </c>
    </row>
    <row r="39" spans="1:27" s="36" customFormat="1" outlineLevel="1">
      <c r="A39" s="50"/>
      <c r="B39" s="8" t="s">
        <v>84</v>
      </c>
      <c r="C39" s="8" t="s">
        <v>323</v>
      </c>
      <c r="D39" s="49"/>
      <c r="E39" s="9">
        <v>-161.38710999999998</v>
      </c>
      <c r="F39" s="9">
        <v>-9.6063399999999994</v>
      </c>
      <c r="G39" s="9">
        <v>7.0149299999999979</v>
      </c>
      <c r="H39" s="9">
        <v>-509.63709000000011</v>
      </c>
      <c r="I39" s="9">
        <v>-673.61561000000006</v>
      </c>
      <c r="J39" s="9">
        <v>-348.82858999999996</v>
      </c>
      <c r="K39" s="9">
        <v>-50.574619999999996</v>
      </c>
      <c r="L39" s="9">
        <v>-548.80975000000001</v>
      </c>
      <c r="M39" s="9">
        <v>-2894.6406400000001</v>
      </c>
      <c r="N39" s="9">
        <v>-3842.8535999999999</v>
      </c>
      <c r="O39" s="9">
        <v>-1434.1425500000009</v>
      </c>
      <c r="P39" s="9">
        <v>1706.4233400000007</v>
      </c>
      <c r="Q39" s="9">
        <v>-1304.05969</v>
      </c>
      <c r="R39" s="9">
        <v>-1474.1698399999998</v>
      </c>
      <c r="S39" s="9">
        <f t="shared" si="19"/>
        <v>-2505.9487399999998</v>
      </c>
      <c r="T39" s="9">
        <v>-1909.8581299999987</v>
      </c>
      <c r="U39" s="9">
        <v>-1737.6513099999993</v>
      </c>
      <c r="V39" s="9">
        <v>-2787.36033</v>
      </c>
      <c r="W39" s="9">
        <v>-1793.1950799999991</v>
      </c>
      <c r="X39" s="9">
        <f t="shared" si="20"/>
        <v>-8228.064849999997</v>
      </c>
      <c r="Y39" s="9">
        <v>-2307.5848100000012</v>
      </c>
      <c r="Z39" s="9">
        <v>-1715.653670000004</v>
      </c>
      <c r="AA39" s="9">
        <f t="shared" si="21"/>
        <v>-4023.2384800000054</v>
      </c>
    </row>
    <row r="40" spans="1:27" s="36" customFormat="1" outlineLevel="1">
      <c r="A40" s="50"/>
      <c r="B40" s="8" t="s">
        <v>85</v>
      </c>
      <c r="C40" s="8" t="s">
        <v>324</v>
      </c>
      <c r="D40" s="49"/>
      <c r="E40" s="9">
        <v>-92.200190000000006</v>
      </c>
      <c r="F40" s="9">
        <v>-14.696440000000001</v>
      </c>
      <c r="G40" s="9">
        <v>-506.04205999999999</v>
      </c>
      <c r="H40" s="9">
        <v>-24.914450000000002</v>
      </c>
      <c r="I40" s="9">
        <v>-637.85313999999994</v>
      </c>
      <c r="J40" s="9">
        <v>-47.757510000000003</v>
      </c>
      <c r="K40" s="9">
        <v>-340.84625</v>
      </c>
      <c r="L40" s="9">
        <v>-246.73724999999999</v>
      </c>
      <c r="M40" s="9">
        <v>-1461.2071500000002</v>
      </c>
      <c r="N40" s="9">
        <v>-2096.5481600000003</v>
      </c>
      <c r="O40" s="9">
        <v>-987.25175000000002</v>
      </c>
      <c r="P40" s="9">
        <v>1573.4765400000001</v>
      </c>
      <c r="Q40" s="9">
        <v>-1544.8740299999999</v>
      </c>
      <c r="R40" s="9">
        <v>1776.13203</v>
      </c>
      <c r="S40" s="9">
        <f t="shared" si="19"/>
        <v>817.48279000000014</v>
      </c>
      <c r="T40" s="9">
        <v>-749.51210999999989</v>
      </c>
      <c r="U40" s="9">
        <v>-1757.3147300000001</v>
      </c>
      <c r="V40" s="9">
        <v>-2619.9101199999991</v>
      </c>
      <c r="W40" s="9">
        <v>-2120.8135399999996</v>
      </c>
      <c r="X40" s="9">
        <f t="shared" si="20"/>
        <v>-7247.5504999999976</v>
      </c>
      <c r="Y40" s="9">
        <v>-1658.7141199999999</v>
      </c>
      <c r="Z40" s="9">
        <v>-1691.8206699999996</v>
      </c>
      <c r="AA40" s="9">
        <f t="shared" si="21"/>
        <v>-3350.5347899999997</v>
      </c>
    </row>
    <row r="41" spans="1:27" s="36" customFormat="1" outlineLevel="1">
      <c r="A41" s="50"/>
      <c r="B41" s="8" t="s">
        <v>86</v>
      </c>
      <c r="C41" s="8" t="s">
        <v>325</v>
      </c>
      <c r="D41" s="49"/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f t="shared" si="19"/>
        <v>0</v>
      </c>
      <c r="T41" s="9">
        <v>0</v>
      </c>
      <c r="U41" s="9">
        <v>0</v>
      </c>
      <c r="V41" s="9">
        <v>0</v>
      </c>
      <c r="W41" s="9">
        <v>0</v>
      </c>
      <c r="X41" s="9">
        <f t="shared" si="20"/>
        <v>0</v>
      </c>
      <c r="Y41" s="9">
        <v>0</v>
      </c>
      <c r="Z41" s="9">
        <v>0</v>
      </c>
      <c r="AA41" s="9">
        <f t="shared" si="21"/>
        <v>0</v>
      </c>
    </row>
    <row r="42" spans="1:27" s="36" customFormat="1" outlineLevel="1">
      <c r="A42" s="50"/>
      <c r="B42" s="8" t="s">
        <v>87</v>
      </c>
      <c r="C42" s="8" t="s">
        <v>326</v>
      </c>
      <c r="D42" s="49"/>
      <c r="E42" s="9">
        <v>-2729.9460899999985</v>
      </c>
      <c r="F42" s="9">
        <v>-1632.2210299999999</v>
      </c>
      <c r="G42" s="9">
        <v>-1948.7299599999978</v>
      </c>
      <c r="H42" s="9">
        <v>-1811.5764500000016</v>
      </c>
      <c r="I42" s="9">
        <v>-8122.4735299999975</v>
      </c>
      <c r="J42" s="9">
        <v>-1302.5844999999997</v>
      </c>
      <c r="K42" s="9">
        <v>-1601.2244900000003</v>
      </c>
      <c r="L42" s="9">
        <v>-1378.5341300000011</v>
      </c>
      <c r="M42" s="9">
        <v>-3279.5531299999998</v>
      </c>
      <c r="N42" s="9">
        <v>-7561.8962500000016</v>
      </c>
      <c r="O42" s="9">
        <v>899.56340999999907</v>
      </c>
      <c r="P42" s="9">
        <v>-1569.1520699999994</v>
      </c>
      <c r="Q42" s="9">
        <v>-1467.6040200000048</v>
      </c>
      <c r="R42" s="9">
        <v>225.49116000000024</v>
      </c>
      <c r="S42" s="9">
        <f t="shared" si="19"/>
        <v>-1911.7015200000048</v>
      </c>
      <c r="T42" s="9">
        <v>-37.112140000000281</v>
      </c>
      <c r="U42" s="9">
        <v>-2240.6439699999969</v>
      </c>
      <c r="V42" s="9">
        <v>2012.035220000002</v>
      </c>
      <c r="W42" s="9">
        <v>-2679.8055899999986</v>
      </c>
      <c r="X42" s="9">
        <f t="shared" si="20"/>
        <v>-2945.5264799999936</v>
      </c>
      <c r="Y42" s="9">
        <v>-1597.9640799999993</v>
      </c>
      <c r="Z42" s="9">
        <v>-551.88569999910305</v>
      </c>
      <c r="AA42" s="9">
        <f t="shared" si="21"/>
        <v>-2149.8497799991023</v>
      </c>
    </row>
    <row r="43" spans="1:27" s="36" customFormat="1" outlineLevel="1">
      <c r="A43" s="50"/>
      <c r="B43" s="8" t="s">
        <v>97</v>
      </c>
      <c r="C43" s="8" t="s">
        <v>338</v>
      </c>
      <c r="D43" s="49"/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17.696173980000001</v>
      </c>
      <c r="K43" s="9">
        <v>0</v>
      </c>
      <c r="L43" s="9">
        <v>0</v>
      </c>
      <c r="M43" s="9">
        <v>0</v>
      </c>
      <c r="N43" s="9">
        <v>17.696173980000001</v>
      </c>
      <c r="O43" s="9">
        <v>0</v>
      </c>
      <c r="P43" s="9">
        <v>0</v>
      </c>
      <c r="Q43" s="9">
        <v>0</v>
      </c>
      <c r="R43" s="9">
        <v>0</v>
      </c>
      <c r="S43" s="9">
        <f t="shared" si="19"/>
        <v>0</v>
      </c>
      <c r="T43" s="9">
        <v>0</v>
      </c>
      <c r="U43" s="9">
        <v>0</v>
      </c>
      <c r="V43" s="9">
        <v>0</v>
      </c>
      <c r="W43" s="9">
        <v>0</v>
      </c>
      <c r="X43" s="9">
        <f t="shared" si="20"/>
        <v>0</v>
      </c>
      <c r="Y43" s="9">
        <v>0</v>
      </c>
      <c r="Z43" s="9">
        <v>0</v>
      </c>
      <c r="AA43" s="9">
        <f t="shared" si="21"/>
        <v>0</v>
      </c>
    </row>
    <row r="44" spans="1:27" s="36" customFormat="1" outlineLevel="1">
      <c r="A44" s="50"/>
      <c r="B44" s="8" t="s">
        <v>98</v>
      </c>
      <c r="C44" s="8" t="s">
        <v>339</v>
      </c>
      <c r="D44" s="49"/>
      <c r="E44" s="9">
        <v>0</v>
      </c>
      <c r="F44" s="9">
        <v>-3326.1060000000002</v>
      </c>
      <c r="G44" s="9">
        <v>0</v>
      </c>
      <c r="H44" s="9">
        <v>0</v>
      </c>
      <c r="I44" s="9">
        <v>-3326.1060000000002</v>
      </c>
      <c r="J44" s="9">
        <v>-3086.6756399999995</v>
      </c>
      <c r="K44" s="9">
        <v>0</v>
      </c>
      <c r="L44" s="9">
        <v>0</v>
      </c>
      <c r="M44" s="9">
        <v>0</v>
      </c>
      <c r="N44" s="9">
        <v>-3086.6756399999995</v>
      </c>
      <c r="O44" s="9">
        <v>-4858.8798400000005</v>
      </c>
      <c r="P44" s="9">
        <v>0</v>
      </c>
      <c r="Q44" s="9">
        <v>0</v>
      </c>
      <c r="R44" s="9">
        <v>0</v>
      </c>
      <c r="S44" s="9">
        <f t="shared" si="19"/>
        <v>-4858.8798400000005</v>
      </c>
      <c r="T44" s="9">
        <v>-3275.0608499999998</v>
      </c>
      <c r="U44" s="9">
        <v>0</v>
      </c>
      <c r="V44" s="9">
        <v>0</v>
      </c>
      <c r="W44" s="9">
        <v>0</v>
      </c>
      <c r="X44" s="9">
        <f t="shared" si="20"/>
        <v>-3275.0608499999998</v>
      </c>
      <c r="Y44" s="9">
        <v>-3932.0534399999997</v>
      </c>
      <c r="Z44" s="9">
        <v>0</v>
      </c>
      <c r="AA44" s="9">
        <f t="shared" si="21"/>
        <v>-3932.0534399999997</v>
      </c>
    </row>
    <row r="45" spans="1:27" s="36" customFormat="1" outlineLevel="1">
      <c r="A45" s="50"/>
      <c r="B45" s="8" t="s">
        <v>99</v>
      </c>
      <c r="C45" s="8" t="s">
        <v>340</v>
      </c>
      <c r="D45" s="49"/>
      <c r="E45" s="9">
        <v>-28145</v>
      </c>
      <c r="F45" s="9">
        <v>-31547.496350000001</v>
      </c>
      <c r="G45" s="9">
        <v>-30947.021279999994</v>
      </c>
      <c r="H45" s="9">
        <v>-14601.369799999999</v>
      </c>
      <c r="I45" s="9">
        <v>-105240.88742999999</v>
      </c>
      <c r="J45" s="9">
        <v>-25986.33351</v>
      </c>
      <c r="K45" s="9">
        <v>-29494.138810000004</v>
      </c>
      <c r="L45" s="9">
        <v>-33282.774120000002</v>
      </c>
      <c r="M45" s="9">
        <v>-38357.896180000018</v>
      </c>
      <c r="N45" s="9">
        <v>-127121.14262000003</v>
      </c>
      <c r="O45" s="9">
        <v>-43792.441200000008</v>
      </c>
      <c r="P45" s="9">
        <v>-39061.80221999999</v>
      </c>
      <c r="Q45" s="9">
        <v>-45328.430069999995</v>
      </c>
      <c r="R45" s="9">
        <v>-48935.96678000001</v>
      </c>
      <c r="S45" s="9">
        <f t="shared" si="19"/>
        <v>-177118.64027</v>
      </c>
      <c r="T45" s="9">
        <v>-48633.794620000001</v>
      </c>
      <c r="U45" s="9">
        <v>-47722.412910000006</v>
      </c>
      <c r="V45" s="9">
        <v>-46999.244299999911</v>
      </c>
      <c r="W45" s="9">
        <v>-49754.047049999994</v>
      </c>
      <c r="X45" s="9">
        <f t="shared" si="20"/>
        <v>-193109.49887999991</v>
      </c>
      <c r="Y45" s="9">
        <v>-49869.307639999985</v>
      </c>
      <c r="Z45" s="9">
        <v>-48603.881460000004</v>
      </c>
      <c r="AA45" s="9">
        <f t="shared" si="21"/>
        <v>-98473.189099999989</v>
      </c>
    </row>
    <row r="46" spans="1:27" s="36" customFormat="1" outlineLevel="1">
      <c r="A46" s="50"/>
      <c r="B46" s="8" t="s">
        <v>257</v>
      </c>
      <c r="C46" s="8" t="s">
        <v>341</v>
      </c>
      <c r="D46" s="49"/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-190.51187999999999</v>
      </c>
      <c r="V46" s="9">
        <v>-190.59564000007231</v>
      </c>
      <c r="W46" s="9">
        <v>-190.76316</v>
      </c>
      <c r="X46" s="9">
        <f t="shared" si="20"/>
        <v>-571.8706800000723</v>
      </c>
      <c r="Y46" s="9">
        <v>0</v>
      </c>
      <c r="Z46" s="9">
        <v>0</v>
      </c>
      <c r="AA46" s="9">
        <f t="shared" si="21"/>
        <v>0</v>
      </c>
    </row>
    <row r="47" spans="1:27" s="36" customFormat="1" outlineLevel="1">
      <c r="A47" s="50"/>
      <c r="B47" s="8" t="s">
        <v>100</v>
      </c>
      <c r="C47" s="8" t="s">
        <v>342</v>
      </c>
      <c r="D47" s="49"/>
      <c r="E47" s="9">
        <v>22620</v>
      </c>
      <c r="F47" s="9">
        <v>0</v>
      </c>
      <c r="G47" s="9">
        <v>20809.179809999998</v>
      </c>
      <c r="H47" s="9">
        <v>25087.489450000001</v>
      </c>
      <c r="I47" s="9">
        <v>68516.669259999995</v>
      </c>
      <c r="J47" s="9">
        <v>5511.0060700000004</v>
      </c>
      <c r="K47" s="9">
        <v>525.73917000000017</v>
      </c>
      <c r="L47" s="9">
        <v>1610.9976200000001</v>
      </c>
      <c r="M47" s="9">
        <v>11596.78196</v>
      </c>
      <c r="N47" s="9">
        <v>19244.524819999999</v>
      </c>
      <c r="O47" s="9">
        <v>2964.6925000000001</v>
      </c>
      <c r="P47" s="9">
        <v>-56156.07733</v>
      </c>
      <c r="Q47" s="9">
        <v>10103.776320000001</v>
      </c>
      <c r="R47" s="9">
        <v>21594.975559999999</v>
      </c>
      <c r="S47" s="9">
        <f t="shared" si="19"/>
        <v>-21492.632950000007</v>
      </c>
      <c r="T47" s="9">
        <v>2235.2805600000002</v>
      </c>
      <c r="U47" s="9">
        <v>-4276.926739999999</v>
      </c>
      <c r="V47" s="9">
        <v>5864.1065399999998</v>
      </c>
      <c r="W47" s="9">
        <v>4861.3290699999998</v>
      </c>
      <c r="X47" s="9">
        <f t="shared" si="20"/>
        <v>8683.7894300000007</v>
      </c>
      <c r="Y47" s="9">
        <v>6293.8246499999996</v>
      </c>
      <c r="Z47" s="9">
        <v>4379.92958</v>
      </c>
      <c r="AA47" s="9">
        <f t="shared" si="21"/>
        <v>10673.754229999999</v>
      </c>
    </row>
    <row r="48" spans="1:27" s="36" customFormat="1" outlineLevel="1">
      <c r="A48" s="50"/>
      <c r="B48" s="8" t="s">
        <v>578</v>
      </c>
      <c r="C48" s="8" t="s">
        <v>579</v>
      </c>
      <c r="D48" s="49"/>
      <c r="E48" s="9">
        <v>0</v>
      </c>
      <c r="F48" s="9">
        <v>0</v>
      </c>
      <c r="G48" s="9">
        <v>0</v>
      </c>
      <c r="H48" s="9">
        <v>0</v>
      </c>
      <c r="I48" s="9">
        <f>SUM(E48:H48)</f>
        <v>0</v>
      </c>
      <c r="J48" s="9">
        <v>0</v>
      </c>
      <c r="K48" s="9">
        <v>0</v>
      </c>
      <c r="L48" s="9">
        <v>0</v>
      </c>
      <c r="M48" s="9">
        <v>0</v>
      </c>
      <c r="N48" s="9">
        <f>SUM(J48:M48)</f>
        <v>0</v>
      </c>
      <c r="O48" s="9">
        <v>0</v>
      </c>
      <c r="P48" s="9">
        <v>0</v>
      </c>
      <c r="Q48" s="9">
        <v>0</v>
      </c>
      <c r="R48" s="9">
        <v>0</v>
      </c>
      <c r="S48" s="9">
        <f>SUM(O48:R48)</f>
        <v>0</v>
      </c>
      <c r="T48" s="9">
        <v>0</v>
      </c>
      <c r="U48" s="9">
        <v>0</v>
      </c>
      <c r="V48" s="9">
        <v>0</v>
      </c>
      <c r="W48" s="9">
        <v>0</v>
      </c>
      <c r="X48" s="9">
        <f>SUM(T48:W48)</f>
        <v>0</v>
      </c>
      <c r="Y48" s="9">
        <v>214</v>
      </c>
      <c r="Z48" s="9">
        <v>4112.3791100000008</v>
      </c>
      <c r="AA48" s="9">
        <f t="shared" si="21"/>
        <v>4326.3791100000008</v>
      </c>
    </row>
    <row r="49" spans="1:27" s="36" customFormat="1" outlineLevel="1">
      <c r="A49" s="50"/>
      <c r="B49" s="8" t="s">
        <v>88</v>
      </c>
      <c r="C49" s="8" t="s">
        <v>327</v>
      </c>
      <c r="D49" s="49"/>
      <c r="E49" s="9">
        <v>-1224.8725799999997</v>
      </c>
      <c r="F49" s="9">
        <v>-2128.9871999999996</v>
      </c>
      <c r="G49" s="9">
        <v>-1289.0486000000001</v>
      </c>
      <c r="H49" s="9">
        <v>-943.1971699999998</v>
      </c>
      <c r="I49" s="9">
        <v>-5586.1055499999984</v>
      </c>
      <c r="J49" s="9">
        <v>-812.84294000000023</v>
      </c>
      <c r="K49" s="9">
        <v>-761.10325999999986</v>
      </c>
      <c r="L49" s="9">
        <v>-890.58641999999895</v>
      </c>
      <c r="M49" s="9">
        <v>-2084.4735499999983</v>
      </c>
      <c r="N49" s="9">
        <v>-4549.0061699999969</v>
      </c>
      <c r="O49" s="9">
        <v>-1945.3945299999996</v>
      </c>
      <c r="P49" s="9">
        <v>-738.75922999999977</v>
      </c>
      <c r="Q49" s="9">
        <v>-2410.7753699999985</v>
      </c>
      <c r="R49" s="9">
        <v>-3943.4254799999994</v>
      </c>
      <c r="S49" s="9">
        <f t="shared" si="19"/>
        <v>-9038.3546099999967</v>
      </c>
      <c r="T49" s="9">
        <v>-1725.2320799999982</v>
      </c>
      <c r="U49" s="9">
        <v>-1964.6129900000005</v>
      </c>
      <c r="V49" s="9">
        <v>-1976.379209999998</v>
      </c>
      <c r="W49" s="9">
        <v>-1976.9749499999973</v>
      </c>
      <c r="X49" s="9">
        <f t="shared" si="20"/>
        <v>-7643.1992299999938</v>
      </c>
      <c r="Y49" s="9">
        <v>-1892.4980599999976</v>
      </c>
      <c r="Z49" s="9">
        <v>-1680.9189699999981</v>
      </c>
      <c r="AA49" s="9">
        <f t="shared" si="21"/>
        <v>-3573.417029999996</v>
      </c>
    </row>
    <row r="50" spans="1:27" s="36" customFormat="1" outlineLevel="1">
      <c r="A50" s="50"/>
      <c r="B50" s="8" t="s">
        <v>89</v>
      </c>
      <c r="C50" s="8" t="s">
        <v>328</v>
      </c>
      <c r="D50" s="49"/>
      <c r="E50" s="9">
        <v>-308.77071999999998</v>
      </c>
      <c r="F50" s="9">
        <v>-122.96939999999994</v>
      </c>
      <c r="G50" s="9">
        <v>-245.27908000000008</v>
      </c>
      <c r="H50" s="9">
        <v>-110.48296000000001</v>
      </c>
      <c r="I50" s="9">
        <v>-787.50216</v>
      </c>
      <c r="J50" s="9">
        <v>-191.68250000000003</v>
      </c>
      <c r="K50" s="9">
        <v>-147.91925999999995</v>
      </c>
      <c r="L50" s="9">
        <v>-175.61206999999996</v>
      </c>
      <c r="M50" s="9">
        <v>-153.8441</v>
      </c>
      <c r="N50" s="9">
        <v>-669.05792999999994</v>
      </c>
      <c r="O50" s="9">
        <v>-107.99089000000001</v>
      </c>
      <c r="P50" s="9">
        <v>-515.9914799999998</v>
      </c>
      <c r="Q50" s="9">
        <v>0</v>
      </c>
      <c r="R50" s="9">
        <v>0</v>
      </c>
      <c r="S50" s="9">
        <f t="shared" si="19"/>
        <v>-623.98236999999983</v>
      </c>
      <c r="T50" s="9">
        <v>-443.56280999999996</v>
      </c>
      <c r="U50" s="9">
        <v>-363.68355000000003</v>
      </c>
      <c r="V50" s="9">
        <v>-782.26800000000003</v>
      </c>
      <c r="W50" s="9">
        <v>-295.00124999999991</v>
      </c>
      <c r="X50" s="9">
        <f t="shared" si="20"/>
        <v>-1884.5156099999999</v>
      </c>
      <c r="Y50" s="9">
        <v>-328.54419000000007</v>
      </c>
      <c r="Z50" s="9">
        <v>-360.72221000000036</v>
      </c>
      <c r="AA50" s="9">
        <f t="shared" si="21"/>
        <v>-689.26640000000043</v>
      </c>
    </row>
    <row r="51" spans="1:27" s="36" customFormat="1" outlineLevel="1">
      <c r="A51" s="50"/>
      <c r="B51" s="8" t="s">
        <v>90</v>
      </c>
      <c r="C51" s="8" t="s">
        <v>343</v>
      </c>
      <c r="D51" s="49"/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-2435.4514100000019</v>
      </c>
      <c r="Q51" s="9">
        <v>-2575.7783199999981</v>
      </c>
      <c r="R51" s="9">
        <v>-2901.1810799999994</v>
      </c>
      <c r="S51" s="9">
        <f t="shared" si="19"/>
        <v>-7912.4108099999994</v>
      </c>
      <c r="T51" s="9">
        <v>-2735.2268299999982</v>
      </c>
      <c r="U51" s="9">
        <v>-3142.4599499999986</v>
      </c>
      <c r="V51" s="9">
        <v>-2899.4763500000013</v>
      </c>
      <c r="W51" s="9">
        <v>-3023.3577899999996</v>
      </c>
      <c r="X51" s="9">
        <f t="shared" si="20"/>
        <v>-11800.520919999997</v>
      </c>
      <c r="Y51" s="9">
        <v>-2886.0220899999999</v>
      </c>
      <c r="Z51" s="9">
        <v>-3652.1438099999996</v>
      </c>
      <c r="AA51" s="9">
        <f t="shared" si="21"/>
        <v>-6538.1659</v>
      </c>
    </row>
    <row r="52" spans="1:27" s="36" customFormat="1" outlineLevel="1">
      <c r="A52" s="50"/>
      <c r="B52" s="8" t="s">
        <v>559</v>
      </c>
      <c r="C52" s="8" t="s">
        <v>560</v>
      </c>
      <c r="D52" s="49"/>
      <c r="E52" s="9">
        <v>0</v>
      </c>
      <c r="F52" s="9">
        <v>0</v>
      </c>
      <c r="G52" s="9">
        <v>0</v>
      </c>
      <c r="H52" s="9">
        <v>0</v>
      </c>
      <c r="I52" s="9">
        <f>SUM(E52:H52)</f>
        <v>0</v>
      </c>
      <c r="J52" s="9">
        <v>0</v>
      </c>
      <c r="K52" s="9">
        <v>0</v>
      </c>
      <c r="L52" s="9">
        <v>0</v>
      </c>
      <c r="M52" s="9">
        <v>0</v>
      </c>
      <c r="N52" s="9">
        <f>SUM(J52:M52)</f>
        <v>0</v>
      </c>
      <c r="O52" s="9">
        <v>0</v>
      </c>
      <c r="P52" s="9">
        <v>0</v>
      </c>
      <c r="Q52" s="9">
        <v>0</v>
      </c>
      <c r="R52" s="9">
        <v>0</v>
      </c>
      <c r="S52" s="9">
        <f>SUM(O52:R52)</f>
        <v>0</v>
      </c>
      <c r="T52" s="9">
        <v>0</v>
      </c>
      <c r="U52" s="9">
        <v>0</v>
      </c>
      <c r="V52" s="9">
        <v>0</v>
      </c>
      <c r="W52" s="9">
        <v>7111.8085899999996</v>
      </c>
      <c r="X52" s="9">
        <f>SUM(T52:W52)</f>
        <v>7111.8085899999996</v>
      </c>
      <c r="Y52" s="9">
        <v>0</v>
      </c>
      <c r="Z52" s="9">
        <v>0</v>
      </c>
      <c r="AA52" s="9">
        <f t="shared" si="21"/>
        <v>0</v>
      </c>
    </row>
    <row r="53" spans="1:27" s="36" customFormat="1" outlineLevel="1">
      <c r="B53" s="8" t="s">
        <v>91</v>
      </c>
      <c r="C53" s="8" t="s">
        <v>330</v>
      </c>
      <c r="D53" s="49"/>
      <c r="E53" s="9">
        <v>2820.9408899945602</v>
      </c>
      <c r="F53" s="9">
        <v>4904.0171599990599</v>
      </c>
      <c r="G53" s="9">
        <v>-357.12929000073797</v>
      </c>
      <c r="H53" s="9">
        <v>862.29890000675209</v>
      </c>
      <c r="I53" s="9">
        <v>8230.1276599996345</v>
      </c>
      <c r="J53" s="9">
        <v>-212.26511397986397</v>
      </c>
      <c r="K53" s="9">
        <v>-2469.9307800000497</v>
      </c>
      <c r="L53" s="9">
        <v>3937.99629999953</v>
      </c>
      <c r="M53" s="9">
        <v>-1609.40132999966</v>
      </c>
      <c r="N53" s="9">
        <v>-353.60092398004372</v>
      </c>
      <c r="O53" s="9">
        <v>6135.6620200003108</v>
      </c>
      <c r="P53" s="9">
        <v>1592.9514600001276</v>
      </c>
      <c r="Q53" s="9">
        <v>-5699.4355880381781</v>
      </c>
      <c r="R53" s="9">
        <v>207.01262803736608</v>
      </c>
      <c r="S53" s="9">
        <f t="shared" si="19"/>
        <v>2236.1905199996263</v>
      </c>
      <c r="T53" s="9">
        <v>351.56953000059053</v>
      </c>
      <c r="U53" s="9">
        <v>8559.5066899994436</v>
      </c>
      <c r="V53" s="9">
        <v>5479.4514500043188</v>
      </c>
      <c r="W53" s="9">
        <v>3068.5172200001534</v>
      </c>
      <c r="X53" s="9">
        <f t="shared" si="20"/>
        <v>17459.044890004505</v>
      </c>
      <c r="Y53" s="9">
        <v>6001.5827500001506</v>
      </c>
      <c r="Z53" s="9">
        <v>2408.1456399990948</v>
      </c>
      <c r="AA53" s="9">
        <f t="shared" si="21"/>
        <v>8409.7283899992453</v>
      </c>
    </row>
    <row r="54" spans="1:27" s="36" customFormat="1" outlineLevel="1">
      <c r="B54" s="8"/>
      <c r="C54" s="8"/>
      <c r="D54" s="49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</row>
    <row r="55" spans="1:27" s="35" customFormat="1" outlineLevel="1">
      <c r="B55" s="4" t="s">
        <v>101</v>
      </c>
      <c r="C55" s="4" t="s">
        <v>344</v>
      </c>
      <c r="E55" s="5">
        <f t="shared" ref="E55:M55" si="22">E56+E57</f>
        <v>-7879.1</v>
      </c>
      <c r="F55" s="5">
        <f t="shared" si="22"/>
        <v>-29027.9</v>
      </c>
      <c r="G55" s="5">
        <f t="shared" si="22"/>
        <v>-29179.000000000004</v>
      </c>
      <c r="H55" s="5">
        <f t="shared" si="22"/>
        <v>55892</v>
      </c>
      <c r="I55" s="5">
        <f>SUM(E55:H55)</f>
        <v>-10194</v>
      </c>
      <c r="J55" s="5">
        <f t="shared" si="22"/>
        <v>-26959</v>
      </c>
      <c r="K55" s="5">
        <f t="shared" si="22"/>
        <v>-30658</v>
      </c>
      <c r="L55" s="5">
        <f t="shared" si="22"/>
        <v>-25261</v>
      </c>
      <c r="M55" s="5">
        <f t="shared" si="22"/>
        <v>86260</v>
      </c>
      <c r="N55" s="5">
        <f>L55+K55+J55+M55</f>
        <v>3382</v>
      </c>
      <c r="O55" s="5">
        <f>O56+O57</f>
        <v>-31341</v>
      </c>
      <c r="P55" s="5">
        <f>P56+P57</f>
        <v>-28969</v>
      </c>
      <c r="Q55" s="5">
        <f>Q56+Q57</f>
        <v>-29151.256499019</v>
      </c>
      <c r="R55" s="5">
        <f>R56+R57</f>
        <v>91295.202849018999</v>
      </c>
      <c r="S55" s="5">
        <f>SUM(O55:R55)</f>
        <v>1833.9463499999983</v>
      </c>
      <c r="T55" s="5">
        <f>T56+T57</f>
        <v>-48278.625379999954</v>
      </c>
      <c r="U55" s="5">
        <f>U56+U57</f>
        <v>-38048.122060000052</v>
      </c>
      <c r="V55" s="5">
        <f>V56+V57</f>
        <v>-37929.252559999994</v>
      </c>
      <c r="W55" s="5">
        <f>W56+W57</f>
        <v>118000.35356</v>
      </c>
      <c r="X55" s="5">
        <f t="shared" si="20"/>
        <v>-6255.6464399999968</v>
      </c>
      <c r="Y55" s="5">
        <f>Y56+Y57</f>
        <v>-37215.122900000002</v>
      </c>
      <c r="Z55" s="5">
        <v>-34225.877099999998</v>
      </c>
      <c r="AA55" s="5">
        <f t="shared" si="21"/>
        <v>-71441</v>
      </c>
    </row>
    <row r="56" spans="1:27" s="36" customFormat="1" outlineLevel="1">
      <c r="B56" s="8" t="s">
        <v>102</v>
      </c>
      <c r="C56" s="8" t="s">
        <v>345</v>
      </c>
      <c r="D56" s="49"/>
      <c r="E56" s="9">
        <v>-334.6</v>
      </c>
      <c r="F56" s="9">
        <v>-5515.4</v>
      </c>
      <c r="G56" s="9">
        <v>-7835.7396099999933</v>
      </c>
      <c r="H56" s="9">
        <v>10360.739609999993</v>
      </c>
      <c r="I56" s="9">
        <v>-3325</v>
      </c>
      <c r="J56" s="9">
        <v>-7958</v>
      </c>
      <c r="K56" s="9">
        <v>-8169.4095699999871</v>
      </c>
      <c r="L56" s="9">
        <v>-2483.6719000000294</v>
      </c>
      <c r="M56" s="9">
        <v>12621.081470000016</v>
      </c>
      <c r="N56" s="9">
        <v>-5990</v>
      </c>
      <c r="O56" s="5">
        <v>-4508</v>
      </c>
      <c r="P56" s="5">
        <v>-1486</v>
      </c>
      <c r="Q56" s="9">
        <v>-930.92885069899785</v>
      </c>
      <c r="R56" s="9">
        <v>8753.5929306989965</v>
      </c>
      <c r="S56" s="9">
        <f>SUM(O56:R56)</f>
        <v>1828.6640799999986</v>
      </c>
      <c r="T56" s="9">
        <v>-12335.39747</v>
      </c>
      <c r="U56" s="9">
        <v>-794.28716000000168</v>
      </c>
      <c r="V56" s="9">
        <v>606.9899500000032</v>
      </c>
      <c r="W56" s="9">
        <v>7113.1398600000039</v>
      </c>
      <c r="X56" s="9">
        <f>SUM(T56:W56)</f>
        <v>-5409.5548199999948</v>
      </c>
      <c r="Y56" s="9">
        <v>606.60426000000098</v>
      </c>
      <c r="Z56" s="9">
        <v>4797.395739999999</v>
      </c>
      <c r="AA56" s="9">
        <f t="shared" si="21"/>
        <v>5404</v>
      </c>
    </row>
    <row r="57" spans="1:27" s="36" customFormat="1" outlineLevel="1">
      <c r="B57" s="8" t="s">
        <v>103</v>
      </c>
      <c r="C57" s="8" t="s">
        <v>346</v>
      </c>
      <c r="D57" s="49"/>
      <c r="E57" s="9">
        <v>-7544.5</v>
      </c>
      <c r="F57" s="9">
        <v>-23512.5</v>
      </c>
      <c r="G57" s="9">
        <v>-21343.26039000001</v>
      </c>
      <c r="H57" s="9">
        <v>45531.26039000001</v>
      </c>
      <c r="I57" s="9">
        <v>-6869</v>
      </c>
      <c r="J57" s="9">
        <v>-19001</v>
      </c>
      <c r="K57" s="9">
        <v>-22488.590430000011</v>
      </c>
      <c r="L57" s="9">
        <v>-22777.32809999997</v>
      </c>
      <c r="M57" s="9">
        <v>73638.918529999981</v>
      </c>
      <c r="N57" s="9">
        <v>9372</v>
      </c>
      <c r="O57" s="5">
        <v>-26833</v>
      </c>
      <c r="P57" s="5">
        <v>-27483</v>
      </c>
      <c r="Q57" s="9">
        <v>-28220.327648320002</v>
      </c>
      <c r="R57" s="9">
        <v>82541.609918319999</v>
      </c>
      <c r="S57" s="9">
        <f>SUM(O57:R57)</f>
        <v>5.2822699999960605</v>
      </c>
      <c r="T57" s="9">
        <v>-35943.22790999995</v>
      </c>
      <c r="U57" s="9">
        <v>-37253.834900000053</v>
      </c>
      <c r="V57" s="9">
        <v>-38536.242509999996</v>
      </c>
      <c r="W57" s="9">
        <v>110887.21369999999</v>
      </c>
      <c r="X57" s="9">
        <f>SUM(T57:W57)</f>
        <v>-846.09162000000651</v>
      </c>
      <c r="Y57" s="9">
        <v>-37821.727160000002</v>
      </c>
      <c r="Z57" s="9">
        <v>-39023.272839999998</v>
      </c>
      <c r="AA57" s="9">
        <f t="shared" si="21"/>
        <v>-76845</v>
      </c>
    </row>
    <row r="58" spans="1:27" s="36" customFormat="1" outlineLevel="1">
      <c r="B58" s="7"/>
      <c r="C58" s="7"/>
      <c r="D58" s="4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s="35" customFormat="1" outlineLevel="1">
      <c r="B59" s="4" t="s">
        <v>104</v>
      </c>
      <c r="C59" s="4" t="s">
        <v>347</v>
      </c>
      <c r="E59" s="5">
        <f>SUM(E60:E81)</f>
        <v>-5169.7680899947854</v>
      </c>
      <c r="F59" s="5">
        <f>SUM(F60:F81)</f>
        <v>519.6253699998631</v>
      </c>
      <c r="G59" s="5">
        <f>SUM(G60:G81)</f>
        <v>-535.85728000041456</v>
      </c>
      <c r="H59" s="5">
        <f>SUM(H60:H81)</f>
        <v>51461.999999999956</v>
      </c>
      <c r="I59" s="5">
        <f>SUM(E59:H59)</f>
        <v>46276.00000000462</v>
      </c>
      <c r="J59" s="5">
        <f>SUM(J60:J81)</f>
        <v>11801.603700000001</v>
      </c>
      <c r="K59" s="5">
        <f>SUM(K60:K81)</f>
        <v>-1463.6037000000015</v>
      </c>
      <c r="L59" s="5">
        <f>SUM(L60:L81)</f>
        <v>6523.0000000000009</v>
      </c>
      <c r="M59" s="5">
        <f>SUM(M60:M81)</f>
        <v>114391.00000000001</v>
      </c>
      <c r="N59" s="5">
        <f>L59+K59+J59+M59</f>
        <v>131252</v>
      </c>
      <c r="O59" s="5">
        <f>SUM(O60:O81)</f>
        <v>-2589</v>
      </c>
      <c r="P59" s="5">
        <f>SUM(P60:P81)</f>
        <v>46679</v>
      </c>
      <c r="Q59" s="5">
        <f>SUM(Q60:Q81)</f>
        <v>-14984.029080968801</v>
      </c>
      <c r="R59" s="5">
        <f>SUM(R60:R81)</f>
        <v>102490.12916999997</v>
      </c>
      <c r="S59" s="5">
        <f t="shared" ref="S59:S77" si="23">SUM(O59:R59)</f>
        <v>131596.10008903116</v>
      </c>
      <c r="T59" s="5">
        <f>SUM(T60:T81)</f>
        <v>10682.011319999989</v>
      </c>
      <c r="U59" s="5">
        <f>SUM(U60:U81)</f>
        <v>6935.7546700000012</v>
      </c>
      <c r="V59" s="5">
        <f>SUM(V60:V81)</f>
        <v>-4420</v>
      </c>
      <c r="W59" s="5">
        <f>SUM(W60:W81)</f>
        <v>106310.97756000003</v>
      </c>
      <c r="X59" s="5">
        <f t="shared" si="20"/>
        <v>119508.74355000001</v>
      </c>
      <c r="Y59" s="5">
        <f>SUM(Y60:Y81)</f>
        <v>-8819.0427799999961</v>
      </c>
      <c r="Z59" s="5">
        <f>SUM(Z60:Z81)</f>
        <v>270933.04278000002</v>
      </c>
      <c r="AA59" s="5">
        <f t="shared" si="21"/>
        <v>262114.00000000003</v>
      </c>
    </row>
    <row r="60" spans="1:27" s="36" customFormat="1" outlineLevel="1">
      <c r="B60" s="8" t="s">
        <v>105</v>
      </c>
      <c r="C60" s="8" t="s">
        <v>348</v>
      </c>
      <c r="D60" s="49"/>
      <c r="E60" s="9">
        <v>61.340050000000005</v>
      </c>
      <c r="F60" s="9">
        <v>-836.41904999999997</v>
      </c>
      <c r="G60" s="9">
        <v>0</v>
      </c>
      <c r="H60" s="9">
        <v>0</v>
      </c>
      <c r="I60" s="9">
        <v>-775.07899999999995</v>
      </c>
      <c r="J60" s="9">
        <v>0</v>
      </c>
      <c r="K60" s="9">
        <v>0</v>
      </c>
      <c r="L60" s="9">
        <v>0</v>
      </c>
      <c r="M60" s="9">
        <v>-10.162800000000001</v>
      </c>
      <c r="N60" s="9">
        <v>-10.162800000000001</v>
      </c>
      <c r="O60" s="9">
        <v>0</v>
      </c>
      <c r="P60" s="9">
        <v>0</v>
      </c>
      <c r="Q60" s="9">
        <v>0</v>
      </c>
      <c r="R60" s="9">
        <v>0</v>
      </c>
      <c r="S60" s="9">
        <f t="shared" si="23"/>
        <v>0</v>
      </c>
      <c r="T60" s="9">
        <v>0</v>
      </c>
      <c r="U60" s="9">
        <v>0</v>
      </c>
      <c r="V60" s="9">
        <v>0</v>
      </c>
      <c r="W60" s="9">
        <v>-9328.8832100000018</v>
      </c>
      <c r="X60" s="9">
        <f t="shared" si="20"/>
        <v>-9328.8832100000018</v>
      </c>
      <c r="Y60" s="9">
        <v>0</v>
      </c>
      <c r="Z60" s="9">
        <v>0</v>
      </c>
      <c r="AA60" s="9">
        <f t="shared" si="21"/>
        <v>0</v>
      </c>
    </row>
    <row r="61" spans="1:27" s="36" customFormat="1" outlineLevel="1">
      <c r="B61" s="8" t="s">
        <v>106</v>
      </c>
      <c r="C61" s="8" t="s">
        <v>349</v>
      </c>
      <c r="D61" s="49"/>
      <c r="E61" s="9">
        <v>0</v>
      </c>
      <c r="F61" s="9">
        <v>230.19438</v>
      </c>
      <c r="G61" s="9">
        <v>0</v>
      </c>
      <c r="H61" s="9">
        <v>57181.67214000001</v>
      </c>
      <c r="I61" s="9">
        <v>57411.86652000001</v>
      </c>
      <c r="J61" s="9">
        <v>0</v>
      </c>
      <c r="K61" s="9">
        <v>258.33170999999999</v>
      </c>
      <c r="L61" s="9">
        <v>0</v>
      </c>
      <c r="M61" s="9">
        <v>132845.02242999998</v>
      </c>
      <c r="N61" s="9">
        <v>133103.35413999998</v>
      </c>
      <c r="O61" s="9">
        <v>0</v>
      </c>
      <c r="P61" s="9">
        <v>0</v>
      </c>
      <c r="Q61" s="9">
        <v>0</v>
      </c>
      <c r="R61" s="9">
        <v>101816.02591999999</v>
      </c>
      <c r="S61" s="9">
        <f t="shared" si="23"/>
        <v>101816.02591999999</v>
      </c>
      <c r="T61" s="9">
        <v>0</v>
      </c>
      <c r="U61" s="9">
        <v>803.67451000000005</v>
      </c>
      <c r="V61" s="9">
        <v>397.45661000000001</v>
      </c>
      <c r="W61" s="9">
        <v>134908.89239000002</v>
      </c>
      <c r="X61" s="9">
        <f t="shared" si="20"/>
        <v>136110.02351000003</v>
      </c>
      <c r="Y61" s="9">
        <v>0</v>
      </c>
      <c r="Z61" s="9">
        <v>0</v>
      </c>
      <c r="AA61" s="9">
        <f t="shared" si="21"/>
        <v>0</v>
      </c>
    </row>
    <row r="62" spans="1:27" s="36" customFormat="1" outlineLevel="1">
      <c r="B62" s="8" t="s">
        <v>107</v>
      </c>
      <c r="C62" s="8" t="s">
        <v>350</v>
      </c>
      <c r="D62" s="49"/>
      <c r="E62" s="9">
        <v>-3736.3630599947774</v>
      </c>
      <c r="F62" s="9">
        <v>-1863.5114700003962</v>
      </c>
      <c r="G62" s="9">
        <v>-1829.71885</v>
      </c>
      <c r="H62" s="9">
        <v>-1807.4066200048264</v>
      </c>
      <c r="I62" s="9">
        <v>-9237</v>
      </c>
      <c r="J62" s="9">
        <v>-3411.4854500000001</v>
      </c>
      <c r="K62" s="9">
        <v>-2831.1874600000006</v>
      </c>
      <c r="L62" s="9">
        <v>-6961.5138799999977</v>
      </c>
      <c r="M62" s="9">
        <v>-6805.8132100000003</v>
      </c>
      <c r="N62" s="9">
        <v>-20010</v>
      </c>
      <c r="O62" s="9">
        <v>-4693.0636800000048</v>
      </c>
      <c r="P62" s="9">
        <v>-2589.2574699999973</v>
      </c>
      <c r="Q62" s="9">
        <v>-6869.1426400000009</v>
      </c>
      <c r="R62" s="9">
        <v>-14123.425229999984</v>
      </c>
      <c r="S62" s="9">
        <f t="shared" si="23"/>
        <v>-28274.889019999988</v>
      </c>
      <c r="T62" s="9">
        <v>-2140.5267500000027</v>
      </c>
      <c r="U62" s="9">
        <v>-12969.429800000002</v>
      </c>
      <c r="V62" s="9">
        <v>-6746.0180100000071</v>
      </c>
      <c r="W62" s="9">
        <v>-5193.0680299999922</v>
      </c>
      <c r="X62" s="9">
        <f t="shared" si="20"/>
        <v>-27049.042590000001</v>
      </c>
      <c r="Y62" s="9">
        <v>-10412.465239999996</v>
      </c>
      <c r="Z62" s="9">
        <v>-7781.8751900000043</v>
      </c>
      <c r="AA62" s="9">
        <f t="shared" si="21"/>
        <v>-18194.34043</v>
      </c>
    </row>
    <row r="63" spans="1:27" s="36" customFormat="1" outlineLevel="1">
      <c r="B63" s="8" t="s">
        <v>256</v>
      </c>
      <c r="C63" s="8" t="s">
        <v>351</v>
      </c>
      <c r="D63" s="49"/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12032.608910000001</v>
      </c>
      <c r="U63" s="9">
        <v>0</v>
      </c>
      <c r="V63" s="9">
        <v>0</v>
      </c>
      <c r="W63" s="9">
        <v>821.35832999999991</v>
      </c>
      <c r="X63" s="9">
        <f t="shared" si="20"/>
        <v>12853.96724</v>
      </c>
      <c r="Y63" s="9">
        <v>0</v>
      </c>
      <c r="Z63" s="9">
        <v>0</v>
      </c>
      <c r="AA63" s="9">
        <f t="shared" si="21"/>
        <v>0</v>
      </c>
    </row>
    <row r="64" spans="1:27" s="36" customFormat="1" outlineLevel="1">
      <c r="B64" s="8" t="s">
        <v>580</v>
      </c>
      <c r="C64" s="8" t="s">
        <v>352</v>
      </c>
      <c r="D64" s="49"/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11128.943880000001</v>
      </c>
      <c r="V64" s="9">
        <v>1365.3030000000001</v>
      </c>
      <c r="W64" s="9">
        <v>364.42490999999711</v>
      </c>
      <c r="X64" s="9">
        <f t="shared" si="20"/>
        <v>12858.671789999999</v>
      </c>
      <c r="Y64" s="9">
        <v>1280.56987</v>
      </c>
      <c r="Z64" s="9">
        <v>71679.960609999995</v>
      </c>
      <c r="AA64" s="9">
        <f t="shared" si="21"/>
        <v>72960.530480000001</v>
      </c>
    </row>
    <row r="65" spans="2:27" s="36" customFormat="1" outlineLevel="1">
      <c r="B65" s="8" t="s">
        <v>108</v>
      </c>
      <c r="C65" s="8" t="s">
        <v>353</v>
      </c>
      <c r="D65" s="49"/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f t="shared" si="23"/>
        <v>0</v>
      </c>
      <c r="T65" s="9">
        <v>0</v>
      </c>
      <c r="U65" s="9">
        <v>0</v>
      </c>
      <c r="V65" s="9">
        <v>0</v>
      </c>
      <c r="W65" s="9">
        <v>0</v>
      </c>
      <c r="X65" s="9">
        <f t="shared" si="20"/>
        <v>0</v>
      </c>
      <c r="Y65" s="9">
        <v>0</v>
      </c>
      <c r="Z65" s="9">
        <v>0</v>
      </c>
      <c r="AA65" s="9">
        <f t="shared" si="21"/>
        <v>0</v>
      </c>
    </row>
    <row r="66" spans="2:27" s="36" customFormat="1" outlineLevel="1">
      <c r="B66" s="8" t="s">
        <v>109</v>
      </c>
      <c r="C66" s="8" t="s">
        <v>354</v>
      </c>
      <c r="D66" s="49"/>
      <c r="E66" s="9">
        <v>-1340.38768</v>
      </c>
      <c r="F66" s="9">
        <v>-4650.6123199999993</v>
      </c>
      <c r="G66" s="9">
        <v>3320.4050899999997</v>
      </c>
      <c r="H66" s="9">
        <v>-19122.140340000005</v>
      </c>
      <c r="I66" s="9">
        <v>-21792.735250000005</v>
      </c>
      <c r="J66" s="9">
        <v>-1887.3936199999991</v>
      </c>
      <c r="K66" s="9">
        <v>-84.034410000000619</v>
      </c>
      <c r="L66" s="9">
        <v>13012.113810000003</v>
      </c>
      <c r="M66" s="9">
        <v>1531.78917</v>
      </c>
      <c r="N66" s="9">
        <v>12572.474950000003</v>
      </c>
      <c r="O66" s="9">
        <v>-2081.8583100000001</v>
      </c>
      <c r="P66" s="9">
        <v>51176.653869999995</v>
      </c>
      <c r="Q66" s="9">
        <v>-10258.83382</v>
      </c>
      <c r="R66" s="9">
        <v>8145.0431200000039</v>
      </c>
      <c r="S66" s="9">
        <f t="shared" si="23"/>
        <v>46981.004859999994</v>
      </c>
      <c r="T66" s="9">
        <v>4554.7917299999999</v>
      </c>
      <c r="U66" s="9">
        <v>-5536.7239799999988</v>
      </c>
      <c r="V66" s="9">
        <v>0</v>
      </c>
      <c r="W66" s="9">
        <v>-7256.0857900000001</v>
      </c>
      <c r="X66" s="9">
        <f t="shared" si="20"/>
        <v>-8238.018039999999</v>
      </c>
      <c r="Y66" s="9">
        <v>-268.39787000000001</v>
      </c>
      <c r="Z66" s="9">
        <v>-274.4479</v>
      </c>
      <c r="AA66" s="9">
        <f t="shared" si="21"/>
        <v>-542.84577000000002</v>
      </c>
    </row>
    <row r="67" spans="2:27" s="36" customFormat="1" outlineLevel="1">
      <c r="B67" s="8" t="s">
        <v>110</v>
      </c>
      <c r="C67" s="8" t="s">
        <v>355</v>
      </c>
      <c r="D67" s="49"/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-1.92093</v>
      </c>
      <c r="K67" s="9">
        <v>0</v>
      </c>
      <c r="L67" s="9">
        <v>0</v>
      </c>
      <c r="M67" s="9">
        <v>0</v>
      </c>
      <c r="N67" s="9">
        <v>-1.92093</v>
      </c>
      <c r="O67" s="9">
        <v>0</v>
      </c>
      <c r="P67" s="9">
        <v>0</v>
      </c>
      <c r="Q67" s="9">
        <v>0</v>
      </c>
      <c r="R67" s="9">
        <v>0</v>
      </c>
      <c r="S67" s="9">
        <f t="shared" si="23"/>
        <v>0</v>
      </c>
      <c r="T67" s="9">
        <v>0</v>
      </c>
      <c r="U67" s="9">
        <v>0</v>
      </c>
      <c r="V67" s="9">
        <v>0</v>
      </c>
      <c r="W67" s="9">
        <v>0</v>
      </c>
      <c r="X67" s="9">
        <f t="shared" si="20"/>
        <v>0</v>
      </c>
      <c r="Y67" s="9">
        <v>0</v>
      </c>
      <c r="Z67" s="9">
        <v>0</v>
      </c>
      <c r="AA67" s="9">
        <f t="shared" si="21"/>
        <v>0</v>
      </c>
    </row>
    <row r="68" spans="2:27" s="36" customFormat="1" outlineLevel="1">
      <c r="B68" s="8" t="s">
        <v>111</v>
      </c>
      <c r="C68" s="8" t="s">
        <v>356</v>
      </c>
      <c r="D68" s="49"/>
      <c r="E68" s="9">
        <v>0</v>
      </c>
      <c r="F68" s="9">
        <v>-2033</v>
      </c>
      <c r="G68" s="9">
        <v>0</v>
      </c>
      <c r="H68" s="9">
        <v>0</v>
      </c>
      <c r="I68" s="9">
        <v>-2033</v>
      </c>
      <c r="J68" s="9">
        <v>-1278.59178</v>
      </c>
      <c r="K68" s="9">
        <v>307.40501</v>
      </c>
      <c r="L68" s="9">
        <v>0</v>
      </c>
      <c r="M68" s="9">
        <v>0</v>
      </c>
      <c r="N68" s="9">
        <v>-971.18677000000002</v>
      </c>
      <c r="O68" s="9">
        <v>0</v>
      </c>
      <c r="P68" s="9">
        <v>0</v>
      </c>
      <c r="Q68" s="9">
        <v>0</v>
      </c>
      <c r="R68" s="9">
        <v>0</v>
      </c>
      <c r="S68" s="9">
        <f t="shared" si="23"/>
        <v>0</v>
      </c>
      <c r="T68" s="9">
        <v>-1293.2032300000001</v>
      </c>
      <c r="U68" s="9">
        <v>0</v>
      </c>
      <c r="V68" s="9">
        <v>0</v>
      </c>
      <c r="W68" s="9">
        <v>0</v>
      </c>
      <c r="X68" s="9">
        <f t="shared" si="20"/>
        <v>-1293.2032300000001</v>
      </c>
      <c r="Y68" s="9">
        <v>0</v>
      </c>
      <c r="Z68" s="9">
        <v>0</v>
      </c>
      <c r="AA68" s="9">
        <f t="shared" si="21"/>
        <v>0</v>
      </c>
    </row>
    <row r="69" spans="2:27" s="36" customFormat="1" outlineLevel="1">
      <c r="B69" s="8" t="s">
        <v>112</v>
      </c>
      <c r="C69" s="8" t="s">
        <v>357</v>
      </c>
      <c r="D69" s="49"/>
      <c r="E69" s="9">
        <v>0</v>
      </c>
      <c r="F69" s="9">
        <v>10339</v>
      </c>
      <c r="G69" s="9">
        <v>0</v>
      </c>
      <c r="H69" s="9">
        <v>0</v>
      </c>
      <c r="I69" s="9">
        <v>10339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f t="shared" si="23"/>
        <v>0</v>
      </c>
      <c r="T69" s="9">
        <v>0</v>
      </c>
      <c r="U69" s="9">
        <v>0</v>
      </c>
      <c r="V69" s="9">
        <v>0</v>
      </c>
      <c r="W69" s="9">
        <v>0</v>
      </c>
      <c r="X69" s="9">
        <f t="shared" si="20"/>
        <v>0</v>
      </c>
      <c r="Y69" s="9">
        <v>0</v>
      </c>
      <c r="Z69" s="9">
        <v>0</v>
      </c>
      <c r="AA69" s="9">
        <f t="shared" si="21"/>
        <v>0</v>
      </c>
    </row>
    <row r="70" spans="2:27" s="36" customFormat="1" outlineLevel="1">
      <c r="B70" s="8" t="s">
        <v>81</v>
      </c>
      <c r="C70" s="8" t="s">
        <v>358</v>
      </c>
      <c r="D70" s="49"/>
      <c r="E70" s="9">
        <v>-37.516570000000002</v>
      </c>
      <c r="F70" s="9">
        <v>-37.196959999999997</v>
      </c>
      <c r="G70" s="9">
        <v>-37.182449999999996</v>
      </c>
      <c r="H70" s="9">
        <v>-34.598300000000002</v>
      </c>
      <c r="I70" s="9">
        <v>-146.49427999999997</v>
      </c>
      <c r="J70" s="9">
        <v>-33.717849999999999</v>
      </c>
      <c r="K70" s="9">
        <v>-31.59591</v>
      </c>
      <c r="L70" s="9">
        <v>-31.532220000000002</v>
      </c>
      <c r="M70" s="9">
        <v>-31.528299999999998</v>
      </c>
      <c r="N70" s="9">
        <v>-128.37428</v>
      </c>
      <c r="O70" s="9">
        <v>-31.498200000000001</v>
      </c>
      <c r="P70" s="9">
        <v>-31.479009999999999</v>
      </c>
      <c r="Q70" s="9">
        <v>-30.827950000000001</v>
      </c>
      <c r="R70" s="9">
        <v>-29.83418</v>
      </c>
      <c r="S70" s="9">
        <f t="shared" si="23"/>
        <v>-123.63934</v>
      </c>
      <c r="T70" s="9">
        <v>-29.246239999999997</v>
      </c>
      <c r="U70" s="9">
        <v>-25.887150000000002</v>
      </c>
      <c r="V70" s="9">
        <v>-24.693669999999997</v>
      </c>
      <c r="W70" s="9">
        <v>-23.621320000000001</v>
      </c>
      <c r="X70" s="9">
        <f t="shared" si="20"/>
        <v>-103.44837999999999</v>
      </c>
      <c r="Y70" s="9">
        <v>-22.664549999999998</v>
      </c>
      <c r="Z70" s="9">
        <v>-22.028959999999998</v>
      </c>
      <c r="AA70" s="9">
        <f t="shared" si="21"/>
        <v>-44.693509999999996</v>
      </c>
    </row>
    <row r="71" spans="2:27" s="36" customFormat="1" outlineLevel="1">
      <c r="B71" s="8" t="s">
        <v>85</v>
      </c>
      <c r="C71" s="8" t="s">
        <v>359</v>
      </c>
      <c r="D71" s="49"/>
      <c r="E71" s="9">
        <v>9.9127500000000008</v>
      </c>
      <c r="F71" s="9">
        <v>0</v>
      </c>
      <c r="G71" s="9">
        <v>0</v>
      </c>
      <c r="H71" s="9">
        <v>0</v>
      </c>
      <c r="I71" s="9">
        <v>9.9127500000000008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f t="shared" si="23"/>
        <v>0</v>
      </c>
      <c r="T71" s="9">
        <v>0</v>
      </c>
      <c r="U71" s="9">
        <v>0</v>
      </c>
      <c r="V71" s="9">
        <v>0</v>
      </c>
      <c r="W71" s="9">
        <v>0</v>
      </c>
      <c r="X71" s="9">
        <f t="shared" si="20"/>
        <v>0</v>
      </c>
      <c r="Y71" s="9">
        <v>0</v>
      </c>
      <c r="Z71" s="9">
        <v>0</v>
      </c>
      <c r="AA71" s="9">
        <f t="shared" si="21"/>
        <v>0</v>
      </c>
    </row>
    <row r="72" spans="2:27" s="36" customFormat="1" outlineLevel="1">
      <c r="B72" s="8" t="s">
        <v>113</v>
      </c>
      <c r="C72" s="8" t="s">
        <v>360</v>
      </c>
      <c r="D72" s="49"/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f t="shared" si="23"/>
        <v>0</v>
      </c>
      <c r="T72" s="9">
        <v>0</v>
      </c>
      <c r="U72" s="9">
        <v>0</v>
      </c>
      <c r="V72" s="9">
        <v>0</v>
      </c>
      <c r="W72" s="9">
        <v>0</v>
      </c>
      <c r="X72" s="9">
        <f t="shared" si="20"/>
        <v>0</v>
      </c>
      <c r="Y72" s="9">
        <v>0</v>
      </c>
      <c r="Z72" s="9">
        <v>0</v>
      </c>
      <c r="AA72" s="9">
        <f t="shared" si="21"/>
        <v>0</v>
      </c>
    </row>
    <row r="73" spans="2:27" s="36" customFormat="1" outlineLevel="1">
      <c r="B73" s="8" t="s">
        <v>114</v>
      </c>
      <c r="C73" s="8" t="s">
        <v>361</v>
      </c>
      <c r="D73" s="49"/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4653.9775</v>
      </c>
      <c r="S73" s="9">
        <f>(SUM(O73:R73))</f>
        <v>4653.9775</v>
      </c>
      <c r="T73" s="9">
        <v>0</v>
      </c>
      <c r="U73" s="9">
        <v>0</v>
      </c>
      <c r="V73" s="9">
        <v>0</v>
      </c>
      <c r="W73" s="9">
        <v>0</v>
      </c>
      <c r="X73" s="9">
        <f t="shared" si="20"/>
        <v>0</v>
      </c>
      <c r="Y73" s="9">
        <v>0</v>
      </c>
      <c r="Z73" s="9">
        <v>0</v>
      </c>
      <c r="AA73" s="9">
        <f t="shared" si="21"/>
        <v>0</v>
      </c>
    </row>
    <row r="74" spans="2:27" s="36" customFormat="1" outlineLevel="1">
      <c r="B74" s="8" t="s">
        <v>115</v>
      </c>
      <c r="C74" s="8" t="s">
        <v>362</v>
      </c>
      <c r="D74" s="49"/>
      <c r="E74" s="9">
        <v>0</v>
      </c>
      <c r="F74" s="9">
        <v>0</v>
      </c>
      <c r="G74" s="9">
        <v>-2630.3405200000002</v>
      </c>
      <c r="H74" s="9">
        <v>18936.344990000001</v>
      </c>
      <c r="I74" s="9">
        <v>16306.004470000002</v>
      </c>
      <c r="J74" s="9">
        <v>964.34989000000019</v>
      </c>
      <c r="K74" s="9">
        <v>1856.1304899999886</v>
      </c>
      <c r="L74" s="9">
        <v>466.89022000000102</v>
      </c>
      <c r="M74" s="9">
        <v>-7108.727429999999</v>
      </c>
      <c r="N74" s="9">
        <v>-3821.3568300000088</v>
      </c>
      <c r="O74" s="9">
        <v>4255.2356000000018</v>
      </c>
      <c r="P74" s="9">
        <v>679.64146999999946</v>
      </c>
      <c r="Q74" s="9">
        <v>2214.5911399999995</v>
      </c>
      <c r="R74" s="9">
        <v>-483.1131400000005</v>
      </c>
      <c r="S74" s="9">
        <f t="shared" si="23"/>
        <v>6666.3550700000005</v>
      </c>
      <c r="T74" s="9">
        <v>328.98365999999095</v>
      </c>
      <c r="U74" s="9">
        <v>14888.399309999999</v>
      </c>
      <c r="V74" s="9">
        <v>1435.9233199999992</v>
      </c>
      <c r="W74" s="9">
        <v>-6004.2209899999953</v>
      </c>
      <c r="X74" s="9">
        <f t="shared" si="20"/>
        <v>10649.085299999995</v>
      </c>
      <c r="Y74" s="9">
        <v>832.69711999999993</v>
      </c>
      <c r="Z74" s="9">
        <v>-135.52211000000005</v>
      </c>
      <c r="AA74" s="9">
        <f t="shared" si="21"/>
        <v>697.17500999999993</v>
      </c>
    </row>
    <row r="75" spans="2:27" s="36" customFormat="1" outlineLevel="1">
      <c r="B75" s="8" t="s">
        <v>116</v>
      </c>
      <c r="C75" s="8" t="s">
        <v>363</v>
      </c>
      <c r="D75" s="49"/>
      <c r="E75" s="9">
        <v>-165.65141</v>
      </c>
      <c r="F75" s="9">
        <v>-859.02359000000013</v>
      </c>
      <c r="G75" s="9">
        <v>126.64876</v>
      </c>
      <c r="H75" s="9">
        <v>-3491.9737599999999</v>
      </c>
      <c r="I75" s="9">
        <v>-4390</v>
      </c>
      <c r="J75" s="9">
        <v>162.44033999999999</v>
      </c>
      <c r="K75" s="9">
        <v>-458.68171999999998</v>
      </c>
      <c r="L75" s="9">
        <v>0</v>
      </c>
      <c r="M75" s="9">
        <v>-2384.1120799999999</v>
      </c>
      <c r="N75" s="9">
        <v>-2680.3534599999998</v>
      </c>
      <c r="O75" s="9">
        <v>0</v>
      </c>
      <c r="P75" s="9">
        <v>0</v>
      </c>
      <c r="Q75" s="9">
        <v>0</v>
      </c>
      <c r="R75" s="9">
        <v>-639.0756899999999</v>
      </c>
      <c r="S75" s="9">
        <f t="shared" si="23"/>
        <v>-639.0756899999999</v>
      </c>
      <c r="T75" s="9">
        <v>-2793.2102199999999</v>
      </c>
      <c r="U75" s="9">
        <v>-1365.4061899999999</v>
      </c>
      <c r="V75" s="9">
        <v>-861.76514999999995</v>
      </c>
      <c r="W75" s="9">
        <v>-1980.65057</v>
      </c>
      <c r="X75" s="9">
        <f t="shared" si="20"/>
        <v>-7001.0321299999996</v>
      </c>
      <c r="Y75" s="9">
        <v>-228.78210999999999</v>
      </c>
      <c r="Z75" s="9">
        <v>-38022.93692</v>
      </c>
      <c r="AA75" s="9">
        <f t="shared" si="21"/>
        <v>-38251.71903</v>
      </c>
    </row>
    <row r="76" spans="2:27" s="36" customFormat="1" outlineLevel="1">
      <c r="B76" s="8" t="s">
        <v>78</v>
      </c>
      <c r="C76" s="8" t="s">
        <v>334</v>
      </c>
      <c r="D76" s="49"/>
      <c r="E76" s="9">
        <v>0</v>
      </c>
      <c r="F76" s="9">
        <v>0</v>
      </c>
      <c r="G76" s="9">
        <v>0</v>
      </c>
      <c r="H76" s="9">
        <v>-0.48</v>
      </c>
      <c r="I76" s="9">
        <v>-0.48</v>
      </c>
      <c r="J76" s="9">
        <v>-0.12</v>
      </c>
      <c r="K76" s="9">
        <v>0</v>
      </c>
      <c r="L76" s="9">
        <v>0</v>
      </c>
      <c r="M76" s="9">
        <v>0</v>
      </c>
      <c r="N76" s="9">
        <v>-0.12</v>
      </c>
      <c r="O76" s="9">
        <v>0</v>
      </c>
      <c r="P76" s="9">
        <v>0</v>
      </c>
      <c r="Q76" s="9">
        <v>0</v>
      </c>
      <c r="R76" s="9">
        <v>0</v>
      </c>
      <c r="S76" s="9">
        <f t="shared" si="23"/>
        <v>0</v>
      </c>
      <c r="T76" s="9">
        <v>0</v>
      </c>
      <c r="U76" s="9">
        <v>0</v>
      </c>
      <c r="V76" s="9">
        <v>0</v>
      </c>
      <c r="W76" s="9">
        <v>0</v>
      </c>
      <c r="X76" s="9">
        <f t="shared" si="20"/>
        <v>0</v>
      </c>
      <c r="Y76" s="9">
        <v>0</v>
      </c>
      <c r="Z76" s="9">
        <v>0</v>
      </c>
      <c r="AA76" s="9">
        <f t="shared" si="21"/>
        <v>0</v>
      </c>
    </row>
    <row r="77" spans="2:27" s="36" customFormat="1" outlineLevel="1">
      <c r="B77" s="8" t="s">
        <v>97</v>
      </c>
      <c r="C77" s="8" t="s">
        <v>364</v>
      </c>
      <c r="D77" s="49"/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17696.17398</v>
      </c>
      <c r="K77" s="9">
        <v>-1131.52854</v>
      </c>
      <c r="L77" s="9">
        <v>0</v>
      </c>
      <c r="M77" s="9">
        <v>-3414.4577000000004</v>
      </c>
      <c r="N77" s="9">
        <v>13150.187739999999</v>
      </c>
      <c r="O77" s="9">
        <v>0</v>
      </c>
      <c r="P77" s="9">
        <v>0</v>
      </c>
      <c r="Q77" s="9">
        <v>0</v>
      </c>
      <c r="R77" s="9">
        <v>0</v>
      </c>
      <c r="S77" s="9">
        <f t="shared" si="23"/>
        <v>0</v>
      </c>
      <c r="T77" s="9">
        <v>0</v>
      </c>
      <c r="U77" s="9">
        <v>0</v>
      </c>
      <c r="V77" s="9">
        <v>0</v>
      </c>
      <c r="W77" s="9">
        <v>0</v>
      </c>
      <c r="X77" s="9">
        <f t="shared" si="20"/>
        <v>0</v>
      </c>
      <c r="Y77" s="9">
        <v>0</v>
      </c>
      <c r="Z77" s="9">
        <v>0</v>
      </c>
      <c r="AA77" s="9">
        <f t="shared" si="21"/>
        <v>0</v>
      </c>
    </row>
    <row r="78" spans="2:27" s="36" customFormat="1">
      <c r="B78" s="8" t="s">
        <v>95</v>
      </c>
      <c r="C78" s="8" t="s">
        <v>335</v>
      </c>
      <c r="D78" s="49"/>
      <c r="E78" s="9">
        <v>0</v>
      </c>
      <c r="F78" s="9">
        <v>0</v>
      </c>
      <c r="G78" s="9">
        <v>0</v>
      </c>
      <c r="H78" s="9">
        <v>0</v>
      </c>
      <c r="I78" s="9">
        <f>SUM(E78:H78)</f>
        <v>0</v>
      </c>
      <c r="J78" s="9">
        <v>0</v>
      </c>
      <c r="K78" s="9">
        <v>0</v>
      </c>
      <c r="L78" s="9">
        <v>0</v>
      </c>
      <c r="M78" s="9">
        <v>0</v>
      </c>
      <c r="N78" s="9">
        <f>SUM(J78:M78)</f>
        <v>0</v>
      </c>
      <c r="O78" s="9">
        <v>0</v>
      </c>
      <c r="P78" s="9">
        <v>0</v>
      </c>
      <c r="Q78" s="9">
        <v>0</v>
      </c>
      <c r="R78" s="9">
        <v>0</v>
      </c>
      <c r="S78" s="9">
        <f>SUM(O78:R78)</f>
        <v>0</v>
      </c>
      <c r="T78" s="9">
        <v>0</v>
      </c>
      <c r="U78" s="9">
        <v>0</v>
      </c>
      <c r="V78" s="9">
        <v>0</v>
      </c>
      <c r="W78" s="9">
        <v>0</v>
      </c>
      <c r="X78" s="9">
        <f>SUM(T78:W78)</f>
        <v>0</v>
      </c>
      <c r="Y78" s="9">
        <v>0</v>
      </c>
      <c r="Z78" s="9">
        <v>5725.5</v>
      </c>
      <c r="AA78" s="9">
        <f t="shared" si="21"/>
        <v>5725.5</v>
      </c>
    </row>
    <row r="79" spans="2:27" s="36" customFormat="1" outlineLevel="1">
      <c r="B79" s="8" t="s">
        <v>576</v>
      </c>
      <c r="C79" s="8" t="s">
        <v>572</v>
      </c>
      <c r="D79" s="49"/>
      <c r="E79" s="9">
        <v>0</v>
      </c>
      <c r="F79" s="9">
        <v>0</v>
      </c>
      <c r="G79" s="9">
        <v>0</v>
      </c>
      <c r="H79" s="9">
        <v>0</v>
      </c>
      <c r="I79" s="9">
        <f t="shared" ref="I79:I80" si="24">SUM(E79:H79)</f>
        <v>0</v>
      </c>
      <c r="J79" s="9">
        <v>0</v>
      </c>
      <c r="K79" s="9">
        <v>0</v>
      </c>
      <c r="L79" s="9">
        <v>0</v>
      </c>
      <c r="M79" s="9">
        <v>0</v>
      </c>
      <c r="N79" s="9">
        <f t="shared" ref="N79:N80" si="25">SUM(J79:M79)</f>
        <v>0</v>
      </c>
      <c r="O79" s="9">
        <v>0</v>
      </c>
      <c r="P79" s="9">
        <v>0</v>
      </c>
      <c r="Q79" s="9">
        <v>0</v>
      </c>
      <c r="R79" s="9">
        <v>0</v>
      </c>
      <c r="S79" s="9">
        <f t="shared" ref="S79:S80" si="26">SUM(O79:R79)</f>
        <v>0</v>
      </c>
      <c r="T79" s="9">
        <v>0</v>
      </c>
      <c r="U79" s="9">
        <v>0</v>
      </c>
      <c r="V79" s="9">
        <v>0</v>
      </c>
      <c r="W79" s="9">
        <v>0</v>
      </c>
      <c r="X79" s="9">
        <f t="shared" ref="X79:X80" si="27">SUM(T79:W79)</f>
        <v>0</v>
      </c>
      <c r="Y79" s="9">
        <v>0</v>
      </c>
      <c r="Z79" s="9">
        <v>247123.32342999999</v>
      </c>
      <c r="AA79" s="9">
        <f t="shared" si="21"/>
        <v>247123.32342999999</v>
      </c>
    </row>
    <row r="80" spans="2:27" s="36" customFormat="1" outlineLevel="1">
      <c r="B80" s="8" t="s">
        <v>571</v>
      </c>
      <c r="C80" s="8" t="s">
        <v>573</v>
      </c>
      <c r="D80" s="49"/>
      <c r="E80" s="9">
        <v>0</v>
      </c>
      <c r="F80" s="9">
        <v>0</v>
      </c>
      <c r="G80" s="9">
        <v>0</v>
      </c>
      <c r="H80" s="9">
        <v>0</v>
      </c>
      <c r="I80" s="9">
        <f t="shared" si="24"/>
        <v>0</v>
      </c>
      <c r="J80" s="9">
        <v>0</v>
      </c>
      <c r="K80" s="9">
        <v>0</v>
      </c>
      <c r="L80" s="9">
        <v>0</v>
      </c>
      <c r="M80" s="9">
        <v>0</v>
      </c>
      <c r="N80" s="9">
        <f t="shared" si="25"/>
        <v>0</v>
      </c>
      <c r="O80" s="9">
        <v>0</v>
      </c>
      <c r="P80" s="9">
        <v>0</v>
      </c>
      <c r="Q80" s="9">
        <v>0</v>
      </c>
      <c r="R80" s="9">
        <v>0</v>
      </c>
      <c r="S80" s="9">
        <f t="shared" si="26"/>
        <v>0</v>
      </c>
      <c r="T80" s="9">
        <v>0</v>
      </c>
      <c r="U80" s="9">
        <v>0</v>
      </c>
      <c r="V80" s="9">
        <v>0</v>
      </c>
      <c r="W80" s="9">
        <v>0</v>
      </c>
      <c r="X80" s="9">
        <f t="shared" si="27"/>
        <v>0</v>
      </c>
      <c r="Y80" s="9">
        <v>0</v>
      </c>
      <c r="Z80" s="9">
        <v>-7359.0840399999997</v>
      </c>
      <c r="AA80" s="9">
        <f t="shared" si="21"/>
        <v>-7359.0840399999997</v>
      </c>
    </row>
    <row r="81" spans="2:27" s="36" customFormat="1">
      <c r="B81" s="8" t="s">
        <v>91</v>
      </c>
      <c r="C81" s="8" t="s">
        <v>330</v>
      </c>
      <c r="D81" s="49"/>
      <c r="E81" s="9">
        <v>38.897829999992098</v>
      </c>
      <c r="F81" s="9">
        <v>230.194380000259</v>
      </c>
      <c r="G81" s="9">
        <v>514.33068999958584</v>
      </c>
      <c r="H81" s="9">
        <v>-199.41810999522599</v>
      </c>
      <c r="I81" s="9">
        <v>584.00479000461098</v>
      </c>
      <c r="J81" s="9">
        <v>-408.13087999999959</v>
      </c>
      <c r="K81" s="9">
        <v>651.55713000001106</v>
      </c>
      <c r="L81" s="9">
        <v>37.042069999994936</v>
      </c>
      <c r="M81" s="9">
        <v>-231.01007999997819</v>
      </c>
      <c r="N81" s="9">
        <v>49.458240000028241</v>
      </c>
      <c r="O81" s="9">
        <v>-37.815409999997385</v>
      </c>
      <c r="P81" s="9">
        <v>-2556.5588599999974</v>
      </c>
      <c r="Q81" s="9">
        <v>-39.815810968801493</v>
      </c>
      <c r="R81" s="9">
        <v>3150.5308699999769</v>
      </c>
      <c r="S81" s="9">
        <f>(SUM(O81:R81))</f>
        <v>516.34078903118052</v>
      </c>
      <c r="T81" s="9">
        <v>21.813459999999999</v>
      </c>
      <c r="U81" s="9">
        <v>12.184090000000001</v>
      </c>
      <c r="V81" s="9">
        <v>13.793900000007731</v>
      </c>
      <c r="W81" s="9">
        <v>2.8318400000000001</v>
      </c>
      <c r="X81" s="9">
        <f t="shared" si="20"/>
        <v>50.623290000007735</v>
      </c>
      <c r="Y81" s="9">
        <v>0</v>
      </c>
      <c r="Z81" s="9">
        <v>0.15386000002035871</v>
      </c>
      <c r="AA81" s="9">
        <f t="shared" si="21"/>
        <v>0.15386000002035871</v>
      </c>
    </row>
    <row r="82" spans="2:27" s="36" customFormat="1">
      <c r="B82" s="8"/>
      <c r="C82" s="8"/>
      <c r="D82" s="4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2:27" s="35" customFormat="1" outlineLevel="1">
      <c r="B83" s="10" t="s">
        <v>117</v>
      </c>
      <c r="C83" s="10" t="s">
        <v>365</v>
      </c>
      <c r="E83" s="11">
        <f>E25+E28+E59+E56+E57</f>
        <v>169768.09712998584</v>
      </c>
      <c r="F83" s="11">
        <f>F25+F28+F59+F56+F57</f>
        <v>184982.55759002391</v>
      </c>
      <c r="G83" s="11">
        <f>(G25+G28+G59+G56+G57)</f>
        <v>242515.92177003284</v>
      </c>
      <c r="H83" s="11">
        <f>(H25+H28+H59+H56+H57)</f>
        <v>333799.83150995249</v>
      </c>
      <c r="I83" s="11">
        <f>I25+I28+I59+I56+I57</f>
        <v>931066.40799999423</v>
      </c>
      <c r="J83" s="11">
        <f t="shared" ref="J83:S83" si="28">(J25+J28+J59+J56+J57)</f>
        <v>258163.03914999263</v>
      </c>
      <c r="K83" s="11">
        <f t="shared" si="28"/>
        <v>250912.16929996354</v>
      </c>
      <c r="L83" s="11">
        <f t="shared" si="28"/>
        <v>259109.57373998349</v>
      </c>
      <c r="M83" s="11">
        <f t="shared" si="28"/>
        <v>370047.06775001966</v>
      </c>
      <c r="N83" s="11">
        <f t="shared" si="28"/>
        <v>1138231.8499399601</v>
      </c>
      <c r="O83" s="11">
        <f t="shared" si="28"/>
        <v>264123.81157999532</v>
      </c>
      <c r="P83" s="11">
        <f t="shared" si="28"/>
        <v>269656.99105997762</v>
      </c>
      <c r="Q83" s="11">
        <f t="shared" si="28"/>
        <v>331462.99999999942</v>
      </c>
      <c r="R83" s="11">
        <f t="shared" si="28"/>
        <v>413492.23486900714</v>
      </c>
      <c r="S83" s="11">
        <f t="shared" si="28"/>
        <v>1278736.0375089797</v>
      </c>
      <c r="T83" s="11">
        <f t="shared" ref="T83:AA83" si="29">(T25+T28+T59+T55)</f>
        <v>319165.95676001231</v>
      </c>
      <c r="U83" s="11">
        <f t="shared" si="29"/>
        <v>316921.02909992775</v>
      </c>
      <c r="V83" s="11">
        <f t="shared" si="29"/>
        <v>358999.5596200297</v>
      </c>
      <c r="W83" s="11">
        <f t="shared" si="29"/>
        <v>438687.48582017457</v>
      </c>
      <c r="X83" s="11">
        <f t="shared" si="29"/>
        <v>1433774.031300144</v>
      </c>
      <c r="Y83" s="11">
        <f t="shared" si="29"/>
        <v>338214.88233000477</v>
      </c>
      <c r="Z83" s="11">
        <f t="shared" si="29"/>
        <v>591918.1413799877</v>
      </c>
      <c r="AA83" s="11">
        <f t="shared" si="29"/>
        <v>930133.0237099923</v>
      </c>
    </row>
    <row r="84" spans="2:27" s="35" customFormat="1" outlineLevel="1">
      <c r="B84" s="12" t="s">
        <v>118</v>
      </c>
      <c r="C84" s="12" t="s">
        <v>366</v>
      </c>
      <c r="E84" s="13">
        <f t="shared" ref="E84:AA84" si="30">E83/E$5</f>
        <v>8.1556478806703664E-2</v>
      </c>
      <c r="F84" s="13">
        <f t="shared" si="30"/>
        <v>8.314108194555625E-2</v>
      </c>
      <c r="G84" s="13">
        <f>G83/G$5</f>
        <v>9.9942421702753706E-2</v>
      </c>
      <c r="H84" s="13">
        <f>H83/H$5</f>
        <v>0.13429334496088777</v>
      </c>
      <c r="I84" s="13">
        <f t="shared" si="30"/>
        <v>0.10099775932528636</v>
      </c>
      <c r="J84" s="13">
        <f t="shared" si="30"/>
        <v>0.10213658856618991</v>
      </c>
      <c r="K84" s="13">
        <f t="shared" si="30"/>
        <v>9.6133957388957109E-2</v>
      </c>
      <c r="L84" s="13">
        <f t="shared" si="30"/>
        <v>9.8568763581565758E-2</v>
      </c>
      <c r="M84" s="13">
        <f t="shared" si="30"/>
        <v>0.1291710607744746</v>
      </c>
      <c r="N84" s="13">
        <f>N83/N$5</f>
        <v>0.10706569258673537</v>
      </c>
      <c r="O84" s="13">
        <f t="shared" si="30"/>
        <v>8.5976966347170877E-2</v>
      </c>
      <c r="P84" s="13">
        <f t="shared" si="30"/>
        <v>7.7201288668625898E-2</v>
      </c>
      <c r="Q84" s="13">
        <f t="shared" si="30"/>
        <v>8.0594138020276609E-2</v>
      </c>
      <c r="R84" s="13">
        <f t="shared" si="30"/>
        <v>0.10093330140705824</v>
      </c>
      <c r="S84" s="13">
        <f t="shared" si="30"/>
        <v>8.655097475106277E-2</v>
      </c>
      <c r="T84" s="13">
        <f t="shared" si="30"/>
        <v>7.7767842186682173E-2</v>
      </c>
      <c r="U84" s="13">
        <f t="shared" si="30"/>
        <v>7.3730472808434894E-2</v>
      </c>
      <c r="V84" s="13">
        <f t="shared" si="30"/>
        <v>8.0451256952740816E-2</v>
      </c>
      <c r="W84" s="13">
        <f t="shared" si="30"/>
        <v>9.9287032683622919E-2</v>
      </c>
      <c r="X84" s="13">
        <f t="shared" si="30"/>
        <v>8.2957867438914423E-2</v>
      </c>
      <c r="Y84" s="13">
        <f t="shared" si="30"/>
        <v>7.5428997013652077E-2</v>
      </c>
      <c r="Z84" s="13">
        <f t="shared" si="30"/>
        <v>0.12873842270911151</v>
      </c>
      <c r="AA84" s="13">
        <f t="shared" si="30"/>
        <v>0.10241815661368754</v>
      </c>
    </row>
    <row r="85" spans="2:27" s="36" customFormat="1" outlineLevel="1">
      <c r="B85" s="7"/>
      <c r="C85" s="7"/>
      <c r="D85" s="49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spans="2:27" s="36" customFormat="1" outlineLevel="1">
      <c r="B86" s="8" t="s">
        <v>119</v>
      </c>
      <c r="C86" s="8" t="s">
        <v>367</v>
      </c>
      <c r="D86" s="49"/>
      <c r="E86" s="9">
        <v>-105537.89003999985</v>
      </c>
      <c r="F86" s="9">
        <v>-102416.10996000015</v>
      </c>
      <c r="G86" s="9">
        <v>-111112</v>
      </c>
      <c r="H86" s="9">
        <v>-106932</v>
      </c>
      <c r="I86" s="9">
        <f>SUM(E86:H86)</f>
        <v>-425998</v>
      </c>
      <c r="J86" s="9">
        <v>-169820</v>
      </c>
      <c r="K86" s="9">
        <v>-180021</v>
      </c>
      <c r="L86" s="9">
        <v>-160967</v>
      </c>
      <c r="M86" s="9">
        <v>-159680</v>
      </c>
      <c r="N86" s="9">
        <f>L86+K86+J86+M86</f>
        <v>-670488</v>
      </c>
      <c r="O86" s="9">
        <v>-123161</v>
      </c>
      <c r="P86" s="9">
        <v>-246491</v>
      </c>
      <c r="Q86" s="9">
        <v>-222439</v>
      </c>
      <c r="R86" s="9">
        <v>-308026</v>
      </c>
      <c r="S86" s="9">
        <f>SUM(O86:R86)</f>
        <v>-900117</v>
      </c>
      <c r="T86" s="9">
        <v>-294554</v>
      </c>
      <c r="U86" s="9">
        <v>-292893</v>
      </c>
      <c r="V86" s="9">
        <v>-304997</v>
      </c>
      <c r="W86" s="9">
        <v>-361883</v>
      </c>
      <c r="X86" s="9">
        <f t="shared" ref="X86:X87" si="31">SUM(T86:W86)</f>
        <v>-1254327</v>
      </c>
      <c r="Y86" s="9">
        <v>-351889</v>
      </c>
      <c r="Z86" s="9">
        <v>-416544</v>
      </c>
      <c r="AA86" s="9">
        <f t="shared" ref="AA86:AA87" si="32">SUM(Y86:Z86)</f>
        <v>-768433</v>
      </c>
    </row>
    <row r="87" spans="2:27" s="36" customFormat="1">
      <c r="B87" s="8" t="s">
        <v>120</v>
      </c>
      <c r="C87" s="8" t="s">
        <v>368</v>
      </c>
      <c r="D87" s="49"/>
      <c r="E87" s="9">
        <v>75385</v>
      </c>
      <c r="F87" s="9">
        <v>58946</v>
      </c>
      <c r="G87" s="9">
        <v>53948</v>
      </c>
      <c r="H87" s="9">
        <v>80326</v>
      </c>
      <c r="I87" s="9">
        <f>SUM(E87:H87)</f>
        <v>268605</v>
      </c>
      <c r="J87" s="9">
        <v>96266</v>
      </c>
      <c r="K87" s="9">
        <v>113459</v>
      </c>
      <c r="L87" s="9">
        <v>101642</v>
      </c>
      <c r="M87" s="9">
        <v>136615</v>
      </c>
      <c r="N87" s="9">
        <f>L87+K87+J87+M87</f>
        <v>447982</v>
      </c>
      <c r="O87" s="9">
        <v>67777</v>
      </c>
      <c r="P87" s="9">
        <v>166653</v>
      </c>
      <c r="Q87" s="9">
        <v>106078</v>
      </c>
      <c r="R87" s="9">
        <v>235397.00000000003</v>
      </c>
      <c r="S87" s="9">
        <f>SUM(O87:R87)</f>
        <v>575905</v>
      </c>
      <c r="T87" s="9">
        <v>181031</v>
      </c>
      <c r="U87" s="9">
        <v>157978</v>
      </c>
      <c r="V87" s="9">
        <v>157495</v>
      </c>
      <c r="W87" s="9">
        <v>292610</v>
      </c>
      <c r="X87" s="9">
        <f t="shared" si="31"/>
        <v>789114</v>
      </c>
      <c r="Y87" s="9">
        <v>198779</v>
      </c>
      <c r="Z87" s="9">
        <v>376049</v>
      </c>
      <c r="AA87" s="9">
        <f t="shared" si="32"/>
        <v>574828</v>
      </c>
    </row>
    <row r="88" spans="2:27" s="36" customFormat="1">
      <c r="B88" s="7"/>
      <c r="C88" s="7"/>
      <c r="D88" s="4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2:27" s="36" customFormat="1">
      <c r="B89" s="7"/>
      <c r="C89" s="7"/>
      <c r="D89" s="4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2:27" s="35" customFormat="1">
      <c r="B90" s="10" t="s">
        <v>121</v>
      </c>
      <c r="C90" s="10" t="s">
        <v>369</v>
      </c>
      <c r="E90" s="11">
        <f t="shared" ref="E90:Y90" si="33">E83+E86+E87</f>
        <v>139615.20708998598</v>
      </c>
      <c r="F90" s="11">
        <f t="shared" si="33"/>
        <v>141512.44763002376</v>
      </c>
      <c r="G90" s="11">
        <f>G83+G86+G87</f>
        <v>185351.92177003284</v>
      </c>
      <c r="H90" s="11">
        <f>H83+H86+H87</f>
        <v>307193.83150995249</v>
      </c>
      <c r="I90" s="11">
        <f t="shared" si="33"/>
        <v>773673.40799999423</v>
      </c>
      <c r="J90" s="11">
        <f t="shared" si="33"/>
        <v>184609.03914999263</v>
      </c>
      <c r="K90" s="11">
        <f t="shared" si="33"/>
        <v>184350.16929996354</v>
      </c>
      <c r="L90" s="11">
        <f t="shared" si="33"/>
        <v>199784.57373998349</v>
      </c>
      <c r="M90" s="11">
        <f t="shared" si="33"/>
        <v>346982.06775001966</v>
      </c>
      <c r="N90" s="11">
        <f>N83+N86+N87</f>
        <v>915725.84993996006</v>
      </c>
      <c r="O90" s="11">
        <f t="shared" si="33"/>
        <v>208739.81157999532</v>
      </c>
      <c r="P90" s="11">
        <f t="shared" si="33"/>
        <v>189818.99105997762</v>
      </c>
      <c r="Q90" s="11">
        <f t="shared" si="33"/>
        <v>215101.99999999942</v>
      </c>
      <c r="R90" s="11">
        <f t="shared" si="33"/>
        <v>340863.23486900714</v>
      </c>
      <c r="S90" s="11">
        <f t="shared" si="33"/>
        <v>954524.03750897967</v>
      </c>
      <c r="T90" s="11">
        <f t="shared" si="33"/>
        <v>205642.95676001231</v>
      </c>
      <c r="U90" s="11">
        <f t="shared" si="33"/>
        <v>182006.02909992775</v>
      </c>
      <c r="V90" s="11">
        <f t="shared" si="33"/>
        <v>211497.5596200297</v>
      </c>
      <c r="W90" s="11">
        <f t="shared" si="33"/>
        <v>369414.48582017457</v>
      </c>
      <c r="X90" s="11">
        <f t="shared" si="33"/>
        <v>968561.03130014404</v>
      </c>
      <c r="Y90" s="11">
        <f t="shared" si="33"/>
        <v>185104.88233000477</v>
      </c>
      <c r="Z90" s="11">
        <f>Z83+Z86+Z87</f>
        <v>551423.1413799877</v>
      </c>
      <c r="AA90" s="11">
        <f t="shared" ref="AA90" si="34">AA83+AA86+AA87</f>
        <v>736528.0237099923</v>
      </c>
    </row>
    <row r="91" spans="2:27" s="35" customFormat="1">
      <c r="B91" s="12" t="s">
        <v>122</v>
      </c>
      <c r="C91" s="12" t="s">
        <v>370</v>
      </c>
      <c r="E91" s="13">
        <f t="shared" ref="E91:Y91" si="35">E90/E$5</f>
        <v>6.707105086658123E-2</v>
      </c>
      <c r="F91" s="13">
        <f t="shared" si="35"/>
        <v>6.3603283239276359E-2</v>
      </c>
      <c r="G91" s="13">
        <f>G90/G$5</f>
        <v>7.6384757725401722E-2</v>
      </c>
      <c r="H91" s="13">
        <f>H90/H$5</f>
        <v>0.12358929900656006</v>
      </c>
      <c r="I91" s="13">
        <f t="shared" si="35"/>
        <v>8.3924497743836535E-2</v>
      </c>
      <c r="J91" s="13">
        <f t="shared" si="35"/>
        <v>7.3036549071253773E-2</v>
      </c>
      <c r="K91" s="13">
        <f t="shared" si="35"/>
        <v>7.0631533614229927E-2</v>
      </c>
      <c r="L91" s="13">
        <f t="shared" si="35"/>
        <v>7.6000736414246775E-2</v>
      </c>
      <c r="M91" s="13">
        <f t="shared" si="35"/>
        <v>0.1211198403314149</v>
      </c>
      <c r="N91" s="13">
        <f>N90/N$5</f>
        <v>8.613607355001561E-2</v>
      </c>
      <c r="O91" s="13">
        <f t="shared" si="35"/>
        <v>6.7948496003331707E-2</v>
      </c>
      <c r="P91" s="13">
        <f t="shared" si="35"/>
        <v>5.434411570790397E-2</v>
      </c>
      <c r="Q91" s="13">
        <f t="shared" si="35"/>
        <v>5.2301343668637292E-2</v>
      </c>
      <c r="R91" s="13">
        <f t="shared" si="35"/>
        <v>8.320458940303338E-2</v>
      </c>
      <c r="S91" s="13">
        <f t="shared" si="35"/>
        <v>6.4606754988041887E-2</v>
      </c>
      <c r="T91" s="13">
        <f t="shared" si="35"/>
        <v>5.0106875966537921E-2</v>
      </c>
      <c r="U91" s="13">
        <f t="shared" si="35"/>
        <v>4.2343010868149719E-2</v>
      </c>
      <c r="V91" s="13">
        <f t="shared" si="35"/>
        <v>4.7396282412930563E-2</v>
      </c>
      <c r="W91" s="13">
        <f t="shared" si="35"/>
        <v>8.3608649238894384E-2</v>
      </c>
      <c r="X91" s="13">
        <f t="shared" si="35"/>
        <v>5.6040739954143652E-2</v>
      </c>
      <c r="Y91" s="13">
        <f t="shared" si="35"/>
        <v>4.1282262685469306E-2</v>
      </c>
      <c r="Z91" s="13">
        <f>Z90/Z$5</f>
        <v>0.11993101833483207</v>
      </c>
      <c r="AA91" s="13">
        <f t="shared" ref="AA91" si="36">AA90/AA$5</f>
        <v>8.1100058335547717E-2</v>
      </c>
    </row>
    <row r="92" spans="2:27" s="36" customFormat="1">
      <c r="B92" s="7"/>
      <c r="C92" s="7"/>
      <c r="D92" s="49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</row>
    <row r="93" spans="2:27" s="36" customFormat="1">
      <c r="B93" s="8" t="s">
        <v>123</v>
      </c>
      <c r="C93" s="8" t="s">
        <v>371</v>
      </c>
      <c r="D93" s="49"/>
      <c r="E93" s="9">
        <v>-47463.726269999999</v>
      </c>
      <c r="F93" s="9">
        <v>-66940.303900000014</v>
      </c>
      <c r="G93" s="9">
        <v>-74616.969829999987</v>
      </c>
      <c r="H93" s="9">
        <v>-91316</v>
      </c>
      <c r="I93" s="9">
        <f>SUM(E93:H93)</f>
        <v>-280337</v>
      </c>
      <c r="J93" s="9">
        <v>-63479</v>
      </c>
      <c r="K93" s="9">
        <v>-89896</v>
      </c>
      <c r="L93" s="9">
        <v>-79707</v>
      </c>
      <c r="M93" s="9">
        <v>-55916</v>
      </c>
      <c r="N93" s="9">
        <f>L93+K93+J93+M93</f>
        <v>-288998</v>
      </c>
      <c r="O93" s="9">
        <v>-65919</v>
      </c>
      <c r="P93" s="9">
        <v>-97080</v>
      </c>
      <c r="Q93" s="9">
        <v>-90036.368470000001</v>
      </c>
      <c r="R93" s="9">
        <v>-53032.999999999985</v>
      </c>
      <c r="S93" s="9">
        <f>SUM(O93:R93)</f>
        <v>-306068.36846999999</v>
      </c>
      <c r="T93" s="9">
        <v>-69623</v>
      </c>
      <c r="U93" s="9">
        <v>-89191</v>
      </c>
      <c r="V93" s="9">
        <v>-76114</v>
      </c>
      <c r="W93" s="9">
        <v>-57719</v>
      </c>
      <c r="X93" s="9">
        <f t="shared" ref="X93:X94" si="37">SUM(T93:W93)</f>
        <v>-292647</v>
      </c>
      <c r="Y93" s="9">
        <v>-49326</v>
      </c>
      <c r="Z93" s="9">
        <v>-58945</v>
      </c>
      <c r="AA93" s="9">
        <f t="shared" ref="AA93:AA94" si="38">SUM(Y93:Z93)</f>
        <v>-108271</v>
      </c>
    </row>
    <row r="94" spans="2:27" s="36" customFormat="1">
      <c r="B94" s="8" t="s">
        <v>124</v>
      </c>
      <c r="C94" s="8" t="s">
        <v>372</v>
      </c>
      <c r="D94" s="49"/>
      <c r="E94" s="9">
        <v>1237.7733199999998</v>
      </c>
      <c r="F94" s="9">
        <v>27333.278709999999</v>
      </c>
      <c r="G94" s="9">
        <v>7861.9479700000011</v>
      </c>
      <c r="H94" s="9">
        <v>-12737</v>
      </c>
      <c r="I94" s="9">
        <f>SUM(E94:H94)</f>
        <v>23696</v>
      </c>
      <c r="J94" s="9">
        <v>53</v>
      </c>
      <c r="K94" s="9">
        <v>35407</v>
      </c>
      <c r="L94" s="9">
        <v>23461</v>
      </c>
      <c r="M94" s="9">
        <v>-39302</v>
      </c>
      <c r="N94" s="9">
        <f>L94+K94+J94+M94</f>
        <v>19619</v>
      </c>
      <c r="O94" s="9">
        <v>-3381</v>
      </c>
      <c r="P94" s="9">
        <v>47543</v>
      </c>
      <c r="Q94" s="9">
        <v>22882.09132</v>
      </c>
      <c r="R94" s="9">
        <v>-49065.999999999993</v>
      </c>
      <c r="S94" s="9">
        <f>SUM(O94:R94)</f>
        <v>17978.091320000014</v>
      </c>
      <c r="T94" s="9">
        <v>12116</v>
      </c>
      <c r="U94" s="9">
        <v>31434</v>
      </c>
      <c r="V94" s="9">
        <v>21739</v>
      </c>
      <c r="W94" s="9">
        <v>-47059</v>
      </c>
      <c r="X94" s="9">
        <f t="shared" si="37"/>
        <v>18230</v>
      </c>
      <c r="Y94" s="9">
        <v>-10679</v>
      </c>
      <c r="Z94" s="9">
        <v>-114685</v>
      </c>
      <c r="AA94" s="9">
        <f t="shared" si="38"/>
        <v>-125364</v>
      </c>
    </row>
    <row r="95" spans="2:27" s="36" customFormat="1">
      <c r="B95" s="8" t="s">
        <v>125</v>
      </c>
      <c r="C95" s="8" t="s">
        <v>373</v>
      </c>
      <c r="D95" s="49"/>
      <c r="E95" s="14">
        <v>-0.33109540080546512</v>
      </c>
      <c r="F95" s="14">
        <v>-0.2798819071439867</v>
      </c>
      <c r="G95" s="14">
        <v>-0.35963748554836189</v>
      </c>
      <c r="H95" s="14">
        <v>-0.33901510745070895</v>
      </c>
      <c r="I95" s="38">
        <f t="shared" ref="I95:P95" si="39">(I93+I94)/I90</f>
        <v>-0.33171748873137169</v>
      </c>
      <c r="J95" s="38">
        <f t="shared" si="39"/>
        <v>-0.3435693089137804</v>
      </c>
      <c r="K95" s="38">
        <f t="shared" si="39"/>
        <v>-0.29557336566010289</v>
      </c>
      <c r="L95" s="38">
        <f t="shared" si="39"/>
        <v>-0.28153324827372955</v>
      </c>
      <c r="M95" s="38">
        <f t="shared" si="39"/>
        <v>-0.27441763955536463</v>
      </c>
      <c r="N95" s="38">
        <f>(N93+N94)/N90</f>
        <v>-0.29416991997950254</v>
      </c>
      <c r="O95" s="38">
        <f t="shared" si="39"/>
        <v>-0.33199225138440913</v>
      </c>
      <c r="P95" s="38">
        <f t="shared" si="39"/>
        <v>-0.26096967286243589</v>
      </c>
      <c r="Q95" s="38">
        <f>(Q93+Q94)/Q90</f>
        <v>-0.31219736287900712</v>
      </c>
      <c r="R95" s="38">
        <f>(R93+R94)/R90</f>
        <v>-0.29953069018791761</v>
      </c>
      <c r="S95" s="38">
        <f>(S93+S94)/S90</f>
        <v>-0.30181563358197755</v>
      </c>
      <c r="T95" s="38">
        <f t="shared" ref="T95:U95" si="40">(T93+T94)/T90</f>
        <v>-0.27964488016534078</v>
      </c>
      <c r="U95" s="38">
        <f t="shared" si="40"/>
        <v>-0.3173356414928945</v>
      </c>
      <c r="V95" s="38">
        <v>-0.25709516505858637</v>
      </c>
      <c r="W95" s="38">
        <f>(W93+W94)/W90</f>
        <v>-0.28363262411697726</v>
      </c>
      <c r="X95" s="38">
        <f>(X93+X94)/X90</f>
        <v>-0.28332442781807715</v>
      </c>
      <c r="Y95" s="38">
        <f>(Y93+Y94)/Y90</f>
        <v>-0.32416757053994477</v>
      </c>
      <c r="Z95" s="38">
        <f>(Z93+Z94)/Z90</f>
        <v>-0.31487615765539834</v>
      </c>
      <c r="AA95" s="38">
        <f>(AA93+AA94)/AA90</f>
        <v>-0.31721128386011516</v>
      </c>
    </row>
    <row r="96" spans="2:27" s="35" customFormat="1">
      <c r="B96" s="10" t="s">
        <v>126</v>
      </c>
      <c r="C96" s="10" t="s">
        <v>374</v>
      </c>
      <c r="E96" s="11">
        <f t="shared" ref="E96:V96" si="41">E90+E93+E94</f>
        <v>93389.254139985977</v>
      </c>
      <c r="F96" s="11">
        <f t="shared" si="41"/>
        <v>101905.42244002374</v>
      </c>
      <c r="G96" s="11">
        <f>G90+G93+G94</f>
        <v>118596.89991003287</v>
      </c>
      <c r="H96" s="11">
        <f>H90+H93+H94</f>
        <v>203140.83150995249</v>
      </c>
      <c r="I96" s="11">
        <f t="shared" si="41"/>
        <v>517032.40799999423</v>
      </c>
      <c r="J96" s="11">
        <f t="shared" si="41"/>
        <v>121183.03914999263</v>
      </c>
      <c r="K96" s="11">
        <f t="shared" si="41"/>
        <v>129861.16929996354</v>
      </c>
      <c r="L96" s="11">
        <f t="shared" si="41"/>
        <v>143538.57373998349</v>
      </c>
      <c r="M96" s="11">
        <f t="shared" si="41"/>
        <v>251764.06775001966</v>
      </c>
      <c r="N96" s="11">
        <f>N90+N93+N94</f>
        <v>646346.84993996006</v>
      </c>
      <c r="O96" s="11">
        <f t="shared" si="41"/>
        <v>139439.81157999532</v>
      </c>
      <c r="P96" s="11">
        <f t="shared" si="41"/>
        <v>140281.99105997762</v>
      </c>
      <c r="Q96" s="11">
        <f t="shared" si="41"/>
        <v>147947.72284999941</v>
      </c>
      <c r="R96" s="11">
        <f>R90+R93+R94</f>
        <v>238764.23486900714</v>
      </c>
      <c r="S96" s="11">
        <f t="shared" si="41"/>
        <v>666433.76035897969</v>
      </c>
      <c r="T96" s="11">
        <f t="shared" si="41"/>
        <v>148135.95676001231</v>
      </c>
      <c r="U96" s="11">
        <f t="shared" si="41"/>
        <v>124249.02909992775</v>
      </c>
      <c r="V96" s="11">
        <f t="shared" si="41"/>
        <v>157122.5596200297</v>
      </c>
      <c r="W96" s="11">
        <f>W90+W93+W94</f>
        <v>264636.48582017457</v>
      </c>
      <c r="X96" s="11">
        <f t="shared" ref="X96" si="42">X90+X93+X94</f>
        <v>694144.03130014404</v>
      </c>
      <c r="Y96" s="11">
        <f>Y90+Y93+Y94</f>
        <v>125099.88233000477</v>
      </c>
      <c r="Z96" s="11">
        <f>Z90+Z93+Z94</f>
        <v>377793.1413799877</v>
      </c>
      <c r="AA96" s="11">
        <f t="shared" ref="AA96" si="43">AA90+AA93+AA94</f>
        <v>502893.0237099923</v>
      </c>
    </row>
    <row r="97" spans="2:27" s="35" customFormat="1">
      <c r="B97" s="12" t="s">
        <v>127</v>
      </c>
      <c r="C97" s="12" t="s">
        <v>375</v>
      </c>
      <c r="E97" s="13">
        <f t="shared" ref="E97:AA97" si="44">E96/E5</f>
        <v>4.4864134397465304E-2</v>
      </c>
      <c r="F97" s="13">
        <f t="shared" si="44"/>
        <v>4.5801762004827329E-2</v>
      </c>
      <c r="G97" s="13">
        <f t="shared" si="44"/>
        <v>4.8874569953750592E-2</v>
      </c>
      <c r="H97" s="13">
        <f t="shared" si="44"/>
        <v>8.1727008783089347E-2</v>
      </c>
      <c r="I97" s="13">
        <f t="shared" si="44"/>
        <v>5.608527410920941E-2</v>
      </c>
      <c r="J97" s="13">
        <f t="shared" si="44"/>
        <v>4.7943432381395701E-2</v>
      </c>
      <c r="K97" s="13">
        <f t="shared" si="44"/>
        <v>4.9754733502137292E-2</v>
      </c>
      <c r="L97" s="13">
        <f t="shared" si="44"/>
        <v>5.4604002220348363E-2</v>
      </c>
      <c r="M97" s="13">
        <f t="shared" si="44"/>
        <v>8.7882419644345372E-2</v>
      </c>
      <c r="N97" s="13">
        <f t="shared" si="44"/>
        <v>6.0797431686458972E-2</v>
      </c>
      <c r="O97" s="13">
        <f t="shared" si="44"/>
        <v>4.5390121837001092E-2</v>
      </c>
      <c r="P97" s="13">
        <f t="shared" si="44"/>
        <v>4.0161949609613903E-2</v>
      </c>
      <c r="Q97" s="13">
        <f t="shared" si="44"/>
        <v>3.5973002100260075E-2</v>
      </c>
      <c r="R97" s="13">
        <f t="shared" si="44"/>
        <v>5.8282261312340489E-2</v>
      </c>
      <c r="S97" s="13">
        <f t="shared" si="44"/>
        <v>4.5107426297650438E-2</v>
      </c>
      <c r="T97" s="13">
        <f t="shared" si="44"/>
        <v>3.6094744641415835E-2</v>
      </c>
      <c r="U97" s="13">
        <f t="shared" si="44"/>
        <v>2.8906064351564821E-2</v>
      </c>
      <c r="V97" s="13">
        <f t="shared" si="44"/>
        <v>3.5210927362814746E-2</v>
      </c>
      <c r="W97" s="13">
        <f t="shared" si="44"/>
        <v>5.989450865639085E-2</v>
      </c>
      <c r="X97" s="13">
        <f t="shared" si="44"/>
        <v>4.016302937213425E-2</v>
      </c>
      <c r="Y97" s="13">
        <f t="shared" si="44"/>
        <v>2.7899891884328905E-2</v>
      </c>
      <c r="Z97" s="13">
        <f t="shared" si="44"/>
        <v>8.2167600097861018E-2</v>
      </c>
      <c r="AA97" s="13">
        <f t="shared" si="44"/>
        <v>5.537420470979839E-2</v>
      </c>
    </row>
    <row r="98" spans="2:27" s="36" customFormat="1">
      <c r="B98" s="39"/>
      <c r="C98" s="39"/>
      <c r="D98" s="49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2:27" s="36" customFormat="1">
      <c r="B99" s="92" t="s">
        <v>128</v>
      </c>
      <c r="C99" s="92" t="s">
        <v>376</v>
      </c>
      <c r="D99" s="93"/>
      <c r="E99" s="94">
        <v>46224.952950000028</v>
      </c>
      <c r="F99" s="94">
        <v>39607.025190000022</v>
      </c>
      <c r="G99" s="94">
        <v>66755.021859999979</v>
      </c>
      <c r="H99" s="94">
        <v>104053</v>
      </c>
      <c r="I99" s="94">
        <f>SUM(E99:H99)</f>
        <v>256640.00000000003</v>
      </c>
      <c r="J99" s="94">
        <v>63426</v>
      </c>
      <c r="K99" s="94">
        <v>54488</v>
      </c>
      <c r="L99" s="94">
        <v>56246</v>
      </c>
      <c r="M99" s="94">
        <v>95218.49</v>
      </c>
      <c r="N99" s="94">
        <f>L99+K99+J99+M99</f>
        <v>269378.49</v>
      </c>
      <c r="O99" s="94">
        <v>69300</v>
      </c>
      <c r="P99" s="94">
        <v>49537</v>
      </c>
      <c r="Q99" s="94">
        <f>-SUM(Q93:Q94)</f>
        <v>67154.277150000009</v>
      </c>
      <c r="R99" s="94">
        <f>-SUM(R93:R94)</f>
        <v>102098.99999999997</v>
      </c>
      <c r="S99" s="94">
        <f>SUM(O99:R99)</f>
        <v>288090.27714999998</v>
      </c>
      <c r="T99" s="94">
        <v>57507</v>
      </c>
      <c r="U99" s="94">
        <v>57757</v>
      </c>
      <c r="V99" s="94">
        <v>54375</v>
      </c>
      <c r="W99" s="94">
        <f>-SUM(W93:W94)</f>
        <v>104778</v>
      </c>
      <c r="X99" s="94">
        <f t="shared" ref="X99:X102" si="45">SUM(T99:W99)</f>
        <v>274417</v>
      </c>
      <c r="Y99" s="94">
        <f>-SUM(Y93:Y94)</f>
        <v>60005</v>
      </c>
      <c r="Z99" s="94">
        <f>-SUM(Z93:Z94)</f>
        <v>173630</v>
      </c>
      <c r="AA99" s="94">
        <f t="shared" ref="AA99:AA102" si="46">SUM(Y99:Z99)</f>
        <v>233635</v>
      </c>
    </row>
    <row r="100" spans="2:27" s="36" customFormat="1">
      <c r="B100" s="92" t="s">
        <v>129</v>
      </c>
      <c r="C100" s="92" t="s">
        <v>377</v>
      </c>
      <c r="D100" s="93"/>
      <c r="E100" s="94">
        <v>30153.890039999798</v>
      </c>
      <c r="F100" s="94">
        <v>43469.64536000001</v>
      </c>
      <c r="G100" s="94">
        <v>57164</v>
      </c>
      <c r="H100" s="94">
        <v>26606</v>
      </c>
      <c r="I100" s="94">
        <f>SUM(E100:H100)</f>
        <v>157393.53539999982</v>
      </c>
      <c r="J100" s="94">
        <v>73554</v>
      </c>
      <c r="K100" s="94">
        <v>66563</v>
      </c>
      <c r="L100" s="94">
        <v>59325</v>
      </c>
      <c r="M100" s="94">
        <v>23065</v>
      </c>
      <c r="N100" s="94">
        <f>L100+K100+J100+M100</f>
        <v>222507</v>
      </c>
      <c r="O100" s="94">
        <v>55384</v>
      </c>
      <c r="P100" s="94">
        <v>79838</v>
      </c>
      <c r="Q100" s="94">
        <f>-SUM(Q86:Q87)</f>
        <v>116361</v>
      </c>
      <c r="R100" s="94">
        <f>-SUM(R86:R87)</f>
        <v>72628.999999999971</v>
      </c>
      <c r="S100" s="94">
        <f>SUM(O100:R100)</f>
        <v>324212</v>
      </c>
      <c r="T100" s="94">
        <v>113523</v>
      </c>
      <c r="U100" s="94">
        <v>134915</v>
      </c>
      <c r="V100" s="94">
        <v>147502</v>
      </c>
      <c r="W100" s="94">
        <f>-SUM(W86:W87)</f>
        <v>69273</v>
      </c>
      <c r="X100" s="94">
        <f t="shared" si="45"/>
        <v>465213</v>
      </c>
      <c r="Y100" s="94">
        <f>-SUM(Y86:Y87)</f>
        <v>153110</v>
      </c>
      <c r="Z100" s="94">
        <f>-SUM(Z86:Z87)</f>
        <v>40495</v>
      </c>
      <c r="AA100" s="94">
        <f t="shared" si="46"/>
        <v>193605</v>
      </c>
    </row>
    <row r="101" spans="2:27" s="36" customFormat="1">
      <c r="B101" s="92" t="s">
        <v>81</v>
      </c>
      <c r="C101" s="92" t="s">
        <v>378</v>
      </c>
      <c r="D101" s="93"/>
      <c r="E101" s="94">
        <v>17316.551170000072</v>
      </c>
      <c r="F101" s="94">
        <v>19966.913739999851</v>
      </c>
      <c r="G101" s="94">
        <v>23962.917199999567</v>
      </c>
      <c r="H101" s="94">
        <v>24775.64144000029</v>
      </c>
      <c r="I101" s="94">
        <f>SUM(E101:H101)</f>
        <v>86022.02354999978</v>
      </c>
      <c r="J101" s="94">
        <v>23897.70824999988</v>
      </c>
      <c r="K101" s="94">
        <v>25784.699369998605</v>
      </c>
      <c r="L101" s="94">
        <v>26783.190280001945</v>
      </c>
      <c r="M101" s="94">
        <v>35142.459449999587</v>
      </c>
      <c r="N101" s="94">
        <f>L101+K101+J101+M101</f>
        <v>111608.05735000002</v>
      </c>
      <c r="O101" s="94">
        <v>41744.664249999798</v>
      </c>
      <c r="P101" s="94">
        <v>48906.250629999631</v>
      </c>
      <c r="Q101" s="94">
        <f>-SUM(Q12,Q36)</f>
        <v>63160.122489995993</v>
      </c>
      <c r="R101" s="94">
        <f>-SUM(R12,R36)</f>
        <v>64063.452060007607</v>
      </c>
      <c r="S101" s="94">
        <f>SUM(O101:R101)</f>
        <v>217874.48943000304</v>
      </c>
      <c r="T101" s="94">
        <v>60269.179709998592</v>
      </c>
      <c r="U101" s="94">
        <v>61073.208280007348</v>
      </c>
      <c r="V101" s="94">
        <v>54173.981230013727</v>
      </c>
      <c r="W101" s="94">
        <v>50408.636209989898</v>
      </c>
      <c r="X101" s="94">
        <f t="shared" si="45"/>
        <v>225925.00543000957</v>
      </c>
      <c r="Y101" s="94">
        <v>51541.352629996902</v>
      </c>
      <c r="Z101" s="94">
        <v>47185.671740025886</v>
      </c>
      <c r="AA101" s="94">
        <f t="shared" si="46"/>
        <v>98727.024370022787</v>
      </c>
    </row>
    <row r="102" spans="2:27" s="36" customFormat="1">
      <c r="B102" s="92" t="s">
        <v>99</v>
      </c>
      <c r="C102" s="92" t="s">
        <v>379</v>
      </c>
      <c r="D102" s="93"/>
      <c r="E102" s="94">
        <v>28144.947300000003</v>
      </c>
      <c r="F102" s="94">
        <v>31547.496350000005</v>
      </c>
      <c r="G102" s="94">
        <v>30947.021279999979</v>
      </c>
      <c r="H102" s="94">
        <v>14601.369799999971</v>
      </c>
      <c r="I102" s="94">
        <f>SUM(E102:H102)</f>
        <v>105240.83472999996</v>
      </c>
      <c r="J102" s="94">
        <v>25986.333509999993</v>
      </c>
      <c r="K102" s="94">
        <v>29494.138810000015</v>
      </c>
      <c r="L102" s="94">
        <v>33282.774119999995</v>
      </c>
      <c r="M102" s="94">
        <v>38357.896179999938</v>
      </c>
      <c r="N102" s="94">
        <f>L102+K102+J102+M102</f>
        <v>127121.14261999994</v>
      </c>
      <c r="O102" s="94">
        <v>43792.441199999994</v>
      </c>
      <c r="P102" s="94">
        <v>39061.802219999976</v>
      </c>
      <c r="Q102" s="94">
        <f>-Q45</f>
        <v>45328.430069999995</v>
      </c>
      <c r="R102" s="94">
        <f>-R45</f>
        <v>48935.96678000001</v>
      </c>
      <c r="S102" s="94">
        <f>SUM(O102:R102)</f>
        <v>177118.64026999997</v>
      </c>
      <c r="T102" s="94">
        <f>-T45</f>
        <v>48633.794620000001</v>
      </c>
      <c r="U102" s="94">
        <f>-U45</f>
        <v>47722.412910000006</v>
      </c>
      <c r="V102" s="94">
        <v>47380.351819999894</v>
      </c>
      <c r="W102" s="94">
        <v>49944.810210000083</v>
      </c>
      <c r="X102" s="94">
        <f t="shared" si="45"/>
        <v>193681.36955999999</v>
      </c>
      <c r="Y102" s="94">
        <v>49869.307640000006</v>
      </c>
      <c r="Z102" s="94">
        <v>48603.881459999982</v>
      </c>
      <c r="AA102" s="94">
        <f t="shared" si="46"/>
        <v>98473.189099999989</v>
      </c>
    </row>
    <row r="103" spans="2:27" s="35" customFormat="1" outlineLevel="1">
      <c r="B103" s="10" t="s">
        <v>130</v>
      </c>
      <c r="C103" s="10" t="s">
        <v>380</v>
      </c>
      <c r="E103" s="11">
        <f t="shared" ref="E103:AA103" si="47">E96+E99+E100+E101+E102</f>
        <v>215229.59559998589</v>
      </c>
      <c r="F103" s="11">
        <f t="shared" si="47"/>
        <v>236496.50308002363</v>
      </c>
      <c r="G103" s="11">
        <f>G96+G99+G100+G101+G102</f>
        <v>297425.86025003239</v>
      </c>
      <c r="H103" s="11">
        <f>H96+H99+H100+H101+H102</f>
        <v>373176.84274995275</v>
      </c>
      <c r="I103" s="11">
        <f t="shared" si="47"/>
        <v>1122328.8016799937</v>
      </c>
      <c r="J103" s="11">
        <f t="shared" si="47"/>
        <v>308047.08090999251</v>
      </c>
      <c r="K103" s="11">
        <f t="shared" si="47"/>
        <v>306191.00747996219</v>
      </c>
      <c r="L103" s="11">
        <f t="shared" si="47"/>
        <v>319175.53813998547</v>
      </c>
      <c r="M103" s="11">
        <f t="shared" si="47"/>
        <v>443547.91338001913</v>
      </c>
      <c r="N103" s="11">
        <f>N96+N99+N100+N101+N102</f>
        <v>1376961.5399099602</v>
      </c>
      <c r="O103" s="11">
        <f t="shared" si="47"/>
        <v>349660.91702999512</v>
      </c>
      <c r="P103" s="11">
        <f t="shared" si="47"/>
        <v>357625.04390997719</v>
      </c>
      <c r="Q103" s="11">
        <f t="shared" si="47"/>
        <v>439951.55255999544</v>
      </c>
      <c r="R103" s="11">
        <f>R96+R99+R100+R101+R102</f>
        <v>526491.65370901476</v>
      </c>
      <c r="S103" s="11">
        <f t="shared" si="47"/>
        <v>1673729.1672089826</v>
      </c>
      <c r="T103" s="11">
        <f t="shared" si="47"/>
        <v>428068.93109001091</v>
      </c>
      <c r="U103" s="11">
        <f t="shared" si="47"/>
        <v>425716.65028993512</v>
      </c>
      <c r="V103" s="11">
        <f t="shared" si="47"/>
        <v>460553.89267004328</v>
      </c>
      <c r="W103" s="11">
        <f t="shared" si="47"/>
        <v>539040.93224016461</v>
      </c>
      <c r="X103" s="11">
        <f t="shared" si="47"/>
        <v>1853380.4062901535</v>
      </c>
      <c r="Y103" s="11">
        <f t="shared" si="47"/>
        <v>439625.54260000167</v>
      </c>
      <c r="Z103" s="11">
        <f t="shared" si="47"/>
        <v>687707.69458001351</v>
      </c>
      <c r="AA103" s="11">
        <f t="shared" si="47"/>
        <v>1127333.2371800151</v>
      </c>
    </row>
    <row r="104" spans="2:27" s="35" customFormat="1" outlineLevel="1">
      <c r="B104" s="12" t="s">
        <v>131</v>
      </c>
      <c r="C104" s="12" t="s">
        <v>131</v>
      </c>
      <c r="E104" s="13">
        <f t="shared" ref="E104:AA104" si="48">E103/E$5</f>
        <v>0.10339615186171058</v>
      </c>
      <c r="F104" s="13">
        <f t="shared" si="48"/>
        <v>0.10629421172774477</v>
      </c>
      <c r="G104" s="13">
        <f>G103/G$5</f>
        <v>0.12257117196041409</v>
      </c>
      <c r="H104" s="13">
        <f>H103/H$5</f>
        <v>0.15013538577337524</v>
      </c>
      <c r="I104" s="13">
        <f t="shared" si="48"/>
        <v>0.12174501541668095</v>
      </c>
      <c r="J104" s="13">
        <f t="shared" si="48"/>
        <v>0.12187212416429526</v>
      </c>
      <c r="K104" s="13">
        <f t="shared" si="48"/>
        <v>0.11731337442932389</v>
      </c>
      <c r="L104" s="13">
        <f t="shared" si="48"/>
        <v>0.12141866356320014</v>
      </c>
      <c r="M104" s="13">
        <f t="shared" si="48"/>
        <v>0.15482774886978903</v>
      </c>
      <c r="N104" s="13">
        <f>N103/N$5</f>
        <v>0.12952136328247535</v>
      </c>
      <c r="O104" s="13">
        <f t="shared" si="48"/>
        <v>0.11382080516168709</v>
      </c>
      <c r="P104" s="13">
        <f t="shared" si="48"/>
        <v>0.10238605029855609</v>
      </c>
      <c r="Q104" s="13">
        <f t="shared" si="48"/>
        <v>0.10697277267524674</v>
      </c>
      <c r="R104" s="13">
        <f t="shared" si="48"/>
        <v>0.12851641769995331</v>
      </c>
      <c r="S104" s="13">
        <f t="shared" si="48"/>
        <v>0.11328600011415937</v>
      </c>
      <c r="T104" s="13">
        <f t="shared" si="48"/>
        <v>0.10430309490388774</v>
      </c>
      <c r="U104" s="13">
        <f t="shared" si="48"/>
        <v>9.90413605479082E-2</v>
      </c>
      <c r="V104" s="13">
        <f t="shared" si="48"/>
        <v>0.10320942900041211</v>
      </c>
      <c r="W104" s="13">
        <f t="shared" si="48"/>
        <v>0.12199977520917579</v>
      </c>
      <c r="X104" s="13">
        <f t="shared" si="48"/>
        <v>0.10723620508001348</v>
      </c>
      <c r="Y104" s="13">
        <f t="shared" si="48"/>
        <v>9.8045696604045801E-2</v>
      </c>
      <c r="Z104" s="13">
        <f t="shared" si="48"/>
        <v>0.14957203994245347</v>
      </c>
      <c r="AA104" s="13">
        <f t="shared" si="48"/>
        <v>0.12413212852156233</v>
      </c>
    </row>
    <row r="105" spans="2:27" s="36" customFormat="1" outlineLevel="1">
      <c r="B105" s="92" t="s">
        <v>132</v>
      </c>
      <c r="C105" s="92" t="s">
        <v>381</v>
      </c>
      <c r="D105" s="93"/>
      <c r="E105" s="94">
        <v>0</v>
      </c>
      <c r="F105" s="94">
        <v>0</v>
      </c>
      <c r="G105" s="94">
        <v>0</v>
      </c>
      <c r="H105" s="94">
        <v>0</v>
      </c>
      <c r="I105" s="94">
        <f>SUM(E105:H105)</f>
        <v>0</v>
      </c>
      <c r="J105" s="94">
        <v>0</v>
      </c>
      <c r="K105" s="94">
        <v>0</v>
      </c>
      <c r="L105" s="94">
        <v>0</v>
      </c>
      <c r="M105" s="94">
        <v>0</v>
      </c>
      <c r="N105" s="94">
        <f t="shared" ref="N105:N120" si="49">L105+K105+J105+M105</f>
        <v>0</v>
      </c>
      <c r="O105" s="94">
        <v>0</v>
      </c>
      <c r="P105" s="94">
        <v>0</v>
      </c>
      <c r="Q105" s="94">
        <v>0</v>
      </c>
      <c r="R105" s="94">
        <v>0</v>
      </c>
      <c r="S105" s="94">
        <f t="shared" ref="S105:S122" si="50">SUM(O105:R105)</f>
        <v>0</v>
      </c>
      <c r="T105" s="94">
        <v>0</v>
      </c>
      <c r="U105" s="94">
        <v>0</v>
      </c>
      <c r="V105" s="94">
        <v>0</v>
      </c>
      <c r="W105" s="94">
        <v>0</v>
      </c>
      <c r="X105" s="94">
        <f t="shared" ref="X105:X122" si="51">SUM(T105:W105)</f>
        <v>0</v>
      </c>
      <c r="Y105" s="94">
        <v>0</v>
      </c>
      <c r="Z105" s="94">
        <v>0</v>
      </c>
      <c r="AA105" s="94">
        <f t="shared" ref="AA105:AA122" si="52">SUM(Y105:Z105)</f>
        <v>0</v>
      </c>
    </row>
    <row r="106" spans="2:27" s="36" customFormat="1" outlineLevel="1">
      <c r="B106" s="92" t="s">
        <v>105</v>
      </c>
      <c r="C106" s="92" t="s">
        <v>348</v>
      </c>
      <c r="D106" s="93"/>
      <c r="E106" s="94">
        <v>-61.340050000000005</v>
      </c>
      <c r="F106" s="94">
        <v>836.41904999999997</v>
      </c>
      <c r="G106" s="94">
        <v>0</v>
      </c>
      <c r="H106" s="94">
        <v>0</v>
      </c>
      <c r="I106" s="94">
        <f t="shared" ref="I106:I122" si="53">SUM(E106:H106)</f>
        <v>775.07899999999995</v>
      </c>
      <c r="J106" s="94">
        <v>0</v>
      </c>
      <c r="K106" s="94">
        <v>0</v>
      </c>
      <c r="L106" s="94">
        <v>0</v>
      </c>
      <c r="M106" s="94">
        <v>10.162800000000001</v>
      </c>
      <c r="N106" s="94">
        <f t="shared" si="49"/>
        <v>10.162800000000001</v>
      </c>
      <c r="O106" s="94">
        <v>0</v>
      </c>
      <c r="P106" s="94">
        <v>0</v>
      </c>
      <c r="Q106" s="94">
        <v>0</v>
      </c>
      <c r="R106" s="94">
        <v>0</v>
      </c>
      <c r="S106" s="94">
        <f t="shared" si="50"/>
        <v>0</v>
      </c>
      <c r="T106" s="94">
        <v>0</v>
      </c>
      <c r="U106" s="94">
        <v>0</v>
      </c>
      <c r="V106" s="94">
        <v>0</v>
      </c>
      <c r="W106" s="94">
        <v>9328.8832100000018</v>
      </c>
      <c r="X106" s="94">
        <f t="shared" si="51"/>
        <v>9328.8832100000018</v>
      </c>
      <c r="Y106" s="94">
        <v>0</v>
      </c>
      <c r="Z106" s="94">
        <v>0</v>
      </c>
      <c r="AA106" s="94">
        <f t="shared" si="52"/>
        <v>0</v>
      </c>
    </row>
    <row r="107" spans="2:27" s="36" customFormat="1" outlineLevel="1">
      <c r="B107" s="92" t="s">
        <v>133</v>
      </c>
      <c r="C107" s="92" t="s">
        <v>382</v>
      </c>
      <c r="D107" s="93"/>
      <c r="E107" s="94">
        <v>-1651.0011899999993</v>
      </c>
      <c r="F107" s="94">
        <v>2574.4364299999997</v>
      </c>
      <c r="G107" s="94">
        <v>1261.0659099999993</v>
      </c>
      <c r="H107" s="94">
        <v>-1730.3573499999986</v>
      </c>
      <c r="I107" s="94">
        <f t="shared" si="53"/>
        <v>454.14380000000142</v>
      </c>
      <c r="J107" s="94">
        <v>3618.4090299999998</v>
      </c>
      <c r="K107" s="94">
        <v>220.32418000000007</v>
      </c>
      <c r="L107" s="94">
        <v>-3770.0274100000015</v>
      </c>
      <c r="M107" s="94">
        <v>3439.6728000000026</v>
      </c>
      <c r="N107" s="94">
        <f t="shared" si="49"/>
        <v>3508.3786000000009</v>
      </c>
      <c r="O107" s="94">
        <v>3168.3051500000006</v>
      </c>
      <c r="P107" s="94">
        <v>2612.1873100000016</v>
      </c>
      <c r="Q107" s="94">
        <v>-369.13770999999633</v>
      </c>
      <c r="R107" s="94">
        <v>7971.1072700000004</v>
      </c>
      <c r="S107" s="94">
        <f t="shared" si="50"/>
        <v>13382.462020000006</v>
      </c>
      <c r="T107" s="94">
        <v>7037.2246700000005</v>
      </c>
      <c r="U107" s="94">
        <v>2786.1487499999994</v>
      </c>
      <c r="V107" s="94">
        <v>4145.3183599999993</v>
      </c>
      <c r="W107" s="94">
        <v>12480.551090000003</v>
      </c>
      <c r="X107" s="94">
        <f t="shared" si="51"/>
        <v>26449.242870000002</v>
      </c>
      <c r="Y107" s="94">
        <v>6562.0391100000006</v>
      </c>
      <c r="Z107" s="94">
        <v>36857.109049999992</v>
      </c>
      <c r="AA107" s="94">
        <f t="shared" si="52"/>
        <v>43419.14815999999</v>
      </c>
    </row>
    <row r="108" spans="2:27" s="36" customFormat="1" outlineLevel="1">
      <c r="B108" s="92" t="s">
        <v>134</v>
      </c>
      <c r="C108" s="92" t="s">
        <v>350</v>
      </c>
      <c r="D108" s="93"/>
      <c r="E108" s="94">
        <v>4152.8847900000001</v>
      </c>
      <c r="F108" s="94">
        <v>1269.0056200000026</v>
      </c>
      <c r="G108" s="94">
        <v>4588.1182300000009</v>
      </c>
      <c r="H108" s="94">
        <v>-773.75534999999763</v>
      </c>
      <c r="I108" s="94">
        <f t="shared" si="53"/>
        <v>9236.253290000006</v>
      </c>
      <c r="J108" s="94">
        <v>3411.60545</v>
      </c>
      <c r="K108" s="94">
        <v>2831.187460000001</v>
      </c>
      <c r="L108" s="94">
        <v>6720.7054399999924</v>
      </c>
      <c r="M108" s="94">
        <v>7046.8953700000111</v>
      </c>
      <c r="N108" s="94">
        <f t="shared" si="49"/>
        <v>20010.393720000007</v>
      </c>
      <c r="O108" s="94">
        <v>4707.4749400000001</v>
      </c>
      <c r="P108" s="94">
        <v>2589.2574699999977</v>
      </c>
      <c r="Q108" s="94">
        <v>6869.1426399999928</v>
      </c>
      <c r="R108" s="94">
        <v>14109.413969999996</v>
      </c>
      <c r="S108" s="94">
        <f t="shared" si="50"/>
        <v>28275.289019999989</v>
      </c>
      <c r="T108" s="94">
        <v>2140.5267500000014</v>
      </c>
      <c r="U108" s="94">
        <v>12969.429800000002</v>
      </c>
      <c r="V108" s="94">
        <v>6746.0180099999998</v>
      </c>
      <c r="W108" s="94">
        <v>5193.0680300000058</v>
      </c>
      <c r="X108" s="94">
        <f t="shared" si="51"/>
        <v>27049.042590000008</v>
      </c>
      <c r="Y108" s="94">
        <v>10412.465240000001</v>
      </c>
      <c r="Z108" s="94">
        <v>7781.8751899999988</v>
      </c>
      <c r="AA108" s="94">
        <f t="shared" si="52"/>
        <v>18194.34043</v>
      </c>
    </row>
    <row r="109" spans="2:27" s="36" customFormat="1" outlineLevel="1">
      <c r="B109" s="92" t="s">
        <v>135</v>
      </c>
      <c r="C109" s="92" t="s">
        <v>383</v>
      </c>
      <c r="D109" s="93"/>
      <c r="E109" s="94">
        <v>-22620.259859999998</v>
      </c>
      <c r="F109" s="94">
        <v>0</v>
      </c>
      <c r="G109" s="94">
        <v>-20809.179810000001</v>
      </c>
      <c r="H109" s="94">
        <v>-25087.489450000001</v>
      </c>
      <c r="I109" s="94">
        <f t="shared" si="53"/>
        <v>-68516.929120000001</v>
      </c>
      <c r="J109" s="94">
        <v>-5511.0060700000004</v>
      </c>
      <c r="K109" s="94">
        <v>-525.73916999999983</v>
      </c>
      <c r="L109" s="94">
        <v>-1610.9976199999992</v>
      </c>
      <c r="M109" s="94">
        <v>-11596.781959999997</v>
      </c>
      <c r="N109" s="94">
        <f t="shared" si="49"/>
        <v>-19244.524819999995</v>
      </c>
      <c r="O109" s="94">
        <v>-2964.6925000000001</v>
      </c>
      <c r="P109" s="94">
        <v>56156.077329999993</v>
      </c>
      <c r="Q109" s="94">
        <v>-10103.77631999999</v>
      </c>
      <c r="R109" s="94">
        <v>-21594.975560000003</v>
      </c>
      <c r="S109" s="94">
        <f t="shared" si="50"/>
        <v>21492.632950000003</v>
      </c>
      <c r="T109" s="94">
        <v>-2235.2805600000002</v>
      </c>
      <c r="U109" s="94">
        <v>4276.926739999999</v>
      </c>
      <c r="V109" s="94">
        <v>-5864.1065399999989</v>
      </c>
      <c r="W109" s="94">
        <v>8384.5372499999976</v>
      </c>
      <c r="X109" s="94">
        <f t="shared" si="51"/>
        <v>4562.0768899999975</v>
      </c>
      <c r="Y109" s="94">
        <v>-6294.4481099999994</v>
      </c>
      <c r="Z109" s="94">
        <v>-4379.3061200000011</v>
      </c>
      <c r="AA109" s="94">
        <f t="shared" si="52"/>
        <v>-10673.75423</v>
      </c>
    </row>
    <row r="110" spans="2:27" s="36" customFormat="1" outlineLevel="1">
      <c r="B110" s="92" t="s">
        <v>564</v>
      </c>
      <c r="C110" s="92" t="s">
        <v>384</v>
      </c>
      <c r="D110" s="93"/>
      <c r="E110" s="94">
        <v>0</v>
      </c>
      <c r="F110" s="94">
        <v>0</v>
      </c>
      <c r="G110" s="94">
        <v>0</v>
      </c>
      <c r="H110" s="94">
        <v>0</v>
      </c>
      <c r="I110" s="94">
        <f t="shared" si="53"/>
        <v>0</v>
      </c>
      <c r="J110" s="94">
        <v>0</v>
      </c>
      <c r="K110" s="94">
        <v>0</v>
      </c>
      <c r="L110" s="94">
        <v>0</v>
      </c>
      <c r="M110" s="94">
        <v>0</v>
      </c>
      <c r="N110" s="94">
        <f t="shared" si="49"/>
        <v>0</v>
      </c>
      <c r="O110" s="94">
        <v>0</v>
      </c>
      <c r="P110" s="94">
        <v>0</v>
      </c>
      <c r="Q110" s="94">
        <v>0</v>
      </c>
      <c r="R110" s="94">
        <v>-2999.9775</v>
      </c>
      <c r="S110" s="94">
        <f t="shared" si="50"/>
        <v>-2999.9775</v>
      </c>
      <c r="T110" s="94">
        <v>0</v>
      </c>
      <c r="U110" s="94">
        <v>0</v>
      </c>
      <c r="V110" s="94">
        <v>0</v>
      </c>
      <c r="W110" s="94">
        <v>0</v>
      </c>
      <c r="X110" s="94">
        <f t="shared" si="51"/>
        <v>0</v>
      </c>
      <c r="Y110" s="94">
        <v>0</v>
      </c>
      <c r="Z110" s="94">
        <v>0</v>
      </c>
      <c r="AA110" s="94">
        <f t="shared" si="52"/>
        <v>0</v>
      </c>
    </row>
    <row r="111" spans="2:27" s="36" customFormat="1" outlineLevel="1">
      <c r="B111" s="92" t="s">
        <v>109</v>
      </c>
      <c r="C111" s="92" t="s">
        <v>354</v>
      </c>
      <c r="D111" s="93"/>
      <c r="E111" s="94">
        <v>1340.3876800000003</v>
      </c>
      <c r="F111" s="94">
        <v>4651.3241499999986</v>
      </c>
      <c r="G111" s="94">
        <v>-3320.405090000002</v>
      </c>
      <c r="H111" s="94">
        <v>19122.140340000002</v>
      </c>
      <c r="I111" s="94">
        <f t="shared" si="53"/>
        <v>21793.447079999998</v>
      </c>
      <c r="J111" s="94">
        <v>1887.3936200000007</v>
      </c>
      <c r="K111" s="94">
        <v>84.034410000000207</v>
      </c>
      <c r="L111" s="94">
        <v>-13012.113810000003</v>
      </c>
      <c r="M111" s="94">
        <v>-1531.7891699999982</v>
      </c>
      <c r="N111" s="94">
        <f t="shared" si="49"/>
        <v>-12572.47495</v>
      </c>
      <c r="O111" s="94">
        <v>2081.9983099999999</v>
      </c>
      <c r="P111" s="94">
        <v>-48033.340559999997</v>
      </c>
      <c r="Q111" s="94">
        <v>10258.83382</v>
      </c>
      <c r="R111" s="94">
        <v>-11288.356430000002</v>
      </c>
      <c r="S111" s="94">
        <f t="shared" si="50"/>
        <v>-46980.864859999994</v>
      </c>
      <c r="T111" s="94">
        <v>-4554.7917299999999</v>
      </c>
      <c r="U111" s="94">
        <v>5536.3939099999998</v>
      </c>
      <c r="V111" s="94">
        <v>0</v>
      </c>
      <c r="W111" s="94">
        <v>7256.0857899999992</v>
      </c>
      <c r="X111" s="94">
        <f t="shared" si="51"/>
        <v>8237.687969999999</v>
      </c>
      <c r="Y111" s="94">
        <v>268.39787000000001</v>
      </c>
      <c r="Z111" s="94">
        <v>274.4479</v>
      </c>
      <c r="AA111" s="94">
        <f t="shared" si="52"/>
        <v>542.84577000000002</v>
      </c>
    </row>
    <row r="112" spans="2:27" s="36" customFormat="1" outlineLevel="1">
      <c r="B112" s="92" t="s">
        <v>136</v>
      </c>
      <c r="C112" s="92" t="s">
        <v>385</v>
      </c>
      <c r="D112" s="93"/>
      <c r="E112" s="94">
        <v>0</v>
      </c>
      <c r="F112" s="94">
        <v>-230</v>
      </c>
      <c r="G112" s="94">
        <v>0</v>
      </c>
      <c r="H112" s="94">
        <v>-57181.672140000002</v>
      </c>
      <c r="I112" s="94">
        <f t="shared" si="53"/>
        <v>-57411.672140000002</v>
      </c>
      <c r="J112" s="94">
        <v>0</v>
      </c>
      <c r="K112" s="94">
        <v>-258.33170999999993</v>
      </c>
      <c r="L112" s="94">
        <v>0</v>
      </c>
      <c r="M112" s="94">
        <v>-132845.02243000001</v>
      </c>
      <c r="N112" s="94">
        <f t="shared" si="49"/>
        <v>-133103.35414000001</v>
      </c>
      <c r="O112" s="94">
        <v>0</v>
      </c>
      <c r="P112" s="94">
        <v>0</v>
      </c>
      <c r="Q112" s="94">
        <v>0</v>
      </c>
      <c r="R112" s="94">
        <v>-101816.02592</v>
      </c>
      <c r="S112" s="94">
        <f t="shared" si="50"/>
        <v>-101816.02592</v>
      </c>
      <c r="T112" s="94">
        <v>0</v>
      </c>
      <c r="U112" s="94">
        <v>-803.67451000000005</v>
      </c>
      <c r="V112" s="94">
        <v>-397.45660999999996</v>
      </c>
      <c r="W112" s="94">
        <v>-134908.89238999999</v>
      </c>
      <c r="X112" s="94">
        <f t="shared" si="51"/>
        <v>-136110.02351</v>
      </c>
      <c r="Y112" s="94">
        <v>0</v>
      </c>
      <c r="Z112" s="94">
        <v>0</v>
      </c>
      <c r="AA112" s="94">
        <f t="shared" si="52"/>
        <v>0</v>
      </c>
    </row>
    <row r="113" spans="2:27" s="36" customFormat="1" outlineLevel="1">
      <c r="B113" s="92" t="s">
        <v>97</v>
      </c>
      <c r="C113" s="92" t="s">
        <v>386</v>
      </c>
      <c r="D113" s="93"/>
      <c r="E113" s="94">
        <v>0</v>
      </c>
      <c r="F113" s="94">
        <v>0</v>
      </c>
      <c r="G113" s="94">
        <v>0</v>
      </c>
      <c r="H113" s="94">
        <v>0</v>
      </c>
      <c r="I113" s="94">
        <f t="shared" si="53"/>
        <v>0</v>
      </c>
      <c r="J113" s="94">
        <v>-17696.17398</v>
      </c>
      <c r="K113" s="94">
        <v>1131.5285399999957</v>
      </c>
      <c r="L113" s="94">
        <v>0</v>
      </c>
      <c r="M113" s="94">
        <v>3414.457699999999</v>
      </c>
      <c r="N113" s="94">
        <f t="shared" si="49"/>
        <v>-13150.187740000005</v>
      </c>
      <c r="O113" s="94">
        <v>0</v>
      </c>
      <c r="P113" s="94">
        <v>0</v>
      </c>
      <c r="Q113" s="94">
        <v>0</v>
      </c>
      <c r="R113" s="94">
        <v>0</v>
      </c>
      <c r="S113" s="94">
        <f t="shared" si="50"/>
        <v>0</v>
      </c>
      <c r="T113" s="94">
        <v>0</v>
      </c>
      <c r="U113" s="94">
        <v>0</v>
      </c>
      <c r="V113" s="94">
        <v>0</v>
      </c>
      <c r="W113" s="94">
        <v>0</v>
      </c>
      <c r="X113" s="94">
        <f t="shared" si="51"/>
        <v>0</v>
      </c>
      <c r="Y113" s="94">
        <v>0</v>
      </c>
      <c r="Z113" s="94">
        <v>0</v>
      </c>
      <c r="AA113" s="94">
        <f t="shared" si="52"/>
        <v>0</v>
      </c>
    </row>
    <row r="114" spans="2:27" s="36" customFormat="1" outlineLevel="1">
      <c r="B114" s="92" t="s">
        <v>563</v>
      </c>
      <c r="C114" s="92" t="s">
        <v>352</v>
      </c>
      <c r="D114" s="93"/>
      <c r="E114" s="94">
        <v>0</v>
      </c>
      <c r="F114" s="94">
        <v>0</v>
      </c>
      <c r="G114" s="94">
        <v>0</v>
      </c>
      <c r="H114" s="94">
        <v>0</v>
      </c>
      <c r="I114" s="94">
        <f t="shared" si="53"/>
        <v>0</v>
      </c>
      <c r="J114" s="94">
        <v>0</v>
      </c>
      <c r="K114" s="94">
        <v>0</v>
      </c>
      <c r="L114" s="94">
        <v>0</v>
      </c>
      <c r="M114" s="94">
        <v>0</v>
      </c>
      <c r="N114" s="94">
        <f t="shared" si="49"/>
        <v>0</v>
      </c>
      <c r="O114" s="94">
        <v>0</v>
      </c>
      <c r="P114" s="94">
        <v>0</v>
      </c>
      <c r="Q114" s="94">
        <v>0</v>
      </c>
      <c r="R114" s="94">
        <v>0</v>
      </c>
      <c r="S114" s="94">
        <f t="shared" si="50"/>
        <v>0</v>
      </c>
      <c r="T114" s="94">
        <v>-12032.608910000001</v>
      </c>
      <c r="U114" s="94">
        <v>0</v>
      </c>
      <c r="V114" s="94">
        <v>0</v>
      </c>
      <c r="W114" s="94">
        <v>-821.35832999999911</v>
      </c>
      <c r="X114" s="94">
        <f t="shared" si="51"/>
        <v>-12853.96724</v>
      </c>
      <c r="Y114" s="94">
        <v>0</v>
      </c>
      <c r="Z114" s="94">
        <v>0</v>
      </c>
      <c r="AA114" s="94">
        <f t="shared" si="52"/>
        <v>0</v>
      </c>
    </row>
    <row r="115" spans="2:27" s="36" customFormat="1" outlineLevel="1">
      <c r="B115" s="92" t="s">
        <v>256</v>
      </c>
      <c r="C115" s="92" t="s">
        <v>351</v>
      </c>
      <c r="D115" s="93"/>
      <c r="E115" s="94">
        <v>0</v>
      </c>
      <c r="F115" s="94">
        <v>0</v>
      </c>
      <c r="G115" s="94">
        <v>0</v>
      </c>
      <c r="H115" s="94">
        <v>0</v>
      </c>
      <c r="I115" s="94">
        <f t="shared" si="53"/>
        <v>0</v>
      </c>
      <c r="J115" s="94">
        <v>0</v>
      </c>
      <c r="K115" s="94">
        <v>0</v>
      </c>
      <c r="L115" s="94">
        <v>0</v>
      </c>
      <c r="M115" s="94">
        <v>0</v>
      </c>
      <c r="N115" s="94">
        <f t="shared" si="49"/>
        <v>0</v>
      </c>
      <c r="O115" s="94">
        <v>0</v>
      </c>
      <c r="P115" s="94">
        <v>0</v>
      </c>
      <c r="Q115" s="94">
        <v>0</v>
      </c>
      <c r="R115" s="94">
        <v>0</v>
      </c>
      <c r="S115" s="94">
        <f t="shared" si="50"/>
        <v>0</v>
      </c>
      <c r="T115" s="94">
        <v>0</v>
      </c>
      <c r="U115" s="94">
        <v>-11128.943880000001</v>
      </c>
      <c r="V115" s="94">
        <v>-1365.3029999999999</v>
      </c>
      <c r="W115" s="94">
        <v>-364.42490999999791</v>
      </c>
      <c r="X115" s="94">
        <f t="shared" si="51"/>
        <v>-12858.671789999999</v>
      </c>
      <c r="Y115" s="94">
        <v>-1280.56987</v>
      </c>
      <c r="Z115" s="94">
        <v>-71679.960609999995</v>
      </c>
      <c r="AA115" s="94">
        <f t="shared" si="52"/>
        <v>-72960.530480000001</v>
      </c>
    </row>
    <row r="116" spans="2:27" s="36" customFormat="1" outlineLevel="1">
      <c r="B116" s="92" t="s">
        <v>137</v>
      </c>
      <c r="C116" s="92" t="s">
        <v>387</v>
      </c>
      <c r="D116" s="93"/>
      <c r="E116" s="94">
        <v>0</v>
      </c>
      <c r="F116" s="94">
        <v>-10338.85</v>
      </c>
      <c r="G116" s="94">
        <v>0</v>
      </c>
      <c r="H116" s="94">
        <v>0</v>
      </c>
      <c r="I116" s="94">
        <f t="shared" si="53"/>
        <v>-10338.85</v>
      </c>
      <c r="J116" s="94">
        <v>0</v>
      </c>
      <c r="K116" s="94">
        <v>0</v>
      </c>
      <c r="L116" s="94">
        <v>0</v>
      </c>
      <c r="M116" s="94">
        <v>0</v>
      </c>
      <c r="N116" s="94">
        <f t="shared" si="49"/>
        <v>0</v>
      </c>
      <c r="O116" s="94">
        <v>0</v>
      </c>
      <c r="P116" s="94">
        <v>0</v>
      </c>
      <c r="Q116" s="94">
        <v>0</v>
      </c>
      <c r="R116" s="94">
        <v>0</v>
      </c>
      <c r="S116" s="94">
        <f t="shared" si="50"/>
        <v>0</v>
      </c>
      <c r="T116" s="94">
        <v>0</v>
      </c>
      <c r="U116" s="94">
        <v>0</v>
      </c>
      <c r="V116" s="94">
        <v>0</v>
      </c>
      <c r="W116" s="94">
        <v>0</v>
      </c>
      <c r="X116" s="94">
        <f t="shared" si="51"/>
        <v>0</v>
      </c>
      <c r="Y116" s="94">
        <v>0</v>
      </c>
      <c r="Z116" s="94">
        <v>0</v>
      </c>
      <c r="AA116" s="94">
        <f t="shared" si="52"/>
        <v>0</v>
      </c>
    </row>
    <row r="117" spans="2:27" s="36" customFormat="1" outlineLevel="1">
      <c r="B117" s="92" t="s">
        <v>111</v>
      </c>
      <c r="C117" s="92" t="s">
        <v>356</v>
      </c>
      <c r="D117" s="93"/>
      <c r="E117" s="94">
        <v>0</v>
      </c>
      <c r="F117" s="94">
        <v>2032.9141200000001</v>
      </c>
      <c r="G117" s="94">
        <v>0</v>
      </c>
      <c r="H117" s="94">
        <v>0</v>
      </c>
      <c r="I117" s="94">
        <f t="shared" si="53"/>
        <v>2032.9141200000001</v>
      </c>
      <c r="J117" s="94">
        <v>1278.59178</v>
      </c>
      <c r="K117" s="94">
        <v>-307.40500999999995</v>
      </c>
      <c r="L117" s="94">
        <v>-466.89022000001387</v>
      </c>
      <c r="M117" s="94">
        <v>0</v>
      </c>
      <c r="N117" s="94">
        <f t="shared" si="49"/>
        <v>504.29654999998615</v>
      </c>
      <c r="O117" s="94">
        <v>0</v>
      </c>
      <c r="P117" s="94">
        <v>0</v>
      </c>
      <c r="Q117" s="94">
        <v>0</v>
      </c>
      <c r="R117" s="94">
        <v>0</v>
      </c>
      <c r="S117" s="94">
        <f t="shared" si="50"/>
        <v>0</v>
      </c>
      <c r="T117" s="94">
        <v>1293.2032300000001</v>
      </c>
      <c r="U117" s="94">
        <v>0</v>
      </c>
      <c r="V117" s="94">
        <v>0</v>
      </c>
      <c r="W117" s="94">
        <v>0</v>
      </c>
      <c r="X117" s="94">
        <f t="shared" si="51"/>
        <v>1293.2032300000001</v>
      </c>
      <c r="Y117" s="94">
        <v>0</v>
      </c>
      <c r="Z117" s="94">
        <v>0</v>
      </c>
      <c r="AA117" s="94">
        <f t="shared" si="52"/>
        <v>0</v>
      </c>
    </row>
    <row r="118" spans="2:27" s="36" customFormat="1" outlineLevel="1">
      <c r="B118" s="92" t="s">
        <v>138</v>
      </c>
      <c r="C118" s="92" t="s">
        <v>388</v>
      </c>
      <c r="D118" s="93"/>
      <c r="E118" s="94">
        <v>0</v>
      </c>
      <c r="F118" s="94">
        <v>0</v>
      </c>
      <c r="G118" s="94">
        <v>0</v>
      </c>
      <c r="H118" s="94">
        <v>-16306.004470000009</v>
      </c>
      <c r="I118" s="94">
        <f t="shared" si="53"/>
        <v>-16306.004470000009</v>
      </c>
      <c r="J118" s="94">
        <v>-964</v>
      </c>
      <c r="K118" s="94">
        <v>-1856.13048999997</v>
      </c>
      <c r="L118" s="94">
        <v>0</v>
      </c>
      <c r="M118" s="94">
        <v>7110.6483599999719</v>
      </c>
      <c r="N118" s="94">
        <f t="shared" si="49"/>
        <v>4290.5178700000015</v>
      </c>
      <c r="O118" s="94">
        <v>-4255.2356</v>
      </c>
      <c r="P118" s="94">
        <v>-679.64147000000048</v>
      </c>
      <c r="Q118" s="94">
        <v>-2214.5911400000023</v>
      </c>
      <c r="R118" s="94">
        <v>483.11314000000493</v>
      </c>
      <c r="S118" s="94">
        <f t="shared" si="50"/>
        <v>-6666.3550699999978</v>
      </c>
      <c r="T118" s="94">
        <v>-328.98366000000016</v>
      </c>
      <c r="U118" s="94">
        <v>-14888.399309999997</v>
      </c>
      <c r="V118" s="94">
        <v>-1435.9233200000108</v>
      </c>
      <c r="W118" s="94">
        <v>6004.220990000018</v>
      </c>
      <c r="X118" s="94">
        <f t="shared" si="51"/>
        <v>-10649.08529999999</v>
      </c>
      <c r="Y118" s="94">
        <v>-832.69712000000015</v>
      </c>
      <c r="Z118" s="94">
        <v>135.52211000000034</v>
      </c>
      <c r="AA118" s="94">
        <f t="shared" si="52"/>
        <v>-697.17500999999982</v>
      </c>
    </row>
    <row r="119" spans="2:27" s="36" customFormat="1" outlineLevel="1">
      <c r="B119" s="92" t="s">
        <v>139</v>
      </c>
      <c r="C119" s="92" t="s">
        <v>389</v>
      </c>
      <c r="D119" s="93"/>
      <c r="E119" s="94">
        <v>0</v>
      </c>
      <c r="F119" s="94">
        <v>0</v>
      </c>
      <c r="G119" s="94">
        <v>0</v>
      </c>
      <c r="H119" s="94">
        <v>4390.1252699999995</v>
      </c>
      <c r="I119" s="94">
        <f t="shared" si="53"/>
        <v>4390.1252699999995</v>
      </c>
      <c r="J119" s="94">
        <v>0</v>
      </c>
      <c r="K119" s="94">
        <v>0</v>
      </c>
      <c r="L119" s="94">
        <v>0</v>
      </c>
      <c r="M119" s="94">
        <v>2680.3534600000003</v>
      </c>
      <c r="N119" s="94">
        <f t="shared" si="49"/>
        <v>2680.3534600000003</v>
      </c>
      <c r="O119" s="94">
        <v>0</v>
      </c>
      <c r="P119" s="94">
        <v>0</v>
      </c>
      <c r="Q119" s="94">
        <v>0</v>
      </c>
      <c r="R119" s="94">
        <v>639.0756899999999</v>
      </c>
      <c r="S119" s="94">
        <f t="shared" si="50"/>
        <v>639.0756899999999</v>
      </c>
      <c r="T119" s="94">
        <v>2793.2102199999999</v>
      </c>
      <c r="U119" s="94">
        <v>1365.4061900000006</v>
      </c>
      <c r="V119" s="94">
        <v>861.76514999999927</v>
      </c>
      <c r="W119" s="94">
        <v>1980.650569999998</v>
      </c>
      <c r="X119" s="94">
        <f t="shared" si="51"/>
        <v>7001.0321299999978</v>
      </c>
      <c r="Y119" s="94">
        <v>228.78210999999999</v>
      </c>
      <c r="Z119" s="94">
        <v>38022.93692</v>
      </c>
      <c r="AA119" s="94">
        <f t="shared" si="52"/>
        <v>38251.71903</v>
      </c>
    </row>
    <row r="120" spans="2:27" s="36" customFormat="1" outlineLevel="1">
      <c r="B120" s="92" t="s">
        <v>559</v>
      </c>
      <c r="C120" s="92" t="s">
        <v>560</v>
      </c>
      <c r="D120" s="93"/>
      <c r="E120" s="94">
        <v>0</v>
      </c>
      <c r="F120" s="94">
        <v>0</v>
      </c>
      <c r="G120" s="94">
        <v>0</v>
      </c>
      <c r="H120" s="94">
        <v>0</v>
      </c>
      <c r="I120" s="94">
        <f t="shared" si="53"/>
        <v>0</v>
      </c>
      <c r="J120" s="94">
        <v>0</v>
      </c>
      <c r="K120" s="94">
        <v>0</v>
      </c>
      <c r="L120" s="94">
        <v>0</v>
      </c>
      <c r="M120" s="94">
        <v>0</v>
      </c>
      <c r="N120" s="94">
        <f t="shared" si="49"/>
        <v>0</v>
      </c>
      <c r="O120" s="94">
        <v>0</v>
      </c>
      <c r="P120" s="94">
        <v>0</v>
      </c>
      <c r="Q120" s="94">
        <v>0</v>
      </c>
      <c r="R120" s="94">
        <v>-1654</v>
      </c>
      <c r="S120" s="94">
        <f t="shared" si="50"/>
        <v>-1654</v>
      </c>
      <c r="T120" s="94">
        <v>0</v>
      </c>
      <c r="U120" s="94">
        <v>0</v>
      </c>
      <c r="V120" s="94">
        <v>0</v>
      </c>
      <c r="W120" s="94">
        <v>-7111.8085899999996</v>
      </c>
      <c r="X120" s="94">
        <f t="shared" si="51"/>
        <v>-7111.8085899999996</v>
      </c>
      <c r="Y120" s="94">
        <v>0</v>
      </c>
      <c r="Z120" s="94">
        <v>0</v>
      </c>
      <c r="AA120" s="94">
        <f t="shared" si="52"/>
        <v>0</v>
      </c>
    </row>
    <row r="121" spans="2:27" s="36" customFormat="1" outlineLevel="1">
      <c r="B121" s="8" t="s">
        <v>570</v>
      </c>
      <c r="C121" s="8" t="s">
        <v>572</v>
      </c>
      <c r="D121" s="49"/>
      <c r="E121" s="9">
        <v>0</v>
      </c>
      <c r="F121" s="9">
        <v>0</v>
      </c>
      <c r="G121" s="9">
        <v>0</v>
      </c>
      <c r="H121" s="9">
        <v>0</v>
      </c>
      <c r="I121" s="9">
        <f t="shared" si="53"/>
        <v>0</v>
      </c>
      <c r="J121" s="9">
        <v>0</v>
      </c>
      <c r="K121" s="9">
        <v>0</v>
      </c>
      <c r="L121" s="9">
        <v>0</v>
      </c>
      <c r="M121" s="9">
        <v>0</v>
      </c>
      <c r="N121" s="9">
        <f t="shared" ref="N121:N122" si="54">SUM(J121:M121)</f>
        <v>0</v>
      </c>
      <c r="O121" s="9">
        <v>0</v>
      </c>
      <c r="P121" s="9">
        <v>0</v>
      </c>
      <c r="Q121" s="9">
        <v>0</v>
      </c>
      <c r="R121" s="9">
        <v>0</v>
      </c>
      <c r="S121" s="9">
        <f t="shared" si="50"/>
        <v>0</v>
      </c>
      <c r="T121" s="9">
        <v>0</v>
      </c>
      <c r="U121" s="9">
        <v>0</v>
      </c>
      <c r="V121" s="9">
        <v>0</v>
      </c>
      <c r="W121" s="9">
        <v>0</v>
      </c>
      <c r="X121" s="9">
        <f t="shared" si="51"/>
        <v>0</v>
      </c>
      <c r="Y121" s="9">
        <v>0</v>
      </c>
      <c r="Z121" s="9">
        <v>-247123.32342999999</v>
      </c>
      <c r="AA121" s="9">
        <f t="shared" si="52"/>
        <v>-247123.32342999999</v>
      </c>
    </row>
    <row r="122" spans="2:27" s="36" customFormat="1" outlineLevel="1">
      <c r="B122" s="8" t="s">
        <v>571</v>
      </c>
      <c r="C122" s="8" t="s">
        <v>573</v>
      </c>
      <c r="D122" s="49"/>
      <c r="E122" s="9">
        <v>0</v>
      </c>
      <c r="F122" s="9">
        <v>0</v>
      </c>
      <c r="G122" s="9">
        <v>0</v>
      </c>
      <c r="H122" s="9">
        <v>0</v>
      </c>
      <c r="I122" s="9">
        <f t="shared" si="53"/>
        <v>0</v>
      </c>
      <c r="J122" s="9">
        <v>0</v>
      </c>
      <c r="K122" s="9">
        <v>0</v>
      </c>
      <c r="L122" s="9">
        <v>0</v>
      </c>
      <c r="M122" s="9">
        <v>0</v>
      </c>
      <c r="N122" s="9">
        <f t="shared" si="54"/>
        <v>0</v>
      </c>
      <c r="O122" s="9">
        <v>0</v>
      </c>
      <c r="P122" s="9">
        <v>0</v>
      </c>
      <c r="Q122" s="9">
        <v>0</v>
      </c>
      <c r="R122" s="9">
        <v>0</v>
      </c>
      <c r="S122" s="9">
        <f t="shared" si="50"/>
        <v>0</v>
      </c>
      <c r="T122" s="9">
        <v>0</v>
      </c>
      <c r="U122" s="9">
        <v>0</v>
      </c>
      <c r="V122" s="9">
        <v>0</v>
      </c>
      <c r="W122" s="9">
        <v>0</v>
      </c>
      <c r="X122" s="9">
        <f t="shared" si="51"/>
        <v>0</v>
      </c>
      <c r="Y122" s="9">
        <v>0</v>
      </c>
      <c r="Z122" s="9">
        <v>7359.0840399999997</v>
      </c>
      <c r="AA122" s="9">
        <f t="shared" si="52"/>
        <v>7359.0840399999997</v>
      </c>
    </row>
    <row r="123" spans="2:27" s="35" customFormat="1">
      <c r="B123" s="10" t="s">
        <v>140</v>
      </c>
      <c r="C123" s="10" t="s">
        <v>390</v>
      </c>
      <c r="E123" s="11">
        <f t="shared" ref="E123:Z123" si="55">E103+SUM(E105:E122)</f>
        <v>196390.26696998588</v>
      </c>
      <c r="F123" s="11">
        <f t="shared" si="55"/>
        <v>237291.75245002363</v>
      </c>
      <c r="G123" s="11">
        <f t="shared" si="55"/>
        <v>279145.4594900324</v>
      </c>
      <c r="H123" s="11">
        <f t="shared" si="55"/>
        <v>295609.82959995273</v>
      </c>
      <c r="I123" s="11">
        <f t="shared" si="55"/>
        <v>1008437.3085099937</v>
      </c>
      <c r="J123" s="11">
        <f t="shared" si="55"/>
        <v>294071.9007399925</v>
      </c>
      <c r="K123" s="11">
        <f t="shared" si="55"/>
        <v>307510.47568996222</v>
      </c>
      <c r="L123" s="11">
        <f t="shared" si="55"/>
        <v>307036.21451998543</v>
      </c>
      <c r="M123" s="11">
        <f t="shared" si="55"/>
        <v>321276.51031001913</v>
      </c>
      <c r="N123" s="11">
        <f t="shared" si="55"/>
        <v>1229895.1012599603</v>
      </c>
      <c r="O123" s="11">
        <f t="shared" si="55"/>
        <v>352398.76732999511</v>
      </c>
      <c r="P123" s="11">
        <f t="shared" si="55"/>
        <v>370269.5839899772</v>
      </c>
      <c r="Q123" s="11">
        <f t="shared" si="55"/>
        <v>444392.02384999546</v>
      </c>
      <c r="R123" s="11">
        <f t="shared" si="55"/>
        <v>410341.02836901473</v>
      </c>
      <c r="S123" s="11">
        <f t="shared" si="55"/>
        <v>1577401.4035389826</v>
      </c>
      <c r="T123" s="11">
        <f t="shared" si="55"/>
        <v>422181.43110001093</v>
      </c>
      <c r="U123" s="11">
        <f t="shared" si="55"/>
        <v>425829.93797993514</v>
      </c>
      <c r="V123" s="11">
        <f t="shared" si="55"/>
        <v>463244.20472004329</v>
      </c>
      <c r="W123" s="11">
        <f t="shared" si="55"/>
        <v>446462.44495016464</v>
      </c>
      <c r="X123" s="11">
        <f t="shared" si="55"/>
        <v>1757718.0187501535</v>
      </c>
      <c r="Y123" s="11">
        <f t="shared" si="55"/>
        <v>448689.51183000166</v>
      </c>
      <c r="Z123" s="11">
        <f t="shared" si="55"/>
        <v>454956.0796300135</v>
      </c>
      <c r="AA123" s="11">
        <f>AA103+SUM(AA105:AA122)</f>
        <v>903645.59146001504</v>
      </c>
    </row>
    <row r="124" spans="2:27" s="35" customFormat="1">
      <c r="B124" s="12" t="s">
        <v>131</v>
      </c>
      <c r="C124" s="12" t="s">
        <v>131</v>
      </c>
      <c r="E124" s="13">
        <f t="shared" ref="E124:AA124" si="56">E123/E$5</f>
        <v>9.434575115557145E-2</v>
      </c>
      <c r="F124" s="13">
        <f t="shared" si="56"/>
        <v>0.10665163944363168</v>
      </c>
      <c r="G124" s="13">
        <f>G123/G$5</f>
        <v>0.11503769742267339</v>
      </c>
      <c r="H124" s="13">
        <f>H123/H$5</f>
        <v>0.1189288581744298</v>
      </c>
      <c r="I124" s="13">
        <f t="shared" si="56"/>
        <v>0.1093905952404767</v>
      </c>
      <c r="J124" s="13">
        <f t="shared" si="56"/>
        <v>0.11634314824325971</v>
      </c>
      <c r="K124" s="13">
        <f t="shared" si="56"/>
        <v>0.11781891268611759</v>
      </c>
      <c r="L124" s="13">
        <f t="shared" si="56"/>
        <v>0.11680070173852188</v>
      </c>
      <c r="M124" s="13">
        <f t="shared" si="56"/>
        <v>0.11214688955919823</v>
      </c>
      <c r="N124" s="13">
        <f>N123/N$5</f>
        <v>0.11568782830350123</v>
      </c>
      <c r="O124" s="13">
        <f t="shared" si="56"/>
        <v>0.11471202379774482</v>
      </c>
      <c r="P124" s="13">
        <f t="shared" si="56"/>
        <v>0.1060061114175388</v>
      </c>
      <c r="Q124" s="13">
        <f t="shared" si="56"/>
        <v>0.10805245866137894</v>
      </c>
      <c r="R124" s="13">
        <f t="shared" si="56"/>
        <v>0.10016409306736505</v>
      </c>
      <c r="S124" s="13">
        <f t="shared" si="56"/>
        <v>0.10676607606676193</v>
      </c>
      <c r="T124" s="13">
        <f t="shared" si="56"/>
        <v>0.10286854914360578</v>
      </c>
      <c r="U124" s="13">
        <f t="shared" si="56"/>
        <v>9.9067716498382044E-2</v>
      </c>
      <c r="V124" s="13">
        <f t="shared" si="56"/>
        <v>0.10381232385144391</v>
      </c>
      <c r="W124" s="13">
        <f t="shared" si="56"/>
        <v>0.10104671958193939</v>
      </c>
      <c r="X124" s="13">
        <f t="shared" si="56"/>
        <v>0.10170119922052175</v>
      </c>
      <c r="Y124" s="13">
        <f t="shared" si="56"/>
        <v>0.10006715143557629</v>
      </c>
      <c r="Z124" s="13">
        <f t="shared" si="56"/>
        <v>9.8950047310493019E-2</v>
      </c>
      <c r="AA124" s="13">
        <f t="shared" si="56"/>
        <v>9.950159100928381E-2</v>
      </c>
    </row>
    <row r="125" spans="2:27" s="36" customFormat="1" outlineLevel="1">
      <c r="B125" s="92" t="s">
        <v>141</v>
      </c>
      <c r="C125" s="92" t="s">
        <v>391</v>
      </c>
      <c r="D125" s="93"/>
      <c r="E125" s="94">
        <v>-5220.2033999999994</v>
      </c>
      <c r="F125" s="94">
        <v>-5616.8052799999996</v>
      </c>
      <c r="G125" s="94">
        <v>-7816.8147100000006</v>
      </c>
      <c r="H125" s="94">
        <v>-7723.8458799999999</v>
      </c>
      <c r="I125" s="94">
        <f>SUM(E125:H125)</f>
        <v>-26377.669269999999</v>
      </c>
      <c r="J125" s="94">
        <v>-6186.1413699999994</v>
      </c>
      <c r="K125" s="94">
        <v>-6874.3636999999999</v>
      </c>
      <c r="L125" s="94">
        <v>-6218.346849999999</v>
      </c>
      <c r="M125" s="94">
        <v>-7563.6614499999996</v>
      </c>
      <c r="N125" s="94">
        <f>SUM(J125:M125)</f>
        <v>-26842.513369999997</v>
      </c>
      <c r="O125" s="94">
        <v>-19544.411270000001</v>
      </c>
      <c r="P125" s="94">
        <v>-20425.621330000002</v>
      </c>
      <c r="Q125" s="94">
        <v>-20494.967400000001</v>
      </c>
      <c r="R125" s="94">
        <v>-21288.759910000001</v>
      </c>
      <c r="S125" s="94">
        <f>SUM(O125:R125)</f>
        <v>-81753.759910000008</v>
      </c>
      <c r="T125" s="94">
        <v>-20916</v>
      </c>
      <c r="U125" s="94">
        <v>-20884</v>
      </c>
      <c r="V125" s="94">
        <v>-28130.873</v>
      </c>
      <c r="W125" s="94">
        <v>-13884.987400000005</v>
      </c>
      <c r="X125" s="94">
        <f t="shared" ref="X125" si="57">SUM(T125:W125)</f>
        <v>-83815.860400000005</v>
      </c>
      <c r="Y125" s="94">
        <v>-11819.292170000001</v>
      </c>
      <c r="Z125" s="94">
        <f>DFC_Cashflow!Z95</f>
        <v>-10163</v>
      </c>
      <c r="AA125" s="94">
        <f>SUM(Y125:Z125)</f>
        <v>-21982.292170000001</v>
      </c>
    </row>
    <row r="126" spans="2:27" s="35" customFormat="1">
      <c r="B126" s="10" t="s">
        <v>142</v>
      </c>
      <c r="C126" s="10" t="s">
        <v>392</v>
      </c>
      <c r="E126" s="11">
        <f t="shared" ref="E126:P126" si="58">E123+E125</f>
        <v>191170.06356998588</v>
      </c>
      <c r="F126" s="11">
        <f t="shared" si="58"/>
        <v>231674.94717002363</v>
      </c>
      <c r="G126" s="11">
        <f t="shared" si="58"/>
        <v>271328.64478003239</v>
      </c>
      <c r="H126" s="11">
        <f t="shared" si="58"/>
        <v>287885.98371995275</v>
      </c>
      <c r="I126" s="11">
        <f t="shared" si="58"/>
        <v>982059.63923999376</v>
      </c>
      <c r="J126" s="11">
        <f t="shared" si="58"/>
        <v>287885.75936999248</v>
      </c>
      <c r="K126" s="11">
        <f t="shared" si="58"/>
        <v>300636.11198996223</v>
      </c>
      <c r="L126" s="11">
        <f t="shared" si="58"/>
        <v>300817.86766998545</v>
      </c>
      <c r="M126" s="11">
        <f t="shared" si="58"/>
        <v>313712.84886001912</v>
      </c>
      <c r="N126" s="11">
        <f>N123+N125</f>
        <v>1203052.5878899603</v>
      </c>
      <c r="O126" s="11">
        <f t="shared" si="58"/>
        <v>332854.35605999513</v>
      </c>
      <c r="P126" s="11">
        <f t="shared" si="58"/>
        <v>349843.9626599772</v>
      </c>
      <c r="Q126" s="11">
        <f>Q123+Q125</f>
        <v>423897.05644999543</v>
      </c>
      <c r="R126" s="11">
        <f>R123+R125</f>
        <v>389052.26845901471</v>
      </c>
      <c r="S126" s="11">
        <f>S123+S125</f>
        <v>1495647.6436289826</v>
      </c>
      <c r="T126" s="11">
        <f t="shared" ref="T126:V126" si="59">T123+T125</f>
        <v>401265.43110001093</v>
      </c>
      <c r="U126" s="11">
        <f t="shared" si="59"/>
        <v>404945.93797993514</v>
      </c>
      <c r="V126" s="11">
        <f t="shared" si="59"/>
        <v>435113.33172004326</v>
      </c>
      <c r="W126" s="11">
        <f>W123+W125</f>
        <v>432577.45755016466</v>
      </c>
      <c r="X126" s="11">
        <f>X123+X125</f>
        <v>1673902.1583501534</v>
      </c>
      <c r="Y126" s="11">
        <f>Y123+Y125</f>
        <v>436870.21966000169</v>
      </c>
      <c r="Z126" s="11">
        <f>Z123+Z125</f>
        <v>444793.0796300135</v>
      </c>
      <c r="AA126" s="11">
        <f>AA123+AA125</f>
        <v>881663.29929001501</v>
      </c>
    </row>
    <row r="127" spans="2:27" s="35" customFormat="1">
      <c r="B127" s="12" t="s">
        <v>131</v>
      </c>
      <c r="C127" s="12" t="s">
        <v>131</v>
      </c>
      <c r="E127" s="13">
        <f>E126/E$5</f>
        <v>9.1837968980026385E-2</v>
      </c>
      <c r="F127" s="13">
        <f t="shared" ref="F127:P127" si="60">F126/F$5</f>
        <v>0.10412714592304961</v>
      </c>
      <c r="G127" s="13">
        <f t="shared" si="60"/>
        <v>0.11181633617588516</v>
      </c>
      <c r="H127" s="13">
        <f t="shared" si="60"/>
        <v>0.11582142371439581</v>
      </c>
      <c r="I127" s="13">
        <f t="shared" si="60"/>
        <v>0.10652926819698887</v>
      </c>
      <c r="J127" s="13">
        <f t="shared" si="60"/>
        <v>0.11389573602654465</v>
      </c>
      <c r="K127" s="13">
        <f t="shared" si="60"/>
        <v>0.11518508353045818</v>
      </c>
      <c r="L127" s="13">
        <f t="shared" si="60"/>
        <v>0.11443515903904254</v>
      </c>
      <c r="M127" s="13">
        <f t="shared" si="60"/>
        <v>0.10950666819823475</v>
      </c>
      <c r="N127" s="13">
        <f>N126/N$5</f>
        <v>0.11316293648565291</v>
      </c>
      <c r="O127" s="13">
        <f t="shared" si="60"/>
        <v>0.10834997268245898</v>
      </c>
      <c r="P127" s="13">
        <f t="shared" si="60"/>
        <v>0.10015837024704327</v>
      </c>
      <c r="Q127" s="13">
        <f>Q126/Q$5</f>
        <v>0.10306917476134583</v>
      </c>
      <c r="R127" s="13">
        <f>R126/R$5</f>
        <v>9.4967514656988758E-2</v>
      </c>
      <c r="S127" s="13">
        <f>S126/S$5</f>
        <v>0.10123259034162441</v>
      </c>
      <c r="T127" s="13">
        <f t="shared" ref="T127:V127" si="61">T126/T$5</f>
        <v>9.7772165419950333E-2</v>
      </c>
      <c r="U127" s="13">
        <f t="shared" si="61"/>
        <v>9.4209133278125468E-2</v>
      </c>
      <c r="V127" s="13">
        <f t="shared" si="61"/>
        <v>9.7508237867541078E-2</v>
      </c>
      <c r="W127" s="13">
        <f>W126/W$5</f>
        <v>9.790416538936185E-2</v>
      </c>
      <c r="X127" s="13">
        <f>X126/X$5</f>
        <v>9.6851630959031737E-2</v>
      </c>
      <c r="Y127" s="13">
        <f>Y126/Y$5</f>
        <v>9.7431201924269656E-2</v>
      </c>
      <c r="Z127" s="13">
        <f>Z126/Z$5</f>
        <v>9.673965959211292E-2</v>
      </c>
      <c r="AA127" s="13">
        <f>AA126/AA$5</f>
        <v>9.7081092236737415E-2</v>
      </c>
    </row>
  </sheetData>
  <pageMargins left="0.511811024" right="0.511811024" top="0.78740157499999996" bottom="0.78740157499999996" header="0.31496062000000002" footer="0.31496062000000002"/>
  <pageSetup paperSize="9" scale="3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14A17-9042-43EF-926F-59A1E33450CC}">
  <dimension ref="B2:F26"/>
  <sheetViews>
    <sheetView showGridLines="0" tabSelected="1" workbookViewId="0">
      <selection activeCell="C10" sqref="C10"/>
    </sheetView>
  </sheetViews>
  <sheetFormatPr defaultRowHeight="14.25"/>
  <cols>
    <col min="1" max="1" width="3" customWidth="1"/>
    <col min="2" max="2" width="47.75" customWidth="1"/>
    <col min="3" max="3" width="24.625" customWidth="1"/>
    <col min="5" max="5" width="47.75" customWidth="1"/>
    <col min="6" max="6" width="22.875" customWidth="1"/>
  </cols>
  <sheetData>
    <row r="2" spans="2:6" ht="15">
      <c r="B2" s="96" t="s">
        <v>581</v>
      </c>
      <c r="C2" s="96" t="s">
        <v>582</v>
      </c>
      <c r="E2" s="96" t="s">
        <v>583</v>
      </c>
      <c r="F2" s="96" t="s">
        <v>582</v>
      </c>
    </row>
    <row r="3" spans="2:6" ht="23.25">
      <c r="B3" s="97"/>
      <c r="C3" s="97"/>
      <c r="E3" s="98" t="s">
        <v>584</v>
      </c>
      <c r="F3" s="97"/>
    </row>
    <row r="4" spans="2:6" ht="15.75" thickBot="1">
      <c r="B4" s="99" t="s">
        <v>585</v>
      </c>
      <c r="C4" s="100">
        <v>534761</v>
      </c>
      <c r="E4" s="98" t="s">
        <v>586</v>
      </c>
      <c r="F4" s="101">
        <f>F6+F7</f>
        <v>347511</v>
      </c>
    </row>
    <row r="5" spans="2:6" ht="24" thickTop="1">
      <c r="B5" s="99" t="s">
        <v>587</v>
      </c>
      <c r="C5" s="102">
        <v>205492</v>
      </c>
      <c r="E5" s="98" t="s">
        <v>588</v>
      </c>
      <c r="F5" s="103"/>
    </row>
    <row r="6" spans="2:6" ht="15.75" thickBot="1">
      <c r="B6" s="98" t="s">
        <v>589</v>
      </c>
      <c r="C6" s="101">
        <f>SUM(C4:C5)</f>
        <v>740253</v>
      </c>
      <c r="E6" s="99" t="s">
        <v>590</v>
      </c>
      <c r="F6" s="100">
        <v>239764</v>
      </c>
    </row>
    <row r="7" spans="2:6" ht="24" thickTop="1">
      <c r="B7" s="103"/>
      <c r="C7" s="104"/>
      <c r="E7" s="99" t="s">
        <v>591</v>
      </c>
      <c r="F7" s="100">
        <v>107747</v>
      </c>
    </row>
    <row r="8" spans="2:6" ht="23.25">
      <c r="B8" s="98" t="s">
        <v>588</v>
      </c>
      <c r="C8" s="103"/>
      <c r="E8" s="99" t="s">
        <v>592</v>
      </c>
      <c r="F8" s="100">
        <v>-117952.11470000001</v>
      </c>
    </row>
    <row r="9" spans="2:6" ht="15.75" thickBot="1">
      <c r="B9" s="99" t="s">
        <v>593</v>
      </c>
      <c r="C9" s="100">
        <v>34204</v>
      </c>
      <c r="E9" s="98" t="s">
        <v>594</v>
      </c>
      <c r="F9" s="101">
        <f>F6+F7+F8</f>
        <v>229558.88529999999</v>
      </c>
    </row>
    <row r="10" spans="2:6" ht="15.75" thickTop="1">
      <c r="B10" s="99" t="s">
        <v>590</v>
      </c>
      <c r="C10" s="100">
        <v>-247123</v>
      </c>
      <c r="E10" s="105"/>
      <c r="F10" s="105"/>
    </row>
    <row r="11" spans="2:6" ht="15">
      <c r="B11" s="99" t="s">
        <v>591</v>
      </c>
      <c r="C11" s="100">
        <v>-107747</v>
      </c>
      <c r="E11" s="96" t="s">
        <v>595</v>
      </c>
      <c r="F11" s="96" t="s">
        <v>582</v>
      </c>
    </row>
    <row r="12" spans="2:6" ht="15">
      <c r="B12" s="99" t="s">
        <v>596</v>
      </c>
      <c r="C12" s="100">
        <v>-82867</v>
      </c>
      <c r="E12" s="98" t="s">
        <v>597</v>
      </c>
      <c r="F12" s="100">
        <v>774457</v>
      </c>
    </row>
    <row r="13" spans="2:6" ht="30">
      <c r="B13" s="99" t="s">
        <v>598</v>
      </c>
      <c r="C13" s="102">
        <v>-191224</v>
      </c>
      <c r="E13" s="99" t="s">
        <v>599</v>
      </c>
      <c r="F13" s="102">
        <v>-354870</v>
      </c>
    </row>
    <row r="14" spans="2:6" ht="23.25">
      <c r="B14" s="103"/>
      <c r="C14" s="97"/>
      <c r="E14" s="103"/>
      <c r="F14" s="97"/>
    </row>
    <row r="15" spans="2:6" ht="24" thickBot="1">
      <c r="B15" s="98" t="s">
        <v>600</v>
      </c>
      <c r="C15" s="101">
        <f>SUM(C6:C13)</f>
        <v>145496</v>
      </c>
      <c r="E15" s="98" t="s">
        <v>584</v>
      </c>
      <c r="F15" s="103"/>
    </row>
    <row r="16" spans="2:6" ht="24.75" thickTop="1" thickBot="1">
      <c r="B16" s="103"/>
      <c r="C16" s="104"/>
      <c r="E16" s="98" t="s">
        <v>601</v>
      </c>
      <c r="F16" s="101">
        <v>419587</v>
      </c>
    </row>
    <row r="17" spans="2:6" ht="24" thickTop="1">
      <c r="B17" s="99" t="s">
        <v>602</v>
      </c>
      <c r="C17" s="100">
        <v>96414</v>
      </c>
      <c r="E17" s="99" t="s">
        <v>603</v>
      </c>
      <c r="F17" s="103"/>
    </row>
    <row r="18" spans="2:6" ht="15">
      <c r="B18" s="99" t="s">
        <v>587</v>
      </c>
      <c r="C18" s="102">
        <v>49082</v>
      </c>
      <c r="E18" s="99" t="s">
        <v>604</v>
      </c>
      <c r="F18" s="100">
        <v>-167771</v>
      </c>
    </row>
    <row r="19" spans="2:6" ht="23.25">
      <c r="B19" s="103"/>
      <c r="C19" s="97"/>
      <c r="E19" s="99" t="s">
        <v>605</v>
      </c>
      <c r="F19" s="100">
        <v>-33554</v>
      </c>
    </row>
    <row r="20" spans="2:6" ht="15.75" thickBot="1">
      <c r="B20" s="98" t="s">
        <v>606</v>
      </c>
      <c r="C20" s="101">
        <f>SUM(C17:C18)</f>
        <v>145496</v>
      </c>
      <c r="E20" s="99" t="s">
        <v>607</v>
      </c>
      <c r="F20" s="102">
        <v>-72766</v>
      </c>
    </row>
    <row r="21" spans="2:6" ht="16.5" thickTop="1" thickBot="1">
      <c r="B21" s="105"/>
      <c r="C21" s="105"/>
      <c r="E21" s="98" t="s">
        <v>608</v>
      </c>
      <c r="F21" s="106">
        <f>SUM(F18:F20)</f>
        <v>-274091</v>
      </c>
    </row>
    <row r="22" spans="2:6" ht="15.75" thickTop="1">
      <c r="E22" s="99" t="s">
        <v>609</v>
      </c>
      <c r="F22" s="100">
        <v>-165163</v>
      </c>
    </row>
    <row r="23" spans="2:6" ht="15">
      <c r="E23" s="99" t="s">
        <v>610</v>
      </c>
      <c r="F23" s="102">
        <v>-108928</v>
      </c>
    </row>
    <row r="24" spans="2:6" ht="24" thickBot="1">
      <c r="E24" s="103"/>
      <c r="F24" s="106">
        <f>SUM(F22:F23)</f>
        <v>-274091</v>
      </c>
    </row>
    <row r="25" spans="2:6" ht="16.5" thickTop="1" thickBot="1">
      <c r="E25" s="98" t="s">
        <v>611</v>
      </c>
      <c r="F25" s="106">
        <f>F24+F16</f>
        <v>145496</v>
      </c>
    </row>
    <row r="26" spans="2:6" ht="15" thickTop="1"/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FAD12-C83D-4D7F-B0AC-9C200FE7FCC2}">
  <dimension ref="A1:AJ69"/>
  <sheetViews>
    <sheetView showGridLines="0" zoomScaleNormal="100" zoomScaleSheetLayoutView="110" workbookViewId="0">
      <pane xSplit="4" ySplit="2" topLeftCell="N3" activePane="bottomRight" state="frozen"/>
      <selection activeCell="G10" sqref="G10"/>
      <selection pane="topRight" activeCell="G10" sqref="G10"/>
      <selection pane="bottomLeft" activeCell="G10" sqref="G10"/>
      <selection pane="bottomRight" activeCell="R8" sqref="R8"/>
    </sheetView>
  </sheetViews>
  <sheetFormatPr defaultColWidth="9" defaultRowHeight="15"/>
  <cols>
    <col min="1" max="1" width="4.125" style="1" customWidth="1"/>
    <col min="2" max="2" width="40" style="1" customWidth="1"/>
    <col min="3" max="3" width="11.25" style="1" customWidth="1"/>
    <col min="4" max="4" width="1.25" style="53" customWidth="1"/>
    <col min="5" max="5" width="10.375" style="53" customWidth="1"/>
    <col min="6" max="9" width="11.625" style="53" customWidth="1"/>
    <col min="10" max="10" width="11.375" style="53" bestFit="1" customWidth="1"/>
    <col min="11" max="13" width="10.375" style="53" customWidth="1"/>
    <col min="14" max="14" width="11.25" style="53" customWidth="1"/>
    <col min="15" max="15" width="10.375" style="53" customWidth="1"/>
    <col min="16" max="16" width="12.5" style="53" customWidth="1"/>
    <col min="17" max="17" width="11.625" style="53" customWidth="1"/>
    <col min="18" max="18" width="13.375" style="53" customWidth="1"/>
    <col min="19" max="19" width="12.625" style="53" customWidth="1"/>
    <col min="20" max="21" width="11.25" style="53" bestFit="1" customWidth="1"/>
    <col min="22" max="23" width="11.25" style="53" customWidth="1"/>
    <col min="24" max="24" width="12.625" style="53" customWidth="1"/>
    <col min="25" max="26" width="11.25" style="53" customWidth="1"/>
    <col min="27" max="16384" width="9" style="1"/>
  </cols>
  <sheetData>
    <row r="1" spans="1:36"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6">
      <c r="B2" s="2" t="s">
        <v>223</v>
      </c>
      <c r="C2" s="2" t="s">
        <v>482</v>
      </c>
      <c r="E2" s="3" t="s">
        <v>9</v>
      </c>
      <c r="F2" s="3" t="s">
        <v>10</v>
      </c>
      <c r="G2" s="3" t="s">
        <v>11</v>
      </c>
      <c r="H2" s="3" t="s">
        <v>12</v>
      </c>
      <c r="I2" s="46">
        <v>2022</v>
      </c>
      <c r="J2" s="3" t="s">
        <v>13</v>
      </c>
      <c r="K2" s="3" t="s">
        <v>14</v>
      </c>
      <c r="L2" s="3" t="s">
        <v>15</v>
      </c>
      <c r="M2" s="3" t="s">
        <v>16</v>
      </c>
      <c r="N2" s="46">
        <v>2023</v>
      </c>
      <c r="O2" s="3" t="s">
        <v>17</v>
      </c>
      <c r="P2" s="3" t="s">
        <v>18</v>
      </c>
      <c r="Q2" s="3" t="s">
        <v>19</v>
      </c>
      <c r="R2" s="3" t="s">
        <v>20</v>
      </c>
      <c r="S2" s="46">
        <v>2024</v>
      </c>
      <c r="T2" s="3" t="s">
        <v>21</v>
      </c>
      <c r="U2" s="3" t="s">
        <v>246</v>
      </c>
      <c r="V2" s="3" t="s">
        <v>261</v>
      </c>
      <c r="W2" s="3" t="s">
        <v>536</v>
      </c>
      <c r="X2" s="46">
        <v>2025</v>
      </c>
      <c r="Y2" s="3" t="s">
        <v>565</v>
      </c>
      <c r="Z2" s="3" t="s">
        <v>568</v>
      </c>
    </row>
    <row r="3" spans="1:36" s="36" customFormat="1">
      <c r="A3" s="49"/>
      <c r="B3" s="35" t="s">
        <v>220</v>
      </c>
      <c r="C3" s="35" t="s">
        <v>312</v>
      </c>
      <c r="D3" s="52"/>
      <c r="E3" s="54">
        <v>2081601.6043599898</v>
      </c>
      <c r="F3" s="54">
        <v>2224923.6269400138</v>
      </c>
      <c r="G3" s="54">
        <v>2426556.387550001</v>
      </c>
      <c r="H3" s="54">
        <v>2485602.1838399358</v>
      </c>
      <c r="I3" s="54">
        <v>9218683.8026899397</v>
      </c>
      <c r="J3" s="54">
        <v>2527625.4354499937</v>
      </c>
      <c r="K3" s="54">
        <v>2610026.426819976</v>
      </c>
      <c r="L3" s="54">
        <v>2628718.9199200012</v>
      </c>
      <c r="M3" s="54">
        <v>2864783.0677499892</v>
      </c>
      <c r="N3" s="54">
        <v>10631153.849939961</v>
      </c>
      <c r="O3" s="54">
        <v>3072029.9029099955</v>
      </c>
      <c r="P3" s="54">
        <v>3492907.8997299755</v>
      </c>
      <c r="Q3" s="54">
        <v>4112743.2855799878</v>
      </c>
      <c r="R3" s="54">
        <v>4096687.9028499876</v>
      </c>
      <c r="S3" s="54">
        <v>14774368.991069946</v>
      </c>
      <c r="T3" s="54">
        <v>4104087</v>
      </c>
      <c r="U3" s="54">
        <f t="shared" ref="U3:Z3" si="0">SUM(U4:U9)</f>
        <v>4298371.9673100011</v>
      </c>
      <c r="V3" s="54">
        <f t="shared" si="0"/>
        <v>4462323.8121799994</v>
      </c>
      <c r="W3" s="54">
        <f t="shared" si="0"/>
        <v>4418376.4381200047</v>
      </c>
      <c r="X3" s="54">
        <f t="shared" si="0"/>
        <v>17283159.217610009</v>
      </c>
      <c r="Y3" s="54">
        <f t="shared" si="0"/>
        <v>4483884.1257399982</v>
      </c>
      <c r="Z3" s="54">
        <f t="shared" si="0"/>
        <v>4597835.8742600018</v>
      </c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36" customFormat="1">
      <c r="A4" s="49"/>
      <c r="B4" s="57" t="s">
        <v>222</v>
      </c>
      <c r="C4" s="57" t="s">
        <v>222</v>
      </c>
      <c r="D4" s="52"/>
      <c r="E4" s="56">
        <v>695504.00906098553</v>
      </c>
      <c r="F4" s="56">
        <v>656365.69849050755</v>
      </c>
      <c r="G4" s="56">
        <v>721672.02124217793</v>
      </c>
      <c r="H4" s="56">
        <v>752429.5799467446</v>
      </c>
      <c r="I4" s="56">
        <v>2825971.3087404156</v>
      </c>
      <c r="J4" s="56">
        <v>710182.08490364242</v>
      </c>
      <c r="K4" s="56">
        <v>691038.88457822672</v>
      </c>
      <c r="L4" s="56">
        <v>698677.68680555106</v>
      </c>
      <c r="M4" s="56">
        <v>729949.29649954918</v>
      </c>
      <c r="N4" s="56">
        <v>2829847.952786969</v>
      </c>
      <c r="O4" s="56">
        <v>783904.15571938013</v>
      </c>
      <c r="P4" s="56">
        <v>812639.21870060824</v>
      </c>
      <c r="Q4" s="56">
        <v>896774.63084408536</v>
      </c>
      <c r="R4" s="56">
        <v>879378.07326996548</v>
      </c>
      <c r="S4" s="56">
        <v>3372696.0785340392</v>
      </c>
      <c r="T4" s="56">
        <v>971498</v>
      </c>
      <c r="U4" s="56">
        <v>1045228.5233599999</v>
      </c>
      <c r="V4" s="56">
        <v>1035031.5843300014</v>
      </c>
      <c r="W4" s="56">
        <v>1015544.9083400028</v>
      </c>
      <c r="X4" s="56">
        <f>SUM(T4:W4)</f>
        <v>4067303.0160300042</v>
      </c>
      <c r="Y4" s="56">
        <v>1045135.7400299988</v>
      </c>
      <c r="Z4" s="56">
        <v>1063250.3521499999</v>
      </c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s="51" customFormat="1">
      <c r="B5" s="57" t="s">
        <v>226</v>
      </c>
      <c r="C5" s="57" t="s">
        <v>483</v>
      </c>
      <c r="D5" s="52"/>
      <c r="E5" s="56">
        <v>378389.57133622788</v>
      </c>
      <c r="F5" s="56">
        <v>465251.08658359892</v>
      </c>
      <c r="G5" s="56">
        <v>571712.66240942769</v>
      </c>
      <c r="H5" s="56">
        <v>590000.90676586551</v>
      </c>
      <c r="I5" s="56">
        <v>2005354.2270951201</v>
      </c>
      <c r="J5" s="56">
        <v>614833.42860045156</v>
      </c>
      <c r="K5" s="56">
        <v>640232.66088989971</v>
      </c>
      <c r="L5" s="56">
        <v>676663.23754649982</v>
      </c>
      <c r="M5" s="56">
        <v>690655.96912823804</v>
      </c>
      <c r="N5" s="56">
        <v>2622385.2961650891</v>
      </c>
      <c r="O5" s="56">
        <v>808725.74831471976</v>
      </c>
      <c r="P5" s="56">
        <v>877297.91649184411</v>
      </c>
      <c r="Q5" s="56">
        <v>919896.06754884683</v>
      </c>
      <c r="R5" s="56">
        <v>901628.91412303003</v>
      </c>
      <c r="S5" s="56">
        <v>3507548.6464784406</v>
      </c>
      <c r="T5" s="56">
        <v>905550</v>
      </c>
      <c r="U5" s="56">
        <v>943809.54407000309</v>
      </c>
      <c r="V5" s="56">
        <v>999144.04892999865</v>
      </c>
      <c r="W5" s="56">
        <v>939267.44908000238</v>
      </c>
      <c r="X5" s="56">
        <f t="shared" ref="X5:X9" si="1">SUM(T5:W5)</f>
        <v>3787771.0420800042</v>
      </c>
      <c r="Y5" s="56">
        <v>927024.84870999958</v>
      </c>
      <c r="Z5" s="56">
        <v>952850.27080000122</v>
      </c>
      <c r="AA5" s="1"/>
    </row>
    <row r="6" spans="1:36" s="51" customFormat="1">
      <c r="B6" s="57" t="s">
        <v>227</v>
      </c>
      <c r="C6" s="57" t="s">
        <v>484</v>
      </c>
      <c r="D6" s="52"/>
      <c r="E6" s="56">
        <v>98161.00587879456</v>
      </c>
      <c r="F6" s="56">
        <v>121157.75723559062</v>
      </c>
      <c r="G6" s="56">
        <v>125583.67529477261</v>
      </c>
      <c r="H6" s="56">
        <v>121112.05154684256</v>
      </c>
      <c r="I6" s="56">
        <v>466014.48995600035</v>
      </c>
      <c r="J6" s="56">
        <v>109725.49086628474</v>
      </c>
      <c r="K6" s="56">
        <v>108493.83971220154</v>
      </c>
      <c r="L6" s="56">
        <v>96838.735328637922</v>
      </c>
      <c r="M6" s="56">
        <v>95330.790390386377</v>
      </c>
      <c r="N6" s="56">
        <v>410388.85629751056</v>
      </c>
      <c r="O6" s="56">
        <v>119526.16849941161</v>
      </c>
      <c r="P6" s="56">
        <v>414953.98783695645</v>
      </c>
      <c r="Q6" s="56">
        <v>947518.85425202944</v>
      </c>
      <c r="R6" s="56">
        <v>962112.37342278392</v>
      </c>
      <c r="S6" s="56">
        <v>2444111.3840111815</v>
      </c>
      <c r="T6" s="56">
        <v>873947</v>
      </c>
      <c r="U6" s="56">
        <v>939834.43731999956</v>
      </c>
      <c r="V6" s="56">
        <v>1042913.6452199984</v>
      </c>
      <c r="W6" s="56">
        <v>1086041.5784900009</v>
      </c>
      <c r="X6" s="56">
        <f t="shared" si="1"/>
        <v>3942736.6610299991</v>
      </c>
      <c r="Y6" s="56">
        <v>1108480.0835899999</v>
      </c>
      <c r="Z6" s="56">
        <v>1181408.7810000014</v>
      </c>
      <c r="AA6" s="1"/>
    </row>
    <row r="7" spans="1:36" s="36" customFormat="1">
      <c r="A7" s="50"/>
      <c r="B7" s="57" t="s">
        <v>228</v>
      </c>
      <c r="C7" s="57" t="s">
        <v>485</v>
      </c>
      <c r="D7" s="52"/>
      <c r="E7" s="56">
        <v>645261.65670800651</v>
      </c>
      <c r="F7" s="56">
        <v>698297.00910165615</v>
      </c>
      <c r="G7" s="56">
        <v>692971.3728319736</v>
      </c>
      <c r="H7" s="56">
        <v>676249.54775876284</v>
      </c>
      <c r="I7" s="56">
        <v>2712779.586400399</v>
      </c>
      <c r="J7" s="56">
        <v>705619.9743415456</v>
      </c>
      <c r="K7" s="56">
        <v>734252.01308999944</v>
      </c>
      <c r="L7" s="56">
        <v>716736.78878039855</v>
      </c>
      <c r="M7" s="56">
        <v>782263.72297461785</v>
      </c>
      <c r="N7" s="56">
        <v>2938872.4991865614</v>
      </c>
      <c r="O7" s="56">
        <v>806579.75023543392</v>
      </c>
      <c r="P7" s="56">
        <v>825314.29486511601</v>
      </c>
      <c r="Q7" s="56">
        <v>808831.8124013436</v>
      </c>
      <c r="R7" s="56">
        <v>796698.65652041859</v>
      </c>
      <c r="S7" s="56">
        <v>3237424.5140223121</v>
      </c>
      <c r="T7" s="56">
        <v>805548</v>
      </c>
      <c r="U7" s="56">
        <v>801753.97373999911</v>
      </c>
      <c r="V7" s="56">
        <v>810632.10003000102</v>
      </c>
      <c r="W7" s="56">
        <v>810569.28079999832</v>
      </c>
      <c r="X7" s="56">
        <f t="shared" si="1"/>
        <v>3228503.3545699986</v>
      </c>
      <c r="Y7" s="56">
        <v>845429.33243999968</v>
      </c>
      <c r="Z7" s="56">
        <v>852351.11865000019</v>
      </c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s="36" customFormat="1">
      <c r="A8" s="50"/>
      <c r="B8" s="57" t="s">
        <v>225</v>
      </c>
      <c r="C8" s="57" t="s">
        <v>486</v>
      </c>
      <c r="D8" s="52"/>
      <c r="E8" s="56">
        <v>140117.85153505584</v>
      </c>
      <c r="F8" s="56">
        <v>149334.86047320161</v>
      </c>
      <c r="G8" s="56">
        <v>139372.75411200721</v>
      </c>
      <c r="H8" s="56">
        <v>167034.51135635158</v>
      </c>
      <c r="I8" s="56">
        <v>595859.97747661627</v>
      </c>
      <c r="J8" s="56">
        <v>215499.32319484733</v>
      </c>
      <c r="K8" s="56">
        <v>248914.25526660754</v>
      </c>
      <c r="L8" s="56">
        <v>247582.49092679465</v>
      </c>
      <c r="M8" s="56">
        <v>349527.1238548719</v>
      </c>
      <c r="N8" s="56">
        <v>1061523.1932431213</v>
      </c>
      <c r="O8" s="56">
        <v>333646.82213589776</v>
      </c>
      <c r="P8" s="56">
        <v>327453.31387830415</v>
      </c>
      <c r="Q8" s="56">
        <v>287103.92195900367</v>
      </c>
      <c r="R8" s="56">
        <v>307116.9344207815</v>
      </c>
      <c r="S8" s="56">
        <v>1255320.992393987</v>
      </c>
      <c r="T8" s="56">
        <v>284758</v>
      </c>
      <c r="U8" s="56">
        <v>305053.85192999966</v>
      </c>
      <c r="V8" s="56">
        <v>329787.53909000033</v>
      </c>
      <c r="W8" s="56">
        <v>347315.18111000111</v>
      </c>
      <c r="X8" s="56">
        <f t="shared" si="1"/>
        <v>1266914.5721300012</v>
      </c>
      <c r="Y8" s="56">
        <v>349733.35830000014</v>
      </c>
      <c r="Z8" s="56">
        <v>333013.09147999884</v>
      </c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>
      <c r="B9" s="57" t="s">
        <v>224</v>
      </c>
      <c r="C9" s="57" t="s">
        <v>487</v>
      </c>
      <c r="D9" s="55"/>
      <c r="E9" s="56">
        <v>124167.50984091951</v>
      </c>
      <c r="F9" s="56">
        <v>134517.21505545912</v>
      </c>
      <c r="G9" s="56">
        <v>175243.90165964182</v>
      </c>
      <c r="H9" s="56">
        <v>178775.58646536892</v>
      </c>
      <c r="I9" s="56">
        <v>612704.21302138944</v>
      </c>
      <c r="J9" s="56">
        <v>171765.13354322177</v>
      </c>
      <c r="K9" s="56">
        <v>187094.77328304123</v>
      </c>
      <c r="L9" s="56">
        <v>192219.98053211867</v>
      </c>
      <c r="M9" s="56">
        <v>217056.16490232589</v>
      </c>
      <c r="N9" s="56">
        <v>768136.0522607076</v>
      </c>
      <c r="O9" s="56">
        <v>219647.25800515228</v>
      </c>
      <c r="P9" s="56">
        <v>235249.1679571468</v>
      </c>
      <c r="Q9" s="56">
        <v>252617.99857467916</v>
      </c>
      <c r="R9" s="56">
        <v>249752.95109300831</v>
      </c>
      <c r="S9" s="56">
        <v>957267.37562998652</v>
      </c>
      <c r="T9" s="56">
        <v>262786</v>
      </c>
      <c r="U9" s="56">
        <v>262691.63689000008</v>
      </c>
      <c r="V9" s="56">
        <v>244814.8945800002</v>
      </c>
      <c r="W9" s="56">
        <v>219638.04029999973</v>
      </c>
      <c r="X9" s="56">
        <f t="shared" si="1"/>
        <v>989930.57177000004</v>
      </c>
      <c r="Y9" s="56">
        <v>208080.76266999997</v>
      </c>
      <c r="Z9" s="56">
        <v>214962.26017999998</v>
      </c>
    </row>
    <row r="10" spans="1:36">
      <c r="X10" s="58"/>
    </row>
    <row r="11" spans="1:36">
      <c r="B11" s="57" t="s">
        <v>222</v>
      </c>
      <c r="C11" s="57" t="s">
        <v>222</v>
      </c>
      <c r="D11" s="52"/>
      <c r="E11" s="52">
        <v>0.33411965459876053</v>
      </c>
      <c r="F11" s="52">
        <v>0.29500594561675886</v>
      </c>
      <c r="G11" s="52">
        <v>0.29740583196206782</v>
      </c>
      <c r="H11" s="52">
        <v>0.3027152071391962</v>
      </c>
      <c r="I11" s="52">
        <v>0.30654824150881704</v>
      </c>
      <c r="J11" s="52">
        <v>0.280968087653861</v>
      </c>
      <c r="K11" s="52">
        <v>0.26476317537527005</v>
      </c>
      <c r="L11" s="52">
        <v>0.26578638039658253</v>
      </c>
      <c r="M11" s="52">
        <v>0.25480089739320261</v>
      </c>
      <c r="N11" s="52">
        <v>0.26618446057037831</v>
      </c>
      <c r="O11" s="52">
        <v>0.25517465014804153</v>
      </c>
      <c r="P11" s="52">
        <v>0.23265406418629891</v>
      </c>
      <c r="Q11" s="52">
        <v>0.21804780132723997</v>
      </c>
      <c r="R11" s="52">
        <v>0.21465586203386372</v>
      </c>
      <c r="S11" s="52">
        <v>0.22828021153205214</v>
      </c>
      <c r="T11" s="52">
        <v>0.23671476749883713</v>
      </c>
      <c r="U11" s="67">
        <f t="shared" ref="U11:V16" si="2">U4/U$3</f>
        <v>0.24316846734279324</v>
      </c>
      <c r="V11" s="67">
        <f t="shared" si="2"/>
        <v>0.23194900860956405</v>
      </c>
      <c r="W11" s="67">
        <f t="shared" ref="W11:Y11" si="3">W4/W$3</f>
        <v>0.22984571879803697</v>
      </c>
      <c r="X11" s="67">
        <f t="shared" ref="X11:X16" si="4">X4/X$3</f>
        <v>0.23533330711238154</v>
      </c>
      <c r="Y11" s="67">
        <f t="shared" si="3"/>
        <v>0.2330871429148528</v>
      </c>
      <c r="Z11" s="67">
        <f t="shared" ref="Z11" si="5">Z4/Z$3</f>
        <v>0.23125017534931575</v>
      </c>
    </row>
    <row r="12" spans="1:36">
      <c r="B12" s="57" t="s">
        <v>226</v>
      </c>
      <c r="C12" s="57" t="s">
        <v>483</v>
      </c>
      <c r="D12" s="52"/>
      <c r="E12" s="52">
        <v>0.18177809362928873</v>
      </c>
      <c r="F12" s="52">
        <v>0.20910878960077786</v>
      </c>
      <c r="G12" s="52">
        <v>0.23560658443493399</v>
      </c>
      <c r="H12" s="52">
        <v>0.23736739153261843</v>
      </c>
      <c r="I12" s="52">
        <v>0.21753151209177751</v>
      </c>
      <c r="J12" s="52">
        <v>0.24324546666503721</v>
      </c>
      <c r="K12" s="52">
        <v>0.24529738638315296</v>
      </c>
      <c r="L12" s="52">
        <v>0.25741178808386728</v>
      </c>
      <c r="M12" s="52">
        <v>0.24108491037357382</v>
      </c>
      <c r="N12" s="52">
        <v>0.24666986605408772</v>
      </c>
      <c r="O12" s="52">
        <v>0.26325451700474994</v>
      </c>
      <c r="P12" s="52">
        <v>0.25116548780449233</v>
      </c>
      <c r="Q12" s="52">
        <v>0.22366970259830382</v>
      </c>
      <c r="R12" s="52">
        <v>0.22008728404616421</v>
      </c>
      <c r="S12" s="52">
        <v>0.23740767870346977</v>
      </c>
      <c r="T12" s="52">
        <v>0.22064590736015099</v>
      </c>
      <c r="U12" s="67">
        <f t="shared" si="2"/>
        <v>0.21957372494699573</v>
      </c>
      <c r="V12" s="67">
        <f t="shared" si="2"/>
        <v>0.22390666634340062</v>
      </c>
      <c r="W12" s="67">
        <f t="shared" ref="W12:Y12" si="6">W5/W$3</f>
        <v>0.21258203374804696</v>
      </c>
      <c r="X12" s="67">
        <f t="shared" si="4"/>
        <v>0.21915964520078024</v>
      </c>
      <c r="Y12" s="67">
        <f t="shared" si="6"/>
        <v>0.20674594229328083</v>
      </c>
      <c r="Z12" s="67">
        <f t="shared" ref="Z12" si="7">Z5/Z$3</f>
        <v>0.20723886125086133</v>
      </c>
    </row>
    <row r="13" spans="1:36">
      <c r="B13" s="57" t="s">
        <v>227</v>
      </c>
      <c r="C13" s="57" t="s">
        <v>484</v>
      </c>
      <c r="D13" s="52"/>
      <c r="E13" s="52">
        <v>4.7156480698896844E-2</v>
      </c>
      <c r="F13" s="52">
        <v>5.4454793759470085E-2</v>
      </c>
      <c r="G13" s="52">
        <v>5.1753866483016095E-2</v>
      </c>
      <c r="H13" s="52">
        <v>4.8725436569958272E-2</v>
      </c>
      <c r="I13" s="52">
        <v>5.0551087327674799E-2</v>
      </c>
      <c r="J13" s="52">
        <v>4.341050273010498E-2</v>
      </c>
      <c r="K13" s="52">
        <v>4.1568100076438345E-2</v>
      </c>
      <c r="L13" s="52">
        <v>3.6838756169330182E-2</v>
      </c>
      <c r="M13" s="52">
        <v>3.3276792041800049E-2</v>
      </c>
      <c r="N13" s="52">
        <v>3.860247552525338E-2</v>
      </c>
      <c r="O13" s="52">
        <v>3.890787924498712E-2</v>
      </c>
      <c r="P13" s="52">
        <v>0.11879900637203605</v>
      </c>
      <c r="Q13" s="52">
        <v>0.23038609231317689</v>
      </c>
      <c r="R13" s="52">
        <v>0.23485127406299627</v>
      </c>
      <c r="S13" s="52">
        <v>0.16542915541695707</v>
      </c>
      <c r="T13" s="52">
        <v>0.21294553453667039</v>
      </c>
      <c r="U13" s="67">
        <f t="shared" si="2"/>
        <v>0.2186489313785854</v>
      </c>
      <c r="V13" s="67">
        <f t="shared" si="2"/>
        <v>0.23371536650328814</v>
      </c>
      <c r="W13" s="67">
        <f t="shared" ref="W13:Y13" si="8">W6/W$3</f>
        <v>0.24580105242280029</v>
      </c>
      <c r="X13" s="67">
        <f t="shared" si="4"/>
        <v>0.2281259237033875</v>
      </c>
      <c r="Y13" s="67">
        <f t="shared" si="8"/>
        <v>0.24721425721657378</v>
      </c>
      <c r="Z13" s="67">
        <f t="shared" ref="Z13" si="9">Z6/Z$3</f>
        <v>0.25694888058398629</v>
      </c>
    </row>
    <row r="14" spans="1:36">
      <c r="B14" s="57" t="s">
        <v>228</v>
      </c>
      <c r="C14" s="57" t="s">
        <v>485</v>
      </c>
      <c r="D14" s="52"/>
      <c r="E14" s="52">
        <v>0.30998326257843128</v>
      </c>
      <c r="F14" s="52">
        <v>0.31385212537027141</v>
      </c>
      <c r="G14" s="52">
        <v>0.28557810417570378</v>
      </c>
      <c r="H14" s="52">
        <v>0.27206668555224883</v>
      </c>
      <c r="I14" s="52">
        <v>0.29426972922195588</v>
      </c>
      <c r="J14" s="52">
        <v>0.27916318788583638</v>
      </c>
      <c r="K14" s="52">
        <v>0.2813197619552853</v>
      </c>
      <c r="L14" s="52">
        <v>0.27265630545323222</v>
      </c>
      <c r="M14" s="52">
        <v>0.2730621148180028</v>
      </c>
      <c r="N14" s="52">
        <v>0.27643965468556914</v>
      </c>
      <c r="O14" s="52">
        <v>0.26255595672144899</v>
      </c>
      <c r="P14" s="52">
        <v>0.23628286761552406</v>
      </c>
      <c r="Q14" s="52">
        <v>0.1966647943325936</v>
      </c>
      <c r="R14" s="52">
        <v>0.19447384702314535</v>
      </c>
      <c r="S14" s="52">
        <v>0.21912438466773806</v>
      </c>
      <c r="T14" s="52">
        <v>0.19627946483590625</v>
      </c>
      <c r="U14" s="67">
        <f t="shared" si="2"/>
        <v>0.18652503316081118</v>
      </c>
      <c r="V14" s="67">
        <f t="shared" si="2"/>
        <v>0.18166142443929439</v>
      </c>
      <c r="W14" s="67">
        <f t="shared" ref="W14:Y14" si="10">W7/W$3</f>
        <v>0.18345410178424978</v>
      </c>
      <c r="X14" s="67">
        <f t="shared" si="4"/>
        <v>0.18680053304609029</v>
      </c>
      <c r="Y14" s="67">
        <f t="shared" si="10"/>
        <v>0.18854843451166886</v>
      </c>
      <c r="Z14" s="67">
        <f t="shared" ref="Z14" si="11">Z7/Z$3</f>
        <v>0.18538093615339885</v>
      </c>
    </row>
    <row r="15" spans="1:36">
      <c r="B15" s="57" t="s">
        <v>225</v>
      </c>
      <c r="C15" s="57" t="s">
        <v>486</v>
      </c>
      <c r="D15" s="52"/>
      <c r="E15" s="52">
        <v>6.7312520917342661E-2</v>
      </c>
      <c r="F15" s="52">
        <v>6.7119095084888419E-2</v>
      </c>
      <c r="G15" s="52">
        <v>5.7436437425106124E-2</v>
      </c>
      <c r="H15" s="52">
        <v>6.7200822578255354E-2</v>
      </c>
      <c r="I15" s="52">
        <v>6.4636122707967161E-2</v>
      </c>
      <c r="J15" s="52">
        <v>8.5257617751611975E-2</v>
      </c>
      <c r="K15" s="52">
        <v>9.5368480835606562E-2</v>
      </c>
      <c r="L15" s="52">
        <v>9.4183706386656671E-2</v>
      </c>
      <c r="M15" s="52">
        <v>0.12200823433705636</v>
      </c>
      <c r="N15" s="52">
        <v>9.9850233401439878E-2</v>
      </c>
      <c r="O15" s="52">
        <v>0.10860793438887074</v>
      </c>
      <c r="P15" s="52">
        <v>9.3748052705202575E-2</v>
      </c>
      <c r="Q15" s="52">
        <v>6.9808374124794334E-2</v>
      </c>
      <c r="R15" s="52">
        <v>7.4967129960553283E-2</v>
      </c>
      <c r="S15" s="52">
        <v>8.4966132438734882E-2</v>
      </c>
      <c r="T15" s="52">
        <v>6.9384006723054364E-2</v>
      </c>
      <c r="U15" s="67">
        <f t="shared" si="2"/>
        <v>7.0969626232907868E-2</v>
      </c>
      <c r="V15" s="67">
        <f>V8/V$3</f>
        <v>7.3904887446724243E-2</v>
      </c>
      <c r="W15" s="67">
        <f>W8/W$3</f>
        <v>7.8606969318753162E-2</v>
      </c>
      <c r="X15" s="67">
        <f t="shared" si="4"/>
        <v>7.3303413813322241E-2</v>
      </c>
      <c r="Y15" s="67">
        <f>Y8/Y$3</f>
        <v>7.7997858216793656E-2</v>
      </c>
      <c r="Z15" s="67">
        <f>Z8/Z$3</f>
        <v>7.2428225057858467E-2</v>
      </c>
    </row>
    <row r="16" spans="1:36">
      <c r="B16" s="57" t="s">
        <v>224</v>
      </c>
      <c r="C16" s="57" t="s">
        <v>487</v>
      </c>
      <c r="D16" s="55"/>
      <c r="E16" s="52">
        <v>5.9649987577279996E-2</v>
      </c>
      <c r="F16" s="52">
        <v>6.0459250567833467E-2</v>
      </c>
      <c r="G16" s="52">
        <v>7.2219175519172146E-2</v>
      </c>
      <c r="H16" s="52">
        <v>7.1924456627722955E-2</v>
      </c>
      <c r="I16" s="52">
        <v>6.6463307141807718E-2</v>
      </c>
      <c r="J16" s="52">
        <v>6.7955137313548353E-2</v>
      </c>
      <c r="K16" s="52">
        <v>7.1683095374246913E-2</v>
      </c>
      <c r="L16" s="52">
        <v>7.3123063510330891E-2</v>
      </c>
      <c r="M16" s="52">
        <v>7.5767051036364358E-2</v>
      </c>
      <c r="N16" s="52">
        <v>7.225330976327142E-2</v>
      </c>
      <c r="O16" s="52">
        <v>7.1499062491901633E-2</v>
      </c>
      <c r="P16" s="52">
        <v>6.735052131644613E-2</v>
      </c>
      <c r="Q16" s="52">
        <v>6.1423235303891432E-2</v>
      </c>
      <c r="R16" s="52">
        <v>6.09646028732772E-2</v>
      </c>
      <c r="S16" s="52">
        <v>6.4792437241048093E-2</v>
      </c>
      <c r="T16" s="52">
        <v>6.4030319045380854E-2</v>
      </c>
      <c r="U16" s="67">
        <f t="shared" si="2"/>
        <v>6.1114216937906668E-2</v>
      </c>
      <c r="V16" s="67">
        <f>V9/V$3</f>
        <v>5.4862646657728692E-2</v>
      </c>
      <c r="W16" s="67">
        <f>W9/W$3</f>
        <v>4.9710123928112956E-2</v>
      </c>
      <c r="X16" s="67">
        <f t="shared" si="4"/>
        <v>5.7277177124038091E-2</v>
      </c>
      <c r="Y16" s="67">
        <f>Y9/Y$3</f>
        <v>4.6406364846830056E-2</v>
      </c>
      <c r="Z16" s="67">
        <f>Z9/Z$3</f>
        <v>4.6752921604579258E-2</v>
      </c>
    </row>
    <row r="17" spans="2:26">
      <c r="J17" s="52"/>
    </row>
    <row r="18" spans="2:26">
      <c r="B18" s="2" t="s">
        <v>221</v>
      </c>
      <c r="C18" s="2" t="s">
        <v>488</v>
      </c>
      <c r="E18" s="3" t="s">
        <v>9</v>
      </c>
      <c r="F18" s="3" t="s">
        <v>10</v>
      </c>
      <c r="G18" s="3" t="s">
        <v>11</v>
      </c>
      <c r="H18" s="3" t="s">
        <v>12</v>
      </c>
      <c r="I18" s="46">
        <v>2022</v>
      </c>
      <c r="J18" s="3" t="s">
        <v>13</v>
      </c>
      <c r="K18" s="3" t="s">
        <v>14</v>
      </c>
      <c r="L18" s="3" t="s">
        <v>15</v>
      </c>
      <c r="M18" s="3" t="s">
        <v>16</v>
      </c>
      <c r="N18" s="46">
        <v>2023</v>
      </c>
      <c r="O18" s="3" t="s">
        <v>17</v>
      </c>
      <c r="P18" s="3" t="s">
        <v>18</v>
      </c>
      <c r="Q18" s="3" t="s">
        <v>19</v>
      </c>
      <c r="R18" s="3" t="s">
        <v>20</v>
      </c>
      <c r="S18" s="46">
        <v>2024</v>
      </c>
      <c r="T18" s="3" t="s">
        <v>21</v>
      </c>
      <c r="U18" s="3" t="s">
        <v>246</v>
      </c>
      <c r="V18" s="3" t="s">
        <v>261</v>
      </c>
      <c r="W18" s="3" t="s">
        <v>536</v>
      </c>
      <c r="X18" s="46">
        <v>2025</v>
      </c>
      <c r="Y18" s="3" t="s">
        <v>565</v>
      </c>
      <c r="Z18" s="3" t="s">
        <v>568</v>
      </c>
    </row>
    <row r="20" spans="2:26">
      <c r="B20" s="60" t="s">
        <v>220</v>
      </c>
      <c r="C20" s="60" t="s">
        <v>312</v>
      </c>
      <c r="D20" s="61"/>
      <c r="E20" s="62">
        <f>E3</f>
        <v>2081601.6043599898</v>
      </c>
      <c r="F20" s="62">
        <f t="shared" ref="F20:T20" si="12">F3</f>
        <v>2224923.6269400138</v>
      </c>
      <c r="G20" s="62">
        <f t="shared" si="12"/>
        <v>2426556.387550001</v>
      </c>
      <c r="H20" s="62">
        <f t="shared" si="12"/>
        <v>2485602.1838399358</v>
      </c>
      <c r="I20" s="62">
        <f t="shared" si="12"/>
        <v>9218683.8026899397</v>
      </c>
      <c r="J20" s="62">
        <f t="shared" si="12"/>
        <v>2527625.4354499937</v>
      </c>
      <c r="K20" s="62">
        <f t="shared" si="12"/>
        <v>2610026.426819976</v>
      </c>
      <c r="L20" s="62">
        <f t="shared" si="12"/>
        <v>2628718.9199200012</v>
      </c>
      <c r="M20" s="62">
        <f t="shared" si="12"/>
        <v>2864783.0677499892</v>
      </c>
      <c r="N20" s="62">
        <f t="shared" si="12"/>
        <v>10631153.849939961</v>
      </c>
      <c r="O20" s="62">
        <f t="shared" si="12"/>
        <v>3072029.9029099955</v>
      </c>
      <c r="P20" s="62">
        <f t="shared" si="12"/>
        <v>3492907.8997299755</v>
      </c>
      <c r="Q20" s="62">
        <f t="shared" si="12"/>
        <v>4112743.2855799878</v>
      </c>
      <c r="R20" s="62">
        <f t="shared" si="12"/>
        <v>4096687.9028499876</v>
      </c>
      <c r="S20" s="62">
        <f t="shared" si="12"/>
        <v>14774368.991069946</v>
      </c>
      <c r="T20" s="62">
        <f t="shared" si="12"/>
        <v>4104087</v>
      </c>
      <c r="U20" s="62">
        <f t="shared" ref="U20" si="13">U3</f>
        <v>4298371.9673100011</v>
      </c>
      <c r="V20" s="62">
        <f t="shared" ref="V20:W20" si="14">V3</f>
        <v>4462323.8121799994</v>
      </c>
      <c r="W20" s="62">
        <f t="shared" si="14"/>
        <v>4418376.4381200047</v>
      </c>
      <c r="X20" s="62">
        <f t="shared" ref="X20:Y20" si="15">X3</f>
        <v>17283159.217610009</v>
      </c>
      <c r="Y20" s="62">
        <f t="shared" si="15"/>
        <v>4483884.1257399982</v>
      </c>
      <c r="Z20" s="62">
        <f t="shared" ref="Z20" si="16">Z3</f>
        <v>4597835.8742600018</v>
      </c>
    </row>
    <row r="21" spans="2:26">
      <c r="B21" s="60" t="s">
        <v>229</v>
      </c>
      <c r="C21" s="60" t="s">
        <v>489</v>
      </c>
      <c r="E21" s="56"/>
      <c r="F21" s="56">
        <v>-35912.134549999995</v>
      </c>
      <c r="G21" s="56"/>
      <c r="H21" s="56"/>
      <c r="I21" s="56">
        <v>-905884.62900999968</v>
      </c>
      <c r="J21" s="56">
        <v>-43713.842999999993</v>
      </c>
      <c r="K21" s="56"/>
      <c r="L21" s="56"/>
      <c r="M21" s="56">
        <v>-84251.273290000026</v>
      </c>
      <c r="N21" s="56">
        <v>-450954.18102999998</v>
      </c>
      <c r="O21" s="56">
        <v>-140431.80218000006</v>
      </c>
      <c r="P21" s="56">
        <v>-290375.55829137529</v>
      </c>
      <c r="Q21" s="56"/>
      <c r="R21" s="56"/>
      <c r="S21" s="56">
        <v>-2896446.693</v>
      </c>
      <c r="T21" s="56"/>
      <c r="U21" s="56">
        <v>-69496.70263</v>
      </c>
      <c r="V21" s="56"/>
      <c r="W21" s="56">
        <v>-8022.4279999999999</v>
      </c>
      <c r="X21" s="56">
        <v>-239345.38800000001</v>
      </c>
      <c r="Y21" s="56"/>
      <c r="Z21" s="56"/>
    </row>
    <row r="22" spans="2:26">
      <c r="B22" s="35" t="s">
        <v>230</v>
      </c>
      <c r="C22" s="35" t="s">
        <v>490</v>
      </c>
      <c r="E22" s="59">
        <f>E20+E21</f>
        <v>2081601.6043599898</v>
      </c>
      <c r="F22" s="59">
        <f t="shared" ref="F22:T22" si="17">F20+F21</f>
        <v>2189011.4923900138</v>
      </c>
      <c r="G22" s="59">
        <f t="shared" si="17"/>
        <v>2426556.387550001</v>
      </c>
      <c r="H22" s="59">
        <f t="shared" si="17"/>
        <v>2485602.1838399358</v>
      </c>
      <c r="I22" s="59">
        <f t="shared" si="17"/>
        <v>8312799.1736799404</v>
      </c>
      <c r="J22" s="59">
        <f t="shared" si="17"/>
        <v>2483911.5924499938</v>
      </c>
      <c r="K22" s="59">
        <f t="shared" si="17"/>
        <v>2610026.426819976</v>
      </c>
      <c r="L22" s="59">
        <f t="shared" si="17"/>
        <v>2628718.9199200012</v>
      </c>
      <c r="M22" s="59">
        <f t="shared" si="17"/>
        <v>2780531.7944599893</v>
      </c>
      <c r="N22" s="59">
        <f t="shared" si="17"/>
        <v>10180199.668909961</v>
      </c>
      <c r="O22" s="59">
        <f t="shared" si="17"/>
        <v>2931598.1007299954</v>
      </c>
      <c r="P22" s="59">
        <f t="shared" si="17"/>
        <v>3202532.3414386003</v>
      </c>
      <c r="Q22" s="59">
        <f t="shared" si="17"/>
        <v>4112743.2855799878</v>
      </c>
      <c r="R22" s="59">
        <f t="shared" si="17"/>
        <v>4096687.9028499876</v>
      </c>
      <c r="S22" s="59">
        <f t="shared" si="17"/>
        <v>11877922.298069946</v>
      </c>
      <c r="T22" s="59">
        <f t="shared" si="17"/>
        <v>4104087</v>
      </c>
      <c r="U22" s="59">
        <f t="shared" ref="U22" si="18">U20+U21</f>
        <v>4228875.264680001</v>
      </c>
      <c r="V22" s="59">
        <f t="shared" ref="V22" si="19">V20+V21</f>
        <v>4462323.8121799994</v>
      </c>
      <c r="W22" s="59">
        <f>W20+W21</f>
        <v>4410354.0101200044</v>
      </c>
      <c r="X22" s="59">
        <f>X20+X21</f>
        <v>17043813.829610009</v>
      </c>
      <c r="Y22" s="59">
        <f>Y20+Y21</f>
        <v>4483884.1257399982</v>
      </c>
      <c r="Z22" s="59">
        <f>Z20+Z21</f>
        <v>4597835.8742600018</v>
      </c>
    </row>
    <row r="24" spans="2:26">
      <c r="B24" s="60" t="s">
        <v>26</v>
      </c>
      <c r="C24" s="60" t="s">
        <v>488</v>
      </c>
      <c r="E24" s="62">
        <f>BP_BS!L8+BP_BS!L19</f>
        <v>1613062.1074699992</v>
      </c>
      <c r="F24" s="62">
        <f>BP_BS!M8+BP_BS!M19</f>
        <v>1817682</v>
      </c>
      <c r="G24" s="62">
        <f>BP_BS!N8+BP_BS!N19</f>
        <v>1953281</v>
      </c>
      <c r="H24" s="62">
        <f>BP_BS!O8+BP_BS!O19</f>
        <v>2022126</v>
      </c>
      <c r="I24" s="6">
        <f>H24</f>
        <v>2022126</v>
      </c>
      <c r="J24" s="62">
        <f>BP_BS!P8+BP_BS!P19</f>
        <v>2006251</v>
      </c>
      <c r="K24" s="62">
        <f>BP_BS!Q8+BP_BS!Q19</f>
        <v>2153942</v>
      </c>
      <c r="L24" s="62">
        <f>BP_BS!R8+BP_BS!R19</f>
        <v>2238137</v>
      </c>
      <c r="M24" s="62">
        <f>BP_BS!S8+BP_BS!S19</f>
        <v>2559580</v>
      </c>
      <c r="N24" s="6">
        <f>M24</f>
        <v>2559580</v>
      </c>
      <c r="O24" s="62">
        <f>BP_BS!T8+BP_BS!T19</f>
        <v>2848946</v>
      </c>
      <c r="P24" s="62">
        <f>BP_BS!U8+BP_BS!U19</f>
        <v>3795459</v>
      </c>
      <c r="Q24" s="62">
        <f>BP_BS!V8+BP_BS!V19</f>
        <v>3672300</v>
      </c>
      <c r="R24" s="62">
        <f>BP_BS!W8+BP_BS!W19</f>
        <v>3673122</v>
      </c>
      <c r="S24" s="58">
        <f>R24</f>
        <v>3673122</v>
      </c>
      <c r="T24" s="62">
        <f>BP_BS!X8+BP_BS!X19</f>
        <v>3709168.85029</v>
      </c>
      <c r="U24" s="62">
        <f>BP_BS!Y8+BP_BS!Y19</f>
        <v>3852836.6482099998</v>
      </c>
      <c r="V24" s="62">
        <f>BP_BS!Z8+BP_BS!Z19</f>
        <v>4069970.6827600002</v>
      </c>
      <c r="W24" s="62">
        <f>BP_BS!AA8+BP_BS!AA19</f>
        <v>4019394.27458</v>
      </c>
      <c r="X24" s="62">
        <f>W24</f>
        <v>4019394.27458</v>
      </c>
      <c r="Y24" s="62">
        <f>BP_BS!AB8+BP_BS!AB19</f>
        <v>4161431</v>
      </c>
      <c r="Z24" s="62">
        <f>BP_BS!AC8+BP_BS!AC19</f>
        <v>4149954</v>
      </c>
    </row>
    <row r="25" spans="2:26">
      <c r="B25" s="60" t="s">
        <v>231</v>
      </c>
      <c r="C25" s="60" t="s">
        <v>491</v>
      </c>
      <c r="F25" s="56">
        <v>-31302.606339999995</v>
      </c>
      <c r="G25" s="56"/>
      <c r="H25" s="56"/>
      <c r="I25" s="56">
        <v>-190470.51083000001</v>
      </c>
      <c r="J25" s="56">
        <v>-58719.803749999999</v>
      </c>
      <c r="K25" s="56"/>
      <c r="L25" s="56"/>
      <c r="M25" s="56">
        <v>-103003.74733</v>
      </c>
      <c r="N25" s="56">
        <v>-240185.02664000003</v>
      </c>
      <c r="O25" s="56">
        <v>-182458.75780999998</v>
      </c>
      <c r="P25" s="56">
        <v>-727624.67737999978</v>
      </c>
      <c r="Q25" s="56"/>
      <c r="R25" s="56"/>
      <c r="S25" s="56">
        <v>-933841.97638999997</v>
      </c>
      <c r="T25" s="56"/>
      <c r="U25" s="56">
        <v>-24840.407579999999</v>
      </c>
      <c r="V25" s="56"/>
      <c r="W25" s="56">
        <v>-6553.4639999999999</v>
      </c>
      <c r="X25" s="56">
        <v>-33265.077989999976</v>
      </c>
      <c r="Y25" s="56"/>
      <c r="Z25" s="56"/>
    </row>
    <row r="26" spans="2:26">
      <c r="B26" s="35" t="s">
        <v>232</v>
      </c>
      <c r="C26" s="35" t="s">
        <v>492</v>
      </c>
      <c r="E26" s="59">
        <f>E24+E25</f>
        <v>1613062.1074699992</v>
      </c>
      <c r="F26" s="59">
        <f t="shared" ref="F26" si="20">F24+F25</f>
        <v>1786379.3936600001</v>
      </c>
      <c r="G26" s="59">
        <f t="shared" ref="G26" si="21">G24+G25</f>
        <v>1953281</v>
      </c>
      <c r="H26" s="59">
        <f t="shared" ref="H26" si="22">H24+H25</f>
        <v>2022126</v>
      </c>
      <c r="I26" s="59">
        <f t="shared" ref="I26" si="23">I24+I25</f>
        <v>1831655.48917</v>
      </c>
      <c r="J26" s="59">
        <f t="shared" ref="J26" si="24">J24+J25</f>
        <v>1947531.19625</v>
      </c>
      <c r="K26" s="59">
        <f t="shared" ref="K26" si="25">K24+K25</f>
        <v>2153942</v>
      </c>
      <c r="L26" s="59">
        <f t="shared" ref="L26" si="26">L24+L25</f>
        <v>2238137</v>
      </c>
      <c r="M26" s="59">
        <f t="shared" ref="M26" si="27">M24+M25</f>
        <v>2456576.2526699998</v>
      </c>
      <c r="N26" s="59">
        <f t="shared" ref="N26" si="28">N24+N25</f>
        <v>2319394.9733600002</v>
      </c>
      <c r="O26" s="59">
        <f t="shared" ref="O26" si="29">O24+O25</f>
        <v>2666487.2421900001</v>
      </c>
      <c r="P26" s="59">
        <f t="shared" ref="P26" si="30">P24+P25</f>
        <v>3067834.3226200002</v>
      </c>
      <c r="Q26" s="59">
        <f t="shared" ref="Q26" si="31">Q24+Q25</f>
        <v>3672300</v>
      </c>
      <c r="R26" s="59">
        <f t="shared" ref="R26" si="32">R24+R25</f>
        <v>3673122</v>
      </c>
      <c r="S26" s="59">
        <f t="shared" ref="S26" si="33">S24+S25</f>
        <v>2739280.02361</v>
      </c>
      <c r="T26" s="59">
        <f t="shared" ref="T26:U26" si="34">T24+T25</f>
        <v>3709168.85029</v>
      </c>
      <c r="U26" s="59">
        <f t="shared" si="34"/>
        <v>3827996.2406299999</v>
      </c>
      <c r="V26" s="59">
        <f t="shared" ref="V26:W26" si="35">V24+V25</f>
        <v>4069970.6827600002</v>
      </c>
      <c r="W26" s="59">
        <f t="shared" si="35"/>
        <v>4012840.8105799998</v>
      </c>
      <c r="X26" s="59">
        <f t="shared" ref="X26:Y26" si="36">X24+X25</f>
        <v>3986129.1965899998</v>
      </c>
      <c r="Y26" s="59">
        <f t="shared" si="36"/>
        <v>4161431</v>
      </c>
      <c r="Z26" s="59">
        <f t="shared" ref="Z26" si="37">Z24+Z25</f>
        <v>4149954</v>
      </c>
    </row>
    <row r="28" spans="2:26">
      <c r="B28" s="35" t="s">
        <v>234</v>
      </c>
      <c r="C28" s="35" t="s">
        <v>493</v>
      </c>
      <c r="E28" s="63">
        <f>(E26*360)/E$22/4</f>
        <v>69.742254890765068</v>
      </c>
      <c r="F28" s="63">
        <f t="shared" ref="F28:T28" si="38">(F26*360)/F$22/4</f>
        <v>73.446003361938978</v>
      </c>
      <c r="G28" s="63">
        <f t="shared" si="38"/>
        <v>72.446406315533267</v>
      </c>
      <c r="H28" s="63">
        <f t="shared" si="38"/>
        <v>73.218208924666612</v>
      </c>
      <c r="I28" s="63">
        <f>(I26*360)/I$22</f>
        <v>79.322976812550152</v>
      </c>
      <c r="J28" s="63">
        <f t="shared" si="38"/>
        <v>70.565235975091852</v>
      </c>
      <c r="K28" s="63">
        <f t="shared" si="38"/>
        <v>74.273110037506513</v>
      </c>
      <c r="L28" s="63">
        <f t="shared" si="38"/>
        <v>76.627565036938265</v>
      </c>
      <c r="M28" s="63">
        <f t="shared" si="38"/>
        <v>79.514236514327848</v>
      </c>
      <c r="N28" s="63">
        <f>(N26*360)/N$22</f>
        <v>82.020217438329013</v>
      </c>
      <c r="O28" s="63">
        <f t="shared" si="38"/>
        <v>81.861102221802426</v>
      </c>
      <c r="P28" s="63">
        <f t="shared" si="38"/>
        <v>86.21461381144762</v>
      </c>
      <c r="Q28" s="63">
        <f t="shared" si="38"/>
        <v>80.361689765275784</v>
      </c>
      <c r="R28" s="63">
        <f t="shared" si="38"/>
        <v>80.694694797233907</v>
      </c>
      <c r="S28" s="63">
        <f>(S26*360)/S$22</f>
        <v>83.02300551838421</v>
      </c>
      <c r="T28" s="63">
        <f t="shared" si="38"/>
        <v>81.339697849022201</v>
      </c>
      <c r="U28" s="63">
        <f t="shared" ref="U28:V28" si="39">(U26*360)/U$22/4</f>
        <v>81.468390551540622</v>
      </c>
      <c r="V28" s="63">
        <f t="shared" si="39"/>
        <v>82.086683276678457</v>
      </c>
      <c r="W28" s="63">
        <f t="shared" ref="W28:Y28" si="40">(W26*360)/W$22/4</f>
        <v>81.888136898646167</v>
      </c>
      <c r="X28" s="63">
        <f>(X26*360)/X$22</f>
        <v>84.195152864165919</v>
      </c>
      <c r="Y28" s="63">
        <f t="shared" si="40"/>
        <v>83.527758411506582</v>
      </c>
      <c r="Z28" s="63">
        <f t="shared" ref="Z28" si="41">(Z26*360)/Z$22/4</f>
        <v>81.232969208608878</v>
      </c>
    </row>
    <row r="29" spans="2:26">
      <c r="X29" s="74"/>
    </row>
    <row r="30" spans="2:26">
      <c r="B30" s="69" t="s">
        <v>233</v>
      </c>
      <c r="C30" s="69" t="s">
        <v>494</v>
      </c>
    </row>
    <row r="32" spans="2:26">
      <c r="B32" s="2" t="s">
        <v>235</v>
      </c>
      <c r="C32" s="2" t="s">
        <v>495</v>
      </c>
      <c r="E32" s="3" t="s">
        <v>9</v>
      </c>
      <c r="F32" s="3" t="s">
        <v>10</v>
      </c>
      <c r="G32" s="3" t="s">
        <v>11</v>
      </c>
      <c r="H32" s="3" t="s">
        <v>12</v>
      </c>
      <c r="I32" s="46">
        <v>2022</v>
      </c>
      <c r="J32" s="3" t="s">
        <v>13</v>
      </c>
      <c r="K32" s="3" t="s">
        <v>14</v>
      </c>
      <c r="L32" s="3" t="s">
        <v>15</v>
      </c>
      <c r="M32" s="3" t="s">
        <v>16</v>
      </c>
      <c r="N32" s="46">
        <v>2023</v>
      </c>
      <c r="O32" s="3" t="s">
        <v>17</v>
      </c>
      <c r="P32" s="3" t="s">
        <v>18</v>
      </c>
      <c r="Q32" s="3" t="s">
        <v>19</v>
      </c>
      <c r="R32" s="3" t="s">
        <v>20</v>
      </c>
      <c r="S32" s="46">
        <v>2024</v>
      </c>
      <c r="T32" s="3" t="s">
        <v>21</v>
      </c>
      <c r="U32" s="3" t="s">
        <v>246</v>
      </c>
      <c r="V32" s="3" t="s">
        <v>261</v>
      </c>
      <c r="W32" s="3" t="s">
        <v>536</v>
      </c>
      <c r="X32" s="46">
        <v>2025</v>
      </c>
      <c r="Y32" s="3" t="s">
        <v>565</v>
      </c>
      <c r="Z32" s="3" t="s">
        <v>568</v>
      </c>
    </row>
    <row r="34" spans="2:26">
      <c r="B34" s="4" t="s">
        <v>235</v>
      </c>
      <c r="C34" s="4" t="s">
        <v>495</v>
      </c>
      <c r="E34" s="59">
        <f>SUM(E35:E38)</f>
        <v>-26827.973810000003</v>
      </c>
      <c r="F34" s="59">
        <f t="shared" ref="F34:V34" si="42">SUM(F35:F38)</f>
        <v>-14768.424650000024</v>
      </c>
      <c r="G34" s="59">
        <f t="shared" si="42"/>
        <v>-22900.698429999993</v>
      </c>
      <c r="H34" s="59">
        <f t="shared" si="42"/>
        <v>-35396.890050000009</v>
      </c>
      <c r="I34" s="59">
        <f t="shared" si="42"/>
        <v>-99893.986940000046</v>
      </c>
      <c r="J34" s="59">
        <f t="shared" si="42"/>
        <v>-28095.652010000045</v>
      </c>
      <c r="K34" s="59">
        <f t="shared" si="42"/>
        <v>-37273.447539999986</v>
      </c>
      <c r="L34" s="59">
        <f t="shared" si="42"/>
        <v>-32843.02493</v>
      </c>
      <c r="M34" s="59">
        <f t="shared" si="42"/>
        <v>-46130.906029999984</v>
      </c>
      <c r="N34" s="59">
        <f t="shared" si="42"/>
        <v>-144343.03050999998</v>
      </c>
      <c r="O34" s="59">
        <f t="shared" si="42"/>
        <v>-48669.319720000014</v>
      </c>
      <c r="P34" s="59">
        <f t="shared" si="42"/>
        <v>-72166.645959999994</v>
      </c>
      <c r="Q34" s="59">
        <f t="shared" si="42"/>
        <v>-93634.125160000054</v>
      </c>
      <c r="R34" s="59">
        <f t="shared" si="42"/>
        <v>-71200.458300000042</v>
      </c>
      <c r="S34" s="59">
        <f t="shared" si="42"/>
        <v>-285670.54914000013</v>
      </c>
      <c r="T34" s="59">
        <f t="shared" si="42"/>
        <v>-65685.60308999999</v>
      </c>
      <c r="U34" s="59">
        <f t="shared" si="42"/>
        <v>-85137.074669999929</v>
      </c>
      <c r="V34" s="59">
        <f t="shared" si="42"/>
        <v>-91429.821889999934</v>
      </c>
      <c r="W34" s="59">
        <f t="shared" ref="W34:Y34" si="43">SUM(W35:W38)</f>
        <v>-87894.938290000006</v>
      </c>
      <c r="X34" s="59">
        <f>SUM(X35:X38)</f>
        <v>-330147.43793999986</v>
      </c>
      <c r="Y34" s="59">
        <f t="shared" si="43"/>
        <v>-59927.862479999996</v>
      </c>
      <c r="Z34" s="59">
        <f t="shared" ref="Z34" si="44">SUM(Z35:Z38)</f>
        <v>-80726.099719999853</v>
      </c>
    </row>
    <row r="35" spans="2:26">
      <c r="B35" s="64" t="s">
        <v>236</v>
      </c>
      <c r="C35" s="64" t="s">
        <v>496</v>
      </c>
      <c r="E35" s="72">
        <f>'DRE ABERTO old (DF)_Income St'!E11</f>
        <v>-6790.0731500000029</v>
      </c>
      <c r="F35" s="72">
        <f>'DRE ABERTO old (DF)_Income St'!F11</f>
        <v>9172.0904499999597</v>
      </c>
      <c r="G35" s="72">
        <f>'DRE ABERTO old (DF)_Income St'!G11</f>
        <v>1793.0042099999973</v>
      </c>
      <c r="H35" s="72">
        <f>'DRE ABERTO old (DF)_Income St'!H11</f>
        <v>-8190.295180000031</v>
      </c>
      <c r="I35" s="72">
        <f>'DRE ABERTO old (DF)_Income St'!I11</f>
        <v>-4015.2736700000769</v>
      </c>
      <c r="J35" s="72">
        <f>'DRE ABERTO old (DF)_Income St'!J11</f>
        <v>355.60138999996497</v>
      </c>
      <c r="K35" s="72">
        <f>'DRE ABERTO old (DF)_Income St'!K11</f>
        <v>-1927.8767199999991</v>
      </c>
      <c r="L35" s="72">
        <f>'DRE ABERTO old (DF)_Income St'!L11</f>
        <v>7313.6077000000196</v>
      </c>
      <c r="M35" s="72">
        <f>'DRE ABERTO old (DF)_Income St'!M11</f>
        <v>-764.93954999998709</v>
      </c>
      <c r="N35" s="72">
        <f>'DRE ABERTO old (DF)_Income St'!N11</f>
        <v>4976.3928199999982</v>
      </c>
      <c r="O35" s="72">
        <f>'DRE ABERTO old (DF)_Income St'!O11</f>
        <v>1905.6366399999847</v>
      </c>
      <c r="P35" s="72">
        <f>'DRE ABERTO old (DF)_Income St'!P11</f>
        <v>523.00245000000245</v>
      </c>
      <c r="Q35" s="72">
        <f>'DRE ABERTO old (DF)_Income St'!Q11</f>
        <v>-7086.3049600000304</v>
      </c>
      <c r="R35" s="72">
        <f>'DRE ABERTO old (DF)_Income St'!R11</f>
        <v>1279.5582799999499</v>
      </c>
      <c r="S35" s="72">
        <f>'DRE ABERTO old (DF)_Income St'!S11</f>
        <v>-3378.1075900000933</v>
      </c>
      <c r="T35" s="72">
        <f>'DRE ABERTO old (DF)_Income St'!T11</f>
        <v>454.45669000000169</v>
      </c>
      <c r="U35" s="72">
        <f>'DRE ABERTO old (DF)_Income St'!U11</f>
        <v>-895.61924999998905</v>
      </c>
      <c r="V35" s="72">
        <f>'DRE ABERTO old (DF)_Income St'!V11</f>
        <v>-7732.8249499999947</v>
      </c>
      <c r="W35" s="72">
        <f>'DRE ABERTO old (DF)_Income St'!W11</f>
        <v>-4516.6570700000348</v>
      </c>
      <c r="X35" s="72">
        <f>'DRE ABERTO old (DF)_Income St'!X11</f>
        <v>-12690.644580000017</v>
      </c>
      <c r="Y35" s="72">
        <f>'DRE ABERTO old (DF)_Income St'!Y11</f>
        <v>9915.5196300001007</v>
      </c>
      <c r="Z35" s="72">
        <f>'DRE ABERTO old (DF)_Income St'!Z11</f>
        <v>352.03649000001298</v>
      </c>
    </row>
    <row r="36" spans="2:26">
      <c r="B36" s="64" t="s">
        <v>237</v>
      </c>
      <c r="C36" s="64" t="s">
        <v>497</v>
      </c>
      <c r="E36" s="72">
        <f>'DRE ABERTO old (DF)_Income St'!E16</f>
        <v>-20550.79981</v>
      </c>
      <c r="F36" s="72">
        <f>'DRE ABERTO old (DF)_Income St'!F16</f>
        <v>-23663.852729999984</v>
      </c>
      <c r="G36" s="72">
        <f>'DRE ABERTO old (DF)_Income St'!G16</f>
        <v>-23994.82238999999</v>
      </c>
      <c r="H36" s="72">
        <f>'DRE ABERTO old (DF)_Income St'!H16</f>
        <v>-27141.465739999981</v>
      </c>
      <c r="I36" s="72">
        <f>'DRE ABERTO old (DF)_Income St'!I16</f>
        <v>-95350.940669999953</v>
      </c>
      <c r="J36" s="72">
        <f>'DRE ABERTO old (DF)_Income St'!J16</f>
        <v>-28242.567400000011</v>
      </c>
      <c r="K36" s="72">
        <f>'DRE ABERTO old (DF)_Income St'!K16</f>
        <v>-34815.79412999998</v>
      </c>
      <c r="L36" s="72">
        <f>'DRE ABERTO old (DF)_Income St'!L16</f>
        <v>-40293.402360000022</v>
      </c>
      <c r="M36" s="72">
        <f>'DRE ABERTO old (DF)_Income St'!M16</f>
        <v>-46799.687949999992</v>
      </c>
      <c r="N36" s="72">
        <f>'DRE ABERTO old (DF)_Income St'!N16</f>
        <v>-150151.45183999999</v>
      </c>
      <c r="O36" s="72">
        <f>'DRE ABERTO old (DF)_Income St'!O16</f>
        <v>-48819.748249999997</v>
      </c>
      <c r="P36" s="72">
        <f>'DRE ABERTO old (DF)_Income St'!P16</f>
        <v>-70184.476540000003</v>
      </c>
      <c r="Q36" s="72">
        <f>'DRE ABERTO old (DF)_Income St'!Q16</f>
        <v>-85036.293310000008</v>
      </c>
      <c r="R36" s="72">
        <f>'DRE ABERTO old (DF)_Income St'!R16</f>
        <v>-87527.790999999983</v>
      </c>
      <c r="S36" s="72">
        <f>'DRE ABERTO old (DF)_Income St'!S16</f>
        <v>-291568.30910000001</v>
      </c>
      <c r="T36" s="72">
        <f>'DRE ABERTO old (DF)_Income St'!T16</f>
        <v>-65383.079799999985</v>
      </c>
      <c r="U36" s="72">
        <f>'DRE ABERTO old (DF)_Income St'!U16</f>
        <v>-82528.711809999935</v>
      </c>
      <c r="V36" s="72">
        <f>'DRE ABERTO old (DF)_Income St'!V16</f>
        <v>-80873.686539999937</v>
      </c>
      <c r="W36" s="72">
        <f>'DRE ABERTO old (DF)_Income St'!W16</f>
        <v>-82755.308229999966</v>
      </c>
      <c r="X36" s="72">
        <f>'DRE ABERTO old (DF)_Income St'!X16</f>
        <v>-311540.78637999983</v>
      </c>
      <c r="Y36" s="72">
        <f>'DRE ABERTO old (DF)_Income St'!Y16</f>
        <v>-68488.205570000093</v>
      </c>
      <c r="Z36" s="72">
        <f>'DRE ABERTO old (DF)_Income St'!Z16</f>
        <v>-79010.885089999865</v>
      </c>
    </row>
    <row r="37" spans="2:26">
      <c r="B37" s="64" t="s">
        <v>238</v>
      </c>
      <c r="C37" s="64" t="s">
        <v>498</v>
      </c>
      <c r="E37" s="72">
        <f>'DRE ABERTO old (DF)_Income St'!E33</f>
        <v>605.0993400000001</v>
      </c>
      <c r="F37" s="72">
        <f>'DRE ABERTO old (DF)_Income St'!F33</f>
        <v>-261.96593000000007</v>
      </c>
      <c r="G37" s="72">
        <f>'DRE ABERTO old (DF)_Income St'!G33</f>
        <v>-192.83819000000005</v>
      </c>
      <c r="H37" s="72">
        <f>'DRE ABERTO old (DF)_Income St'!H33</f>
        <v>-40.214680000000016</v>
      </c>
      <c r="I37" s="72">
        <f>'DRE ABERTO old (DF)_Income St'!I33</f>
        <v>110.08053999999996</v>
      </c>
      <c r="J37" s="72">
        <f>'DRE ABERTO old (DF)_Income St'!J33</f>
        <v>-160.92849000000004</v>
      </c>
      <c r="K37" s="72">
        <f>'DRE ABERTO old (DF)_Income St'!K33</f>
        <v>-188.93044000000012</v>
      </c>
      <c r="L37" s="72">
        <f>'DRE ABERTO old (DF)_Income St'!L33</f>
        <v>383.50697999999988</v>
      </c>
      <c r="M37" s="72">
        <f>'DRE ABERTO old (DF)_Income St'!M33</f>
        <v>2894.9286200000006</v>
      </c>
      <c r="N37" s="72">
        <f>'DRE ABERTO old (DF)_Income St'!N33</f>
        <v>2928.5766700000004</v>
      </c>
      <c r="O37" s="72">
        <f>'DRE ABERTO old (DF)_Income St'!O33</f>
        <v>-767.95636000000002</v>
      </c>
      <c r="P37" s="72">
        <f>'DRE ABERTO old (DF)_Income St'!P33</f>
        <v>-4078.6484099999975</v>
      </c>
      <c r="Q37" s="72">
        <f>'DRE ABERTO old (DF)_Income St'!Q33</f>
        <v>33.34714000000001</v>
      </c>
      <c r="R37" s="72">
        <f>'DRE ABERTO old (DF)_Income St'!R33</f>
        <v>13271.642390000001</v>
      </c>
      <c r="S37" s="72">
        <f>'DRE ABERTO old (DF)_Income St'!S33</f>
        <v>8458.3847600000045</v>
      </c>
      <c r="T37" s="72">
        <f>'DRE ABERTO old (DF)_Income St'!T33</f>
        <v>-7.4678699999999649</v>
      </c>
      <c r="U37" s="72">
        <f>'DRE ABERTO old (DF)_Income St'!U33</f>
        <v>44.571119999999851</v>
      </c>
      <c r="V37" s="72">
        <f>'DRE ABERTO old (DF)_Income St'!V33</f>
        <v>-203.40027999999998</v>
      </c>
      <c r="W37" s="72">
        <f>'DRE ABERTO old (DF)_Income St'!W33</f>
        <v>1497.8405500000001</v>
      </c>
      <c r="X37" s="72">
        <f>'DRE ABERTO old (DF)_Income St'!X33</f>
        <v>1331.5435199999999</v>
      </c>
      <c r="Y37" s="72">
        <f>'DRE ABERTO old (DF)_Income St'!Y33</f>
        <v>303.53757999999976</v>
      </c>
      <c r="Z37" s="72">
        <f>'DRE ABERTO old (DF)_Income St'!Z33</f>
        <v>-375.43045000000018</v>
      </c>
    </row>
    <row r="38" spans="2:26">
      <c r="B38" s="64" t="s">
        <v>239</v>
      </c>
      <c r="C38" s="64" t="s">
        <v>499</v>
      </c>
      <c r="E38" s="72">
        <f>'DRE ABERTO old (DF)_Income St'!E40</f>
        <v>-92.200190000000006</v>
      </c>
      <c r="F38" s="72">
        <f>'DRE ABERTO old (DF)_Income St'!F40</f>
        <v>-14.696440000000001</v>
      </c>
      <c r="G38" s="72">
        <f>'DRE ABERTO old (DF)_Income St'!G40</f>
        <v>-506.04205999999999</v>
      </c>
      <c r="H38" s="72">
        <f>'DRE ABERTO old (DF)_Income St'!H40</f>
        <v>-24.914450000000002</v>
      </c>
      <c r="I38" s="72">
        <f>'DRE ABERTO old (DF)_Income St'!I40</f>
        <v>-637.85313999999994</v>
      </c>
      <c r="J38" s="72">
        <f>'DRE ABERTO old (DF)_Income St'!J40</f>
        <v>-47.757510000000003</v>
      </c>
      <c r="K38" s="72">
        <f>'DRE ABERTO old (DF)_Income St'!K40</f>
        <v>-340.84625</v>
      </c>
      <c r="L38" s="72">
        <f>'DRE ABERTO old (DF)_Income St'!L40</f>
        <v>-246.73724999999999</v>
      </c>
      <c r="M38" s="72">
        <f>'DRE ABERTO old (DF)_Income St'!M40</f>
        <v>-1461.2071500000002</v>
      </c>
      <c r="N38" s="72">
        <f>'DRE ABERTO old (DF)_Income St'!N40</f>
        <v>-2096.5481600000003</v>
      </c>
      <c r="O38" s="72">
        <f>'DRE ABERTO old (DF)_Income St'!O40</f>
        <v>-987.25175000000002</v>
      </c>
      <c r="P38" s="72">
        <f>'DRE ABERTO old (DF)_Income St'!P40</f>
        <v>1573.4765400000001</v>
      </c>
      <c r="Q38" s="72">
        <f>'DRE ABERTO old (DF)_Income St'!Q40</f>
        <v>-1544.8740299999999</v>
      </c>
      <c r="R38" s="72">
        <f>'DRE ABERTO old (DF)_Income St'!R40</f>
        <v>1776.13203</v>
      </c>
      <c r="S38" s="72">
        <f>'DRE ABERTO old (DF)_Income St'!S40</f>
        <v>817.48279000000014</v>
      </c>
      <c r="T38" s="72">
        <f>'DRE ABERTO old (DF)_Income St'!T40</f>
        <v>-749.51210999999989</v>
      </c>
      <c r="U38" s="72">
        <f>'DRE ABERTO old (DF)_Income St'!U40</f>
        <v>-1757.3147300000001</v>
      </c>
      <c r="V38" s="72">
        <f>'DRE ABERTO old (DF)_Income St'!V40</f>
        <v>-2619.9101199999991</v>
      </c>
      <c r="W38" s="72">
        <f>'DRE ABERTO old (DF)_Income St'!W40</f>
        <v>-2120.8135399999996</v>
      </c>
      <c r="X38" s="72">
        <f>'DRE ABERTO old (DF)_Income St'!X40</f>
        <v>-7247.5504999999976</v>
      </c>
      <c r="Y38" s="72">
        <f>'DRE ABERTO old (DF)_Income St'!Y40</f>
        <v>-1658.7141199999999</v>
      </c>
      <c r="Z38" s="72">
        <f>'DRE ABERTO old (DF)_Income St'!Z40</f>
        <v>-1691.8206699999996</v>
      </c>
    </row>
    <row r="39" spans="2:26">
      <c r="B39" s="64"/>
      <c r="C39" s="64"/>
      <c r="E39" s="7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2:26">
      <c r="B40" s="64" t="s">
        <v>240</v>
      </c>
      <c r="C40" s="64" t="s">
        <v>500</v>
      </c>
      <c r="E40" s="65">
        <f>E34/E3</f>
        <v>-1.2888140436579144E-2</v>
      </c>
      <c r="F40" s="65">
        <f t="shared" ref="F40:T40" si="45">F34/F3</f>
        <v>-6.6377220643350178E-3</v>
      </c>
      <c r="G40" s="65">
        <f t="shared" si="45"/>
        <v>-9.4375298870025149E-3</v>
      </c>
      <c r="H40" s="65">
        <f t="shared" si="45"/>
        <v>-1.4240770417781162E-2</v>
      </c>
      <c r="I40" s="65">
        <f t="shared" si="45"/>
        <v>-1.0836035715950227E-2</v>
      </c>
      <c r="J40" s="65">
        <f t="shared" si="45"/>
        <v>-1.111543332962155E-2</v>
      </c>
      <c r="K40" s="65">
        <f t="shared" si="45"/>
        <v>-1.4280869786216493E-2</v>
      </c>
      <c r="L40" s="65">
        <f t="shared" si="45"/>
        <v>-1.2493928004672139E-2</v>
      </c>
      <c r="M40" s="65">
        <f t="shared" si="45"/>
        <v>-1.6102757150904052E-2</v>
      </c>
      <c r="N40" s="65">
        <f t="shared" si="45"/>
        <v>-1.3577362584289489E-2</v>
      </c>
      <c r="O40" s="65">
        <f t="shared" si="45"/>
        <v>-1.584272329963252E-2</v>
      </c>
      <c r="P40" s="65">
        <f t="shared" si="45"/>
        <v>-2.0660907195857912E-2</v>
      </c>
      <c r="Q40" s="65">
        <f t="shared" si="45"/>
        <v>-2.2766829499983141E-2</v>
      </c>
      <c r="R40" s="65">
        <f t="shared" si="45"/>
        <v>-1.7380005504072506E-2</v>
      </c>
      <c r="S40" s="65">
        <f t="shared" si="45"/>
        <v>-1.9335549918420722E-2</v>
      </c>
      <c r="T40" s="65">
        <f t="shared" si="45"/>
        <v>-1.6004924625135867E-2</v>
      </c>
      <c r="U40" s="68">
        <f t="shared" ref="U40:X40" si="46">U34/U3</f>
        <v>-1.9806818794996062E-2</v>
      </c>
      <c r="V40" s="68">
        <f t="shared" si="46"/>
        <v>-2.0489284448708196E-2</v>
      </c>
      <c r="W40" s="68">
        <f t="shared" ref="W40:Y40" si="47">W34/W3</f>
        <v>-1.9893039789837107E-2</v>
      </c>
      <c r="X40" s="68">
        <f t="shared" si="46"/>
        <v>-1.9102262137561565E-2</v>
      </c>
      <c r="Y40" s="68">
        <f t="shared" si="47"/>
        <v>-1.3365167519825191E-2</v>
      </c>
      <c r="Z40" s="68">
        <f t="shared" ref="Z40" si="48">Z34/Z3</f>
        <v>-1.7557412210367843E-2</v>
      </c>
    </row>
    <row r="42" spans="2:26">
      <c r="B42" s="2" t="s">
        <v>241</v>
      </c>
      <c r="C42" s="2" t="s">
        <v>374</v>
      </c>
      <c r="E42" s="3" t="s">
        <v>9</v>
      </c>
      <c r="F42" s="3" t="s">
        <v>10</v>
      </c>
      <c r="G42" s="3" t="s">
        <v>11</v>
      </c>
      <c r="H42" s="3" t="s">
        <v>12</v>
      </c>
      <c r="I42" s="46">
        <v>2022</v>
      </c>
      <c r="J42" s="3" t="s">
        <v>13</v>
      </c>
      <c r="K42" s="3" t="s">
        <v>14</v>
      </c>
      <c r="L42" s="3" t="s">
        <v>15</v>
      </c>
      <c r="M42" s="3" t="s">
        <v>16</v>
      </c>
      <c r="N42" s="46">
        <v>2023</v>
      </c>
      <c r="O42" s="3" t="s">
        <v>17</v>
      </c>
      <c r="P42" s="3" t="s">
        <v>18</v>
      </c>
      <c r="Q42" s="3" t="s">
        <v>19</v>
      </c>
      <c r="R42" s="3" t="s">
        <v>20</v>
      </c>
      <c r="S42" s="46">
        <v>2024</v>
      </c>
      <c r="T42" s="3" t="s">
        <v>21</v>
      </c>
      <c r="U42" s="3" t="s">
        <v>246</v>
      </c>
      <c r="V42" s="3" t="s">
        <v>261</v>
      </c>
      <c r="W42" s="3" t="s">
        <v>536</v>
      </c>
      <c r="X42" s="46">
        <v>2025</v>
      </c>
      <c r="Y42" s="3" t="s">
        <v>565</v>
      </c>
      <c r="Z42" s="3" t="s">
        <v>568</v>
      </c>
    </row>
    <row r="44" spans="2:26">
      <c r="B44" s="4" t="s">
        <v>242</v>
      </c>
      <c r="C44" s="4" t="s">
        <v>501</v>
      </c>
      <c r="E44" s="59">
        <f>'DRE ABERTO old (DF)_Income St'!E96</f>
        <v>93389.254139985889</v>
      </c>
      <c r="F44" s="59">
        <f>'DRE ABERTO old (DF)_Income St'!F96</f>
        <v>101905.42244002383</v>
      </c>
      <c r="G44" s="59">
        <f>'DRE ABERTO old (DF)_Income St'!G96</f>
        <v>118596.89991003287</v>
      </c>
      <c r="H44" s="59">
        <f>'DRE ABERTO old (DF)_Income St'!H96</f>
        <v>203140.83150995249</v>
      </c>
      <c r="I44" s="59">
        <f>'DRE ABERTO old (DF)_Income St'!I96</f>
        <v>517032.40799999423</v>
      </c>
      <c r="J44" s="59">
        <f>'DRE ABERTO old (DF)_Income St'!J96</f>
        <v>121183.03914999263</v>
      </c>
      <c r="K44" s="59">
        <f>'DRE ABERTO old (DF)_Income St'!K96</f>
        <v>129861.16929996354</v>
      </c>
      <c r="L44" s="59">
        <f>'DRE ABERTO old (DF)_Income St'!L96</f>
        <v>143538.57373998349</v>
      </c>
      <c r="M44" s="59">
        <f>'DRE ABERTO old (DF)_Income St'!M96</f>
        <v>251764.0677500196</v>
      </c>
      <c r="N44" s="59">
        <f>'DRE ABERTO old (DF)_Income St'!N96</f>
        <v>646346.84993996006</v>
      </c>
      <c r="O44" s="59">
        <f>'DRE ABERTO old (DF)_Income St'!O96</f>
        <v>139439.81157999532</v>
      </c>
      <c r="P44" s="59">
        <f>'DRE ABERTO old (DF)_Income St'!P96</f>
        <v>140281.99105997762</v>
      </c>
      <c r="Q44" s="59">
        <f>'DRE ABERTO old (DF)_Income St'!Q96</f>
        <v>147947.72284999941</v>
      </c>
      <c r="R44" s="59">
        <f>'DRE ABERTO old (DF)_Income St'!R96</f>
        <v>238764.23486900702</v>
      </c>
      <c r="S44" s="59">
        <f>'DRE ABERTO old (DF)_Income St'!S96</f>
        <v>666433.76035897969</v>
      </c>
      <c r="T44" s="59">
        <f>'DRE ABERTO old (DF)_Income St'!T96</f>
        <v>148135.9567600122</v>
      </c>
      <c r="U44" s="59">
        <f>'DRE ABERTO old (DF)_Income St'!U96</f>
        <v>124249.02909992787</v>
      </c>
      <c r="V44" s="59">
        <f>'DRE ABERTO old (DF)_Income St'!V96</f>
        <v>157122.55962002976</v>
      </c>
      <c r="W44" s="59">
        <f>'DRE ABERTO old (DF)_Income St'!W96</f>
        <v>264636.48582017474</v>
      </c>
      <c r="X44" s="59">
        <f>'DRE ABERTO old (DF)_Income St'!X96</f>
        <v>694144.0313001445</v>
      </c>
      <c r="Y44" s="59">
        <f>'DRE ABERTO old (DF)_Income St'!Y96</f>
        <v>125099.88233000494</v>
      </c>
      <c r="Z44" s="59">
        <f>'DRE ABERTO old (DF)_Income St'!Z96</f>
        <v>377793.14137998747</v>
      </c>
    </row>
    <row r="45" spans="2:26">
      <c r="B45" s="69" t="s">
        <v>240</v>
      </c>
      <c r="C45" s="69" t="s">
        <v>500</v>
      </c>
      <c r="D45" s="70"/>
      <c r="E45" s="73">
        <f t="shared" ref="E45:X45" si="49">E44/E$3</f>
        <v>4.4864134397465262E-2</v>
      </c>
      <c r="F45" s="73">
        <f t="shared" si="49"/>
        <v>4.580176200482737E-2</v>
      </c>
      <c r="G45" s="73">
        <f t="shared" si="49"/>
        <v>4.8874569953750592E-2</v>
      </c>
      <c r="H45" s="73">
        <f t="shared" si="49"/>
        <v>8.1727008783089347E-2</v>
      </c>
      <c r="I45" s="73">
        <f t="shared" si="49"/>
        <v>5.608527410920941E-2</v>
      </c>
      <c r="J45" s="73">
        <f t="shared" si="49"/>
        <v>4.7943432381395701E-2</v>
      </c>
      <c r="K45" s="73">
        <f t="shared" si="49"/>
        <v>4.9754733502137292E-2</v>
      </c>
      <c r="L45" s="73">
        <f t="shared" si="49"/>
        <v>5.4604002220348363E-2</v>
      </c>
      <c r="M45" s="73">
        <f t="shared" si="49"/>
        <v>8.7882419644345358E-2</v>
      </c>
      <c r="N45" s="73">
        <f t="shared" si="49"/>
        <v>6.0797431686458972E-2</v>
      </c>
      <c r="O45" s="73">
        <f t="shared" si="49"/>
        <v>4.5390121837001092E-2</v>
      </c>
      <c r="P45" s="73">
        <f t="shared" si="49"/>
        <v>4.0161949609613903E-2</v>
      </c>
      <c r="Q45" s="73">
        <f t="shared" si="49"/>
        <v>3.5973002100260075E-2</v>
      </c>
      <c r="R45" s="73">
        <f t="shared" si="49"/>
        <v>5.8282261312340461E-2</v>
      </c>
      <c r="S45" s="73">
        <f t="shared" si="49"/>
        <v>4.5107426297650438E-2</v>
      </c>
      <c r="T45" s="73">
        <f t="shared" si="49"/>
        <v>3.609474086685107E-2</v>
      </c>
      <c r="U45" s="73">
        <f t="shared" si="49"/>
        <v>2.8906067237751215E-2</v>
      </c>
      <c r="V45" s="73">
        <f t="shared" si="49"/>
        <v>3.5210927362815017E-2</v>
      </c>
      <c r="W45" s="73">
        <f t="shared" ref="W45:Y45" si="50">W44/W$3</f>
        <v>5.9894508656391475E-2</v>
      </c>
      <c r="X45" s="73">
        <f t="shared" si="49"/>
        <v>4.0163029372134305E-2</v>
      </c>
      <c r="Y45" s="73">
        <f t="shared" si="50"/>
        <v>2.7899891884328985E-2</v>
      </c>
      <c r="Z45" s="73">
        <f t="shared" ref="Z45" si="51">Z44/Z$3</f>
        <v>8.2167600521580453E-2</v>
      </c>
    </row>
    <row r="46" spans="2:26">
      <c r="B46" s="69"/>
      <c r="C46" s="69"/>
      <c r="D46" s="70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 spans="2:26">
      <c r="B47" s="64" t="s">
        <v>243</v>
      </c>
      <c r="C47" s="64" t="s">
        <v>502</v>
      </c>
      <c r="D47" s="1"/>
      <c r="E47" s="72">
        <f>'DRE ABERTO old (DF)_Income St'!E102</f>
        <v>28144.947300000003</v>
      </c>
      <c r="F47" s="72">
        <f>'DRE ABERTO old (DF)_Income St'!F102</f>
        <v>31547.496350000005</v>
      </c>
      <c r="G47" s="72">
        <f>'DRE ABERTO old (DF)_Income St'!G102</f>
        <v>30947.021279999979</v>
      </c>
      <c r="H47" s="72">
        <f>'DRE ABERTO old (DF)_Income St'!H102</f>
        <v>14601.369799999971</v>
      </c>
      <c r="I47" s="72">
        <f>'DRE ABERTO old (DF)_Income St'!I102</f>
        <v>105240.83472999996</v>
      </c>
      <c r="J47" s="72">
        <f>'DRE ABERTO old (DF)_Income St'!J102</f>
        <v>25986.333509999993</v>
      </c>
      <c r="K47" s="72">
        <f>'DRE ABERTO old (DF)_Income St'!K102</f>
        <v>29494.138810000015</v>
      </c>
      <c r="L47" s="72">
        <f>'DRE ABERTO old (DF)_Income St'!L102</f>
        <v>33282.774119999995</v>
      </c>
      <c r="M47" s="72">
        <f>'DRE ABERTO old (DF)_Income St'!M102</f>
        <v>38357.896179999938</v>
      </c>
      <c r="N47" s="72">
        <f>'DRE ABERTO old (DF)_Income St'!N102</f>
        <v>127121.14261999994</v>
      </c>
      <c r="O47" s="72">
        <f>'DRE ABERTO old (DF)_Income St'!O102</f>
        <v>43792.441199999994</v>
      </c>
      <c r="P47" s="72">
        <f>'DRE ABERTO old (DF)_Income St'!P102</f>
        <v>39061.802219999976</v>
      </c>
      <c r="Q47" s="72">
        <f>'DRE ABERTO old (DF)_Income St'!Q102</f>
        <v>45328.430069999995</v>
      </c>
      <c r="R47" s="72">
        <f>'DRE ABERTO old (DF)_Income St'!R102</f>
        <v>48935.96678000001</v>
      </c>
      <c r="S47" s="72">
        <f>'DRE ABERTO old (DF)_Income St'!S102</f>
        <v>177118.64026999997</v>
      </c>
      <c r="T47" s="72">
        <f>'DRE ABERTO old (DF)_Income St'!T102</f>
        <v>48633.794620000001</v>
      </c>
      <c r="U47" s="72">
        <f>'DRE ABERTO old (DF)_Income St'!U102</f>
        <v>47722.412910000006</v>
      </c>
      <c r="V47" s="72">
        <f>'DRE ABERTO old (DF)_Income St'!V102</f>
        <v>47380.351819999894</v>
      </c>
      <c r="W47" s="72">
        <f>'DRE ABERTO old (DF)_Income St'!W102</f>
        <v>49944.810210000083</v>
      </c>
      <c r="X47" s="72">
        <f>'DRE ABERTO old (DF)_Income St'!X102</f>
        <v>193681.36955999999</v>
      </c>
      <c r="Y47" s="72">
        <f>'DRE ABERTO old (DF)_Income St'!Y102</f>
        <v>49869.307640000006</v>
      </c>
      <c r="Z47" s="72">
        <f>'DRE ABERTO old (DF)_Income St'!Z102</f>
        <v>48603.881459999982</v>
      </c>
    </row>
    <row r="48" spans="2:26">
      <c r="B48" s="64" t="s">
        <v>245</v>
      </c>
      <c r="C48" s="64" t="s">
        <v>503</v>
      </c>
      <c r="D48" s="1"/>
      <c r="E48" s="72">
        <f t="shared" ref="E48:X48" si="52">-E47*34%</f>
        <v>-9569.2820820000015</v>
      </c>
      <c r="F48" s="72">
        <f t="shared" si="52"/>
        <v>-10726.148759000003</v>
      </c>
      <c r="G48" s="72">
        <f t="shared" si="52"/>
        <v>-10521.987235199993</v>
      </c>
      <c r="H48" s="72">
        <f t="shared" si="52"/>
        <v>-4964.4657319999906</v>
      </c>
      <c r="I48" s="72">
        <f t="shared" si="52"/>
        <v>-35781.883808199986</v>
      </c>
      <c r="J48" s="72">
        <f t="shared" si="52"/>
        <v>-8835.3533933999988</v>
      </c>
      <c r="K48" s="72">
        <f t="shared" si="52"/>
        <v>-10028.007195400005</v>
      </c>
      <c r="L48" s="72">
        <f t="shared" si="52"/>
        <v>-11316.143200799999</v>
      </c>
      <c r="M48" s="72">
        <f t="shared" si="52"/>
        <v>-13041.68470119998</v>
      </c>
      <c r="N48" s="72">
        <f t="shared" si="52"/>
        <v>-43221.188490799985</v>
      </c>
      <c r="O48" s="72">
        <f t="shared" si="52"/>
        <v>-14889.430007999999</v>
      </c>
      <c r="P48" s="72">
        <f t="shared" si="52"/>
        <v>-13281.012754799993</v>
      </c>
      <c r="Q48" s="72">
        <f t="shared" si="52"/>
        <v>-15411.666223799999</v>
      </c>
      <c r="R48" s="72">
        <f t="shared" si="52"/>
        <v>-16638.228705200003</v>
      </c>
      <c r="S48" s="72">
        <f t="shared" si="52"/>
        <v>-60220.337691799992</v>
      </c>
      <c r="T48" s="72">
        <f t="shared" si="52"/>
        <v>-16535.4901708</v>
      </c>
      <c r="U48" s="72">
        <f t="shared" si="52"/>
        <v>-16225.620389400003</v>
      </c>
      <c r="V48" s="72">
        <f t="shared" si="52"/>
        <v>-16109.319618799966</v>
      </c>
      <c r="W48" s="72">
        <f t="shared" ref="W48:Y48" si="53">-W47*34%</f>
        <v>-16981.235471400028</v>
      </c>
      <c r="X48" s="72">
        <f t="shared" si="52"/>
        <v>-65851.665650399998</v>
      </c>
      <c r="Y48" s="72">
        <f t="shared" si="53"/>
        <v>-16955.564597600005</v>
      </c>
      <c r="Z48" s="72">
        <f t="shared" ref="Z48" si="54">-Z47*34%</f>
        <v>-16525.319696399994</v>
      </c>
    </row>
    <row r="49" spans="2:26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>
      <c r="B50" s="4" t="s">
        <v>244</v>
      </c>
      <c r="C50" s="4" t="s">
        <v>504</v>
      </c>
      <c r="E50" s="59">
        <f t="shared" ref="E50:X50" si="55">SUM(E44:E48)</f>
        <v>111964.96422212028</v>
      </c>
      <c r="F50" s="59">
        <f t="shared" si="55"/>
        <v>122726.81583278585</v>
      </c>
      <c r="G50" s="59">
        <f t="shared" si="55"/>
        <v>139021.98282940281</v>
      </c>
      <c r="H50" s="59">
        <f t="shared" si="55"/>
        <v>212777.81730496124</v>
      </c>
      <c r="I50" s="59">
        <f t="shared" si="55"/>
        <v>586491.41500706831</v>
      </c>
      <c r="J50" s="59">
        <f t="shared" si="55"/>
        <v>138334.06721002501</v>
      </c>
      <c r="K50" s="59">
        <f t="shared" si="55"/>
        <v>149327.35066929704</v>
      </c>
      <c r="L50" s="59">
        <f t="shared" si="55"/>
        <v>165505.2592631857</v>
      </c>
      <c r="M50" s="59">
        <f t="shared" si="55"/>
        <v>277080.36711123917</v>
      </c>
      <c r="N50" s="59">
        <f t="shared" si="55"/>
        <v>730246.86486659176</v>
      </c>
      <c r="O50" s="59">
        <f t="shared" si="55"/>
        <v>168342.86816211717</v>
      </c>
      <c r="P50" s="59">
        <f t="shared" si="55"/>
        <v>166062.82068712721</v>
      </c>
      <c r="Q50" s="59">
        <f t="shared" si="55"/>
        <v>177864.52266920148</v>
      </c>
      <c r="R50" s="59">
        <f t="shared" si="55"/>
        <v>271062.03122606833</v>
      </c>
      <c r="S50" s="59">
        <f t="shared" si="55"/>
        <v>783332.10804460605</v>
      </c>
      <c r="T50" s="59">
        <f t="shared" si="55"/>
        <v>180234.29730395306</v>
      </c>
      <c r="U50" s="59">
        <f t="shared" si="55"/>
        <v>155745.85052659511</v>
      </c>
      <c r="V50" s="59">
        <f t="shared" si="55"/>
        <v>188393.62703215706</v>
      </c>
      <c r="W50" s="59">
        <f t="shared" ref="W50:Y50" si="56">SUM(W44:W48)</f>
        <v>297600.12045328348</v>
      </c>
      <c r="X50" s="59">
        <f t="shared" si="55"/>
        <v>821973.77537277387</v>
      </c>
      <c r="Y50" s="59">
        <f t="shared" si="56"/>
        <v>158013.65327229683</v>
      </c>
      <c r="Z50" s="59">
        <f t="shared" ref="Z50" si="57">SUM(Z44:Z48)</f>
        <v>409871.78531118797</v>
      </c>
    </row>
    <row r="51" spans="2:26">
      <c r="B51" s="69" t="s">
        <v>240</v>
      </c>
      <c r="C51" s="69" t="s">
        <v>500</v>
      </c>
      <c r="D51" s="70"/>
      <c r="E51" s="73">
        <f t="shared" ref="E51:X51" si="58">E50/E$3</f>
        <v>5.3787892931868239E-2</v>
      </c>
      <c r="F51" s="73">
        <f t="shared" si="58"/>
        <v>5.5160012841238386E-2</v>
      </c>
      <c r="G51" s="73">
        <f t="shared" si="58"/>
        <v>5.7291882250372045E-2</v>
      </c>
      <c r="H51" s="73">
        <f t="shared" si="58"/>
        <v>8.5604131943691347E-2</v>
      </c>
      <c r="I51" s="73">
        <f t="shared" si="58"/>
        <v>6.3619864566342402E-2</v>
      </c>
      <c r="J51" s="73">
        <f t="shared" si="58"/>
        <v>5.4728863410649038E-2</v>
      </c>
      <c r="K51" s="73">
        <f t="shared" si="58"/>
        <v>5.7212965023973203E-2</v>
      </c>
      <c r="L51" s="73">
        <f t="shared" si="58"/>
        <v>6.296042456613142E-2</v>
      </c>
      <c r="M51" s="73">
        <f t="shared" si="58"/>
        <v>9.6719493434055753E-2</v>
      </c>
      <c r="N51" s="73">
        <f t="shared" si="58"/>
        <v>6.8689332801887326E-2</v>
      </c>
      <c r="O51" s="73">
        <f t="shared" si="58"/>
        <v>5.4798577319398342E-2</v>
      </c>
      <c r="P51" s="73">
        <f t="shared" si="58"/>
        <v>4.7542856970252477E-2</v>
      </c>
      <c r="Q51" s="73">
        <f t="shared" si="58"/>
        <v>4.3247173557568318E-2</v>
      </c>
      <c r="R51" s="73">
        <f t="shared" si="58"/>
        <v>6.6166141442577459E-2</v>
      </c>
      <c r="S51" s="73">
        <f t="shared" si="58"/>
        <v>5.3019665917243199E-2</v>
      </c>
      <c r="T51" s="73">
        <f t="shared" si="58"/>
        <v>4.3915808145381194E-2</v>
      </c>
      <c r="U51" s="73">
        <f t="shared" si="58"/>
        <v>3.6233683755401855E-2</v>
      </c>
      <c r="V51" s="73">
        <f t="shared" si="58"/>
        <v>4.2218726152936953E-2</v>
      </c>
      <c r="W51" s="73">
        <f t="shared" ref="W51:Y51" si="59">W50/W$3</f>
        <v>6.7355084977755025E-2</v>
      </c>
      <c r="X51" s="73">
        <f t="shared" si="58"/>
        <v>4.7559231794570021E-2</v>
      </c>
      <c r="Y51" s="73">
        <f t="shared" si="59"/>
        <v>3.5240351632909117E-2</v>
      </c>
      <c r="Z51" s="73">
        <f t="shared" ref="Z51" si="60">Z50/Z$3</f>
        <v>8.9144501134928986E-2</v>
      </c>
    </row>
    <row r="52" spans="2:26">
      <c r="B52" s="64"/>
      <c r="C52" s="64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8"/>
      <c r="V52" s="68"/>
      <c r="W52" s="68"/>
      <c r="X52" s="68"/>
      <c r="Y52" s="68"/>
      <c r="Z52" s="68"/>
    </row>
    <row r="53" spans="2:26">
      <c r="B53" s="84" t="s">
        <v>537</v>
      </c>
      <c r="C53" s="84" t="s">
        <v>349</v>
      </c>
      <c r="D53" s="82">
        <v>0</v>
      </c>
      <c r="E53" s="82">
        <f>'DRE ABERTO old (DF)_Income St'!E112</f>
        <v>0</v>
      </c>
      <c r="F53" s="82">
        <f>'DRE ABERTO old (DF)_Income St'!F112</f>
        <v>-230</v>
      </c>
      <c r="G53" s="82">
        <f>'DRE ABERTO old (DF)_Income St'!G112</f>
        <v>0</v>
      </c>
      <c r="H53" s="82">
        <f>'DRE ABERTO old (DF)_Income St'!H112</f>
        <v>-57181.672140000002</v>
      </c>
      <c r="I53" s="82">
        <f>'DRE ABERTO old (DF)_Income St'!I112</f>
        <v>-57411.672140000002</v>
      </c>
      <c r="J53" s="82">
        <f>'DRE ABERTO old (DF)_Income St'!J112</f>
        <v>0</v>
      </c>
      <c r="K53" s="82">
        <f>'DRE ABERTO old (DF)_Income St'!K112</f>
        <v>-258.33170999999993</v>
      </c>
      <c r="L53" s="82">
        <f>'DRE ABERTO old (DF)_Income St'!L112</f>
        <v>0</v>
      </c>
      <c r="M53" s="82">
        <f>'DRE ABERTO old (DF)_Income St'!M112</f>
        <v>-132845.02243000001</v>
      </c>
      <c r="N53" s="82">
        <f>'DRE ABERTO old (DF)_Income St'!N112</f>
        <v>-133103.35414000001</v>
      </c>
      <c r="O53" s="82">
        <f>'DRE ABERTO old (DF)_Income St'!O112</f>
        <v>0</v>
      </c>
      <c r="P53" s="82">
        <f>'DRE ABERTO old (DF)_Income St'!P112</f>
        <v>0</v>
      </c>
      <c r="Q53" s="82">
        <f>'DRE ABERTO old (DF)_Income St'!Q112</f>
        <v>0</v>
      </c>
      <c r="R53" s="82">
        <f>'DRE ABERTO old (DF)_Income St'!R112</f>
        <v>-101816.02592</v>
      </c>
      <c r="S53" s="82">
        <f>'DRE ABERTO old (DF)_Income St'!S112</f>
        <v>-101816.02592</v>
      </c>
      <c r="T53" s="82">
        <f>'DRE ABERTO old (DF)_Income St'!T112</f>
        <v>0</v>
      </c>
      <c r="U53" s="82">
        <f>'DRE ABERTO old (DF)_Income St'!U112</f>
        <v>-803.67451000000005</v>
      </c>
      <c r="V53" s="82">
        <f>'DRE ABERTO old (DF)_Income St'!V112</f>
        <v>-397.45660999999996</v>
      </c>
      <c r="W53" s="82">
        <f>'DRE ABERTO old (DF)_Income St'!W112</f>
        <v>-134908.89238999999</v>
      </c>
      <c r="X53" s="82">
        <f>'DRE ABERTO old (DF)_Income St'!X112</f>
        <v>-136110.02351</v>
      </c>
      <c r="Y53" s="82">
        <f>'DRE ABERTO old (DF)_Income St'!Y112</f>
        <v>0</v>
      </c>
      <c r="Z53" s="82">
        <f>'DRE ABERTO old (DF)_Income St'!Z112</f>
        <v>0</v>
      </c>
    </row>
    <row r="54" spans="2:26">
      <c r="B54" s="84" t="s">
        <v>538</v>
      </c>
      <c r="C54" s="84" t="s">
        <v>541</v>
      </c>
      <c r="D54" s="82">
        <v>4555.9855199999993</v>
      </c>
      <c r="E54" s="82">
        <v>4555.9855199999993</v>
      </c>
      <c r="F54" s="82">
        <v>6913.3441900000007</v>
      </c>
      <c r="G54" s="82">
        <v>10777.02283</v>
      </c>
      <c r="H54" s="82">
        <v>7807.3973399999995</v>
      </c>
      <c r="I54" s="58">
        <f>SUM(E54:H54)</f>
        <v>30053.749879999999</v>
      </c>
      <c r="J54" s="82">
        <v>10228.95492</v>
      </c>
      <c r="K54" s="82">
        <v>11938.54377</v>
      </c>
      <c r="L54" s="82">
        <v>10993.69594</v>
      </c>
      <c r="M54" s="82">
        <v>10272.184590000001</v>
      </c>
      <c r="N54" s="58">
        <f>SUM(J54:M54)</f>
        <v>43433.379220000003</v>
      </c>
      <c r="O54" s="82">
        <v>9136.1876499999998</v>
      </c>
      <c r="P54" s="82">
        <v>9982.1436900000008</v>
      </c>
      <c r="Q54" s="82">
        <v>13141.937519999999</v>
      </c>
      <c r="R54" s="82">
        <v>8453.6734400000005</v>
      </c>
      <c r="S54" s="58">
        <f>SUM(O54:R54)</f>
        <v>40713.942300000002</v>
      </c>
      <c r="T54" s="82">
        <v>10865.835849999999</v>
      </c>
      <c r="U54" s="82">
        <v>11743.05465</v>
      </c>
      <c r="V54" s="82">
        <v>13107.459390000004</v>
      </c>
      <c r="W54" s="82">
        <v>11349.578290000001</v>
      </c>
      <c r="X54" s="82">
        <f>SUM(T54:W54)</f>
        <v>47065.928180000003</v>
      </c>
      <c r="Y54" s="82">
        <v>8508.5959899999998</v>
      </c>
      <c r="Z54" s="82">
        <v>8390.4105899999995</v>
      </c>
    </row>
    <row r="55" spans="2:26">
      <c r="B55" s="84" t="s">
        <v>539</v>
      </c>
      <c r="C55" s="84" t="s">
        <v>540</v>
      </c>
      <c r="D55" s="82">
        <f t="shared" ref="D55:S55" si="61">-SUM(D53:D54)*(34%)</f>
        <v>-1549.0350767999998</v>
      </c>
      <c r="E55" s="82">
        <f t="shared" si="61"/>
        <v>-1549.0350767999998</v>
      </c>
      <c r="F55" s="82">
        <f t="shared" si="61"/>
        <v>-2272.3370246000004</v>
      </c>
      <c r="G55" s="82">
        <f t="shared" si="61"/>
        <v>-3664.1877622000002</v>
      </c>
      <c r="H55" s="82">
        <f t="shared" si="61"/>
        <v>16787.253432000001</v>
      </c>
      <c r="I55" s="82">
        <f t="shared" si="61"/>
        <v>9301.6935684000018</v>
      </c>
      <c r="J55" s="82">
        <f t="shared" si="61"/>
        <v>-3477.8446728000004</v>
      </c>
      <c r="K55" s="82">
        <f t="shared" si="61"/>
        <v>-3971.2721004000005</v>
      </c>
      <c r="L55" s="82">
        <f t="shared" si="61"/>
        <v>-3737.8566196000002</v>
      </c>
      <c r="M55" s="82">
        <f t="shared" si="61"/>
        <v>41674.764865600002</v>
      </c>
      <c r="N55" s="82">
        <f t="shared" si="61"/>
        <v>30487.791472800003</v>
      </c>
      <c r="O55" s="82">
        <f t="shared" si="61"/>
        <v>-3106.303801</v>
      </c>
      <c r="P55" s="82">
        <f t="shared" si="61"/>
        <v>-3393.9288546000007</v>
      </c>
      <c r="Q55" s="82">
        <f t="shared" si="61"/>
        <v>-4468.2587567999999</v>
      </c>
      <c r="R55" s="82">
        <f t="shared" si="61"/>
        <v>31743.199843200004</v>
      </c>
      <c r="S55" s="82">
        <f t="shared" si="61"/>
        <v>20774.708430800001</v>
      </c>
      <c r="T55" s="82">
        <f>-SUM(T53:T54)*(34%)</f>
        <v>-3694.3841889999999</v>
      </c>
      <c r="U55" s="82">
        <f t="shared" ref="U55:V55" si="62">-SUM(U53:U54)*(34%)</f>
        <v>-3719.3892476000001</v>
      </c>
      <c r="V55" s="82">
        <f t="shared" si="62"/>
        <v>-4321.4009452000018</v>
      </c>
      <c r="W55" s="82">
        <f>-SUM(W53:W54)*(34%)</f>
        <v>42010.166793999997</v>
      </c>
      <c r="X55" s="82">
        <f>SUM(T55:W55)</f>
        <v>30274.992412199994</v>
      </c>
      <c r="Y55" s="82">
        <f>-SUM(Y53:Y54)*(34%)</f>
        <v>-2892.9226366000003</v>
      </c>
      <c r="Z55" s="82">
        <f>-SUM(Z53:Z54)*(34%)</f>
        <v>-2852.7396005999999</v>
      </c>
    </row>
    <row r="56" spans="2:26">
      <c r="B56" s="64"/>
      <c r="C56" s="64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87"/>
      <c r="Q56" s="65"/>
      <c r="R56" s="85"/>
      <c r="S56" s="65"/>
      <c r="T56" s="65"/>
      <c r="U56" s="68"/>
      <c r="V56" s="83"/>
      <c r="W56" s="68"/>
      <c r="X56" s="68"/>
      <c r="Y56" s="68"/>
      <c r="Z56" s="68"/>
    </row>
    <row r="57" spans="2:26">
      <c r="B57" s="84" t="s">
        <v>545</v>
      </c>
      <c r="C57" s="84" t="s">
        <v>544</v>
      </c>
      <c r="D57" s="82">
        <v>0</v>
      </c>
      <c r="E57" s="88">
        <v>32239.435770000011</v>
      </c>
      <c r="F57" s="88">
        <v>30345.495060000005</v>
      </c>
      <c r="G57" s="88">
        <v>33499.340459999999</v>
      </c>
      <c r="H57" s="88">
        <v>42437.513939999997</v>
      </c>
      <c r="I57" s="88">
        <f>SUM(E57:H57)</f>
        <v>138521.78523000001</v>
      </c>
      <c r="J57" s="88">
        <v>23798.627219999998</v>
      </c>
      <c r="K57" s="88">
        <v>37026.491930000004</v>
      </c>
      <c r="L57" s="88">
        <v>47085.337199999994</v>
      </c>
      <c r="M57" s="88">
        <v>48168.991289999998</v>
      </c>
      <c r="N57" s="88">
        <f>SUM(J57:M57)</f>
        <v>156079.44764</v>
      </c>
      <c r="O57" s="82">
        <v>39748.309379999999</v>
      </c>
      <c r="P57" s="82">
        <v>13541.31005</v>
      </c>
      <c r="Q57" s="82">
        <v>0</v>
      </c>
      <c r="R57" s="82">
        <v>0</v>
      </c>
      <c r="S57" s="82">
        <f>SUM(O57:R57)</f>
        <v>53289.619429999999</v>
      </c>
      <c r="T57" s="82">
        <v>0</v>
      </c>
      <c r="U57" s="82">
        <v>0</v>
      </c>
      <c r="V57" s="82">
        <v>0</v>
      </c>
      <c r="W57" s="82">
        <v>0</v>
      </c>
      <c r="X57" s="82">
        <v>0</v>
      </c>
      <c r="Y57" s="82">
        <v>0</v>
      </c>
      <c r="Z57" s="82">
        <v>-229543.28830000001</v>
      </c>
    </row>
    <row r="58" spans="2:26">
      <c r="B58" s="84" t="s">
        <v>546</v>
      </c>
      <c r="C58" s="84" t="s">
        <v>549</v>
      </c>
      <c r="D58" s="82">
        <v>4555.9855199999993</v>
      </c>
      <c r="E58" s="88">
        <v>1760.8632699999994</v>
      </c>
      <c r="F58" s="88">
        <v>6353.3482000000013</v>
      </c>
      <c r="G58" s="88">
        <v>8366.1412300000011</v>
      </c>
      <c r="H58" s="88">
        <v>10254.453519999999</v>
      </c>
      <c r="I58" s="88">
        <f t="shared" ref="I58" si="63">SUM(E58:H58)</f>
        <v>26734.806220000002</v>
      </c>
      <c r="J58" s="88">
        <v>8364.39473</v>
      </c>
      <c r="K58" s="88">
        <v>16473.359899999999</v>
      </c>
      <c r="L58" s="88">
        <v>16829.163079999998</v>
      </c>
      <c r="M58" s="88">
        <v>10594.66642</v>
      </c>
      <c r="N58" s="88">
        <f t="shared" ref="N58" si="64">SUM(J58:M58)</f>
        <v>52261.584129999996</v>
      </c>
      <c r="O58" s="82">
        <v>0</v>
      </c>
      <c r="P58" s="82">
        <v>19181.276999999998</v>
      </c>
      <c r="Q58" s="82">
        <v>12084.876</v>
      </c>
      <c r="R58" s="82">
        <v>11756.742</v>
      </c>
      <c r="S58" s="82">
        <f>SUM(O58:R58)</f>
        <v>43022.894999999997</v>
      </c>
      <c r="T58" s="58">
        <v>18228.961999999996</v>
      </c>
      <c r="U58" s="82">
        <v>17550.657360000005</v>
      </c>
      <c r="V58" s="82">
        <v>19566.945389999997</v>
      </c>
      <c r="W58" s="82">
        <v>17005.108520000002</v>
      </c>
      <c r="X58" s="82">
        <f>SUM(T58:W58)</f>
        <v>72351.673269999999</v>
      </c>
      <c r="Y58" s="82">
        <v>19133.774239999999</v>
      </c>
      <c r="Z58" s="82">
        <v>16033.368329999999</v>
      </c>
    </row>
    <row r="59" spans="2:26">
      <c r="B59" s="84" t="s">
        <v>547</v>
      </c>
      <c r="C59" s="84" t="s">
        <v>548</v>
      </c>
      <c r="D59" s="82">
        <f t="shared" ref="D59:S59" si="65">-SUM(D57:D58)*(34%)</f>
        <v>-1549.0350767999998</v>
      </c>
      <c r="E59" s="82">
        <f t="shared" si="65"/>
        <v>-11560.101673600006</v>
      </c>
      <c r="F59" s="82">
        <f t="shared" si="65"/>
        <v>-12477.606708400004</v>
      </c>
      <c r="G59" s="82">
        <f t="shared" si="65"/>
        <v>-14234.263774600002</v>
      </c>
      <c r="H59" s="82">
        <f t="shared" si="65"/>
        <v>-17915.2689364</v>
      </c>
      <c r="I59" s="82">
        <f t="shared" si="65"/>
        <v>-56187.241093000004</v>
      </c>
      <c r="J59" s="82">
        <f t="shared" si="65"/>
        <v>-10935.427463</v>
      </c>
      <c r="K59" s="82">
        <f t="shared" si="65"/>
        <v>-18189.949622200002</v>
      </c>
      <c r="L59" s="82">
        <f t="shared" si="65"/>
        <v>-21730.930095199998</v>
      </c>
      <c r="M59" s="82">
        <f t="shared" si="65"/>
        <v>-19979.643621400002</v>
      </c>
      <c r="N59" s="82">
        <f t="shared" si="65"/>
        <v>-70835.950801800005</v>
      </c>
      <c r="O59" s="82">
        <f t="shared" si="65"/>
        <v>-13514.425189200001</v>
      </c>
      <c r="P59" s="82">
        <f t="shared" si="65"/>
        <v>-11125.679597</v>
      </c>
      <c r="Q59" s="82">
        <f t="shared" si="65"/>
        <v>-4108.8578400000006</v>
      </c>
      <c r="R59" s="82">
        <f t="shared" si="65"/>
        <v>-3997.2922800000006</v>
      </c>
      <c r="S59" s="82">
        <f t="shared" si="65"/>
        <v>-32746.2549062</v>
      </c>
      <c r="T59" s="82">
        <f>-SUM(T57:T58)*(34%)</f>
        <v>-6197.8470799999986</v>
      </c>
      <c r="U59" s="82">
        <f t="shared" ref="U59:V59" si="66">-SUM(U57:U58)*(34%)</f>
        <v>-5967.223502400002</v>
      </c>
      <c r="V59" s="82">
        <f t="shared" si="66"/>
        <v>-6652.7614325999994</v>
      </c>
      <c r="W59" s="82">
        <f>-SUM(W57:W58)*(34%)</f>
        <v>-5781.736896800001</v>
      </c>
      <c r="X59" s="82">
        <f>SUM(T59:W59)</f>
        <v>-24599.568911800001</v>
      </c>
      <c r="Y59" s="82">
        <f>-SUM(Y57:Y58)*(34%)</f>
        <v>-6505.4832415999999</v>
      </c>
      <c r="Z59" s="82">
        <f>-SUM(Z58)*(34%)</f>
        <v>-5451.3452322000003</v>
      </c>
    </row>
    <row r="60" spans="2:26">
      <c r="B60" s="64"/>
      <c r="C60" s="64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8"/>
      <c r="V60" s="83"/>
      <c r="W60" s="86"/>
      <c r="X60" s="68"/>
      <c r="Y60" s="86"/>
      <c r="Z60" s="86"/>
    </row>
    <row r="61" spans="2:26">
      <c r="B61" s="84" t="s">
        <v>550</v>
      </c>
      <c r="C61" s="84" t="s">
        <v>551</v>
      </c>
      <c r="D61" s="82">
        <v>0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0</v>
      </c>
      <c r="M61" s="82">
        <v>0</v>
      </c>
      <c r="N61" s="82">
        <v>0</v>
      </c>
      <c r="O61" s="82">
        <v>0</v>
      </c>
      <c r="P61" s="82">
        <v>0</v>
      </c>
      <c r="Q61" s="82">
        <v>11696.97746</v>
      </c>
      <c r="R61" s="82">
        <v>24056.825649999999</v>
      </c>
      <c r="S61" s="58">
        <f>SUM(O61:R61)</f>
        <v>35753.803110000001</v>
      </c>
      <c r="T61" s="82">
        <v>25404.333730000013</v>
      </c>
      <c r="U61" s="82">
        <v>39516.208689999999</v>
      </c>
      <c r="V61" s="82">
        <v>46221.448400000016</v>
      </c>
      <c r="W61" s="82">
        <v>41750.930489999992</v>
      </c>
      <c r="X61" s="82">
        <f>SUM(T61:W61)</f>
        <v>152892.92131000003</v>
      </c>
      <c r="Y61" s="82">
        <v>45453</v>
      </c>
      <c r="Z61" s="82">
        <v>47373</v>
      </c>
    </row>
    <row r="62" spans="2:26">
      <c r="B62" s="84" t="s">
        <v>552</v>
      </c>
      <c r="C62" s="84" t="s">
        <v>553</v>
      </c>
      <c r="D62" s="82">
        <v>4555.9855199999993</v>
      </c>
      <c r="E62" s="82">
        <v>0</v>
      </c>
      <c r="F62" s="82">
        <v>0</v>
      </c>
      <c r="G62" s="82">
        <v>0</v>
      </c>
      <c r="H62" s="82">
        <v>0</v>
      </c>
      <c r="I62" s="82">
        <v>0</v>
      </c>
      <c r="J62" s="82">
        <v>0</v>
      </c>
      <c r="K62" s="82">
        <v>0</v>
      </c>
      <c r="L62" s="82">
        <v>0</v>
      </c>
      <c r="M62" s="82">
        <v>0</v>
      </c>
      <c r="N62" s="82">
        <v>0</v>
      </c>
      <c r="O62" s="82">
        <v>0</v>
      </c>
      <c r="P62" s="82">
        <v>0</v>
      </c>
      <c r="Q62" s="82">
        <v>2976.0373799999998</v>
      </c>
      <c r="R62" s="82">
        <v>7196.6111799999999</v>
      </c>
      <c r="S62" s="58">
        <f>SUM(O62:R62)</f>
        <v>10172.64856</v>
      </c>
      <c r="T62" s="58">
        <v>8949.1342800000002</v>
      </c>
      <c r="U62" s="82">
        <v>8559.1932300000008</v>
      </c>
      <c r="V62" s="82">
        <v>10800.914650000001</v>
      </c>
      <c r="W62" s="82">
        <v>12105.50606</v>
      </c>
      <c r="X62" s="82">
        <f>SUM(T62:W62)</f>
        <v>40414.748220000001</v>
      </c>
      <c r="Y62" s="82">
        <v>12930.06128</v>
      </c>
      <c r="Z62" s="82">
        <v>14252.35369</v>
      </c>
    </row>
    <row r="63" spans="2:26">
      <c r="B63" s="84" t="s">
        <v>554</v>
      </c>
      <c r="C63" s="84" t="s">
        <v>555</v>
      </c>
      <c r="D63" s="82">
        <f t="shared" ref="D63:S63" si="67">-SUM(D61:D62)*(34%)</f>
        <v>-1549.0350767999998</v>
      </c>
      <c r="E63" s="82">
        <f t="shared" ref="E63:N63" si="68">-SUM(E61:E62)*(34%)</f>
        <v>0</v>
      </c>
      <c r="F63" s="82">
        <f t="shared" si="68"/>
        <v>0</v>
      </c>
      <c r="G63" s="82">
        <f t="shared" si="68"/>
        <v>0</v>
      </c>
      <c r="H63" s="82">
        <f t="shared" si="68"/>
        <v>0</v>
      </c>
      <c r="I63" s="82">
        <f t="shared" si="68"/>
        <v>0</v>
      </c>
      <c r="J63" s="82">
        <f t="shared" si="68"/>
        <v>0</v>
      </c>
      <c r="K63" s="82">
        <f t="shared" si="68"/>
        <v>0</v>
      </c>
      <c r="L63" s="82">
        <f t="shared" si="68"/>
        <v>0</v>
      </c>
      <c r="M63" s="82">
        <f t="shared" si="68"/>
        <v>0</v>
      </c>
      <c r="N63" s="82">
        <f t="shared" si="68"/>
        <v>0</v>
      </c>
      <c r="O63" s="82">
        <f t="shared" si="67"/>
        <v>0</v>
      </c>
      <c r="P63" s="82">
        <f t="shared" si="67"/>
        <v>0</v>
      </c>
      <c r="Q63" s="82">
        <f t="shared" si="67"/>
        <v>-4988.8250456000005</v>
      </c>
      <c r="R63" s="82">
        <f t="shared" si="67"/>
        <v>-10626.1685222</v>
      </c>
      <c r="S63" s="82">
        <f t="shared" si="67"/>
        <v>-15614.993567800002</v>
      </c>
      <c r="T63" s="82">
        <f>-SUM(T61:T62)*(34%)</f>
        <v>-11680.179123400005</v>
      </c>
      <c r="U63" s="82">
        <f t="shared" ref="U63:V63" si="69">-SUM(U61:U62)*(34%)</f>
        <v>-16345.636652800002</v>
      </c>
      <c r="V63" s="82">
        <f t="shared" si="69"/>
        <v>-19387.603437000005</v>
      </c>
      <c r="W63" s="82">
        <f>-SUM(W61:W62)*(34%)</f>
        <v>-18311.188426999997</v>
      </c>
      <c r="X63" s="82">
        <f>SUM(T63:W63)</f>
        <v>-65724.607640200004</v>
      </c>
      <c r="Y63" s="82">
        <f>-SUM(Y61:Y62)*(34%)</f>
        <v>-19850.240835200002</v>
      </c>
      <c r="Z63" s="82">
        <f>-SUM(Z61:Z62)*(34%)</f>
        <v>-20952.620254600002</v>
      </c>
    </row>
    <row r="64" spans="2:26">
      <c r="B64" s="64"/>
      <c r="C64" s="64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8"/>
      <c r="V64" s="83"/>
      <c r="W64" s="68"/>
      <c r="X64" s="68"/>
      <c r="Y64" s="68"/>
      <c r="Z64" s="68"/>
    </row>
    <row r="65" spans="2:26">
      <c r="B65" s="4" t="s">
        <v>542</v>
      </c>
      <c r="C65" s="4" t="s">
        <v>543</v>
      </c>
      <c r="E65" s="59">
        <f t="shared" ref="E65:Z65" si="70">E50+SUM(E53:E55)+SUM(E57:E59)+SUM(E61:E63)</f>
        <v>137412.11203172029</v>
      </c>
      <c r="F65" s="59">
        <f t="shared" si="70"/>
        <v>151359.05954978586</v>
      </c>
      <c r="G65" s="59">
        <f t="shared" si="70"/>
        <v>173766.03581260281</v>
      </c>
      <c r="H65" s="59">
        <f t="shared" si="70"/>
        <v>214967.49446056125</v>
      </c>
      <c r="I65" s="59">
        <f t="shared" si="70"/>
        <v>677504.5366724683</v>
      </c>
      <c r="J65" s="59">
        <f t="shared" si="70"/>
        <v>166312.77194422501</v>
      </c>
      <c r="K65" s="59">
        <f t="shared" si="70"/>
        <v>192346.19283669704</v>
      </c>
      <c r="L65" s="59">
        <f t="shared" si="70"/>
        <v>214944.66876838569</v>
      </c>
      <c r="M65" s="59">
        <f t="shared" si="70"/>
        <v>234966.30822543916</v>
      </c>
      <c r="N65" s="59">
        <f t="shared" si="70"/>
        <v>808569.76238759176</v>
      </c>
      <c r="O65" s="59">
        <f t="shared" si="70"/>
        <v>200606.63620191716</v>
      </c>
      <c r="P65" s="59">
        <f t="shared" si="70"/>
        <v>194247.9429755272</v>
      </c>
      <c r="Q65" s="59">
        <f t="shared" si="70"/>
        <v>204198.4093868015</v>
      </c>
      <c r="R65" s="59">
        <f t="shared" si="70"/>
        <v>237829.59661706834</v>
      </c>
      <c r="S65" s="59">
        <f t="shared" si="70"/>
        <v>836882.45048140595</v>
      </c>
      <c r="T65" s="59">
        <f t="shared" si="70"/>
        <v>222110.15277155305</v>
      </c>
      <c r="U65" s="59">
        <f t="shared" si="70"/>
        <v>206279.04054379513</v>
      </c>
      <c r="V65" s="59">
        <f t="shared" si="70"/>
        <v>247331.17243735708</v>
      </c>
      <c r="W65" s="59">
        <f t="shared" si="70"/>
        <v>262819.59289348347</v>
      </c>
      <c r="X65" s="59">
        <f t="shared" si="70"/>
        <v>938539.83870297391</v>
      </c>
      <c r="Y65" s="59">
        <f t="shared" si="70"/>
        <v>214790.43806889682</v>
      </c>
      <c r="Z65" s="59">
        <f t="shared" si="70"/>
        <v>237120.92453378797</v>
      </c>
    </row>
    <row r="66" spans="2:26">
      <c r="B66" s="69" t="s">
        <v>240</v>
      </c>
      <c r="C66" s="69" t="s">
        <v>500</v>
      </c>
      <c r="D66" s="70"/>
      <c r="E66" s="73">
        <f t="shared" ref="E66:X66" si="71">E65/E$3</f>
        <v>6.6012685493662987E-2</v>
      </c>
      <c r="F66" s="73">
        <f t="shared" si="71"/>
        <v>6.8028878707155127E-2</v>
      </c>
      <c r="G66" s="73">
        <f t="shared" si="71"/>
        <v>7.1610137190361189E-2</v>
      </c>
      <c r="H66" s="73">
        <f t="shared" si="71"/>
        <v>8.6485076275747433E-2</v>
      </c>
      <c r="I66" s="73">
        <f t="shared" si="71"/>
        <v>7.3492545267121304E-2</v>
      </c>
      <c r="J66" s="73">
        <f t="shared" si="71"/>
        <v>6.5798029095484364E-2</v>
      </c>
      <c r="K66" s="73">
        <f t="shared" si="71"/>
        <v>7.3695113145290744E-2</v>
      </c>
      <c r="L66" s="73">
        <f t="shared" si="71"/>
        <v>8.1767840273667222E-2</v>
      </c>
      <c r="M66" s="73">
        <f t="shared" si="71"/>
        <v>8.2018883339038492E-2</v>
      </c>
      <c r="N66" s="73">
        <f t="shared" si="71"/>
        <v>7.6056632591405701E-2</v>
      </c>
      <c r="O66" s="73">
        <f t="shared" si="71"/>
        <v>6.5301003747356604E-2</v>
      </c>
      <c r="P66" s="73">
        <f t="shared" si="71"/>
        <v>5.5612099875448712E-2</v>
      </c>
      <c r="Q66" s="73">
        <f t="shared" si="71"/>
        <v>4.9650171481103032E-2</v>
      </c>
      <c r="R66" s="73">
        <f t="shared" si="71"/>
        <v>5.8054116461157518E-2</v>
      </c>
      <c r="S66" s="73">
        <f t="shared" si="71"/>
        <v>5.6644209372815973E-2</v>
      </c>
      <c r="T66" s="73">
        <f t="shared" si="71"/>
        <v>5.411926033038604E-2</v>
      </c>
      <c r="U66" s="73">
        <f t="shared" si="71"/>
        <v>4.7990039510910056E-2</v>
      </c>
      <c r="V66" s="73">
        <f t="shared" si="71"/>
        <v>5.5426540710080664E-2</v>
      </c>
      <c r="W66" s="73">
        <f t="shared" si="71"/>
        <v>5.9483295860891336E-2</v>
      </c>
      <c r="X66" s="73">
        <f t="shared" si="71"/>
        <v>5.4303719990421946E-2</v>
      </c>
      <c r="Y66" s="73">
        <f t="shared" ref="Y66:Z66" si="72">Y65/Y$3</f>
        <v>4.7902762882715853E-2</v>
      </c>
      <c r="Z66" s="73">
        <f t="shared" si="72"/>
        <v>5.1572289881258837E-2</v>
      </c>
    </row>
    <row r="67" spans="2:26">
      <c r="B67" s="64"/>
      <c r="C67" s="64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8"/>
      <c r="V67" s="68"/>
      <c r="W67" s="68"/>
      <c r="X67" s="68"/>
      <c r="Y67" s="68"/>
      <c r="Z67" s="68"/>
    </row>
    <row r="68" spans="2:26">
      <c r="B68" s="64"/>
      <c r="C68" s="64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8"/>
      <c r="V68" s="68"/>
      <c r="W68" s="68"/>
      <c r="X68" s="68"/>
      <c r="Y68" s="68"/>
      <c r="Z68" s="68"/>
    </row>
    <row r="69" spans="2:26">
      <c r="B69" s="64"/>
      <c r="C69" s="64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8"/>
      <c r="V69" s="68"/>
      <c r="W69" s="68"/>
      <c r="X69" s="68"/>
      <c r="Y69" s="68"/>
      <c r="Z69" s="6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C1A82-364B-4941-AE28-00DD713BFC28}">
  <dimension ref="A1:AF113"/>
  <sheetViews>
    <sheetView showGridLines="0" zoomScaleNormal="100" zoomScaleSheetLayoutView="110" workbookViewId="0">
      <pane xSplit="4" ySplit="2" topLeftCell="E3" activePane="bottomRight" state="frozen"/>
      <selection activeCell="G10" sqref="G10"/>
      <selection pane="topRight" activeCell="G10" sqref="G10"/>
      <selection pane="bottomLeft" activeCell="G10" sqref="G10"/>
      <selection pane="bottomRight"/>
    </sheetView>
  </sheetViews>
  <sheetFormatPr defaultColWidth="9" defaultRowHeight="15" outlineLevelRow="1"/>
  <cols>
    <col min="1" max="1" width="6.5" style="1" customWidth="1"/>
    <col min="2" max="2" width="33.25" style="1" customWidth="1"/>
    <col min="3" max="3" width="11" style="1" customWidth="1"/>
    <col min="4" max="4" width="1.25" style="1" customWidth="1"/>
    <col min="5" max="5" width="10.375" style="1" customWidth="1"/>
    <col min="6" max="9" width="11.625" style="1" customWidth="1"/>
    <col min="10" max="13" width="10.375" style="1" customWidth="1"/>
    <col min="14" max="14" width="11.25" style="1" customWidth="1"/>
    <col min="15" max="15" width="10.375" style="1" customWidth="1"/>
    <col min="16" max="16" width="12.5" style="1" customWidth="1"/>
    <col min="17" max="17" width="11.625" style="1" customWidth="1"/>
    <col min="18" max="18" width="13.375" style="1" customWidth="1"/>
    <col min="19" max="19" width="12.625" style="1" customWidth="1"/>
    <col min="20" max="23" width="13.375" style="1" customWidth="1"/>
    <col min="24" max="24" width="12.625" style="1" customWidth="1"/>
    <col min="25" max="26" width="13.375" style="1" customWidth="1"/>
    <col min="27" max="27" width="12.625" style="1" customWidth="1"/>
    <col min="28" max="16384" width="9" style="1"/>
  </cols>
  <sheetData>
    <row r="1" spans="1:32">
      <c r="I1" s="9"/>
      <c r="J1" s="6"/>
      <c r="K1" s="6"/>
      <c r="L1" s="6"/>
    </row>
    <row r="2" spans="1:32">
      <c r="B2" s="2" t="s">
        <v>143</v>
      </c>
      <c r="C2" s="2" t="s">
        <v>393</v>
      </c>
      <c r="E2" s="3" t="s">
        <v>9</v>
      </c>
      <c r="F2" s="3" t="s">
        <v>10</v>
      </c>
      <c r="G2" s="3" t="s">
        <v>11</v>
      </c>
      <c r="H2" s="3" t="s">
        <v>12</v>
      </c>
      <c r="I2" s="46">
        <v>2022</v>
      </c>
      <c r="J2" s="3" t="s">
        <v>13</v>
      </c>
      <c r="K2" s="3" t="s">
        <v>14</v>
      </c>
      <c r="L2" s="3" t="s">
        <v>15</v>
      </c>
      <c r="M2" s="3" t="s">
        <v>16</v>
      </c>
      <c r="N2" s="46">
        <v>2023</v>
      </c>
      <c r="O2" s="3" t="s">
        <v>17</v>
      </c>
      <c r="P2" s="3" t="s">
        <v>18</v>
      </c>
      <c r="Q2" s="3" t="s">
        <v>19</v>
      </c>
      <c r="R2" s="3" t="s">
        <v>20</v>
      </c>
      <c r="S2" s="46">
        <v>2024</v>
      </c>
      <c r="T2" s="3" t="s">
        <v>21</v>
      </c>
      <c r="U2" s="3" t="s">
        <v>246</v>
      </c>
      <c r="V2" s="3" t="s">
        <v>261</v>
      </c>
      <c r="W2" s="3" t="s">
        <v>536</v>
      </c>
      <c r="X2" s="46">
        <v>2025</v>
      </c>
      <c r="Y2" s="3" t="s">
        <v>565</v>
      </c>
      <c r="Z2" s="3" t="s">
        <v>568</v>
      </c>
      <c r="AA2" s="46" t="s">
        <v>569</v>
      </c>
    </row>
    <row r="3" spans="1:32" s="36" customFormat="1" outlineLevel="1">
      <c r="A3" s="50"/>
      <c r="B3" s="33" t="s">
        <v>144</v>
      </c>
      <c r="C3" s="33" t="s">
        <v>394</v>
      </c>
      <c r="D3" s="4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49"/>
      <c r="R3" s="49"/>
      <c r="S3" s="9"/>
      <c r="T3" s="49"/>
      <c r="U3" s="49"/>
      <c r="V3" s="49"/>
      <c r="W3" s="49"/>
      <c r="X3" s="9"/>
      <c r="Y3" s="49"/>
      <c r="Z3" s="49"/>
      <c r="AA3" s="9"/>
      <c r="AB3" s="49"/>
      <c r="AC3" s="49"/>
      <c r="AD3" s="49"/>
      <c r="AE3" s="49"/>
      <c r="AF3" s="49"/>
    </row>
    <row r="4" spans="1:32" s="36" customFormat="1" outlineLevel="1">
      <c r="A4" s="50"/>
      <c r="B4" s="43"/>
      <c r="C4" s="43"/>
      <c r="D4" s="4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49"/>
      <c r="R4" s="49"/>
      <c r="S4" s="9"/>
      <c r="T4" s="49"/>
      <c r="U4" s="49"/>
      <c r="V4" s="49"/>
      <c r="W4" s="49"/>
      <c r="X4" s="9"/>
      <c r="Y4" s="49"/>
      <c r="Z4" s="49"/>
      <c r="AA4" s="9"/>
      <c r="AB4" s="49"/>
      <c r="AC4" s="49"/>
      <c r="AD4" s="49"/>
      <c r="AE4" s="49"/>
      <c r="AF4" s="49"/>
    </row>
    <row r="5" spans="1:32" s="36" customFormat="1" outlineLevel="1">
      <c r="A5" s="50"/>
      <c r="B5" s="8" t="s">
        <v>145</v>
      </c>
      <c r="C5" s="8" t="s">
        <v>395</v>
      </c>
      <c r="D5" s="49"/>
      <c r="E5" s="9">
        <v>93388</v>
      </c>
      <c r="F5" s="9">
        <v>101907.065</v>
      </c>
      <c r="G5" s="9">
        <v>118862.935</v>
      </c>
      <c r="H5" s="9">
        <v>202874</v>
      </c>
      <c r="I5" s="9">
        <f>SUM(E5:H5)</f>
        <v>517032</v>
      </c>
      <c r="J5" s="9">
        <v>121183</v>
      </c>
      <c r="K5" s="9">
        <v>129862</v>
      </c>
      <c r="L5" s="9">
        <v>143538</v>
      </c>
      <c r="M5" s="9">
        <v>251764</v>
      </c>
      <c r="N5" s="9">
        <f>SUM(J5:M5)</f>
        <v>646347</v>
      </c>
      <c r="O5" s="9">
        <v>139440</v>
      </c>
      <c r="P5" s="9">
        <v>140282</v>
      </c>
      <c r="Q5" s="9">
        <v>147948</v>
      </c>
      <c r="R5" s="9">
        <v>238764</v>
      </c>
      <c r="S5" s="9">
        <f>SUM(O5:R5)</f>
        <v>666434</v>
      </c>
      <c r="T5" s="9">
        <v>148136</v>
      </c>
      <c r="U5" s="9">
        <v>124248</v>
      </c>
      <c r="V5" s="9">
        <v>157124</v>
      </c>
      <c r="W5" s="9">
        <v>264635</v>
      </c>
      <c r="X5" s="9">
        <f>SUM(T5:W5)</f>
        <v>694143</v>
      </c>
      <c r="Y5" s="9">
        <v>125100</v>
      </c>
      <c r="Z5" s="9">
        <v>377793</v>
      </c>
      <c r="AA5" s="9">
        <f>SUM(Y5:Z5)</f>
        <v>502893</v>
      </c>
      <c r="AB5" s="49"/>
      <c r="AC5" s="1"/>
      <c r="AD5" s="1"/>
      <c r="AE5" s="1"/>
      <c r="AF5" s="1"/>
    </row>
    <row r="6" spans="1:32" s="36" customFormat="1" outlineLevel="1">
      <c r="A6" s="50"/>
      <c r="B6" s="34"/>
      <c r="C6" s="34"/>
      <c r="D6" s="4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49"/>
      <c r="R6" s="49"/>
      <c r="S6" s="9"/>
      <c r="T6" s="49"/>
      <c r="U6" s="49"/>
      <c r="V6" s="49"/>
      <c r="W6" s="49"/>
      <c r="X6" s="9"/>
      <c r="Y6" s="49"/>
      <c r="Z6" s="49"/>
      <c r="AA6" s="9"/>
      <c r="AB6" s="49"/>
      <c r="AC6" s="49"/>
      <c r="AD6" s="49"/>
      <c r="AE6" s="49"/>
      <c r="AF6" s="49"/>
    </row>
    <row r="7" spans="1:32" s="36" customFormat="1" outlineLevel="1">
      <c r="A7" s="50"/>
      <c r="B7" s="33" t="s">
        <v>146</v>
      </c>
      <c r="C7" s="33" t="s">
        <v>396</v>
      </c>
      <c r="D7" s="4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49"/>
      <c r="R7" s="49"/>
      <c r="S7" s="9"/>
      <c r="T7" s="49"/>
      <c r="U7" s="49"/>
      <c r="V7" s="49"/>
      <c r="W7" s="49"/>
      <c r="X7" s="9"/>
      <c r="Y7" s="49"/>
      <c r="Z7" s="49"/>
      <c r="AA7" s="9"/>
      <c r="AB7" s="49"/>
      <c r="AC7" s="49"/>
      <c r="AD7" s="49"/>
      <c r="AE7" s="49"/>
      <c r="AF7" s="49"/>
    </row>
    <row r="8" spans="1:32" s="36" customFormat="1" outlineLevel="1">
      <c r="A8" s="50"/>
      <c r="B8" s="8" t="s">
        <v>147</v>
      </c>
      <c r="C8" s="8" t="s">
        <v>397</v>
      </c>
      <c r="D8" s="49"/>
      <c r="E8" s="9">
        <v>-1247</v>
      </c>
      <c r="F8" s="9">
        <v>-1264</v>
      </c>
      <c r="G8" s="9">
        <v>-620</v>
      </c>
      <c r="H8" s="9">
        <v>-2827</v>
      </c>
      <c r="I8" s="9">
        <f t="shared" ref="I8:I46" si="0">SUM(E8:H8)</f>
        <v>-5958</v>
      </c>
      <c r="J8" s="9">
        <v>-761</v>
      </c>
      <c r="K8" s="9">
        <v>-4077</v>
      </c>
      <c r="L8" s="9">
        <v>-3053</v>
      </c>
      <c r="M8" s="9">
        <v>-59</v>
      </c>
      <c r="N8" s="9">
        <f t="shared" ref="N8:N46" si="1">SUM(J8:M8)</f>
        <v>-7950</v>
      </c>
      <c r="O8" s="9">
        <v>-3791</v>
      </c>
      <c r="P8" s="9">
        <v>-99</v>
      </c>
      <c r="Q8" s="9">
        <v>-6791</v>
      </c>
      <c r="R8" s="9">
        <v>-608</v>
      </c>
      <c r="S8" s="9">
        <f t="shared" ref="S8:S54" si="2">SUM(O8:R8)</f>
        <v>-11289</v>
      </c>
      <c r="T8" s="9">
        <v>-526</v>
      </c>
      <c r="U8" s="9">
        <v>-851</v>
      </c>
      <c r="V8" s="9">
        <v>6963</v>
      </c>
      <c r="W8" s="9">
        <v>240</v>
      </c>
      <c r="X8" s="9">
        <f t="shared" ref="X8:X54" si="3">SUM(T8:W8)</f>
        <v>5826</v>
      </c>
      <c r="Y8" s="9">
        <v>-1728</v>
      </c>
      <c r="Z8" s="9">
        <v>-8882</v>
      </c>
      <c r="AA8" s="9">
        <f t="shared" ref="AA8:AA54" si="4">SUM(Y8:Z8)</f>
        <v>-10610</v>
      </c>
      <c r="AB8" s="49"/>
      <c r="AC8" s="49"/>
      <c r="AD8" s="1"/>
      <c r="AE8" s="1"/>
      <c r="AF8" s="1"/>
    </row>
    <row r="9" spans="1:32" s="36" customFormat="1" outlineLevel="1">
      <c r="A9" s="50"/>
      <c r="B9" s="8" t="s">
        <v>262</v>
      </c>
      <c r="C9" s="8" t="s">
        <v>398</v>
      </c>
      <c r="D9" s="49"/>
      <c r="E9" s="9">
        <v>334</v>
      </c>
      <c r="F9" s="9">
        <v>0</v>
      </c>
      <c r="G9" s="9">
        <v>0</v>
      </c>
      <c r="H9" s="9">
        <v>2991</v>
      </c>
      <c r="I9" s="9">
        <f t="shared" si="0"/>
        <v>3325</v>
      </c>
      <c r="J9" s="9">
        <v>0</v>
      </c>
      <c r="K9" s="9">
        <v>0</v>
      </c>
      <c r="L9" s="9">
        <v>0</v>
      </c>
      <c r="M9" s="9">
        <v>0</v>
      </c>
      <c r="N9" s="9">
        <f t="shared" si="1"/>
        <v>0</v>
      </c>
      <c r="O9" s="9">
        <v>0</v>
      </c>
      <c r="P9" s="9">
        <v>0</v>
      </c>
      <c r="Q9" s="9">
        <v>0</v>
      </c>
      <c r="R9" s="9">
        <v>-1829</v>
      </c>
      <c r="S9" s="9">
        <f t="shared" si="2"/>
        <v>-1829</v>
      </c>
      <c r="T9" s="9">
        <v>12335</v>
      </c>
      <c r="U9" s="9">
        <v>795</v>
      </c>
      <c r="V9" s="9">
        <v>-607</v>
      </c>
      <c r="W9" s="9">
        <v>-7114</v>
      </c>
      <c r="X9" s="9">
        <f t="shared" si="3"/>
        <v>5409</v>
      </c>
      <c r="Y9" s="9">
        <v>-607</v>
      </c>
      <c r="Z9" s="9">
        <v>-4797</v>
      </c>
      <c r="AA9" s="9">
        <f t="shared" si="4"/>
        <v>-5404</v>
      </c>
      <c r="AB9" s="49"/>
      <c r="AC9" s="49"/>
      <c r="AD9" s="1"/>
      <c r="AE9" s="1"/>
      <c r="AF9" s="1"/>
    </row>
    <row r="10" spans="1:32" s="36" customFormat="1" outlineLevel="1">
      <c r="A10" s="50"/>
      <c r="B10" s="8" t="s">
        <v>148</v>
      </c>
      <c r="C10" s="8" t="s">
        <v>431</v>
      </c>
      <c r="D10" s="49"/>
      <c r="E10" s="9">
        <v>7545</v>
      </c>
      <c r="F10" s="9">
        <v>23512</v>
      </c>
      <c r="G10" s="9">
        <v>21343</v>
      </c>
      <c r="H10" s="9">
        <v>-45531</v>
      </c>
      <c r="I10" s="9">
        <f>SUM(E10:H10)</f>
        <v>6869</v>
      </c>
      <c r="J10" s="9">
        <v>19001</v>
      </c>
      <c r="K10" s="9">
        <v>22489</v>
      </c>
      <c r="L10" s="9">
        <v>22774</v>
      </c>
      <c r="M10" s="9">
        <v>0</v>
      </c>
      <c r="N10" s="9">
        <f>SUM(J10:M10)</f>
        <v>64264</v>
      </c>
      <c r="O10" s="9">
        <v>26833</v>
      </c>
      <c r="P10" s="9">
        <v>27483</v>
      </c>
      <c r="Q10" s="9">
        <v>28220</v>
      </c>
      <c r="R10" s="9">
        <v>0</v>
      </c>
      <c r="S10" s="9">
        <f>SUM(O10:R10)</f>
        <v>82536</v>
      </c>
      <c r="T10" s="9">
        <v>35944</v>
      </c>
      <c r="U10" s="9">
        <v>37254</v>
      </c>
      <c r="V10" s="9">
        <v>38535</v>
      </c>
      <c r="W10" s="9">
        <v>-110887</v>
      </c>
      <c r="X10" s="9">
        <f t="shared" si="3"/>
        <v>846</v>
      </c>
      <c r="Y10" s="9">
        <v>37822</v>
      </c>
      <c r="Z10" s="9">
        <v>39023</v>
      </c>
      <c r="AA10" s="9">
        <f t="shared" si="4"/>
        <v>76845</v>
      </c>
      <c r="AB10" s="49"/>
      <c r="AC10" s="49"/>
      <c r="AD10" s="1"/>
      <c r="AE10" s="1"/>
      <c r="AF10" s="1"/>
    </row>
    <row r="11" spans="1:32" s="36" customFormat="1" outlineLevel="1">
      <c r="A11" s="50"/>
      <c r="B11" s="8" t="s">
        <v>149</v>
      </c>
      <c r="C11" s="8" t="s">
        <v>430</v>
      </c>
      <c r="D11" s="49"/>
      <c r="E11" s="9">
        <v>0</v>
      </c>
      <c r="F11" s="9">
        <v>0</v>
      </c>
      <c r="G11" s="9">
        <v>0</v>
      </c>
      <c r="H11" s="9">
        <v>0</v>
      </c>
      <c r="I11" s="9">
        <f t="shared" si="0"/>
        <v>0</v>
      </c>
      <c r="J11" s="9">
        <v>0</v>
      </c>
      <c r="K11" s="9">
        <v>0</v>
      </c>
      <c r="L11" s="9">
        <v>0</v>
      </c>
      <c r="M11" s="9">
        <v>0</v>
      </c>
      <c r="N11" s="9">
        <f t="shared" si="1"/>
        <v>0</v>
      </c>
      <c r="O11" s="9">
        <v>0</v>
      </c>
      <c r="P11" s="9">
        <v>0</v>
      </c>
      <c r="Q11" s="9">
        <v>0</v>
      </c>
      <c r="R11" s="9">
        <v>-5</v>
      </c>
      <c r="S11" s="9">
        <f t="shared" si="2"/>
        <v>-5</v>
      </c>
      <c r="T11" s="9">
        <v>0</v>
      </c>
      <c r="U11" s="9">
        <v>0</v>
      </c>
      <c r="V11" s="9">
        <v>0</v>
      </c>
      <c r="W11" s="9">
        <v>0</v>
      </c>
      <c r="X11" s="9">
        <f t="shared" si="3"/>
        <v>0</v>
      </c>
      <c r="Y11" s="9">
        <v>0</v>
      </c>
      <c r="Z11" s="9">
        <v>0</v>
      </c>
      <c r="AA11" s="9">
        <f t="shared" si="4"/>
        <v>0</v>
      </c>
      <c r="AB11" s="49"/>
      <c r="AC11" s="49"/>
      <c r="AD11" s="1"/>
      <c r="AE11" s="1"/>
      <c r="AF11" s="1"/>
    </row>
    <row r="12" spans="1:32" s="36" customFormat="1" outlineLevel="1">
      <c r="A12" s="50"/>
      <c r="B12" s="8" t="s">
        <v>150</v>
      </c>
      <c r="C12" s="8" t="s">
        <v>399</v>
      </c>
      <c r="D12" s="49"/>
      <c r="E12" s="9">
        <v>12427</v>
      </c>
      <c r="F12" s="9">
        <v>14678</v>
      </c>
      <c r="G12" s="9">
        <v>16468</v>
      </c>
      <c r="H12" s="9">
        <v>17507</v>
      </c>
      <c r="I12" s="9">
        <f t="shared" si="0"/>
        <v>61080</v>
      </c>
      <c r="J12" s="9">
        <v>18091</v>
      </c>
      <c r="K12" s="9">
        <v>19202</v>
      </c>
      <c r="L12" s="9">
        <v>19909</v>
      </c>
      <c r="M12" s="9">
        <v>21303</v>
      </c>
      <c r="N12" s="9">
        <f t="shared" si="1"/>
        <v>78505</v>
      </c>
      <c r="O12" s="9">
        <v>24934</v>
      </c>
      <c r="P12" s="9">
        <v>31131</v>
      </c>
      <c r="Q12" s="9">
        <v>43427</v>
      </c>
      <c r="R12" s="9">
        <v>43037</v>
      </c>
      <c r="S12" s="9">
        <f t="shared" si="2"/>
        <v>142529</v>
      </c>
      <c r="T12" s="9">
        <v>38481</v>
      </c>
      <c r="U12" s="9">
        <v>39070</v>
      </c>
      <c r="V12" s="9">
        <v>38890</v>
      </c>
      <c r="W12" s="9">
        <v>37221</v>
      </c>
      <c r="X12" s="9">
        <f t="shared" si="3"/>
        <v>153662</v>
      </c>
      <c r="Y12" s="9">
        <v>36062</v>
      </c>
      <c r="Z12" s="9">
        <v>35047</v>
      </c>
      <c r="AA12" s="9">
        <f t="shared" si="4"/>
        <v>71109</v>
      </c>
      <c r="AB12" s="49"/>
      <c r="AC12" s="49"/>
      <c r="AD12" s="1"/>
      <c r="AE12" s="1"/>
      <c r="AF12" s="1"/>
    </row>
    <row r="13" spans="1:32" s="36" customFormat="1" outlineLevel="1">
      <c r="A13" s="50"/>
      <c r="B13" s="8" t="s">
        <v>151</v>
      </c>
      <c r="C13" s="8" t="s">
        <v>400</v>
      </c>
      <c r="D13" s="49"/>
      <c r="E13" s="9">
        <v>89</v>
      </c>
      <c r="F13" s="9">
        <v>146</v>
      </c>
      <c r="G13" s="9">
        <v>293</v>
      </c>
      <c r="H13" s="9">
        <v>150</v>
      </c>
      <c r="I13" s="9">
        <f t="shared" si="0"/>
        <v>678</v>
      </c>
      <c r="J13" s="9">
        <v>149</v>
      </c>
      <c r="K13" s="9">
        <v>185</v>
      </c>
      <c r="L13" s="9">
        <v>225</v>
      </c>
      <c r="M13" s="9">
        <v>479</v>
      </c>
      <c r="N13" s="9">
        <f t="shared" si="1"/>
        <v>1038</v>
      </c>
      <c r="O13" s="9">
        <v>386</v>
      </c>
      <c r="P13" s="9">
        <v>847</v>
      </c>
      <c r="Q13" s="9">
        <v>1914</v>
      </c>
      <c r="R13" s="9">
        <v>2181</v>
      </c>
      <c r="S13" s="9">
        <f t="shared" si="2"/>
        <v>5328</v>
      </c>
      <c r="T13" s="9">
        <v>2488</v>
      </c>
      <c r="U13" s="9">
        <v>2501</v>
      </c>
      <c r="V13" s="9">
        <v>2531</v>
      </c>
      <c r="W13" s="9">
        <v>4208</v>
      </c>
      <c r="X13" s="9">
        <f t="shared" si="3"/>
        <v>11728</v>
      </c>
      <c r="Y13" s="9">
        <v>4366</v>
      </c>
      <c r="Z13" s="9">
        <v>4362</v>
      </c>
      <c r="AA13" s="9">
        <f t="shared" si="4"/>
        <v>8728</v>
      </c>
      <c r="AB13" s="49"/>
      <c r="AC13" s="49"/>
      <c r="AD13" s="1"/>
      <c r="AE13" s="1"/>
      <c r="AF13" s="1"/>
    </row>
    <row r="14" spans="1:32" s="36" customFormat="1" outlineLevel="1">
      <c r="A14" s="50"/>
      <c r="B14" s="8" t="s">
        <v>152</v>
      </c>
      <c r="C14" s="8" t="s">
        <v>401</v>
      </c>
      <c r="D14" s="49"/>
      <c r="E14" s="9">
        <v>4800</v>
      </c>
      <c r="F14" s="9">
        <v>5143</v>
      </c>
      <c r="G14" s="9">
        <v>7202</v>
      </c>
      <c r="H14" s="9">
        <v>7119</v>
      </c>
      <c r="I14" s="9">
        <f t="shared" si="0"/>
        <v>24264</v>
      </c>
      <c r="J14" s="9">
        <v>5657</v>
      </c>
      <c r="K14" s="9">
        <v>6399</v>
      </c>
      <c r="L14" s="9">
        <v>6649</v>
      </c>
      <c r="M14" s="9">
        <v>13360</v>
      </c>
      <c r="N14" s="9">
        <f t="shared" si="1"/>
        <v>32065</v>
      </c>
      <c r="O14" s="9">
        <v>16426</v>
      </c>
      <c r="P14" s="9">
        <v>16926</v>
      </c>
      <c r="Q14" s="9">
        <v>17819</v>
      </c>
      <c r="R14" s="9">
        <v>18846</v>
      </c>
      <c r="S14" s="9">
        <f t="shared" si="2"/>
        <v>70017</v>
      </c>
      <c r="T14" s="9">
        <v>19300</v>
      </c>
      <c r="U14" s="9">
        <v>19503</v>
      </c>
      <c r="V14" s="9">
        <v>12752</v>
      </c>
      <c r="W14" s="9">
        <v>8980</v>
      </c>
      <c r="X14" s="9">
        <f t="shared" si="3"/>
        <v>60535</v>
      </c>
      <c r="Y14" s="9">
        <v>11114</v>
      </c>
      <c r="Z14" s="9">
        <v>7774</v>
      </c>
      <c r="AA14" s="9">
        <f t="shared" si="4"/>
        <v>18888</v>
      </c>
      <c r="AB14" s="49"/>
      <c r="AC14" s="49"/>
      <c r="AD14" s="1"/>
      <c r="AE14" s="1"/>
      <c r="AF14" s="1"/>
    </row>
    <row r="15" spans="1:32" s="36" customFormat="1" outlineLevel="1">
      <c r="A15" s="50"/>
      <c r="B15" s="8" t="s">
        <v>153</v>
      </c>
      <c r="C15" s="8" t="s">
        <v>402</v>
      </c>
      <c r="D15" s="49"/>
      <c r="E15" s="9">
        <v>26190</v>
      </c>
      <c r="F15" s="9">
        <v>29592</v>
      </c>
      <c r="G15" s="9">
        <v>28992</v>
      </c>
      <c r="H15" s="9">
        <v>12647</v>
      </c>
      <c r="I15" s="9">
        <f t="shared" si="0"/>
        <v>97421</v>
      </c>
      <c r="J15" s="9">
        <v>22510</v>
      </c>
      <c r="K15" s="9">
        <v>26396</v>
      </c>
      <c r="L15" s="9">
        <v>28482</v>
      </c>
      <c r="M15" s="9">
        <v>30099</v>
      </c>
      <c r="N15" s="9">
        <f t="shared" si="1"/>
        <v>107487</v>
      </c>
      <c r="O15" s="9">
        <v>33841</v>
      </c>
      <c r="P15" s="9">
        <v>28230</v>
      </c>
      <c r="Q15" s="9">
        <v>46841</v>
      </c>
      <c r="R15" s="9">
        <v>43419</v>
      </c>
      <c r="S15" s="9">
        <f t="shared" si="2"/>
        <v>152331</v>
      </c>
      <c r="T15" s="9">
        <v>46186</v>
      </c>
      <c r="U15" s="9">
        <v>41086</v>
      </c>
      <c r="V15" s="9">
        <v>43157</v>
      </c>
      <c r="W15" s="9">
        <v>45755</v>
      </c>
      <c r="X15" s="9">
        <f t="shared" si="3"/>
        <v>176184</v>
      </c>
      <c r="Y15" s="9">
        <v>45678</v>
      </c>
      <c r="Z15" s="9">
        <v>43412</v>
      </c>
      <c r="AA15" s="9">
        <f t="shared" si="4"/>
        <v>89090</v>
      </c>
      <c r="AB15" s="49"/>
      <c r="AC15" s="49"/>
      <c r="AD15" s="1"/>
      <c r="AE15" s="1"/>
      <c r="AF15" s="1"/>
    </row>
    <row r="16" spans="1:32" s="36" customFormat="1" outlineLevel="1">
      <c r="A16" s="50"/>
      <c r="B16" s="8" t="s">
        <v>154</v>
      </c>
      <c r="C16" s="8" t="s">
        <v>404</v>
      </c>
      <c r="D16" s="49"/>
      <c r="E16" s="9">
        <v>1955</v>
      </c>
      <c r="F16" s="9">
        <v>1955</v>
      </c>
      <c r="G16" s="9">
        <v>1955</v>
      </c>
      <c r="H16" s="9">
        <v>1955</v>
      </c>
      <c r="I16" s="9">
        <f t="shared" si="0"/>
        <v>7820</v>
      </c>
      <c r="J16" s="9">
        <v>3477</v>
      </c>
      <c r="K16" s="9">
        <v>3097</v>
      </c>
      <c r="L16" s="9">
        <v>4801</v>
      </c>
      <c r="M16" s="9">
        <v>8259</v>
      </c>
      <c r="N16" s="9">
        <f t="shared" si="1"/>
        <v>19634</v>
      </c>
      <c r="O16" s="9">
        <v>9951</v>
      </c>
      <c r="P16" s="9">
        <v>10832</v>
      </c>
      <c r="Q16" s="9">
        <v>-1512</v>
      </c>
      <c r="R16" s="9">
        <v>5517</v>
      </c>
      <c r="S16" s="9">
        <f t="shared" si="2"/>
        <v>24788</v>
      </c>
      <c r="T16" s="9">
        <v>2448</v>
      </c>
      <c r="U16" s="9">
        <v>6827</v>
      </c>
      <c r="V16" s="9">
        <v>4033</v>
      </c>
      <c r="W16" s="9">
        <v>4190</v>
      </c>
      <c r="X16" s="9">
        <f t="shared" si="3"/>
        <v>17498</v>
      </c>
      <c r="Y16" s="9">
        <v>4191</v>
      </c>
      <c r="Z16" s="9">
        <v>5192</v>
      </c>
      <c r="AA16" s="9">
        <f t="shared" si="4"/>
        <v>9383</v>
      </c>
      <c r="AB16" s="49"/>
      <c r="AC16" s="49"/>
      <c r="AD16" s="1"/>
      <c r="AE16" s="1"/>
      <c r="AF16" s="1"/>
    </row>
    <row r="17" spans="1:32" s="36" customFormat="1" outlineLevel="1">
      <c r="A17" s="50"/>
      <c r="B17" s="8" t="s">
        <v>155</v>
      </c>
      <c r="C17" s="8" t="s">
        <v>403</v>
      </c>
      <c r="D17" s="49"/>
      <c r="E17" s="9">
        <v>0</v>
      </c>
      <c r="F17" s="9">
        <v>0</v>
      </c>
      <c r="G17" s="9">
        <v>0</v>
      </c>
      <c r="H17" s="9">
        <v>0</v>
      </c>
      <c r="I17" s="9">
        <f t="shared" si="0"/>
        <v>0</v>
      </c>
      <c r="J17" s="9">
        <v>0</v>
      </c>
      <c r="K17" s="9">
        <v>0</v>
      </c>
      <c r="L17" s="9">
        <v>0</v>
      </c>
      <c r="M17" s="9">
        <v>0</v>
      </c>
      <c r="N17" s="9">
        <f t="shared" si="1"/>
        <v>0</v>
      </c>
      <c r="O17" s="9">
        <v>0</v>
      </c>
      <c r="P17" s="9">
        <v>0</v>
      </c>
      <c r="Q17" s="9">
        <v>0</v>
      </c>
      <c r="R17" s="9">
        <v>1225</v>
      </c>
      <c r="S17" s="9">
        <f t="shared" si="2"/>
        <v>1225</v>
      </c>
      <c r="T17" s="9">
        <v>724</v>
      </c>
      <c r="U17" s="9">
        <v>-594</v>
      </c>
      <c r="V17" s="9">
        <v>26</v>
      </c>
      <c r="W17" s="9">
        <v>26</v>
      </c>
      <c r="X17" s="9">
        <f t="shared" si="3"/>
        <v>182</v>
      </c>
      <c r="Y17" s="9">
        <v>164</v>
      </c>
      <c r="Z17" s="9">
        <v>-164</v>
      </c>
      <c r="AA17" s="9">
        <f t="shared" si="4"/>
        <v>0</v>
      </c>
      <c r="AB17" s="49"/>
      <c r="AC17" s="49"/>
      <c r="AD17" s="1"/>
      <c r="AE17" s="1"/>
      <c r="AF17" s="1"/>
    </row>
    <row r="18" spans="1:32" s="36" customFormat="1" outlineLevel="1">
      <c r="A18" s="50"/>
      <c r="B18" s="8" t="s">
        <v>156</v>
      </c>
      <c r="C18" s="8" t="s">
        <v>348</v>
      </c>
      <c r="D18" s="49"/>
      <c r="E18" s="9">
        <v>4534</v>
      </c>
      <c r="F18" s="9">
        <v>0</v>
      </c>
      <c r="G18" s="9">
        <v>0</v>
      </c>
      <c r="H18" s="9">
        <v>0</v>
      </c>
      <c r="I18" s="9">
        <f t="shared" si="0"/>
        <v>4534</v>
      </c>
      <c r="J18" s="9">
        <v>0</v>
      </c>
      <c r="K18" s="9">
        <v>5761</v>
      </c>
      <c r="L18" s="9">
        <v>0</v>
      </c>
      <c r="M18" s="9">
        <v>10</v>
      </c>
      <c r="N18" s="9">
        <f t="shared" si="1"/>
        <v>5771</v>
      </c>
      <c r="O18" s="9">
        <v>0</v>
      </c>
      <c r="P18" s="9">
        <v>0</v>
      </c>
      <c r="Q18" s="9">
        <v>0</v>
      </c>
      <c r="R18" s="9">
        <v>0</v>
      </c>
      <c r="S18" s="9">
        <f t="shared" si="2"/>
        <v>0</v>
      </c>
      <c r="T18" s="9">
        <v>0</v>
      </c>
      <c r="U18" s="9">
        <v>0</v>
      </c>
      <c r="V18" s="9">
        <v>0</v>
      </c>
      <c r="W18" s="9">
        <v>9329</v>
      </c>
      <c r="X18" s="9">
        <f t="shared" si="3"/>
        <v>9329</v>
      </c>
      <c r="Y18" s="9">
        <v>0</v>
      </c>
      <c r="Z18" s="9">
        <v>0</v>
      </c>
      <c r="AA18" s="9">
        <f t="shared" si="4"/>
        <v>0</v>
      </c>
      <c r="AB18" s="49"/>
      <c r="AC18" s="49"/>
      <c r="AD18" s="1"/>
      <c r="AE18" s="1"/>
      <c r="AF18" s="1"/>
    </row>
    <row r="19" spans="1:32" s="36" customFormat="1" outlineLevel="1">
      <c r="A19" s="50"/>
      <c r="B19" s="8" t="s">
        <v>157</v>
      </c>
      <c r="C19" s="8" t="s">
        <v>405</v>
      </c>
      <c r="D19" s="49"/>
      <c r="E19" s="9">
        <v>1096</v>
      </c>
      <c r="F19" s="9">
        <v>0</v>
      </c>
      <c r="G19" s="9">
        <v>0</v>
      </c>
      <c r="H19" s="9">
        <v>0</v>
      </c>
      <c r="I19" s="9">
        <f t="shared" si="0"/>
        <v>1096</v>
      </c>
      <c r="J19" s="9">
        <v>695</v>
      </c>
      <c r="K19" s="9">
        <f>1240-J19</f>
        <v>545</v>
      </c>
      <c r="L19" s="9">
        <v>0</v>
      </c>
      <c r="M19" s="9">
        <v>2596</v>
      </c>
      <c r="N19" s="9">
        <f t="shared" si="1"/>
        <v>3836</v>
      </c>
      <c r="O19" s="9">
        <v>550</v>
      </c>
      <c r="P19" s="9">
        <v>1194</v>
      </c>
      <c r="Q19" s="9">
        <v>-1316</v>
      </c>
      <c r="R19" s="9">
        <v>2436</v>
      </c>
      <c r="S19" s="9">
        <f t="shared" si="2"/>
        <v>2864</v>
      </c>
      <c r="T19" s="9">
        <v>589</v>
      </c>
      <c r="U19" s="9">
        <v>594</v>
      </c>
      <c r="V19" s="9">
        <v>730</v>
      </c>
      <c r="W19" s="9">
        <v>1059</v>
      </c>
      <c r="X19" s="9">
        <f t="shared" si="3"/>
        <v>2972</v>
      </c>
      <c r="Y19" s="9">
        <v>1182</v>
      </c>
      <c r="Z19" s="9">
        <v>858</v>
      </c>
      <c r="AA19" s="9">
        <f t="shared" si="4"/>
        <v>2040</v>
      </c>
      <c r="AB19" s="49"/>
      <c r="AC19" s="49"/>
      <c r="AD19" s="1"/>
      <c r="AE19" s="1"/>
      <c r="AF19" s="1"/>
    </row>
    <row r="20" spans="1:32" s="36" customFormat="1" outlineLevel="1">
      <c r="A20" s="50"/>
      <c r="B20" s="8" t="s">
        <v>158</v>
      </c>
      <c r="C20" s="8" t="s">
        <v>406</v>
      </c>
      <c r="D20" s="49"/>
      <c r="E20" s="9">
        <v>0</v>
      </c>
      <c r="F20" s="9">
        <v>0</v>
      </c>
      <c r="G20" s="9">
        <v>0</v>
      </c>
      <c r="H20" s="9">
        <v>-72015</v>
      </c>
      <c r="I20" s="9">
        <f t="shared" si="0"/>
        <v>-72015</v>
      </c>
      <c r="J20" s="9">
        <v>0</v>
      </c>
      <c r="K20" s="9">
        <v>0</v>
      </c>
      <c r="L20" s="9">
        <v>0</v>
      </c>
      <c r="M20" s="9">
        <v>-133103</v>
      </c>
      <c r="N20" s="9">
        <f t="shared" si="1"/>
        <v>-133103</v>
      </c>
      <c r="O20" s="9">
        <v>0</v>
      </c>
      <c r="P20" s="9">
        <v>0</v>
      </c>
      <c r="Q20" s="9">
        <v>0</v>
      </c>
      <c r="R20" s="9">
        <v>-101816</v>
      </c>
      <c r="S20" s="9">
        <f t="shared" si="2"/>
        <v>-101816</v>
      </c>
      <c r="T20" s="9">
        <v>0</v>
      </c>
      <c r="U20" s="9">
        <v>-804</v>
      </c>
      <c r="V20" s="9">
        <v>-397</v>
      </c>
      <c r="W20" s="9">
        <v>-134909</v>
      </c>
      <c r="X20" s="9">
        <f t="shared" si="3"/>
        <v>-136110</v>
      </c>
      <c r="Y20" s="9">
        <v>0</v>
      </c>
      <c r="Z20" s="9">
        <v>0</v>
      </c>
      <c r="AA20" s="9">
        <f t="shared" si="4"/>
        <v>0</v>
      </c>
      <c r="AB20" s="49"/>
      <c r="AC20" s="49"/>
      <c r="AD20" s="1"/>
      <c r="AE20" s="1"/>
      <c r="AF20" s="1"/>
    </row>
    <row r="21" spans="1:32" s="36" customFormat="1" outlineLevel="1">
      <c r="A21" s="50"/>
      <c r="B21" s="8" t="s">
        <v>247</v>
      </c>
      <c r="C21" s="8" t="s">
        <v>407</v>
      </c>
      <c r="D21" s="49"/>
      <c r="E21" s="9">
        <v>0</v>
      </c>
      <c r="F21" s="9">
        <v>0</v>
      </c>
      <c r="G21" s="9">
        <v>0</v>
      </c>
      <c r="H21" s="9">
        <v>0</v>
      </c>
      <c r="I21" s="9">
        <f t="shared" si="0"/>
        <v>0</v>
      </c>
      <c r="J21" s="9">
        <v>0</v>
      </c>
      <c r="K21" s="9">
        <v>0</v>
      </c>
      <c r="L21" s="9">
        <v>0</v>
      </c>
      <c r="M21" s="9">
        <v>0</v>
      </c>
      <c r="N21" s="9">
        <f t="shared" si="1"/>
        <v>0</v>
      </c>
      <c r="O21" s="9">
        <v>0</v>
      </c>
      <c r="P21" s="9">
        <v>0</v>
      </c>
      <c r="Q21" s="9">
        <v>0</v>
      </c>
      <c r="R21" s="9">
        <v>0</v>
      </c>
      <c r="S21" s="9">
        <f t="shared" si="2"/>
        <v>0</v>
      </c>
      <c r="T21" s="9">
        <v>0</v>
      </c>
      <c r="U21" s="9">
        <v>-573</v>
      </c>
      <c r="V21" s="9">
        <v>-190</v>
      </c>
      <c r="W21" s="9">
        <v>-59985</v>
      </c>
      <c r="X21" s="9">
        <f t="shared" si="3"/>
        <v>-60748</v>
      </c>
      <c r="Y21" s="9">
        <v>0</v>
      </c>
      <c r="Z21" s="9">
        <v>0</v>
      </c>
      <c r="AA21" s="9">
        <f t="shared" si="4"/>
        <v>0</v>
      </c>
      <c r="AB21" s="49"/>
      <c r="AC21" s="49"/>
      <c r="AD21" s="1"/>
      <c r="AE21" s="1"/>
      <c r="AF21" s="1"/>
    </row>
    <row r="22" spans="1:32" s="36" customFormat="1" outlineLevel="1">
      <c r="A22" s="50"/>
      <c r="B22" s="8" t="s">
        <v>112</v>
      </c>
      <c r="C22" s="8" t="s">
        <v>432</v>
      </c>
      <c r="D22" s="49"/>
      <c r="E22" s="9">
        <v>0</v>
      </c>
      <c r="F22" s="9">
        <v>-10339</v>
      </c>
      <c r="G22" s="9">
        <v>0</v>
      </c>
      <c r="H22" s="9">
        <v>0</v>
      </c>
      <c r="I22" s="9">
        <f t="shared" si="0"/>
        <v>-10339</v>
      </c>
      <c r="J22" s="9">
        <v>0</v>
      </c>
      <c r="K22" s="9">
        <v>0</v>
      </c>
      <c r="L22" s="9">
        <v>0</v>
      </c>
      <c r="M22" s="9">
        <v>0</v>
      </c>
      <c r="N22" s="9">
        <f t="shared" si="1"/>
        <v>0</v>
      </c>
      <c r="O22" s="9">
        <v>0</v>
      </c>
      <c r="P22" s="9">
        <v>0</v>
      </c>
      <c r="Q22" s="9">
        <v>0</v>
      </c>
      <c r="R22" s="9">
        <v>0</v>
      </c>
      <c r="S22" s="9">
        <f t="shared" si="2"/>
        <v>0</v>
      </c>
      <c r="T22" s="9">
        <v>0</v>
      </c>
      <c r="U22" s="9">
        <v>0</v>
      </c>
      <c r="V22" s="9">
        <v>0</v>
      </c>
      <c r="W22" s="9">
        <v>0</v>
      </c>
      <c r="X22" s="9">
        <f t="shared" si="3"/>
        <v>0</v>
      </c>
      <c r="Y22" s="9">
        <v>0</v>
      </c>
      <c r="Z22" s="9">
        <v>0</v>
      </c>
      <c r="AA22" s="9">
        <f t="shared" si="4"/>
        <v>0</v>
      </c>
      <c r="AB22" s="49"/>
      <c r="AC22" s="49"/>
      <c r="AD22" s="1"/>
      <c r="AE22" s="1"/>
      <c r="AF22" s="1"/>
    </row>
    <row r="23" spans="1:32" s="36" customFormat="1" outlineLevel="1">
      <c r="A23" s="50"/>
      <c r="B23" s="8" t="s">
        <v>159</v>
      </c>
      <c r="C23" s="8" t="s">
        <v>433</v>
      </c>
      <c r="D23" s="49"/>
      <c r="E23" s="9">
        <v>0</v>
      </c>
      <c r="F23" s="9">
        <v>0</v>
      </c>
      <c r="G23" s="9">
        <v>0</v>
      </c>
      <c r="H23" s="9">
        <v>0</v>
      </c>
      <c r="I23" s="9">
        <f t="shared" si="0"/>
        <v>0</v>
      </c>
      <c r="J23" s="9">
        <v>-17696</v>
      </c>
      <c r="K23" s="9">
        <v>1131</v>
      </c>
      <c r="L23" s="9">
        <v>0</v>
      </c>
      <c r="M23" s="9">
        <v>3415</v>
      </c>
      <c r="N23" s="9">
        <f t="shared" si="1"/>
        <v>-13150</v>
      </c>
      <c r="O23" s="9">
        <v>0</v>
      </c>
      <c r="P23" s="9">
        <v>0</v>
      </c>
      <c r="Q23" s="9">
        <v>0</v>
      </c>
      <c r="R23" s="9">
        <v>0</v>
      </c>
      <c r="S23" s="9">
        <f t="shared" si="2"/>
        <v>0</v>
      </c>
      <c r="T23" s="9">
        <v>0</v>
      </c>
      <c r="U23" s="9">
        <v>0</v>
      </c>
      <c r="V23" s="9">
        <v>0</v>
      </c>
      <c r="W23" s="9">
        <v>0</v>
      </c>
      <c r="X23" s="9">
        <f t="shared" si="3"/>
        <v>0</v>
      </c>
      <c r="Y23" s="9">
        <v>0</v>
      </c>
      <c r="Z23" s="9">
        <v>0</v>
      </c>
      <c r="AA23" s="9">
        <f t="shared" si="4"/>
        <v>0</v>
      </c>
      <c r="AB23" s="49"/>
      <c r="AC23" s="49"/>
      <c r="AD23" s="1"/>
      <c r="AE23" s="1"/>
      <c r="AF23" s="1"/>
    </row>
    <row r="24" spans="1:32" s="36" customFormat="1" outlineLevel="1">
      <c r="A24" s="50"/>
      <c r="B24" s="8" t="s">
        <v>160</v>
      </c>
      <c r="C24" s="8" t="s">
        <v>408</v>
      </c>
      <c r="D24" s="49"/>
      <c r="E24" s="9">
        <v>46227</v>
      </c>
      <c r="F24" s="9">
        <v>39606</v>
      </c>
      <c r="G24" s="9">
        <v>66755</v>
      </c>
      <c r="H24" s="9">
        <v>104053</v>
      </c>
      <c r="I24" s="9">
        <f t="shared" si="0"/>
        <v>256641</v>
      </c>
      <c r="J24" s="9">
        <v>63426</v>
      </c>
      <c r="K24" s="9">
        <v>54489</v>
      </c>
      <c r="L24" s="9">
        <v>56246</v>
      </c>
      <c r="M24" s="9">
        <v>95218</v>
      </c>
      <c r="N24" s="9">
        <f t="shared" si="1"/>
        <v>269379</v>
      </c>
      <c r="O24" s="9">
        <v>69300</v>
      </c>
      <c r="P24" s="9">
        <v>49537</v>
      </c>
      <c r="Q24" s="9">
        <v>67154</v>
      </c>
      <c r="R24" s="9">
        <v>102099</v>
      </c>
      <c r="S24" s="9">
        <f t="shared" si="2"/>
        <v>288090</v>
      </c>
      <c r="T24" s="9">
        <v>57507</v>
      </c>
      <c r="U24" s="9">
        <v>57757</v>
      </c>
      <c r="V24" s="9">
        <v>54375</v>
      </c>
      <c r="W24" s="9">
        <v>104778</v>
      </c>
      <c r="X24" s="9">
        <f t="shared" si="3"/>
        <v>274417</v>
      </c>
      <c r="Y24" s="9">
        <v>60005</v>
      </c>
      <c r="Z24" s="9">
        <v>173630</v>
      </c>
      <c r="AA24" s="9">
        <f t="shared" si="4"/>
        <v>233635</v>
      </c>
      <c r="AB24" s="49"/>
      <c r="AC24" s="49"/>
      <c r="AD24" s="1"/>
      <c r="AE24" s="1"/>
      <c r="AF24" s="1"/>
    </row>
    <row r="25" spans="1:32" s="36" customFormat="1" outlineLevel="1">
      <c r="A25" s="50"/>
      <c r="B25" s="8" t="s">
        <v>161</v>
      </c>
      <c r="C25" s="8" t="s">
        <v>409</v>
      </c>
      <c r="D25" s="49"/>
      <c r="E25" s="9">
        <v>0</v>
      </c>
      <c r="F25" s="9">
        <v>-1802</v>
      </c>
      <c r="G25" s="9">
        <v>-338</v>
      </c>
      <c r="H25" s="9">
        <v>2219</v>
      </c>
      <c r="I25" s="9">
        <f t="shared" si="0"/>
        <v>79</v>
      </c>
      <c r="J25" s="9">
        <v>3424</v>
      </c>
      <c r="K25" s="9">
        <v>0</v>
      </c>
      <c r="L25" s="9">
        <v>0</v>
      </c>
      <c r="M25" s="9">
        <v>160165</v>
      </c>
      <c r="N25" s="9">
        <f t="shared" si="1"/>
        <v>163589</v>
      </c>
      <c r="O25" s="9">
        <v>44956</v>
      </c>
      <c r="P25" s="9">
        <v>35580</v>
      </c>
      <c r="Q25" s="9">
        <v>32479</v>
      </c>
      <c r="R25" s="9">
        <v>92696</v>
      </c>
      <c r="S25" s="9">
        <f>(SUM(O25:R25))</f>
        <v>205711</v>
      </c>
      <c r="T25" s="9">
        <v>6590</v>
      </c>
      <c r="U25" s="9">
        <v>3637</v>
      </c>
      <c r="V25" s="9">
        <v>219760</v>
      </c>
      <c r="W25" s="9">
        <v>102134</v>
      </c>
      <c r="X25" s="9">
        <f t="shared" si="3"/>
        <v>332121</v>
      </c>
      <c r="Y25" s="9">
        <v>-3657.018100000103</v>
      </c>
      <c r="Z25" s="9">
        <v>212308.0181000001</v>
      </c>
      <c r="AA25" s="9">
        <f t="shared" si="4"/>
        <v>208651</v>
      </c>
      <c r="AB25" s="49"/>
      <c r="AC25" s="49"/>
      <c r="AD25" s="1"/>
      <c r="AE25" s="1"/>
      <c r="AF25" s="1"/>
    </row>
    <row r="26" spans="1:32" s="36" customFormat="1" outlineLevel="1">
      <c r="A26" s="50"/>
      <c r="B26" s="8" t="s">
        <v>162</v>
      </c>
      <c r="C26" s="8" t="s">
        <v>410</v>
      </c>
      <c r="D26" s="49"/>
      <c r="E26" s="9">
        <v>0</v>
      </c>
      <c r="F26" s="9">
        <v>0</v>
      </c>
      <c r="G26" s="9">
        <v>0</v>
      </c>
      <c r="H26" s="9">
        <v>0</v>
      </c>
      <c r="I26" s="9">
        <f t="shared" si="0"/>
        <v>0</v>
      </c>
      <c r="J26" s="9">
        <v>0</v>
      </c>
      <c r="K26" s="9">
        <v>0</v>
      </c>
      <c r="L26" s="9">
        <v>-5844</v>
      </c>
      <c r="M26" s="9">
        <v>-162142</v>
      </c>
      <c r="N26" s="9">
        <f t="shared" si="1"/>
        <v>-167986</v>
      </c>
      <c r="O26" s="9">
        <v>-42925</v>
      </c>
      <c r="P26" s="9">
        <v>-29413</v>
      </c>
      <c r="Q26" s="9">
        <v>-25795</v>
      </c>
      <c r="R26" s="9">
        <v>-99276</v>
      </c>
      <c r="S26" s="9">
        <f>(SUM(O26:R26))</f>
        <v>-197409</v>
      </c>
      <c r="T26" s="9">
        <v>0</v>
      </c>
      <c r="U26" s="9">
        <v>0</v>
      </c>
      <c r="V26" s="9">
        <v>-207678</v>
      </c>
      <c r="W26" s="9">
        <v>-86635</v>
      </c>
      <c r="X26" s="9">
        <f t="shared" si="3"/>
        <v>-294313</v>
      </c>
      <c r="Y26" s="9">
        <v>0</v>
      </c>
      <c r="Z26" s="9">
        <v>-175428</v>
      </c>
      <c r="AA26" s="9">
        <f t="shared" si="4"/>
        <v>-175428</v>
      </c>
      <c r="AB26" s="49"/>
      <c r="AC26" s="49"/>
      <c r="AD26" s="1"/>
      <c r="AE26" s="1"/>
      <c r="AF26" s="1"/>
    </row>
    <row r="27" spans="1:32" s="36" customFormat="1" outlineLevel="1">
      <c r="A27" s="50"/>
      <c r="B27" s="8" t="s">
        <v>163</v>
      </c>
      <c r="C27" s="8" t="s">
        <v>411</v>
      </c>
      <c r="D27" s="49"/>
      <c r="E27" s="9">
        <v>0</v>
      </c>
      <c r="F27" s="9">
        <v>9260</v>
      </c>
      <c r="G27" s="9">
        <v>9459</v>
      </c>
      <c r="H27" s="9">
        <v>11692</v>
      </c>
      <c r="I27" s="9">
        <f t="shared" si="0"/>
        <v>30411</v>
      </c>
      <c r="J27" s="9">
        <v>15442</v>
      </c>
      <c r="K27" s="9">
        <v>17897</v>
      </c>
      <c r="L27" s="9">
        <v>11929</v>
      </c>
      <c r="M27" s="9">
        <v>11462</v>
      </c>
      <c r="N27" s="9">
        <f t="shared" si="1"/>
        <v>56730</v>
      </c>
      <c r="O27" s="9">
        <v>804</v>
      </c>
      <c r="P27" s="9">
        <v>16499</v>
      </c>
      <c r="Q27" s="9">
        <v>12555</v>
      </c>
      <c r="R27" s="9">
        <v>12384</v>
      </c>
      <c r="S27" s="9">
        <f t="shared" si="2"/>
        <v>42242</v>
      </c>
      <c r="T27" s="9">
        <v>17418</v>
      </c>
      <c r="U27" s="9">
        <v>18142</v>
      </c>
      <c r="V27" s="9">
        <v>-1595</v>
      </c>
      <c r="W27" s="9">
        <v>40803</v>
      </c>
      <c r="X27" s="9">
        <f t="shared" si="3"/>
        <v>74768</v>
      </c>
      <c r="Y27" s="9">
        <v>18021</v>
      </c>
      <c r="Z27" s="9">
        <v>16183</v>
      </c>
      <c r="AA27" s="9">
        <f t="shared" si="4"/>
        <v>34204</v>
      </c>
      <c r="AB27" s="49"/>
      <c r="AC27" s="49"/>
      <c r="AD27" s="1"/>
      <c r="AE27" s="1"/>
      <c r="AF27" s="1"/>
    </row>
    <row r="28" spans="1:32" s="36" customFormat="1" outlineLevel="1">
      <c r="A28" s="50"/>
      <c r="B28" s="8" t="s">
        <v>576</v>
      </c>
      <c r="C28" s="8" t="s">
        <v>575</v>
      </c>
      <c r="D28" s="49"/>
      <c r="E28" s="9">
        <v>0</v>
      </c>
      <c r="F28" s="9">
        <v>0</v>
      </c>
      <c r="G28" s="9">
        <v>0</v>
      </c>
      <c r="H28" s="9">
        <v>0</v>
      </c>
      <c r="I28" s="9">
        <f t="shared" si="0"/>
        <v>0</v>
      </c>
      <c r="J28" s="9">
        <v>0</v>
      </c>
      <c r="K28" s="9">
        <v>0</v>
      </c>
      <c r="L28" s="9">
        <v>0</v>
      </c>
      <c r="M28" s="9">
        <v>0</v>
      </c>
      <c r="N28" s="9">
        <f t="shared" si="1"/>
        <v>0</v>
      </c>
      <c r="O28" s="9">
        <v>0</v>
      </c>
      <c r="P28" s="9">
        <v>0</v>
      </c>
      <c r="Q28" s="9">
        <v>0</v>
      </c>
      <c r="R28" s="9">
        <v>0</v>
      </c>
      <c r="S28" s="9">
        <f t="shared" si="2"/>
        <v>0</v>
      </c>
      <c r="T28" s="9">
        <v>0</v>
      </c>
      <c r="U28" s="9">
        <v>0</v>
      </c>
      <c r="V28" s="9">
        <v>0</v>
      </c>
      <c r="W28" s="9">
        <v>0</v>
      </c>
      <c r="X28" s="9">
        <f t="shared" si="3"/>
        <v>0</v>
      </c>
      <c r="Y28" s="9">
        <v>0</v>
      </c>
      <c r="Z28" s="9">
        <v>-247123</v>
      </c>
      <c r="AA28" s="9">
        <f t="shared" ref="AA28" si="5">SUM(Y28:Z28)</f>
        <v>-247123</v>
      </c>
      <c r="AB28" s="49"/>
      <c r="AC28" s="49"/>
      <c r="AD28" s="1"/>
      <c r="AE28" s="1"/>
      <c r="AF28" s="1"/>
    </row>
    <row r="29" spans="1:32" s="36" customFormat="1" outlineLevel="1">
      <c r="A29" s="50"/>
      <c r="B29" s="8" t="s">
        <v>556</v>
      </c>
      <c r="C29" s="8" t="s">
        <v>574</v>
      </c>
      <c r="D29" s="49"/>
      <c r="E29" s="9">
        <v>0</v>
      </c>
      <c r="F29" s="9">
        <v>0</v>
      </c>
      <c r="G29" s="9">
        <v>0</v>
      </c>
      <c r="H29" s="9">
        <v>0</v>
      </c>
      <c r="I29" s="9">
        <f t="shared" ref="I29" si="6">SUM(E29:H29)</f>
        <v>0</v>
      </c>
      <c r="J29" s="9">
        <v>0</v>
      </c>
      <c r="K29" s="9">
        <v>0</v>
      </c>
      <c r="L29" s="9">
        <v>0</v>
      </c>
      <c r="M29" s="9">
        <v>0</v>
      </c>
      <c r="N29" s="9">
        <f t="shared" ref="N29" si="7">SUM(J29:M29)</f>
        <v>0</v>
      </c>
      <c r="O29" s="9">
        <v>0</v>
      </c>
      <c r="P29" s="9">
        <v>0</v>
      </c>
      <c r="Q29" s="9">
        <v>0</v>
      </c>
      <c r="R29" s="9">
        <v>0</v>
      </c>
      <c r="S29" s="9">
        <f t="shared" ref="S29" si="8">SUM(O29:R29)</f>
        <v>0</v>
      </c>
      <c r="T29" s="9">
        <v>0</v>
      </c>
      <c r="U29" s="9">
        <v>0</v>
      </c>
      <c r="V29" s="9">
        <v>0</v>
      </c>
      <c r="W29" s="9">
        <v>-23158</v>
      </c>
      <c r="X29" s="9">
        <f t="shared" ref="X29" si="9">SUM(T29:W29)</f>
        <v>-23158</v>
      </c>
      <c r="Y29" s="9">
        <v>-1113</v>
      </c>
      <c r="Z29" s="9">
        <v>-189502</v>
      </c>
      <c r="AA29" s="9">
        <f t="shared" si="4"/>
        <v>-190615</v>
      </c>
      <c r="AB29" s="49"/>
      <c r="AC29" s="49"/>
      <c r="AD29" s="1"/>
      <c r="AE29" s="1"/>
      <c r="AF29" s="1"/>
    </row>
    <row r="30" spans="1:32" s="36" customFormat="1" outlineLevel="1">
      <c r="A30" s="50"/>
      <c r="B30" s="8" t="s">
        <v>164</v>
      </c>
      <c r="C30" s="8" t="s">
        <v>412</v>
      </c>
      <c r="D30" s="49"/>
      <c r="E30" s="9">
        <v>0</v>
      </c>
      <c r="F30" s="9">
        <v>0</v>
      </c>
      <c r="G30" s="9">
        <v>0</v>
      </c>
      <c r="H30" s="9">
        <v>0</v>
      </c>
      <c r="I30" s="9">
        <f t="shared" si="0"/>
        <v>0</v>
      </c>
      <c r="J30" s="9">
        <v>0</v>
      </c>
      <c r="K30" s="9">
        <v>0</v>
      </c>
      <c r="L30" s="9">
        <v>0</v>
      </c>
      <c r="M30" s="9">
        <v>0</v>
      </c>
      <c r="N30" s="9">
        <f t="shared" si="1"/>
        <v>0</v>
      </c>
      <c r="O30" s="9">
        <v>0</v>
      </c>
      <c r="P30" s="9">
        <v>0</v>
      </c>
      <c r="Q30" s="9">
        <v>2976</v>
      </c>
      <c r="R30" s="9">
        <v>7197</v>
      </c>
      <c r="S30" s="9">
        <f t="shared" si="2"/>
        <v>10173</v>
      </c>
      <c r="T30" s="9">
        <v>8949</v>
      </c>
      <c r="U30" s="9">
        <v>8559</v>
      </c>
      <c r="V30" s="9">
        <v>10801</v>
      </c>
      <c r="W30" s="9">
        <v>12106</v>
      </c>
      <c r="X30" s="9">
        <f t="shared" si="3"/>
        <v>40415</v>
      </c>
      <c r="Y30" s="9">
        <v>12930</v>
      </c>
      <c r="Z30" s="9">
        <v>14252</v>
      </c>
      <c r="AA30" s="9">
        <f t="shared" si="4"/>
        <v>27182</v>
      </c>
      <c r="AB30" s="49"/>
      <c r="AC30" s="49"/>
      <c r="AD30" s="1"/>
      <c r="AE30" s="1"/>
      <c r="AF30" s="1"/>
    </row>
    <row r="31" spans="1:32" s="36" customFormat="1" outlineLevel="1">
      <c r="A31" s="50"/>
      <c r="B31" s="8" t="s">
        <v>254</v>
      </c>
      <c r="C31" s="8" t="s">
        <v>413</v>
      </c>
      <c r="D31" s="49"/>
      <c r="E31" s="9">
        <v>0</v>
      </c>
      <c r="F31" s="9">
        <v>0</v>
      </c>
      <c r="G31" s="9">
        <v>0</v>
      </c>
      <c r="H31" s="9">
        <v>0</v>
      </c>
      <c r="I31" s="9">
        <f t="shared" ref="I31" si="10">SUM(E31:H31)</f>
        <v>0</v>
      </c>
      <c r="J31" s="9">
        <v>0</v>
      </c>
      <c r="K31" s="9">
        <v>0</v>
      </c>
      <c r="L31" s="9">
        <v>0</v>
      </c>
      <c r="M31" s="9">
        <v>0</v>
      </c>
      <c r="N31" s="9">
        <f t="shared" si="1"/>
        <v>0</v>
      </c>
      <c r="O31" s="9">
        <v>0</v>
      </c>
      <c r="P31" s="9">
        <v>0</v>
      </c>
      <c r="Q31" s="9">
        <v>0</v>
      </c>
      <c r="R31" s="9">
        <v>0</v>
      </c>
      <c r="S31" s="9">
        <f t="shared" si="2"/>
        <v>0</v>
      </c>
      <c r="T31" s="9">
        <v>0</v>
      </c>
      <c r="U31" s="9">
        <v>-11129</v>
      </c>
      <c r="V31" s="9">
        <v>-1365</v>
      </c>
      <c r="W31" s="9">
        <v>-214</v>
      </c>
      <c r="X31" s="9">
        <f t="shared" si="3"/>
        <v>-12708</v>
      </c>
      <c r="Y31" s="9">
        <v>-886.09288000000004</v>
      </c>
      <c r="Z31" s="9">
        <v>-72074.907120000003</v>
      </c>
      <c r="AA31" s="9">
        <f t="shared" si="4"/>
        <v>-72961</v>
      </c>
      <c r="AB31" s="49"/>
      <c r="AC31" s="49"/>
      <c r="AD31" s="1"/>
      <c r="AE31" s="1"/>
      <c r="AF31" s="1"/>
    </row>
    <row r="32" spans="1:32" s="36" customFormat="1" outlineLevel="1">
      <c r="A32" s="50"/>
      <c r="B32" s="8" t="s">
        <v>135</v>
      </c>
      <c r="C32" s="8" t="s">
        <v>414</v>
      </c>
      <c r="D32" s="49"/>
      <c r="E32" s="9">
        <v>-22620</v>
      </c>
      <c r="F32" s="9">
        <v>-6954</v>
      </c>
      <c r="G32" s="9">
        <v>-20809</v>
      </c>
      <c r="H32" s="9">
        <v>-5996</v>
      </c>
      <c r="I32" s="9">
        <f>SUM(E32:H32)</f>
        <v>-56379</v>
      </c>
      <c r="J32" s="9">
        <v>-5511</v>
      </c>
      <c r="K32" s="9">
        <v>-526</v>
      </c>
      <c r="L32" s="9">
        <v>-1611</v>
      </c>
      <c r="M32" s="9">
        <v>-11597</v>
      </c>
      <c r="N32" s="9">
        <f t="shared" si="1"/>
        <v>-19245</v>
      </c>
      <c r="O32" s="9">
        <v>-2964</v>
      </c>
      <c r="P32" s="9">
        <v>56155</v>
      </c>
      <c r="Q32" s="9">
        <v>-25528</v>
      </c>
      <c r="R32" s="9">
        <v>-111056</v>
      </c>
      <c r="S32" s="9">
        <f t="shared" si="2"/>
        <v>-83393</v>
      </c>
      <c r="T32" s="9">
        <v>-2235</v>
      </c>
      <c r="U32" s="9">
        <v>4277</v>
      </c>
      <c r="V32" s="9">
        <v>-5864</v>
      </c>
      <c r="W32" s="9">
        <v>8384</v>
      </c>
      <c r="X32" s="9">
        <f t="shared" si="3"/>
        <v>4562</v>
      </c>
      <c r="Y32" s="9">
        <v>-6294</v>
      </c>
      <c r="Z32" s="9">
        <v>-4380</v>
      </c>
      <c r="AA32" s="9">
        <f t="shared" si="4"/>
        <v>-10674</v>
      </c>
      <c r="AB32" s="49"/>
      <c r="AC32" s="49"/>
      <c r="AD32" s="1"/>
      <c r="AE32" s="1"/>
      <c r="AF32" s="1"/>
    </row>
    <row r="33" spans="1:32" s="36" customFormat="1" outlineLevel="1">
      <c r="A33" s="50"/>
      <c r="B33" s="8" t="s">
        <v>561</v>
      </c>
      <c r="C33" s="8" t="s">
        <v>562</v>
      </c>
      <c r="D33" s="49"/>
      <c r="E33" s="9">
        <v>0</v>
      </c>
      <c r="F33" s="9">
        <v>0</v>
      </c>
      <c r="G33" s="9">
        <v>0</v>
      </c>
      <c r="H33" s="9">
        <v>0</v>
      </c>
      <c r="I33" s="9">
        <f t="shared" ref="I33" si="11">SUM(E33:H33)</f>
        <v>0</v>
      </c>
      <c r="J33" s="9">
        <v>0</v>
      </c>
      <c r="K33" s="9">
        <v>0</v>
      </c>
      <c r="L33" s="9">
        <v>0</v>
      </c>
      <c r="M33" s="9">
        <v>0</v>
      </c>
      <c r="N33" s="9">
        <f>SUM(J33:M33)</f>
        <v>0</v>
      </c>
      <c r="O33" s="9">
        <v>0</v>
      </c>
      <c r="P33" s="9">
        <v>0</v>
      </c>
      <c r="Q33" s="9">
        <v>0</v>
      </c>
      <c r="R33" s="9">
        <v>0</v>
      </c>
      <c r="S33" s="9">
        <f>SUM(O33:R33)</f>
        <v>0</v>
      </c>
      <c r="T33" s="9">
        <v>0</v>
      </c>
      <c r="U33" s="9">
        <v>0</v>
      </c>
      <c r="V33" s="9">
        <v>0</v>
      </c>
      <c r="W33" s="9">
        <v>-13246</v>
      </c>
      <c r="X33" s="9">
        <f>SUM(T33:W33)</f>
        <v>-13246</v>
      </c>
      <c r="Y33" s="9">
        <v>-214</v>
      </c>
      <c r="Z33" s="9">
        <v>-4112</v>
      </c>
      <c r="AA33" s="9">
        <f t="shared" si="4"/>
        <v>-4326</v>
      </c>
      <c r="AB33" s="49"/>
      <c r="AC33" s="49"/>
      <c r="AD33" s="1"/>
      <c r="AE33" s="1"/>
      <c r="AF33" s="1"/>
    </row>
    <row r="34" spans="1:32" s="36" customFormat="1" outlineLevel="1">
      <c r="A34" s="50"/>
      <c r="B34" s="8" t="s">
        <v>165</v>
      </c>
      <c r="C34" s="8" t="s">
        <v>415</v>
      </c>
      <c r="D34" s="49"/>
      <c r="E34" s="9">
        <v>1340</v>
      </c>
      <c r="F34" s="9">
        <v>11605</v>
      </c>
      <c r="G34" s="9">
        <v>-3320</v>
      </c>
      <c r="H34" s="9">
        <v>19122</v>
      </c>
      <c r="I34" s="9">
        <f t="shared" si="0"/>
        <v>28747</v>
      </c>
      <c r="J34" s="9">
        <v>4865</v>
      </c>
      <c r="K34" s="9">
        <v>83</v>
      </c>
      <c r="L34" s="9">
        <v>-8784</v>
      </c>
      <c r="M34" s="9">
        <v>-1531</v>
      </c>
      <c r="N34" s="9">
        <f t="shared" si="1"/>
        <v>-5367</v>
      </c>
      <c r="O34" s="9">
        <v>2082</v>
      </c>
      <c r="P34" s="9">
        <v>3143</v>
      </c>
      <c r="Q34" s="9">
        <v>10259</v>
      </c>
      <c r="R34" s="9">
        <v>-10046</v>
      </c>
      <c r="S34" s="9">
        <f t="shared" si="2"/>
        <v>5438</v>
      </c>
      <c r="T34" s="9">
        <v>-4555</v>
      </c>
      <c r="U34" s="9">
        <v>5536</v>
      </c>
      <c r="V34" s="9">
        <v>0</v>
      </c>
      <c r="W34" s="9">
        <v>7256</v>
      </c>
      <c r="X34" s="9">
        <f t="shared" si="3"/>
        <v>8237</v>
      </c>
      <c r="Y34" s="9">
        <v>268</v>
      </c>
      <c r="Z34" s="9">
        <v>275</v>
      </c>
      <c r="AA34" s="9">
        <f t="shared" si="4"/>
        <v>543</v>
      </c>
      <c r="AB34" s="49"/>
      <c r="AC34" s="49"/>
      <c r="AD34" s="1"/>
      <c r="AE34" s="1"/>
      <c r="AF34" s="1"/>
    </row>
    <row r="35" spans="1:32" s="36" customFormat="1" outlineLevel="1">
      <c r="A35" s="50"/>
      <c r="B35" s="8" t="s">
        <v>166</v>
      </c>
      <c r="C35" s="8" t="s">
        <v>416</v>
      </c>
      <c r="D35" s="49"/>
      <c r="E35" s="9">
        <v>0</v>
      </c>
      <c r="F35" s="9">
        <v>0</v>
      </c>
      <c r="G35" s="9">
        <v>-6954</v>
      </c>
      <c r="H35" s="9">
        <v>0</v>
      </c>
      <c r="I35" s="9">
        <f t="shared" si="0"/>
        <v>-6954</v>
      </c>
      <c r="J35" s="9">
        <v>-2976</v>
      </c>
      <c r="K35" s="9">
        <v>0</v>
      </c>
      <c r="L35" s="9">
        <v>-4229</v>
      </c>
      <c r="M35" s="9">
        <v>0</v>
      </c>
      <c r="N35" s="9">
        <f t="shared" si="1"/>
        <v>-7205</v>
      </c>
      <c r="O35" s="9">
        <v>0</v>
      </c>
      <c r="P35" s="9">
        <v>-51177</v>
      </c>
      <c r="Q35" s="9">
        <v>0</v>
      </c>
      <c r="R35" s="9">
        <v>-1241</v>
      </c>
      <c r="S35" s="9">
        <f t="shared" si="2"/>
        <v>-52418</v>
      </c>
      <c r="T35" s="9">
        <v>0</v>
      </c>
      <c r="U35" s="9">
        <v>0</v>
      </c>
      <c r="V35" s="9">
        <v>0</v>
      </c>
      <c r="W35" s="9">
        <v>0</v>
      </c>
      <c r="X35" s="9">
        <f t="shared" si="3"/>
        <v>0</v>
      </c>
      <c r="Y35" s="9">
        <v>0</v>
      </c>
      <c r="Z35" s="9">
        <v>0</v>
      </c>
      <c r="AA35" s="9">
        <f t="shared" si="4"/>
        <v>0</v>
      </c>
      <c r="AB35" s="49"/>
      <c r="AC35" s="49"/>
      <c r="AD35" s="1"/>
      <c r="AE35" s="1"/>
      <c r="AF35" s="1"/>
    </row>
    <row r="36" spans="1:32" s="36" customFormat="1" outlineLevel="1">
      <c r="A36" s="50"/>
      <c r="B36" s="8" t="s">
        <v>167</v>
      </c>
      <c r="C36" s="8" t="s">
        <v>417</v>
      </c>
      <c r="D36" s="49"/>
      <c r="E36" s="9">
        <v>0</v>
      </c>
      <c r="F36" s="9">
        <v>0</v>
      </c>
      <c r="G36" s="9">
        <v>0</v>
      </c>
      <c r="H36" s="9">
        <v>0</v>
      </c>
      <c r="I36" s="9">
        <f t="shared" si="0"/>
        <v>0</v>
      </c>
      <c r="J36" s="9">
        <v>0</v>
      </c>
      <c r="K36" s="9">
        <v>0</v>
      </c>
      <c r="L36" s="9">
        <v>0</v>
      </c>
      <c r="M36" s="9">
        <v>0</v>
      </c>
      <c r="N36" s="9">
        <f t="shared" si="1"/>
        <v>0</v>
      </c>
      <c r="O36" s="9">
        <v>0</v>
      </c>
      <c r="P36" s="9">
        <v>-4783</v>
      </c>
      <c r="Q36" s="9">
        <v>-1</v>
      </c>
      <c r="R36" s="9">
        <v>-336</v>
      </c>
      <c r="S36" s="9">
        <f t="shared" si="2"/>
        <v>-5120</v>
      </c>
      <c r="T36" s="9">
        <v>0</v>
      </c>
      <c r="U36" s="9">
        <v>-1656</v>
      </c>
      <c r="V36" s="9">
        <v>-1</v>
      </c>
      <c r="W36" s="9">
        <v>-192</v>
      </c>
      <c r="X36" s="9">
        <f t="shared" si="3"/>
        <v>-1849</v>
      </c>
      <c r="Y36" s="9">
        <v>0</v>
      </c>
      <c r="Z36" s="9">
        <v>0</v>
      </c>
      <c r="AA36" s="9">
        <f t="shared" si="4"/>
        <v>0</v>
      </c>
      <c r="AB36" s="49"/>
      <c r="AC36" s="49"/>
      <c r="AD36" s="1"/>
      <c r="AE36" s="1"/>
      <c r="AF36" s="1"/>
    </row>
    <row r="37" spans="1:32" s="36" customFormat="1" outlineLevel="1">
      <c r="A37" s="50"/>
      <c r="B37" s="8" t="s">
        <v>168</v>
      </c>
      <c r="C37" s="8" t="s">
        <v>418</v>
      </c>
      <c r="D37" s="49"/>
      <c r="E37" s="9">
        <v>36636</v>
      </c>
      <c r="F37" s="9">
        <v>-11958</v>
      </c>
      <c r="G37" s="9">
        <v>-1226</v>
      </c>
      <c r="H37" s="9">
        <v>9355</v>
      </c>
      <c r="I37" s="9">
        <f t="shared" si="0"/>
        <v>32807</v>
      </c>
      <c r="J37" s="9">
        <v>6400</v>
      </c>
      <c r="K37" s="9">
        <v>10440</v>
      </c>
      <c r="L37" s="9">
        <v>-1360</v>
      </c>
      <c r="M37" s="9">
        <v>7278</v>
      </c>
      <c r="N37" s="9">
        <f t="shared" si="1"/>
        <v>22758</v>
      </c>
      <c r="O37" s="9">
        <v>-1262</v>
      </c>
      <c r="P37" s="9">
        <v>-64238</v>
      </c>
      <c r="Q37" s="9">
        <v>3088</v>
      </c>
      <c r="R37" s="9">
        <v>-104124</v>
      </c>
      <c r="S37" s="9">
        <f t="shared" si="2"/>
        <v>-166536</v>
      </c>
      <c r="T37" s="9">
        <v>75099</v>
      </c>
      <c r="U37" s="9">
        <v>58627</v>
      </c>
      <c r="V37" s="9">
        <v>42467</v>
      </c>
      <c r="W37" s="9">
        <v>-5986</v>
      </c>
      <c r="X37" s="9">
        <f t="shared" si="3"/>
        <v>170207</v>
      </c>
      <c r="Y37" s="9">
        <v>56910</v>
      </c>
      <c r="Z37" s="9">
        <v>27360</v>
      </c>
      <c r="AA37" s="9">
        <f t="shared" si="4"/>
        <v>84270</v>
      </c>
      <c r="AB37" s="49"/>
      <c r="AC37" s="49"/>
      <c r="AD37" s="1"/>
      <c r="AE37" s="1"/>
      <c r="AF37" s="1"/>
    </row>
    <row r="38" spans="1:32" s="36" customFormat="1" outlineLevel="1">
      <c r="A38" s="50"/>
      <c r="B38" s="8" t="s">
        <v>169</v>
      </c>
      <c r="C38" s="8" t="s">
        <v>419</v>
      </c>
      <c r="D38" s="49"/>
      <c r="E38" s="9">
        <v>0</v>
      </c>
      <c r="F38" s="9">
        <v>0</v>
      </c>
      <c r="G38" s="9">
        <v>0</v>
      </c>
      <c r="H38" s="9">
        <v>-2031</v>
      </c>
      <c r="I38" s="9">
        <f t="shared" si="0"/>
        <v>-2031</v>
      </c>
      <c r="J38" s="9">
        <v>-563</v>
      </c>
      <c r="K38" s="9">
        <v>-556</v>
      </c>
      <c r="L38" s="9">
        <v>-553</v>
      </c>
      <c r="M38" s="9">
        <v>-362</v>
      </c>
      <c r="N38" s="9">
        <f t="shared" si="1"/>
        <v>-2034</v>
      </c>
      <c r="O38" s="9">
        <v>-457</v>
      </c>
      <c r="P38" s="9">
        <v>-440</v>
      </c>
      <c r="Q38" s="9">
        <v>-990</v>
      </c>
      <c r="R38" s="9">
        <v>64</v>
      </c>
      <c r="S38" s="9">
        <f t="shared" si="2"/>
        <v>-1823</v>
      </c>
      <c r="T38" s="9">
        <v>-519</v>
      </c>
      <c r="U38" s="9">
        <v>-580</v>
      </c>
      <c r="V38" s="9">
        <v>-644</v>
      </c>
      <c r="W38" s="9">
        <v>-622</v>
      </c>
      <c r="X38" s="9">
        <f t="shared" si="3"/>
        <v>-2365</v>
      </c>
      <c r="Y38" s="9">
        <v>-592</v>
      </c>
      <c r="Z38" s="9">
        <v>-576</v>
      </c>
      <c r="AA38" s="9">
        <f t="shared" si="4"/>
        <v>-1168</v>
      </c>
      <c r="AB38" s="49"/>
      <c r="AC38" s="49"/>
      <c r="AD38" s="1"/>
      <c r="AE38" s="1"/>
      <c r="AF38" s="1"/>
    </row>
    <row r="39" spans="1:32" s="36" customFormat="1" outlineLevel="1">
      <c r="A39" s="50"/>
      <c r="B39" s="8" t="s">
        <v>170</v>
      </c>
      <c r="C39" s="8" t="s">
        <v>420</v>
      </c>
      <c r="D39" s="49"/>
      <c r="E39" s="9">
        <v>0</v>
      </c>
      <c r="F39" s="9">
        <v>-4383</v>
      </c>
      <c r="G39" s="9">
        <v>-3580</v>
      </c>
      <c r="H39" s="9">
        <v>-5539</v>
      </c>
      <c r="I39" s="9">
        <f t="shared" si="0"/>
        <v>-13502</v>
      </c>
      <c r="J39" s="9">
        <v>-7020</v>
      </c>
      <c r="K39" s="9">
        <v>-2597</v>
      </c>
      <c r="L39" s="9">
        <v>-2958</v>
      </c>
      <c r="M39" s="9">
        <v>-892</v>
      </c>
      <c r="N39" s="9">
        <f t="shared" si="1"/>
        <v>-13467</v>
      </c>
      <c r="O39" s="9">
        <v>-1174</v>
      </c>
      <c r="P39" s="9">
        <v>-2325</v>
      </c>
      <c r="Q39" s="9">
        <v>-6742</v>
      </c>
      <c r="R39" s="9">
        <v>-5930</v>
      </c>
      <c r="S39" s="9">
        <f t="shared" si="2"/>
        <v>-16171</v>
      </c>
      <c r="T39" s="9">
        <v>-7736</v>
      </c>
      <c r="U39" s="9">
        <v>-8129</v>
      </c>
      <c r="V39" s="9">
        <v>-8441</v>
      </c>
      <c r="W39" s="9">
        <v>-7084</v>
      </c>
      <c r="X39" s="9">
        <f t="shared" si="3"/>
        <v>-31390</v>
      </c>
      <c r="Y39" s="9">
        <v>-8223</v>
      </c>
      <c r="Z39" s="9">
        <v>-8199</v>
      </c>
      <c r="AA39" s="9">
        <f t="shared" si="4"/>
        <v>-16422</v>
      </c>
      <c r="AB39" s="49"/>
      <c r="AC39" s="49"/>
      <c r="AD39" s="1"/>
      <c r="AE39" s="1"/>
      <c r="AF39" s="1"/>
    </row>
    <row r="40" spans="1:32" s="36" customFormat="1" outlineLevel="1">
      <c r="A40" s="50"/>
      <c r="B40" s="8" t="s">
        <v>171</v>
      </c>
      <c r="C40" s="8" t="s">
        <v>421</v>
      </c>
      <c r="D40" s="49"/>
      <c r="E40" s="9">
        <v>0</v>
      </c>
      <c r="F40" s="9">
        <v>-1364</v>
      </c>
      <c r="G40" s="9">
        <v>-2105</v>
      </c>
      <c r="H40" s="9">
        <v>183</v>
      </c>
      <c r="I40" s="9">
        <f t="shared" si="0"/>
        <v>-3286</v>
      </c>
      <c r="J40" s="9">
        <v>0</v>
      </c>
      <c r="K40" s="9">
        <v>0</v>
      </c>
      <c r="L40" s="9">
        <v>0</v>
      </c>
      <c r="M40" s="9">
        <v>-2352</v>
      </c>
      <c r="N40" s="9">
        <f t="shared" si="1"/>
        <v>-2352</v>
      </c>
      <c r="O40" s="9">
        <v>-586</v>
      </c>
      <c r="P40" s="9">
        <v>-533</v>
      </c>
      <c r="Q40" s="9">
        <v>-462</v>
      </c>
      <c r="R40" s="9">
        <v>-628</v>
      </c>
      <c r="S40" s="9">
        <f t="shared" si="2"/>
        <v>-2209</v>
      </c>
      <c r="T40" s="9">
        <v>-647</v>
      </c>
      <c r="U40" s="9">
        <v>-310</v>
      </c>
      <c r="V40" s="9">
        <v>-287</v>
      </c>
      <c r="W40" s="9">
        <v>-236</v>
      </c>
      <c r="X40" s="9">
        <f t="shared" si="3"/>
        <v>-1480</v>
      </c>
      <c r="Y40" s="9">
        <v>-546</v>
      </c>
      <c r="Z40" s="9">
        <v>-538</v>
      </c>
      <c r="AA40" s="9">
        <f t="shared" si="4"/>
        <v>-1084</v>
      </c>
      <c r="AB40" s="49"/>
      <c r="AC40" s="49"/>
      <c r="AD40" s="1"/>
      <c r="AE40" s="1"/>
      <c r="AF40" s="1"/>
    </row>
    <row r="41" spans="1:32" s="36" customFormat="1" outlineLevel="1">
      <c r="A41" s="50"/>
      <c r="B41" s="8" t="s">
        <v>172</v>
      </c>
      <c r="C41" s="8" t="s">
        <v>422</v>
      </c>
      <c r="D41" s="49"/>
      <c r="E41" s="9">
        <v>0</v>
      </c>
      <c r="F41" s="9">
        <v>2033</v>
      </c>
      <c r="G41" s="9">
        <v>0</v>
      </c>
      <c r="H41" s="9">
        <v>0</v>
      </c>
      <c r="I41" s="9">
        <f t="shared" si="0"/>
        <v>2033</v>
      </c>
      <c r="J41" s="9">
        <v>1279</v>
      </c>
      <c r="K41" s="9">
        <v>-307</v>
      </c>
      <c r="L41" s="9">
        <v>1</v>
      </c>
      <c r="M41" s="9">
        <v>-2</v>
      </c>
      <c r="N41" s="9">
        <f t="shared" si="1"/>
        <v>971</v>
      </c>
      <c r="O41" s="9">
        <v>0</v>
      </c>
      <c r="P41" s="9">
        <v>0</v>
      </c>
      <c r="Q41" s="9">
        <v>0</v>
      </c>
      <c r="R41" s="9">
        <v>0</v>
      </c>
      <c r="S41" s="9">
        <f t="shared" si="2"/>
        <v>0</v>
      </c>
      <c r="T41" s="9">
        <v>1293</v>
      </c>
      <c r="U41" s="9">
        <v>0</v>
      </c>
      <c r="V41" s="9">
        <v>0</v>
      </c>
      <c r="W41" s="9">
        <v>0</v>
      </c>
      <c r="X41" s="9">
        <f t="shared" si="3"/>
        <v>1293</v>
      </c>
      <c r="Y41" s="9">
        <v>-6141.4613899999995</v>
      </c>
      <c r="Z41" s="9">
        <v>6141.4613899999995</v>
      </c>
      <c r="AA41" s="9">
        <f t="shared" si="4"/>
        <v>0</v>
      </c>
      <c r="AB41" s="49"/>
      <c r="AC41" s="49"/>
      <c r="AD41" s="1"/>
      <c r="AE41" s="1"/>
      <c r="AF41" s="1"/>
    </row>
    <row r="42" spans="1:32" s="36" customFormat="1" outlineLevel="1">
      <c r="A42" s="50"/>
      <c r="B42" s="8" t="s">
        <v>173</v>
      </c>
      <c r="C42" s="8" t="s">
        <v>423</v>
      </c>
      <c r="D42" s="49"/>
      <c r="E42" s="9">
        <v>0</v>
      </c>
      <c r="F42" s="9">
        <v>19783</v>
      </c>
      <c r="G42" s="9">
        <v>27647</v>
      </c>
      <c r="H42" s="9">
        <v>14611</v>
      </c>
      <c r="I42" s="9">
        <f t="shared" si="0"/>
        <v>62041</v>
      </c>
      <c r="J42" s="9">
        <v>16002</v>
      </c>
      <c r="K42" s="9">
        <v>9766</v>
      </c>
      <c r="L42" s="9">
        <v>20874</v>
      </c>
      <c r="M42" s="9">
        <v>8360</v>
      </c>
      <c r="N42" s="9">
        <f t="shared" si="1"/>
        <v>55002</v>
      </c>
      <c r="O42" s="9">
        <v>19231</v>
      </c>
      <c r="P42" s="9">
        <v>105652</v>
      </c>
      <c r="Q42" s="9">
        <v>10122</v>
      </c>
      <c r="R42" s="9">
        <v>127460</v>
      </c>
      <c r="S42" s="9">
        <f t="shared" si="2"/>
        <v>262465</v>
      </c>
      <c r="T42" s="9">
        <v>-41577</v>
      </c>
      <c r="U42" s="9">
        <v>-22517</v>
      </c>
      <c r="V42" s="9">
        <v>-3298</v>
      </c>
      <c r="W42" s="9">
        <v>39901</v>
      </c>
      <c r="X42" s="9">
        <f t="shared" si="3"/>
        <v>-27491</v>
      </c>
      <c r="Y42" s="9">
        <v>-26886</v>
      </c>
      <c r="Z42" s="9">
        <v>1941</v>
      </c>
      <c r="AA42" s="9">
        <f t="shared" si="4"/>
        <v>-24945</v>
      </c>
      <c r="AB42" s="49"/>
      <c r="AC42" s="49"/>
      <c r="AD42" s="1"/>
      <c r="AE42" s="1"/>
      <c r="AF42" s="1"/>
    </row>
    <row r="43" spans="1:32" s="36" customFormat="1" outlineLevel="1">
      <c r="A43" s="50"/>
      <c r="B43" s="8" t="s">
        <v>174</v>
      </c>
      <c r="C43" s="8" t="s">
        <v>424</v>
      </c>
      <c r="D43" s="49"/>
      <c r="E43" s="9">
        <v>27591</v>
      </c>
      <c r="F43" s="9">
        <v>49622</v>
      </c>
      <c r="G43" s="9">
        <v>44693</v>
      </c>
      <c r="H43" s="9">
        <v>45354</v>
      </c>
      <c r="I43" s="9">
        <f t="shared" si="0"/>
        <v>167260</v>
      </c>
      <c r="J43" s="9">
        <v>99202</v>
      </c>
      <c r="K43" s="9">
        <v>95360</v>
      </c>
      <c r="L43" s="9">
        <v>96987</v>
      </c>
      <c r="M43" s="9">
        <v>85698</v>
      </c>
      <c r="N43" s="9">
        <f t="shared" si="1"/>
        <v>377247</v>
      </c>
      <c r="O43" s="9">
        <v>78424</v>
      </c>
      <c r="P43" s="9">
        <v>76444</v>
      </c>
      <c r="Q43" s="9">
        <v>130552</v>
      </c>
      <c r="R43" s="9">
        <v>131779</v>
      </c>
      <c r="S43" s="9">
        <f t="shared" si="2"/>
        <v>417199</v>
      </c>
      <c r="T43" s="9">
        <v>137619</v>
      </c>
      <c r="U43" s="9">
        <v>150810</v>
      </c>
      <c r="V43" s="9">
        <v>164731</v>
      </c>
      <c r="W43" s="9">
        <v>214272</v>
      </c>
      <c r="X43" s="9">
        <f t="shared" si="3"/>
        <v>667432</v>
      </c>
      <c r="Y43" s="9">
        <v>203816</v>
      </c>
      <c r="Z43" s="9">
        <v>198567</v>
      </c>
      <c r="AA43" s="9">
        <f t="shared" si="4"/>
        <v>402383</v>
      </c>
      <c r="AB43" s="49"/>
      <c r="AC43" s="49"/>
      <c r="AD43" s="1"/>
      <c r="AE43" s="1"/>
      <c r="AF43" s="1"/>
    </row>
    <row r="44" spans="1:32" s="36" customFormat="1" outlineLevel="1">
      <c r="A44" s="50"/>
      <c r="B44" s="8" t="s">
        <v>175</v>
      </c>
      <c r="C44" s="8" t="s">
        <v>425</v>
      </c>
      <c r="D44" s="49"/>
      <c r="E44" s="9">
        <v>0</v>
      </c>
      <c r="F44" s="9">
        <v>3707</v>
      </c>
      <c r="G44" s="9">
        <v>5317</v>
      </c>
      <c r="H44" s="9">
        <v>-710</v>
      </c>
      <c r="I44" s="9">
        <f t="shared" si="0"/>
        <v>8314</v>
      </c>
      <c r="J44" s="9">
        <v>1729</v>
      </c>
      <c r="K44" s="9">
        <v>2319</v>
      </c>
      <c r="L44" s="9">
        <v>1656</v>
      </c>
      <c r="M44" s="9">
        <v>3188</v>
      </c>
      <c r="N44" s="9">
        <f t="shared" si="1"/>
        <v>8892</v>
      </c>
      <c r="O44" s="9">
        <v>1272</v>
      </c>
      <c r="P44" s="9">
        <v>1160</v>
      </c>
      <c r="Q44" s="9">
        <v>1278</v>
      </c>
      <c r="R44" s="9">
        <v>1655</v>
      </c>
      <c r="S44" s="9">
        <f t="shared" si="2"/>
        <v>5365</v>
      </c>
      <c r="T44" s="9">
        <v>5810</v>
      </c>
      <c r="U44" s="9">
        <v>2605</v>
      </c>
      <c r="V44" s="9">
        <v>3436</v>
      </c>
      <c r="W44" s="9">
        <v>5877</v>
      </c>
      <c r="X44" s="9">
        <f t="shared" si="3"/>
        <v>17728</v>
      </c>
      <c r="Y44" s="9">
        <v>1780</v>
      </c>
      <c r="Z44" s="9">
        <v>1498</v>
      </c>
      <c r="AA44" s="9">
        <f t="shared" si="4"/>
        <v>3278</v>
      </c>
      <c r="AB44" s="49"/>
      <c r="AC44" s="49"/>
      <c r="AD44" s="1"/>
      <c r="AE44" s="1"/>
      <c r="AF44" s="1"/>
    </row>
    <row r="45" spans="1:32" s="36" customFormat="1" outlineLevel="1">
      <c r="A45" s="50"/>
      <c r="B45" s="8" t="s">
        <v>176</v>
      </c>
      <c r="C45" s="8" t="s">
        <v>426</v>
      </c>
      <c r="D45" s="49"/>
      <c r="E45" s="9">
        <v>0</v>
      </c>
      <c r="F45" s="9">
        <v>1590</v>
      </c>
      <c r="G45" s="9">
        <v>952</v>
      </c>
      <c r="H45" s="9">
        <v>886</v>
      </c>
      <c r="I45" s="9">
        <f t="shared" si="0"/>
        <v>3428</v>
      </c>
      <c r="J45" s="9">
        <v>776</v>
      </c>
      <c r="K45" s="9">
        <v>838</v>
      </c>
      <c r="L45" s="9">
        <v>1182</v>
      </c>
      <c r="M45" s="9">
        <v>3529</v>
      </c>
      <c r="N45" s="9">
        <f t="shared" si="1"/>
        <v>6325</v>
      </c>
      <c r="O45" s="9">
        <v>4269</v>
      </c>
      <c r="P45" s="9">
        <v>4364</v>
      </c>
      <c r="Q45" s="9">
        <v>4581</v>
      </c>
      <c r="R45" s="9">
        <v>4586</v>
      </c>
      <c r="S45" s="9">
        <f t="shared" si="2"/>
        <v>17800</v>
      </c>
      <c r="T45" s="9">
        <v>4514</v>
      </c>
      <c r="U45" s="9">
        <v>4455</v>
      </c>
      <c r="V45" s="9">
        <v>2322</v>
      </c>
      <c r="W45" s="9">
        <v>1650</v>
      </c>
      <c r="X45" s="9">
        <f t="shared" si="3"/>
        <v>12941</v>
      </c>
      <c r="Y45" s="9">
        <v>2103</v>
      </c>
      <c r="Z45" s="9">
        <v>2854</v>
      </c>
      <c r="AA45" s="9">
        <f t="shared" si="4"/>
        <v>4957</v>
      </c>
      <c r="AB45" s="49"/>
      <c r="AC45" s="49"/>
      <c r="AD45" s="1"/>
      <c r="AE45" s="1"/>
      <c r="AF45" s="1"/>
    </row>
    <row r="46" spans="1:32" s="36" customFormat="1" outlineLevel="1">
      <c r="A46" s="50"/>
      <c r="B46" s="8" t="s">
        <v>177</v>
      </c>
      <c r="C46" s="8" t="s">
        <v>427</v>
      </c>
      <c r="D46" s="49"/>
      <c r="E46" s="9">
        <v>0</v>
      </c>
      <c r="F46" s="9">
        <v>15394</v>
      </c>
      <c r="G46" s="9">
        <v>11624</v>
      </c>
      <c r="H46" s="9">
        <v>7808</v>
      </c>
      <c r="I46" s="9">
        <f t="shared" si="0"/>
        <v>34826</v>
      </c>
      <c r="J46" s="9">
        <v>10229</v>
      </c>
      <c r="K46" s="9">
        <v>13178</v>
      </c>
      <c r="L46" s="9">
        <v>11462</v>
      </c>
      <c r="M46" s="9">
        <v>-34921</v>
      </c>
      <c r="N46" s="9">
        <f t="shared" si="1"/>
        <v>-52</v>
      </c>
      <c r="O46" s="9">
        <v>9136</v>
      </c>
      <c r="P46" s="9">
        <v>9982</v>
      </c>
      <c r="Q46" s="9">
        <v>13142</v>
      </c>
      <c r="R46" s="9">
        <v>-16095</v>
      </c>
      <c r="S46" s="9">
        <f t="shared" si="2"/>
        <v>16165</v>
      </c>
      <c r="T46" s="9">
        <v>10866</v>
      </c>
      <c r="U46" s="9">
        <v>11743</v>
      </c>
      <c r="V46" s="9">
        <v>13107</v>
      </c>
      <c r="W46" s="9">
        <v>11350</v>
      </c>
      <c r="X46" s="9">
        <f t="shared" si="3"/>
        <v>47066</v>
      </c>
      <c r="Y46" s="9">
        <v>8509</v>
      </c>
      <c r="Z46" s="9">
        <v>8390</v>
      </c>
      <c r="AA46" s="9">
        <f t="shared" si="4"/>
        <v>16899</v>
      </c>
      <c r="AB46" s="49"/>
      <c r="AC46" s="49"/>
      <c r="AD46" s="1"/>
      <c r="AE46" s="1"/>
      <c r="AF46" s="1"/>
    </row>
    <row r="47" spans="1:32" s="36" customFormat="1" outlineLevel="1">
      <c r="A47" s="50"/>
      <c r="B47" s="8" t="s">
        <v>178</v>
      </c>
      <c r="C47" s="8" t="s">
        <v>428</v>
      </c>
      <c r="D47" s="49"/>
      <c r="E47" s="9">
        <v>0</v>
      </c>
      <c r="F47" s="9">
        <v>-30532</v>
      </c>
      <c r="G47" s="9">
        <v>-4658</v>
      </c>
      <c r="H47" s="9">
        <v>46747</v>
      </c>
      <c r="I47" s="9">
        <f t="shared" ref="I47:I54" si="12">SUM(E47:H47)</f>
        <v>11557</v>
      </c>
      <c r="J47" s="9">
        <v>-4664</v>
      </c>
      <c r="K47" s="9">
        <v>-5761</v>
      </c>
      <c r="L47" s="9">
        <v>-60712</v>
      </c>
      <c r="M47" s="9">
        <v>0</v>
      </c>
      <c r="N47" s="9">
        <f t="shared" ref="N47:N54" si="13">SUM(J47:M47)</f>
        <v>-71137</v>
      </c>
      <c r="O47" s="9">
        <v>0</v>
      </c>
      <c r="P47" s="9">
        <v>0</v>
      </c>
      <c r="Q47" s="9">
        <v>16382</v>
      </c>
      <c r="R47" s="9">
        <v>7184</v>
      </c>
      <c r="S47" s="9">
        <f t="shared" si="2"/>
        <v>23566</v>
      </c>
      <c r="T47" s="9">
        <v>-2875</v>
      </c>
      <c r="U47" s="9">
        <v>566</v>
      </c>
      <c r="V47" s="9">
        <v>1491</v>
      </c>
      <c r="W47" s="9">
        <v>1296</v>
      </c>
      <c r="X47" s="9">
        <f t="shared" si="3"/>
        <v>478</v>
      </c>
      <c r="Y47" s="9">
        <v>1263</v>
      </c>
      <c r="Z47" s="9">
        <v>4545</v>
      </c>
      <c r="AA47" s="9">
        <f t="shared" si="4"/>
        <v>5808</v>
      </c>
      <c r="AB47" s="49"/>
      <c r="AC47" s="49"/>
      <c r="AD47" s="1"/>
      <c r="AE47" s="1"/>
      <c r="AF47" s="1"/>
    </row>
    <row r="48" spans="1:32" s="36" customFormat="1" outlineLevel="1">
      <c r="A48" s="50"/>
      <c r="B48" s="8" t="s">
        <v>179</v>
      </c>
      <c r="C48" s="8" t="s">
        <v>429</v>
      </c>
      <c r="D48" s="49"/>
      <c r="E48" s="9">
        <v>0</v>
      </c>
      <c r="F48" s="9">
        <v>0</v>
      </c>
      <c r="G48" s="9">
        <v>0</v>
      </c>
      <c r="H48" s="9">
        <v>0</v>
      </c>
      <c r="I48" s="9">
        <f t="shared" si="12"/>
        <v>0</v>
      </c>
      <c r="J48" s="9">
        <v>0</v>
      </c>
      <c r="K48" s="9">
        <v>0</v>
      </c>
      <c r="L48" s="9">
        <v>0</v>
      </c>
      <c r="M48" s="9">
        <v>0</v>
      </c>
      <c r="N48" s="9">
        <f t="shared" si="13"/>
        <v>0</v>
      </c>
      <c r="O48" s="9">
        <v>0</v>
      </c>
      <c r="P48" s="9">
        <v>0</v>
      </c>
      <c r="Q48" s="9">
        <v>5870</v>
      </c>
      <c r="R48" s="9">
        <v>2743</v>
      </c>
      <c r="S48" s="9">
        <f t="shared" si="2"/>
        <v>8613</v>
      </c>
      <c r="T48" s="9">
        <v>2611</v>
      </c>
      <c r="U48" s="9">
        <v>2566</v>
      </c>
      <c r="V48" s="9">
        <v>2740</v>
      </c>
      <c r="W48" s="9">
        <v>13761</v>
      </c>
      <c r="X48" s="9">
        <f t="shared" si="3"/>
        <v>21678</v>
      </c>
      <c r="Y48" s="9">
        <v>2786</v>
      </c>
      <c r="Z48" s="9">
        <v>2803</v>
      </c>
      <c r="AA48" s="9">
        <f t="shared" si="4"/>
        <v>5589</v>
      </c>
      <c r="AB48" s="49"/>
      <c r="AC48" s="49"/>
      <c r="AD48" s="1"/>
      <c r="AE48" s="1"/>
      <c r="AF48" s="1"/>
    </row>
    <row r="49" spans="1:32" s="36" customFormat="1" outlineLevel="1">
      <c r="A49" s="50"/>
      <c r="B49" s="8" t="s">
        <v>180</v>
      </c>
      <c r="C49" s="8" t="s">
        <v>434</v>
      </c>
      <c r="D49" s="49"/>
      <c r="E49" s="9">
        <v>0</v>
      </c>
      <c r="F49" s="9">
        <v>5850.1026755299536</v>
      </c>
      <c r="G49" s="9">
        <v>7835.8973244700464</v>
      </c>
      <c r="H49" s="9">
        <v>0</v>
      </c>
      <c r="I49" s="9">
        <f t="shared" si="12"/>
        <v>13686</v>
      </c>
      <c r="J49" s="9">
        <v>7958</v>
      </c>
      <c r="K49" s="9">
        <v>8169</v>
      </c>
      <c r="L49" s="9">
        <v>2488</v>
      </c>
      <c r="M49" s="9">
        <v>-12625</v>
      </c>
      <c r="N49" s="9">
        <f t="shared" si="13"/>
        <v>5990</v>
      </c>
      <c r="O49" s="9">
        <v>4508</v>
      </c>
      <c r="P49" s="9">
        <v>1486</v>
      </c>
      <c r="Q49" s="9">
        <v>931</v>
      </c>
      <c r="R49" s="9">
        <v>0</v>
      </c>
      <c r="S49" s="9">
        <f t="shared" si="2"/>
        <v>6925</v>
      </c>
      <c r="T49" s="9">
        <v>0</v>
      </c>
      <c r="U49" s="9">
        <v>0</v>
      </c>
      <c r="V49" s="9">
        <v>0</v>
      </c>
      <c r="W49" s="9">
        <v>0</v>
      </c>
      <c r="X49" s="9">
        <f t="shared" si="3"/>
        <v>0</v>
      </c>
      <c r="Y49" s="9">
        <v>0</v>
      </c>
      <c r="Z49" s="9">
        <v>0</v>
      </c>
      <c r="AA49" s="9">
        <f t="shared" si="4"/>
        <v>0</v>
      </c>
      <c r="AB49" s="49"/>
      <c r="AC49" s="49"/>
      <c r="AD49" s="1"/>
      <c r="AE49" s="1"/>
      <c r="AF49" s="1"/>
    </row>
    <row r="50" spans="1:32" s="36" customFormat="1" outlineLevel="1">
      <c r="A50" s="50"/>
      <c r="B50" s="8" t="s">
        <v>181</v>
      </c>
      <c r="C50" s="8" t="s">
        <v>435</v>
      </c>
      <c r="D50" s="49"/>
      <c r="E50" s="9">
        <v>-3023</v>
      </c>
      <c r="F50" s="9">
        <v>-1407</v>
      </c>
      <c r="G50" s="9">
        <v>281</v>
      </c>
      <c r="H50" s="9">
        <v>5356</v>
      </c>
      <c r="I50" s="9">
        <f t="shared" si="12"/>
        <v>1207</v>
      </c>
      <c r="J50" s="9">
        <v>273</v>
      </c>
      <c r="K50" s="9">
        <v>7671</v>
      </c>
      <c r="L50" s="9">
        <v>1288</v>
      </c>
      <c r="M50" s="9">
        <v>4886</v>
      </c>
      <c r="N50" s="9">
        <f t="shared" si="13"/>
        <v>14118</v>
      </c>
      <c r="O50" s="9">
        <v>2174</v>
      </c>
      <c r="P50" s="9">
        <v>9707</v>
      </c>
      <c r="Q50" s="9">
        <v>0</v>
      </c>
      <c r="R50" s="9">
        <v>0</v>
      </c>
      <c r="S50" s="9">
        <f t="shared" si="2"/>
        <v>11881</v>
      </c>
      <c r="T50" s="9">
        <v>0</v>
      </c>
      <c r="U50" s="9">
        <v>0</v>
      </c>
      <c r="V50" s="9">
        <v>0</v>
      </c>
      <c r="W50" s="9">
        <v>0</v>
      </c>
      <c r="X50" s="9">
        <f t="shared" si="3"/>
        <v>0</v>
      </c>
      <c r="Y50" s="9">
        <v>0</v>
      </c>
      <c r="Z50" s="9">
        <v>0</v>
      </c>
      <c r="AA50" s="9">
        <f t="shared" si="4"/>
        <v>0</v>
      </c>
      <c r="AB50" s="49"/>
      <c r="AC50" s="49"/>
      <c r="AD50" s="1"/>
      <c r="AE50" s="1"/>
      <c r="AF50" s="1"/>
    </row>
    <row r="51" spans="1:32" s="36" customFormat="1" outlineLevel="1">
      <c r="A51" s="50"/>
      <c r="B51" s="8" t="s">
        <v>182</v>
      </c>
      <c r="C51" s="8" t="s">
        <v>436</v>
      </c>
      <c r="D51" s="49"/>
      <c r="E51" s="9">
        <v>0</v>
      </c>
      <c r="F51" s="9">
        <v>0</v>
      </c>
      <c r="G51" s="9">
        <v>1275</v>
      </c>
      <c r="H51" s="9">
        <v>512</v>
      </c>
      <c r="I51" s="9">
        <f t="shared" si="12"/>
        <v>1787</v>
      </c>
      <c r="J51" s="9">
        <v>1154</v>
      </c>
      <c r="K51" s="9">
        <v>1257</v>
      </c>
      <c r="L51" s="9">
        <v>1327</v>
      </c>
      <c r="M51" s="9">
        <v>1271</v>
      </c>
      <c r="N51" s="9">
        <f t="shared" si="13"/>
        <v>5009</v>
      </c>
      <c r="O51" s="9">
        <v>1787</v>
      </c>
      <c r="P51" s="9">
        <v>1757</v>
      </c>
      <c r="Q51" s="9">
        <v>0</v>
      </c>
      <c r="R51" s="9">
        <v>0</v>
      </c>
      <c r="S51" s="9">
        <f t="shared" si="2"/>
        <v>3544</v>
      </c>
      <c r="T51" s="9">
        <v>0</v>
      </c>
      <c r="U51" s="9">
        <v>0</v>
      </c>
      <c r="V51" s="9">
        <v>0</v>
      </c>
      <c r="W51" s="9">
        <v>0</v>
      </c>
      <c r="X51" s="9">
        <f t="shared" si="3"/>
        <v>0</v>
      </c>
      <c r="Y51" s="9">
        <v>0</v>
      </c>
      <c r="Z51" s="9">
        <v>0</v>
      </c>
      <c r="AA51" s="9">
        <f t="shared" si="4"/>
        <v>0</v>
      </c>
      <c r="AB51" s="49"/>
      <c r="AC51" s="49"/>
      <c r="AD51" s="1"/>
      <c r="AE51" s="1"/>
      <c r="AF51" s="1"/>
    </row>
    <row r="52" spans="1:32" s="36" customFormat="1" outlineLevel="1">
      <c r="A52" s="50"/>
      <c r="B52" s="8" t="s">
        <v>183</v>
      </c>
      <c r="C52" s="8" t="s">
        <v>437</v>
      </c>
      <c r="D52" s="49"/>
      <c r="E52" s="9">
        <v>0</v>
      </c>
      <c r="F52" s="9">
        <v>0</v>
      </c>
      <c r="G52" s="9">
        <v>0</v>
      </c>
      <c r="H52" s="9">
        <v>0</v>
      </c>
      <c r="I52" s="9">
        <f t="shared" si="12"/>
        <v>0</v>
      </c>
      <c r="J52" s="9">
        <v>0</v>
      </c>
      <c r="K52" s="9">
        <v>0</v>
      </c>
      <c r="L52" s="9">
        <v>0</v>
      </c>
      <c r="M52" s="9">
        <v>-9372</v>
      </c>
      <c r="N52" s="9">
        <f t="shared" si="13"/>
        <v>-9372</v>
      </c>
      <c r="O52" s="9">
        <v>0</v>
      </c>
      <c r="P52" s="9">
        <v>0</v>
      </c>
      <c r="Q52" s="9">
        <v>0</v>
      </c>
      <c r="R52" s="9">
        <v>0</v>
      </c>
      <c r="S52" s="9">
        <f t="shared" si="2"/>
        <v>0</v>
      </c>
      <c r="T52" s="9">
        <v>0</v>
      </c>
      <c r="U52" s="9">
        <v>0</v>
      </c>
      <c r="V52" s="9">
        <v>0</v>
      </c>
      <c r="W52" s="9">
        <v>0</v>
      </c>
      <c r="X52" s="9">
        <f t="shared" si="3"/>
        <v>0</v>
      </c>
      <c r="Y52" s="9">
        <v>0</v>
      </c>
      <c r="Z52" s="9">
        <v>0</v>
      </c>
      <c r="AA52" s="9">
        <f t="shared" si="4"/>
        <v>0</v>
      </c>
      <c r="AB52" s="49"/>
      <c r="AC52" s="49"/>
      <c r="AD52" s="1"/>
      <c r="AE52" s="1"/>
      <c r="AF52" s="1"/>
    </row>
    <row r="53" spans="1:32" s="36" customFormat="1" outlineLevel="1">
      <c r="A53" s="50"/>
      <c r="B53" s="8" t="s">
        <v>184</v>
      </c>
      <c r="C53" s="8" t="s">
        <v>438</v>
      </c>
      <c r="D53" s="49"/>
      <c r="E53" s="9">
        <v>0</v>
      </c>
      <c r="F53" s="9">
        <v>3326</v>
      </c>
      <c r="G53" s="9">
        <v>0</v>
      </c>
      <c r="H53" s="9">
        <v>0</v>
      </c>
      <c r="I53" s="9">
        <f t="shared" si="12"/>
        <v>3326</v>
      </c>
      <c r="J53" s="9">
        <v>0</v>
      </c>
      <c r="K53" s="9">
        <v>0</v>
      </c>
      <c r="L53" s="9">
        <v>0</v>
      </c>
      <c r="M53" s="9">
        <v>0</v>
      </c>
      <c r="N53" s="9">
        <f t="shared" si="13"/>
        <v>0</v>
      </c>
      <c r="O53" s="9">
        <v>0</v>
      </c>
      <c r="P53" s="9">
        <v>0</v>
      </c>
      <c r="Q53" s="9">
        <v>0</v>
      </c>
      <c r="R53" s="9">
        <v>0</v>
      </c>
      <c r="S53" s="9">
        <f t="shared" si="2"/>
        <v>0</v>
      </c>
      <c r="T53" s="9">
        <v>0</v>
      </c>
      <c r="U53" s="9">
        <v>0</v>
      </c>
      <c r="V53" s="9">
        <v>0</v>
      </c>
      <c r="W53" s="9">
        <v>0</v>
      </c>
      <c r="X53" s="9">
        <f t="shared" si="3"/>
        <v>0</v>
      </c>
      <c r="Y53" s="9">
        <v>0</v>
      </c>
      <c r="Z53" s="9">
        <v>0</v>
      </c>
      <c r="AA53" s="9">
        <f t="shared" si="4"/>
        <v>0</v>
      </c>
      <c r="AB53" s="49"/>
      <c r="AC53" s="49"/>
      <c r="AD53" s="1"/>
      <c r="AE53" s="1"/>
      <c r="AF53" s="1"/>
    </row>
    <row r="54" spans="1:32" s="36" customFormat="1" outlineLevel="1">
      <c r="A54" s="50"/>
      <c r="B54" s="8" t="s">
        <v>185</v>
      </c>
      <c r="C54" s="8" t="s">
        <v>439</v>
      </c>
      <c r="D54" s="49"/>
      <c r="E54" s="9">
        <v>0</v>
      </c>
      <c r="F54" s="9">
        <v>0</v>
      </c>
      <c r="G54" s="9">
        <v>0</v>
      </c>
      <c r="H54" s="9">
        <v>0</v>
      </c>
      <c r="I54" s="9">
        <f t="shared" si="12"/>
        <v>0</v>
      </c>
      <c r="J54" s="9">
        <v>-775</v>
      </c>
      <c r="K54" s="9">
        <v>-572</v>
      </c>
      <c r="L54" s="9">
        <v>-489</v>
      </c>
      <c r="M54" s="9">
        <v>0</v>
      </c>
      <c r="N54" s="9">
        <f t="shared" si="13"/>
        <v>-1836</v>
      </c>
      <c r="O54" s="9">
        <v>0</v>
      </c>
      <c r="P54" s="9">
        <v>0</v>
      </c>
      <c r="Q54" s="9">
        <v>0</v>
      </c>
      <c r="R54" s="9">
        <v>0</v>
      </c>
      <c r="S54" s="9">
        <f t="shared" si="2"/>
        <v>0</v>
      </c>
      <c r="T54" s="9">
        <v>0</v>
      </c>
      <c r="U54" s="9">
        <v>0</v>
      </c>
      <c r="V54" s="9">
        <v>0</v>
      </c>
      <c r="W54" s="9">
        <v>0</v>
      </c>
      <c r="X54" s="9">
        <f t="shared" si="3"/>
        <v>0</v>
      </c>
      <c r="Y54" s="9">
        <v>0</v>
      </c>
      <c r="Z54" s="9">
        <v>0</v>
      </c>
      <c r="AA54" s="9">
        <f t="shared" si="4"/>
        <v>0</v>
      </c>
      <c r="AB54" s="49"/>
      <c r="AC54" s="49"/>
      <c r="AD54" s="1"/>
      <c r="AE54" s="1"/>
      <c r="AF54" s="1"/>
    </row>
    <row r="55" spans="1:32" s="36" customFormat="1" outlineLevel="1">
      <c r="A55" s="50"/>
      <c r="B55" s="8"/>
      <c r="C55" s="8"/>
      <c r="D55" s="4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49"/>
      <c r="AC55" s="49"/>
      <c r="AD55" s="1"/>
      <c r="AE55" s="1"/>
      <c r="AF55" s="1"/>
    </row>
    <row r="56" spans="1:32" s="36" customFormat="1" outlineLevel="1">
      <c r="A56" s="50"/>
      <c r="B56" s="33" t="s">
        <v>186</v>
      </c>
      <c r="C56" s="33" t="s">
        <v>440</v>
      </c>
      <c r="D56" s="4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49"/>
      <c r="R56" s="49"/>
      <c r="S56" s="9"/>
      <c r="T56" s="49"/>
      <c r="U56" s="49"/>
      <c r="V56" s="49"/>
      <c r="W56" s="49"/>
      <c r="X56" s="9"/>
      <c r="Y56" s="49"/>
      <c r="Z56" s="49"/>
      <c r="AA56" s="9"/>
      <c r="AB56" s="49"/>
      <c r="AC56" s="49"/>
      <c r="AD56" s="49"/>
      <c r="AE56" s="49"/>
      <c r="AF56" s="49"/>
    </row>
    <row r="57" spans="1:32" s="36" customFormat="1" outlineLevel="1">
      <c r="A57" s="50"/>
      <c r="B57" s="8" t="s">
        <v>32</v>
      </c>
      <c r="C57" s="8" t="s">
        <v>269</v>
      </c>
      <c r="D57" s="49"/>
      <c r="E57" s="9">
        <v>101</v>
      </c>
      <c r="F57" s="9">
        <v>-322</v>
      </c>
      <c r="G57" s="9">
        <v>-4472</v>
      </c>
      <c r="H57" s="9">
        <v>4693</v>
      </c>
      <c r="I57" s="9">
        <f t="shared" ref="I57:I69" si="14">SUM(E57:H57)</f>
        <v>0</v>
      </c>
      <c r="J57" s="9">
        <v>0</v>
      </c>
      <c r="K57" s="9">
        <v>0</v>
      </c>
      <c r="L57" s="9">
        <v>0</v>
      </c>
      <c r="M57" s="9">
        <v>0</v>
      </c>
      <c r="N57" s="9">
        <f t="shared" ref="N57:N69" si="15">SUM(J57:M57)</f>
        <v>0</v>
      </c>
      <c r="O57" s="9">
        <v>0</v>
      </c>
      <c r="P57" s="9">
        <v>0</v>
      </c>
      <c r="Q57" s="9">
        <v>-2339</v>
      </c>
      <c r="R57" s="9">
        <v>-4333</v>
      </c>
      <c r="S57" s="9">
        <f t="shared" ref="S57:S69" si="16">SUM(O57:R57)</f>
        <v>-6672</v>
      </c>
      <c r="T57" s="9">
        <v>-1899</v>
      </c>
      <c r="U57" s="9">
        <v>-7528</v>
      </c>
      <c r="V57" s="9">
        <v>-19580</v>
      </c>
      <c r="W57" s="9">
        <v>-6902</v>
      </c>
      <c r="X57" s="9">
        <f t="shared" ref="X57:X69" si="17">SUM(T57:W57)</f>
        <v>-35909</v>
      </c>
      <c r="Y57" s="9">
        <v>-28595</v>
      </c>
      <c r="Z57" s="9">
        <v>543</v>
      </c>
      <c r="AA57" s="9">
        <f t="shared" ref="AA57:AA69" si="18">SUM(Y57:Z57)</f>
        <v>-28052</v>
      </c>
      <c r="AB57" s="49"/>
      <c r="AC57" s="1"/>
      <c r="AD57" s="1"/>
      <c r="AE57" s="1"/>
      <c r="AF57" s="1"/>
    </row>
    <row r="58" spans="1:32" s="36" customFormat="1" outlineLevel="1">
      <c r="A58" s="50"/>
      <c r="B58" s="8" t="s">
        <v>187</v>
      </c>
      <c r="C58" s="8" t="s">
        <v>278</v>
      </c>
      <c r="D58" s="49"/>
      <c r="E58" s="9">
        <v>-95791</v>
      </c>
      <c r="F58" s="9">
        <v>-179627</v>
      </c>
      <c r="G58" s="9">
        <v>-100955</v>
      </c>
      <c r="H58" s="9">
        <v>4534</v>
      </c>
      <c r="I58" s="9">
        <f t="shared" si="14"/>
        <v>-371839</v>
      </c>
      <c r="J58" s="9">
        <v>46406</v>
      </c>
      <c r="K58" s="9">
        <v>-178810</v>
      </c>
      <c r="L58" s="9">
        <v>-109367</v>
      </c>
      <c r="M58" s="9">
        <v>-101183</v>
      </c>
      <c r="N58" s="9">
        <f t="shared" si="15"/>
        <v>-342954</v>
      </c>
      <c r="O58" s="9">
        <v>-142221</v>
      </c>
      <c r="P58" s="9">
        <v>-233450</v>
      </c>
      <c r="Q58" s="9">
        <v>63570</v>
      </c>
      <c r="R58" s="9">
        <v>77180</v>
      </c>
      <c r="S58" s="9">
        <f t="shared" si="16"/>
        <v>-234921</v>
      </c>
      <c r="T58" s="9">
        <v>-88287</v>
      </c>
      <c r="U58" s="9">
        <v>-159435</v>
      </c>
      <c r="V58" s="9">
        <v>-251785</v>
      </c>
      <c r="W58" s="9">
        <v>182575</v>
      </c>
      <c r="X58" s="9">
        <f t="shared" si="17"/>
        <v>-316932</v>
      </c>
      <c r="Y58" s="9">
        <v>-175693</v>
      </c>
      <c r="Z58" s="9">
        <v>-22748</v>
      </c>
      <c r="AA58" s="9">
        <f t="shared" si="18"/>
        <v>-198441</v>
      </c>
      <c r="AB58" s="49"/>
      <c r="AC58" s="1"/>
      <c r="AD58" s="1"/>
      <c r="AE58" s="1"/>
      <c r="AF58" s="1"/>
    </row>
    <row r="59" spans="1:32" s="36" customFormat="1" outlineLevel="1">
      <c r="A59" s="50"/>
      <c r="B59" s="8" t="s">
        <v>188</v>
      </c>
      <c r="C59" s="8" t="s">
        <v>270</v>
      </c>
      <c r="D59" s="49"/>
      <c r="E59" s="9">
        <v>-39269</v>
      </c>
      <c r="F59" s="9">
        <v>-65258</v>
      </c>
      <c r="G59" s="9">
        <v>-53490</v>
      </c>
      <c r="H59" s="9">
        <v>-23136</v>
      </c>
      <c r="I59" s="9">
        <f t="shared" si="14"/>
        <v>-181153</v>
      </c>
      <c r="J59" s="9">
        <v>-47262</v>
      </c>
      <c r="K59" s="9">
        <v>-48369</v>
      </c>
      <c r="L59" s="9">
        <v>-17418</v>
      </c>
      <c r="M59" s="9">
        <v>-48098</v>
      </c>
      <c r="N59" s="9">
        <f t="shared" si="15"/>
        <v>-161147</v>
      </c>
      <c r="O59" s="9">
        <v>-22417</v>
      </c>
      <c r="P59" s="9">
        <v>-50189</v>
      </c>
      <c r="Q59" s="9">
        <v>4364</v>
      </c>
      <c r="R59" s="9">
        <v>-30868</v>
      </c>
      <c r="S59" s="9">
        <f t="shared" si="16"/>
        <v>-99110</v>
      </c>
      <c r="T59" s="9">
        <v>-49215</v>
      </c>
      <c r="U59" s="9">
        <v>-52381</v>
      </c>
      <c r="V59" s="9">
        <v>14342</v>
      </c>
      <c r="W59" s="9">
        <v>-39887</v>
      </c>
      <c r="X59" s="9">
        <f t="shared" si="17"/>
        <v>-127141</v>
      </c>
      <c r="Y59" s="9">
        <v>-85393</v>
      </c>
      <c r="Z59" s="9">
        <v>13387</v>
      </c>
      <c r="AA59" s="9">
        <f t="shared" si="18"/>
        <v>-72006</v>
      </c>
      <c r="AB59" s="49"/>
      <c r="AC59" s="1"/>
      <c r="AD59" s="1"/>
      <c r="AE59" s="1"/>
      <c r="AF59" s="1"/>
    </row>
    <row r="60" spans="1:32" s="36" customFormat="1" outlineLevel="1">
      <c r="A60" s="50"/>
      <c r="B60" s="8" t="s">
        <v>189</v>
      </c>
      <c r="C60" s="8" t="s">
        <v>441</v>
      </c>
      <c r="D60" s="49"/>
      <c r="E60" s="9">
        <v>20755</v>
      </c>
      <c r="F60" s="9">
        <v>-6897</v>
      </c>
      <c r="G60" s="9">
        <v>-39092</v>
      </c>
      <c r="H60" s="9">
        <v>-18093</v>
      </c>
      <c r="I60" s="9">
        <f t="shared" si="14"/>
        <v>-43327</v>
      </c>
      <c r="J60" s="9">
        <v>-17129</v>
      </c>
      <c r="K60" s="9">
        <v>-23996</v>
      </c>
      <c r="L60" s="9">
        <v>-12397</v>
      </c>
      <c r="M60" s="9">
        <v>20527</v>
      </c>
      <c r="N60" s="9">
        <f t="shared" si="15"/>
        <v>-32995</v>
      </c>
      <c r="O60" s="9">
        <v>-36457</v>
      </c>
      <c r="P60" s="9">
        <v>-34739</v>
      </c>
      <c r="Q60" s="9">
        <v>-22394</v>
      </c>
      <c r="R60" s="9">
        <v>-3100</v>
      </c>
      <c r="S60" s="9">
        <f t="shared" si="16"/>
        <v>-96690</v>
      </c>
      <c r="T60" s="9">
        <v>-22782</v>
      </c>
      <c r="U60" s="9">
        <v>-20943</v>
      </c>
      <c r="V60" s="9">
        <v>2126</v>
      </c>
      <c r="W60" s="9">
        <v>-103704</v>
      </c>
      <c r="X60" s="9">
        <f t="shared" si="17"/>
        <v>-145303</v>
      </c>
      <c r="Y60" s="9">
        <v>9739</v>
      </c>
      <c r="Z60" s="9">
        <v>-29168</v>
      </c>
      <c r="AA60" s="9">
        <f t="shared" si="18"/>
        <v>-19429</v>
      </c>
      <c r="AB60" s="49"/>
      <c r="AC60" s="1"/>
      <c r="AD60" s="1"/>
      <c r="AE60" s="1"/>
      <c r="AF60" s="1"/>
    </row>
    <row r="61" spans="1:32" s="36" customFormat="1" outlineLevel="1">
      <c r="A61" s="50"/>
      <c r="B61" s="8" t="s">
        <v>190</v>
      </c>
      <c r="C61" s="8" t="s">
        <v>279</v>
      </c>
      <c r="D61" s="49"/>
      <c r="E61" s="9">
        <v>-1525</v>
      </c>
      <c r="F61" s="9">
        <v>-3701</v>
      </c>
      <c r="G61" s="9">
        <v>-5324</v>
      </c>
      <c r="H61" s="9">
        <v>-5736</v>
      </c>
      <c r="I61" s="9">
        <f t="shared" si="14"/>
        <v>-16286</v>
      </c>
      <c r="J61" s="9">
        <v>-6232</v>
      </c>
      <c r="K61" s="9">
        <v>2975</v>
      </c>
      <c r="L61" s="9">
        <v>1835</v>
      </c>
      <c r="M61" s="9">
        <v>24329</v>
      </c>
      <c r="N61" s="9">
        <f t="shared" si="15"/>
        <v>22907</v>
      </c>
      <c r="O61" s="9">
        <v>4175</v>
      </c>
      <c r="P61" s="9">
        <v>-417</v>
      </c>
      <c r="Q61" s="9">
        <v>-2007</v>
      </c>
      <c r="R61" s="9">
        <v>15122</v>
      </c>
      <c r="S61" s="9">
        <f t="shared" si="16"/>
        <v>16873</v>
      </c>
      <c r="T61" s="9">
        <v>-13385</v>
      </c>
      <c r="U61" s="9">
        <v>4512</v>
      </c>
      <c r="V61" s="9">
        <v>-13843</v>
      </c>
      <c r="W61" s="9">
        <v>7673</v>
      </c>
      <c r="X61" s="9">
        <f t="shared" si="17"/>
        <v>-15043</v>
      </c>
      <c r="Y61" s="9">
        <v>4945</v>
      </c>
      <c r="Z61" s="9">
        <v>-6151</v>
      </c>
      <c r="AA61" s="9">
        <f t="shared" si="18"/>
        <v>-1206</v>
      </c>
      <c r="AB61" s="49"/>
      <c r="AC61" s="1"/>
      <c r="AD61" s="1"/>
      <c r="AE61" s="1"/>
      <c r="AF61" s="1"/>
    </row>
    <row r="62" spans="1:32" s="36" customFormat="1" outlineLevel="1">
      <c r="A62" s="50"/>
      <c r="B62" s="8" t="s">
        <v>191</v>
      </c>
      <c r="C62" s="8" t="s">
        <v>445</v>
      </c>
      <c r="D62" s="49"/>
      <c r="E62" s="9">
        <v>-178</v>
      </c>
      <c r="F62" s="9">
        <v>0</v>
      </c>
      <c r="G62" s="9">
        <v>708</v>
      </c>
      <c r="H62" s="9">
        <v>-1848</v>
      </c>
      <c r="I62" s="9">
        <f t="shared" si="14"/>
        <v>-1318</v>
      </c>
      <c r="J62" s="9">
        <v>-415</v>
      </c>
      <c r="K62" s="9">
        <v>41</v>
      </c>
      <c r="L62" s="9">
        <v>1773</v>
      </c>
      <c r="M62" s="9">
        <v>-1399</v>
      </c>
      <c r="N62" s="9">
        <f t="shared" si="15"/>
        <v>0</v>
      </c>
      <c r="O62" s="9">
        <v>0</v>
      </c>
      <c r="P62" s="9">
        <v>0</v>
      </c>
      <c r="Q62" s="9">
        <v>0</v>
      </c>
      <c r="R62" s="9">
        <v>0</v>
      </c>
      <c r="S62" s="9">
        <f t="shared" si="16"/>
        <v>0</v>
      </c>
      <c r="T62" s="9">
        <v>0</v>
      </c>
      <c r="U62" s="9">
        <v>0</v>
      </c>
      <c r="V62" s="9">
        <v>0</v>
      </c>
      <c r="W62" s="9">
        <v>4780</v>
      </c>
      <c r="X62" s="9">
        <f t="shared" si="17"/>
        <v>4780</v>
      </c>
      <c r="Y62" s="9">
        <v>5243</v>
      </c>
      <c r="Z62" s="9">
        <v>-4805</v>
      </c>
      <c r="AA62" s="9">
        <f t="shared" si="18"/>
        <v>438</v>
      </c>
      <c r="AB62" s="49"/>
      <c r="AC62" s="1"/>
      <c r="AD62" s="1"/>
      <c r="AE62" s="1"/>
      <c r="AF62" s="1"/>
    </row>
    <row r="63" spans="1:32" s="36" customFormat="1" outlineLevel="1">
      <c r="A63" s="50"/>
      <c r="B63" s="8" t="s">
        <v>192</v>
      </c>
      <c r="C63" s="8" t="s">
        <v>446</v>
      </c>
      <c r="D63" s="49"/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f t="shared" si="16"/>
        <v>0</v>
      </c>
      <c r="T63" s="9">
        <v>-22523</v>
      </c>
      <c r="U63" s="9">
        <v>63507</v>
      </c>
      <c r="V63" s="9">
        <v>-25642</v>
      </c>
      <c r="W63" s="9">
        <v>-31466</v>
      </c>
      <c r="X63" s="9">
        <f t="shared" si="17"/>
        <v>-16124</v>
      </c>
      <c r="Y63" s="9">
        <v>35416</v>
      </c>
      <c r="Z63" s="9">
        <v>-16621</v>
      </c>
      <c r="AA63" s="9">
        <f t="shared" si="18"/>
        <v>18795</v>
      </c>
      <c r="AB63" s="49"/>
      <c r="AC63" s="1"/>
      <c r="AD63" s="1"/>
      <c r="AE63" s="1"/>
      <c r="AF63" s="1"/>
    </row>
    <row r="64" spans="1:32" s="36" customFormat="1" outlineLevel="1">
      <c r="A64" s="50"/>
      <c r="B64" s="8" t="s">
        <v>51</v>
      </c>
      <c r="C64" s="8" t="s">
        <v>288</v>
      </c>
      <c r="D64" s="49"/>
      <c r="E64" s="9">
        <v>-11544</v>
      </c>
      <c r="F64" s="9">
        <v>328</v>
      </c>
      <c r="G64" s="9">
        <v>-12185</v>
      </c>
      <c r="H64" s="9">
        <v>21801</v>
      </c>
      <c r="I64" s="9">
        <f t="shared" si="14"/>
        <v>-1600</v>
      </c>
      <c r="J64" s="9">
        <v>-18074</v>
      </c>
      <c r="K64" s="9">
        <v>-31547</v>
      </c>
      <c r="L64" s="9">
        <v>54971</v>
      </c>
      <c r="M64" s="9">
        <v>23562</v>
      </c>
      <c r="N64" s="9">
        <f t="shared" si="15"/>
        <v>28912</v>
      </c>
      <c r="O64" s="9">
        <v>-14263</v>
      </c>
      <c r="P64" s="9">
        <v>23199</v>
      </c>
      <c r="Q64" s="9">
        <v>-42305</v>
      </c>
      <c r="R64" s="9">
        <v>25183</v>
      </c>
      <c r="S64" s="9">
        <f t="shared" si="16"/>
        <v>-8186</v>
      </c>
      <c r="T64" s="9">
        <v>-73513</v>
      </c>
      <c r="U64" s="9">
        <v>-78770</v>
      </c>
      <c r="V64" s="9">
        <v>31387</v>
      </c>
      <c r="W64" s="9">
        <v>32336</v>
      </c>
      <c r="X64" s="9">
        <f t="shared" si="17"/>
        <v>-88560</v>
      </c>
      <c r="Y64" s="9">
        <v>9112</v>
      </c>
      <c r="Z64" s="9">
        <v>-20255</v>
      </c>
      <c r="AA64" s="9">
        <f t="shared" si="18"/>
        <v>-11143</v>
      </c>
      <c r="AB64" s="49"/>
      <c r="AC64" s="1"/>
      <c r="AD64" s="1"/>
      <c r="AE64" s="1"/>
      <c r="AF64" s="1"/>
    </row>
    <row r="65" spans="1:32" s="36" customFormat="1" outlineLevel="1">
      <c r="A65" s="50"/>
      <c r="B65" s="8" t="s">
        <v>193</v>
      </c>
      <c r="C65" s="8" t="s">
        <v>442</v>
      </c>
      <c r="D65" s="49"/>
      <c r="E65" s="9">
        <v>84845</v>
      </c>
      <c r="F65" s="9">
        <v>133640</v>
      </c>
      <c r="G65" s="9">
        <v>123846</v>
      </c>
      <c r="H65" s="9">
        <v>-136081</v>
      </c>
      <c r="I65" s="9">
        <f t="shared" si="14"/>
        <v>206250</v>
      </c>
      <c r="J65" s="9">
        <v>66379</v>
      </c>
      <c r="K65" s="9">
        <v>135036</v>
      </c>
      <c r="L65" s="9">
        <v>137154</v>
      </c>
      <c r="M65" s="9">
        <v>-128562</v>
      </c>
      <c r="N65" s="9">
        <f t="shared" si="15"/>
        <v>210007</v>
      </c>
      <c r="O65" s="9">
        <v>67117</v>
      </c>
      <c r="P65" s="9">
        <v>151093</v>
      </c>
      <c r="Q65" s="9">
        <v>99361</v>
      </c>
      <c r="R65" s="9">
        <v>-267474</v>
      </c>
      <c r="S65" s="9">
        <f t="shared" si="16"/>
        <v>50097</v>
      </c>
      <c r="T65" s="9">
        <v>43937</v>
      </c>
      <c r="U65" s="9">
        <v>160225</v>
      </c>
      <c r="V65" s="9">
        <v>137097</v>
      </c>
      <c r="W65" s="9">
        <v>-341165</v>
      </c>
      <c r="X65" s="9">
        <f t="shared" si="17"/>
        <v>94</v>
      </c>
      <c r="Y65" s="9">
        <v>70244</v>
      </c>
      <c r="Z65" s="9">
        <v>238547</v>
      </c>
      <c r="AA65" s="9">
        <f t="shared" si="18"/>
        <v>308791</v>
      </c>
      <c r="AB65" s="49"/>
      <c r="AC65" s="1"/>
      <c r="AD65" s="1"/>
      <c r="AE65" s="1"/>
      <c r="AF65" s="1"/>
    </row>
    <row r="66" spans="1:32" s="36" customFormat="1" outlineLevel="1">
      <c r="A66" s="50"/>
      <c r="B66" s="8" t="s">
        <v>248</v>
      </c>
      <c r="C66" s="8" t="s">
        <v>447</v>
      </c>
      <c r="D66" s="49"/>
      <c r="E66" s="9">
        <v>-18315</v>
      </c>
      <c r="F66" s="9">
        <v>27851</v>
      </c>
      <c r="G66" s="9">
        <v>15124</v>
      </c>
      <c r="H66" s="9">
        <v>-11665</v>
      </c>
      <c r="I66" s="9">
        <f t="shared" si="14"/>
        <v>12995</v>
      </c>
      <c r="J66" s="9">
        <v>-9386</v>
      </c>
      <c r="K66" s="9">
        <v>-23278</v>
      </c>
      <c r="L66" s="9">
        <v>-43655</v>
      </c>
      <c r="M66" s="9">
        <v>6423</v>
      </c>
      <c r="N66" s="9">
        <f t="shared" si="15"/>
        <v>-69896</v>
      </c>
      <c r="O66" s="9">
        <v>11142</v>
      </c>
      <c r="P66" s="9">
        <v>6793</v>
      </c>
      <c r="Q66" s="9">
        <v>-18180</v>
      </c>
      <c r="R66" s="9">
        <v>408</v>
      </c>
      <c r="S66" s="9">
        <f t="shared" si="16"/>
        <v>163</v>
      </c>
      <c r="T66" s="9">
        <v>2793</v>
      </c>
      <c r="U66" s="9">
        <v>1365</v>
      </c>
      <c r="V66" s="9">
        <v>862</v>
      </c>
      <c r="W66" s="9">
        <v>1981</v>
      </c>
      <c r="X66" s="9">
        <f t="shared" si="17"/>
        <v>7001</v>
      </c>
      <c r="Y66" s="9">
        <v>229</v>
      </c>
      <c r="Z66" s="9">
        <v>38023</v>
      </c>
      <c r="AA66" s="9">
        <f t="shared" si="18"/>
        <v>38252</v>
      </c>
      <c r="AB66" s="49"/>
      <c r="AC66" s="1"/>
      <c r="AD66" s="1"/>
      <c r="AE66" s="1"/>
      <c r="AF66" s="1"/>
    </row>
    <row r="67" spans="1:32" s="36" customFormat="1" outlineLevel="1">
      <c r="A67" s="50"/>
      <c r="B67" s="8" t="s">
        <v>195</v>
      </c>
      <c r="C67" s="8" t="s">
        <v>448</v>
      </c>
      <c r="D67" s="49"/>
      <c r="E67" s="9">
        <v>2168</v>
      </c>
      <c r="F67" s="9">
        <v>-14301</v>
      </c>
      <c r="G67" s="9">
        <v>14546</v>
      </c>
      <c r="H67" s="9">
        <v>-26346</v>
      </c>
      <c r="I67" s="9">
        <f t="shared" si="14"/>
        <v>-23933</v>
      </c>
      <c r="J67" s="9">
        <v>-11666</v>
      </c>
      <c r="K67" s="9">
        <v>-49822</v>
      </c>
      <c r="L67" s="9">
        <v>-54330</v>
      </c>
      <c r="M67" s="9">
        <v>-22869</v>
      </c>
      <c r="N67" s="9">
        <f t="shared" si="15"/>
        <v>-138687</v>
      </c>
      <c r="O67" s="9">
        <v>-34048</v>
      </c>
      <c r="P67" s="9">
        <v>-32365</v>
      </c>
      <c r="Q67" s="9">
        <v>-2048</v>
      </c>
      <c r="R67" s="9">
        <v>-18902</v>
      </c>
      <c r="S67" s="9">
        <f t="shared" si="16"/>
        <v>-87363</v>
      </c>
      <c r="T67" s="9">
        <v>0</v>
      </c>
      <c r="U67" s="9">
        <v>0</v>
      </c>
      <c r="V67" s="9">
        <v>0</v>
      </c>
      <c r="W67" s="9">
        <v>0</v>
      </c>
      <c r="X67" s="9">
        <f t="shared" si="17"/>
        <v>0</v>
      </c>
      <c r="Y67" s="9">
        <v>0</v>
      </c>
      <c r="Z67" s="9">
        <v>0</v>
      </c>
      <c r="AA67" s="9">
        <f t="shared" si="18"/>
        <v>0</v>
      </c>
      <c r="AB67" s="49"/>
      <c r="AC67" s="1"/>
      <c r="AD67" s="1"/>
      <c r="AE67" s="1"/>
      <c r="AF67" s="1"/>
    </row>
    <row r="68" spans="1:32" s="36" customFormat="1" outlineLevel="1">
      <c r="A68" s="50"/>
      <c r="B68" s="8" t="s">
        <v>194</v>
      </c>
      <c r="C68" s="8" t="s">
        <v>443</v>
      </c>
      <c r="D68" s="49"/>
      <c r="E68" s="9">
        <v>0</v>
      </c>
      <c r="F68" s="9">
        <v>-7951</v>
      </c>
      <c r="G68" s="9">
        <v>-9052</v>
      </c>
      <c r="H68" s="9">
        <v>0</v>
      </c>
      <c r="I68" s="9">
        <f t="shared" si="14"/>
        <v>-17003</v>
      </c>
      <c r="J68" s="9">
        <v>0</v>
      </c>
      <c r="K68" s="9">
        <v>0</v>
      </c>
      <c r="L68" s="9">
        <v>0</v>
      </c>
      <c r="M68" s="9">
        <v>0</v>
      </c>
      <c r="N68" s="9">
        <f t="shared" si="15"/>
        <v>0</v>
      </c>
      <c r="O68" s="9">
        <v>0</v>
      </c>
      <c r="P68" s="9">
        <v>0</v>
      </c>
      <c r="Q68" s="9">
        <v>0</v>
      </c>
      <c r="R68" s="9">
        <v>0</v>
      </c>
      <c r="S68" s="9">
        <f t="shared" si="16"/>
        <v>0</v>
      </c>
      <c r="T68" s="9">
        <v>27856</v>
      </c>
      <c r="U68" s="9">
        <v>15493</v>
      </c>
      <c r="V68" s="9">
        <v>20667</v>
      </c>
      <c r="W68" s="9">
        <v>14994</v>
      </c>
      <c r="X68" s="9">
        <f t="shared" si="17"/>
        <v>79010</v>
      </c>
      <c r="Y68" s="9">
        <v>14877</v>
      </c>
      <c r="Z68" s="9">
        <v>-61173</v>
      </c>
      <c r="AA68" s="9">
        <f t="shared" si="18"/>
        <v>-46296</v>
      </c>
      <c r="AB68" s="49"/>
      <c r="AC68" s="1"/>
      <c r="AD68" s="1"/>
      <c r="AE68" s="1"/>
      <c r="AF68" s="1"/>
    </row>
    <row r="69" spans="1:32" s="36" customFormat="1" outlineLevel="1">
      <c r="A69" s="50"/>
      <c r="B69" s="8" t="s">
        <v>62</v>
      </c>
      <c r="C69" s="8" t="s">
        <v>444</v>
      </c>
      <c r="D69" s="49"/>
      <c r="E69" s="9">
        <v>-21340</v>
      </c>
      <c r="F69" s="9">
        <v>-1008</v>
      </c>
      <c r="G69" s="9">
        <v>-4152</v>
      </c>
      <c r="H69" s="9">
        <v>0</v>
      </c>
      <c r="I69" s="9">
        <f t="shared" si="14"/>
        <v>-26500</v>
      </c>
      <c r="J69" s="9">
        <v>0</v>
      </c>
      <c r="K69" s="9">
        <v>0</v>
      </c>
      <c r="L69" s="9">
        <v>0</v>
      </c>
      <c r="M69" s="9">
        <v>0</v>
      </c>
      <c r="N69" s="9">
        <f t="shared" si="15"/>
        <v>0</v>
      </c>
      <c r="O69" s="9">
        <v>0</v>
      </c>
      <c r="P69" s="9">
        <v>0</v>
      </c>
      <c r="Q69" s="9">
        <v>0</v>
      </c>
      <c r="R69" s="9">
        <v>0</v>
      </c>
      <c r="S69" s="9">
        <f t="shared" si="16"/>
        <v>0</v>
      </c>
      <c r="T69" s="9">
        <v>-2740</v>
      </c>
      <c r="U69" s="9">
        <v>-9557</v>
      </c>
      <c r="V69" s="9">
        <v>-17467</v>
      </c>
      <c r="W69" s="9">
        <v>8329</v>
      </c>
      <c r="X69" s="9">
        <f t="shared" si="17"/>
        <v>-21435</v>
      </c>
      <c r="Y69" s="9">
        <v>-18401</v>
      </c>
      <c r="Z69" s="9">
        <v>65180</v>
      </c>
      <c r="AA69" s="9">
        <f t="shared" si="18"/>
        <v>46779</v>
      </c>
      <c r="AB69" s="49"/>
      <c r="AC69" s="1"/>
      <c r="AD69" s="1"/>
      <c r="AE69" s="1"/>
      <c r="AF69" s="1"/>
    </row>
    <row r="70" spans="1:32" s="36" customFormat="1" outlineLevel="1">
      <c r="A70" s="50"/>
      <c r="B70" s="8"/>
      <c r="C70" s="8"/>
      <c r="D70" s="4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49"/>
      <c r="AC70" s="1"/>
      <c r="AD70" s="1"/>
      <c r="AE70" s="1"/>
      <c r="AF70" s="1"/>
    </row>
    <row r="71" spans="1:32" s="35" customFormat="1" outlineLevel="1">
      <c r="A71" s="44"/>
      <c r="B71" s="33" t="s">
        <v>196</v>
      </c>
      <c r="C71" s="33" t="s">
        <v>449</v>
      </c>
      <c r="E71" s="5">
        <f t="shared" ref="E71:X71" si="19">SUM(E5:E69)</f>
        <v>157169</v>
      </c>
      <c r="F71" s="5">
        <f t="shared" si="19"/>
        <v>151460.16767552996</v>
      </c>
      <c r="G71" s="5">
        <f t="shared" si="19"/>
        <v>252846.83232447004</v>
      </c>
      <c r="H71" s="5">
        <f t="shared" si="19"/>
        <v>186615</v>
      </c>
      <c r="I71" s="5">
        <f t="shared" si="19"/>
        <v>748091</v>
      </c>
      <c r="J71" s="5">
        <f t="shared" si="19"/>
        <v>385577</v>
      </c>
      <c r="K71" s="5">
        <f t="shared" si="19"/>
        <v>204368</v>
      </c>
      <c r="L71" s="5">
        <f t="shared" si="19"/>
        <v>300791</v>
      </c>
      <c r="M71" s="5">
        <f t="shared" si="19"/>
        <v>116112</v>
      </c>
      <c r="N71" s="5">
        <f t="shared" si="19"/>
        <v>1006848</v>
      </c>
      <c r="O71" s="5">
        <f t="shared" si="19"/>
        <v>270173</v>
      </c>
      <c r="P71" s="5">
        <f t="shared" si="19"/>
        <v>305308</v>
      </c>
      <c r="Q71" s="5">
        <f t="shared" si="19"/>
        <v>606423</v>
      </c>
      <c r="R71" s="5">
        <f t="shared" si="19"/>
        <v>185498</v>
      </c>
      <c r="S71" s="5">
        <f t="shared" si="19"/>
        <v>1367402</v>
      </c>
      <c r="T71" s="5">
        <f t="shared" si="19"/>
        <v>374479</v>
      </c>
      <c r="U71" s="5">
        <f t="shared" si="19"/>
        <v>470503</v>
      </c>
      <c r="V71" s="5">
        <f t="shared" si="19"/>
        <v>467768</v>
      </c>
      <c r="W71" s="5">
        <f t="shared" si="19"/>
        <v>218487</v>
      </c>
      <c r="X71" s="5">
        <f t="shared" si="19"/>
        <v>1531237</v>
      </c>
      <c r="Y71" s="5">
        <f t="shared" ref="Y71:AA71" si="20">SUM(Y5:Y69)</f>
        <v>418905.42762999982</v>
      </c>
      <c r="Z71" s="5">
        <f t="shared" si="20"/>
        <v>663191.57237000018</v>
      </c>
      <c r="AA71" s="5">
        <f t="shared" si="20"/>
        <v>1082097</v>
      </c>
      <c r="AB71" s="49"/>
    </row>
    <row r="72" spans="1:32" s="36" customFormat="1" outlineLevel="1">
      <c r="A72" s="50"/>
      <c r="B72" s="8"/>
      <c r="C72" s="8"/>
      <c r="D72" s="4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49"/>
      <c r="AC72" s="1"/>
      <c r="AD72" s="1"/>
      <c r="AE72" s="1"/>
      <c r="AF72" s="1"/>
    </row>
    <row r="73" spans="1:32" s="36" customFormat="1" outlineLevel="1">
      <c r="A73" s="50"/>
      <c r="B73" s="8" t="s">
        <v>197</v>
      </c>
      <c r="C73" s="8" t="s">
        <v>450</v>
      </c>
      <c r="D73" s="49"/>
      <c r="E73" s="9">
        <v>-21493</v>
      </c>
      <c r="F73" s="9">
        <v>-22446</v>
      </c>
      <c r="G73" s="9">
        <v>-19398</v>
      </c>
      <c r="H73" s="9">
        <v>-14022</v>
      </c>
      <c r="I73" s="9">
        <f>SUM(E73:H73)</f>
        <v>-77359</v>
      </c>
      <c r="J73" s="9">
        <v>-25476</v>
      </c>
      <c r="K73" s="9">
        <v>-19370</v>
      </c>
      <c r="L73" s="9">
        <v>-15923</v>
      </c>
      <c r="M73" s="9">
        <v>-11615</v>
      </c>
      <c r="N73" s="9">
        <f>SUM(J73:M73)</f>
        <v>-72384</v>
      </c>
      <c r="O73" s="9">
        <v>-27736</v>
      </c>
      <c r="P73" s="9">
        <v>-105509</v>
      </c>
      <c r="Q73" s="9">
        <v>-24069</v>
      </c>
      <c r="R73" s="9">
        <v>10430</v>
      </c>
      <c r="S73" s="9">
        <f>(SUM(O73:R73))</f>
        <v>-146884</v>
      </c>
      <c r="T73" s="9">
        <v>-22321</v>
      </c>
      <c r="U73" s="9">
        <v>-18714</v>
      </c>
      <c r="V73" s="9">
        <v>-18516</v>
      </c>
      <c r="W73" s="9">
        <v>-16147</v>
      </c>
      <c r="X73" s="9">
        <f t="shared" ref="X73:X76" si="21">SUM(T73:W73)</f>
        <v>-75698</v>
      </c>
      <c r="Y73" s="9">
        <v>-11412</v>
      </c>
      <c r="Z73" s="9">
        <v>-10636</v>
      </c>
      <c r="AA73" s="9">
        <f t="shared" ref="AA73:AA76" si="22">SUM(Y73:Z73)</f>
        <v>-22048</v>
      </c>
      <c r="AB73" s="49"/>
      <c r="AC73" s="66"/>
      <c r="AD73" s="66"/>
      <c r="AE73" s="66"/>
      <c r="AF73" s="66"/>
    </row>
    <row r="74" spans="1:32" s="36" customFormat="1" outlineLevel="1">
      <c r="A74" s="50"/>
      <c r="B74" s="8" t="s">
        <v>198</v>
      </c>
      <c r="C74" s="8" t="s">
        <v>451</v>
      </c>
      <c r="D74" s="49"/>
      <c r="E74" s="9">
        <v>-18854</v>
      </c>
      <c r="F74" s="9">
        <v>-36267</v>
      </c>
      <c r="G74" s="9">
        <v>-43458</v>
      </c>
      <c r="H74" s="9">
        <v>-44611</v>
      </c>
      <c r="I74" s="9">
        <f>SUM(E74:H74)</f>
        <v>-143190</v>
      </c>
      <c r="J74" s="9">
        <v>-57233</v>
      </c>
      <c r="K74" s="9">
        <v>-95364</v>
      </c>
      <c r="L74" s="9">
        <v>-97417</v>
      </c>
      <c r="M74" s="9">
        <v>-95526</v>
      </c>
      <c r="N74" s="9">
        <f>SUM(J74:M74)</f>
        <v>-345540</v>
      </c>
      <c r="O74" s="9">
        <v>-85561</v>
      </c>
      <c r="P74" s="9">
        <v>-77805</v>
      </c>
      <c r="Q74" s="9">
        <v>-90504</v>
      </c>
      <c r="R74" s="9">
        <v>-130973</v>
      </c>
      <c r="S74" s="9">
        <f t="shared" ref="S74:S76" si="23">SUM(O74:R74)</f>
        <v>-384843</v>
      </c>
      <c r="T74" s="9">
        <v>-130534</v>
      </c>
      <c r="U74" s="9">
        <v>-142969</v>
      </c>
      <c r="V74" s="9">
        <v>-155012</v>
      </c>
      <c r="W74" s="9">
        <v>-149532</v>
      </c>
      <c r="X74" s="9">
        <f t="shared" si="21"/>
        <v>-578047</v>
      </c>
      <c r="Y74" s="9">
        <v>-242473</v>
      </c>
      <c r="Z74" s="9">
        <v>-203092</v>
      </c>
      <c r="AA74" s="9">
        <f t="shared" si="22"/>
        <v>-445565</v>
      </c>
      <c r="AB74" s="49"/>
      <c r="AC74" s="66"/>
      <c r="AD74" s="66"/>
      <c r="AE74" s="66"/>
      <c r="AF74" s="66"/>
    </row>
    <row r="75" spans="1:32" s="36" customFormat="1" outlineLevel="1">
      <c r="A75" s="50"/>
      <c r="B75" s="8" t="s">
        <v>249</v>
      </c>
      <c r="C75" s="8" t="s">
        <v>452</v>
      </c>
      <c r="D75" s="49"/>
      <c r="E75" s="9">
        <v>0</v>
      </c>
      <c r="F75" s="9">
        <v>0</v>
      </c>
      <c r="G75" s="9">
        <v>0</v>
      </c>
      <c r="H75" s="9">
        <v>-2368</v>
      </c>
      <c r="I75" s="9">
        <f>SUM(E75:H75)</f>
        <v>-2368</v>
      </c>
      <c r="J75" s="9">
        <v>-945</v>
      </c>
      <c r="K75" s="9">
        <v>-426</v>
      </c>
      <c r="L75" s="9">
        <v>-604</v>
      </c>
      <c r="M75" s="9">
        <v>-994</v>
      </c>
      <c r="N75" s="9">
        <f>SUM(J75:M75)</f>
        <v>-2969</v>
      </c>
      <c r="O75" s="9">
        <v>-1854</v>
      </c>
      <c r="P75" s="9">
        <v>-2330</v>
      </c>
      <c r="Q75" s="9">
        <v>-1091</v>
      </c>
      <c r="R75" s="9">
        <v>-1622</v>
      </c>
      <c r="S75" s="9">
        <f t="shared" si="23"/>
        <v>-6897</v>
      </c>
      <c r="T75" s="9">
        <v>-710</v>
      </c>
      <c r="U75" s="9">
        <v>-1359</v>
      </c>
      <c r="V75" s="9">
        <v>-1525</v>
      </c>
      <c r="W75" s="9">
        <v>-1410</v>
      </c>
      <c r="X75" s="9">
        <f t="shared" si="21"/>
        <v>-5004</v>
      </c>
      <c r="Y75" s="9">
        <v>-1287</v>
      </c>
      <c r="Z75" s="9">
        <v>-3322</v>
      </c>
      <c r="AA75" s="9">
        <f t="shared" si="22"/>
        <v>-4609</v>
      </c>
      <c r="AB75" s="49"/>
      <c r="AC75" s="66"/>
      <c r="AD75" s="66"/>
      <c r="AE75" s="66"/>
      <c r="AF75" s="66"/>
    </row>
    <row r="76" spans="1:32" s="36" customFormat="1" outlineLevel="1">
      <c r="A76" s="50"/>
      <c r="B76" s="8" t="s">
        <v>199</v>
      </c>
      <c r="C76" s="8" t="s">
        <v>453</v>
      </c>
      <c r="D76" s="49"/>
      <c r="E76" s="9">
        <v>-35058</v>
      </c>
      <c r="F76" s="9">
        <v>-23384</v>
      </c>
      <c r="G76" s="9">
        <v>-30764</v>
      </c>
      <c r="H76" s="9">
        <v>-32427</v>
      </c>
      <c r="I76" s="9">
        <f>SUM(E76:H76)</f>
        <v>-121633</v>
      </c>
      <c r="J76" s="9">
        <v>-38167</v>
      </c>
      <c r="K76" s="9">
        <v>-43351</v>
      </c>
      <c r="L76" s="9">
        <v>-41784</v>
      </c>
      <c r="M76" s="9">
        <v>-38796</v>
      </c>
      <c r="N76" s="9">
        <f>SUM(J76:M76)</f>
        <v>-162098</v>
      </c>
      <c r="O76" s="9">
        <v>-24669</v>
      </c>
      <c r="P76" s="9">
        <v>-14858</v>
      </c>
      <c r="Q76" s="9">
        <v>-13628</v>
      </c>
      <c r="R76" s="9">
        <v>-23094</v>
      </c>
      <c r="S76" s="9">
        <f t="shared" si="23"/>
        <v>-76249</v>
      </c>
      <c r="T76" s="9">
        <v>-13662</v>
      </c>
      <c r="U76" s="9">
        <v>-19716</v>
      </c>
      <c r="V76" s="9">
        <v>-24172</v>
      </c>
      <c r="W76" s="9">
        <v>-28821</v>
      </c>
      <c r="X76" s="9">
        <f t="shared" si="21"/>
        <v>-86371</v>
      </c>
      <c r="Y76" s="9">
        <v>-1276</v>
      </c>
      <c r="Z76" s="9">
        <v>-23564</v>
      </c>
      <c r="AA76" s="9">
        <f t="shared" si="22"/>
        <v>-24840</v>
      </c>
      <c r="AB76" s="49"/>
      <c r="AC76" s="66"/>
      <c r="AD76" s="66"/>
      <c r="AE76" s="66"/>
      <c r="AF76" s="66"/>
    </row>
    <row r="77" spans="1:32" s="36" customFormat="1" outlineLevel="1">
      <c r="A77" s="50"/>
      <c r="B77" s="8"/>
      <c r="C77" s="8"/>
      <c r="D77" s="4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38"/>
      <c r="AB77" s="49"/>
      <c r="AC77" s="1"/>
      <c r="AD77" s="1"/>
      <c r="AE77" s="1"/>
      <c r="AF77" s="1"/>
    </row>
    <row r="78" spans="1:32" s="35" customFormat="1" outlineLevel="1">
      <c r="A78" s="44"/>
      <c r="B78" s="33" t="s">
        <v>200</v>
      </c>
      <c r="C78" s="33" t="s">
        <v>454</v>
      </c>
      <c r="E78" s="5">
        <f t="shared" ref="E78:S78" si="24">SUM(E71:E76)</f>
        <v>81764</v>
      </c>
      <c r="F78" s="5">
        <f t="shared" si="24"/>
        <v>69363.167675529956</v>
      </c>
      <c r="G78" s="5">
        <f t="shared" si="24"/>
        <v>159226.83232447004</v>
      </c>
      <c r="H78" s="5">
        <f t="shared" si="24"/>
        <v>93187</v>
      </c>
      <c r="I78" s="5">
        <f t="shared" si="24"/>
        <v>403541</v>
      </c>
      <c r="J78" s="5">
        <f t="shared" si="24"/>
        <v>263756</v>
      </c>
      <c r="K78" s="5">
        <f t="shared" si="24"/>
        <v>45857</v>
      </c>
      <c r="L78" s="5">
        <f t="shared" si="24"/>
        <v>145063</v>
      </c>
      <c r="M78" s="5">
        <f t="shared" si="24"/>
        <v>-30819</v>
      </c>
      <c r="N78" s="5">
        <f t="shared" si="24"/>
        <v>423857</v>
      </c>
      <c r="O78" s="5">
        <f t="shared" si="24"/>
        <v>130353</v>
      </c>
      <c r="P78" s="5">
        <f t="shared" si="24"/>
        <v>104806</v>
      </c>
      <c r="Q78" s="5">
        <f t="shared" si="24"/>
        <v>477131</v>
      </c>
      <c r="R78" s="5">
        <f t="shared" si="24"/>
        <v>40239</v>
      </c>
      <c r="S78" s="5">
        <f t="shared" si="24"/>
        <v>752529</v>
      </c>
      <c r="T78" s="5">
        <f t="shared" ref="T78:W78" si="25">SUM(T71:T76)</f>
        <v>207252</v>
      </c>
      <c r="U78" s="5">
        <f t="shared" si="25"/>
        <v>287745</v>
      </c>
      <c r="V78" s="5">
        <f t="shared" si="25"/>
        <v>268543</v>
      </c>
      <c r="W78" s="5">
        <f t="shared" si="25"/>
        <v>22577</v>
      </c>
      <c r="X78" s="5">
        <f t="shared" ref="X78:Y78" si="26">SUM(X71:X76)</f>
        <v>786117</v>
      </c>
      <c r="Y78" s="5">
        <f t="shared" si="26"/>
        <v>162457.42762999982</v>
      </c>
      <c r="Z78" s="5">
        <f t="shared" ref="Z78" si="27">SUM(Z71:Z76)</f>
        <v>422577.57237000018</v>
      </c>
      <c r="AA78" s="5">
        <f>SUM(AA71:AA77)</f>
        <v>585035</v>
      </c>
      <c r="AB78" s="49"/>
    </row>
    <row r="79" spans="1:32" s="36" customFormat="1" outlineLevel="1">
      <c r="A79" s="50"/>
      <c r="B79" s="8"/>
      <c r="C79" s="8"/>
      <c r="D79" s="4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49"/>
      <c r="AC79" s="1"/>
      <c r="AD79" s="1"/>
      <c r="AE79" s="1"/>
      <c r="AF79" s="1"/>
    </row>
    <row r="80" spans="1:32" s="36" customFormat="1" outlineLevel="1">
      <c r="A80" s="50"/>
      <c r="B80" s="4" t="s">
        <v>201</v>
      </c>
      <c r="C80" s="4" t="s">
        <v>455</v>
      </c>
      <c r="D80" s="4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49"/>
      <c r="AC80" s="1"/>
      <c r="AD80" s="1"/>
      <c r="AE80" s="1"/>
      <c r="AF80" s="1"/>
    </row>
    <row r="81" spans="1:32" s="36" customFormat="1" outlineLevel="1">
      <c r="A81" s="50"/>
      <c r="B81" s="8" t="s">
        <v>35</v>
      </c>
      <c r="C81" s="8" t="s">
        <v>456</v>
      </c>
      <c r="D81" s="49"/>
      <c r="E81" s="9">
        <v>92308</v>
      </c>
      <c r="F81" s="9">
        <v>263827</v>
      </c>
      <c r="G81" s="9">
        <v>181863</v>
      </c>
      <c r="H81" s="9">
        <v>-1361000</v>
      </c>
      <c r="I81" s="9">
        <f t="shared" ref="I81:I88" si="28">SUM(E81:H81)</f>
        <v>-823002</v>
      </c>
      <c r="J81" s="9">
        <v>-168786</v>
      </c>
      <c r="K81" s="9">
        <v>309192</v>
      </c>
      <c r="L81" s="9">
        <v>16278</v>
      </c>
      <c r="M81" s="9">
        <v>387414</v>
      </c>
      <c r="N81" s="9">
        <f t="shared" ref="N81:N88" si="29">SUM(J81:M81)</f>
        <v>544098</v>
      </c>
      <c r="O81" s="9">
        <v>364202</v>
      </c>
      <c r="P81" s="9">
        <v>-313014</v>
      </c>
      <c r="Q81" s="9">
        <v>-624081</v>
      </c>
      <c r="R81" s="9">
        <v>281317</v>
      </c>
      <c r="S81" s="9">
        <f t="shared" ref="S81:S88" si="30">SUM(O81:R81)</f>
        <v>-291576</v>
      </c>
      <c r="T81" s="9">
        <v>-55940</v>
      </c>
      <c r="U81" s="9">
        <v>1614198</v>
      </c>
      <c r="V81" s="9">
        <v>0</v>
      </c>
      <c r="W81" s="9">
        <v>0</v>
      </c>
      <c r="X81" s="9">
        <f t="shared" ref="X81:X88" si="31">SUM(T81:W81)</f>
        <v>1558258</v>
      </c>
      <c r="Y81" s="9">
        <v>-12368</v>
      </c>
      <c r="Z81" s="9">
        <v>-1624</v>
      </c>
      <c r="AA81" s="9">
        <f t="shared" ref="AA81:AA88" si="32">SUM(Y81:Z81)</f>
        <v>-13992</v>
      </c>
      <c r="AB81" s="49"/>
      <c r="AC81" s="1"/>
      <c r="AD81" s="1"/>
      <c r="AE81" s="1"/>
      <c r="AF81" s="1"/>
    </row>
    <row r="82" spans="1:32" s="36" customFormat="1" outlineLevel="1">
      <c r="A82" s="50"/>
      <c r="B82" s="8" t="s">
        <v>250</v>
      </c>
      <c r="C82" s="8" t="s">
        <v>457</v>
      </c>
      <c r="D82" s="49"/>
      <c r="E82" s="9">
        <v>0</v>
      </c>
      <c r="F82" s="9">
        <v>5324</v>
      </c>
      <c r="G82" s="9">
        <v>0</v>
      </c>
      <c r="H82" s="9">
        <v>0</v>
      </c>
      <c r="I82" s="9">
        <f t="shared" si="28"/>
        <v>5324</v>
      </c>
      <c r="J82" s="9">
        <v>5797</v>
      </c>
      <c r="K82" s="9">
        <v>1267</v>
      </c>
      <c r="L82" s="9">
        <v>0</v>
      </c>
      <c r="M82" s="9">
        <v>1</v>
      </c>
      <c r="N82" s="9">
        <f t="shared" si="29"/>
        <v>7065</v>
      </c>
      <c r="O82" s="9">
        <v>4539</v>
      </c>
      <c r="P82" s="9">
        <v>1067</v>
      </c>
      <c r="Q82" s="9">
        <v>0</v>
      </c>
      <c r="R82" s="9">
        <v>0</v>
      </c>
      <c r="S82" s="9">
        <f t="shared" si="30"/>
        <v>5606</v>
      </c>
      <c r="T82" s="9">
        <v>5502</v>
      </c>
      <c r="U82" s="9">
        <v>130</v>
      </c>
      <c r="V82" s="9">
        <v>0</v>
      </c>
      <c r="W82" s="9">
        <v>1643</v>
      </c>
      <c r="X82" s="9">
        <f t="shared" si="31"/>
        <v>7275</v>
      </c>
      <c r="Y82" s="9">
        <v>4907</v>
      </c>
      <c r="Z82" s="9">
        <v>138</v>
      </c>
      <c r="AA82" s="9">
        <f t="shared" si="32"/>
        <v>5045</v>
      </c>
      <c r="AB82" s="49"/>
      <c r="AC82" s="1"/>
      <c r="AD82" s="1"/>
      <c r="AE82" s="1"/>
      <c r="AF82" s="1"/>
    </row>
    <row r="83" spans="1:32" s="36" customFormat="1" outlineLevel="1">
      <c r="A83" s="50"/>
      <c r="B83" s="8" t="s">
        <v>251</v>
      </c>
      <c r="C83" s="8" t="s">
        <v>458</v>
      </c>
      <c r="D83" s="49"/>
      <c r="E83" s="9">
        <v>0</v>
      </c>
      <c r="F83" s="9">
        <v>-9500</v>
      </c>
      <c r="G83" s="9">
        <v>0</v>
      </c>
      <c r="H83" s="9">
        <v>0</v>
      </c>
      <c r="I83" s="9">
        <f t="shared" si="28"/>
        <v>-9500</v>
      </c>
      <c r="J83" s="9">
        <v>-1000</v>
      </c>
      <c r="K83" s="9">
        <v>0</v>
      </c>
      <c r="L83" s="9">
        <v>0</v>
      </c>
      <c r="M83" s="9">
        <v>0</v>
      </c>
      <c r="N83" s="9">
        <f t="shared" si="29"/>
        <v>-1000</v>
      </c>
      <c r="O83" s="9">
        <v>-10500</v>
      </c>
      <c r="P83" s="9">
        <v>0</v>
      </c>
      <c r="Q83" s="9">
        <v>0</v>
      </c>
      <c r="R83" s="9">
        <v>0</v>
      </c>
      <c r="S83" s="9">
        <f t="shared" si="30"/>
        <v>-10500</v>
      </c>
      <c r="T83" s="9">
        <v>0</v>
      </c>
      <c r="U83" s="9">
        <v>0</v>
      </c>
      <c r="V83" s="9">
        <v>0</v>
      </c>
      <c r="W83" s="9">
        <v>0</v>
      </c>
      <c r="X83" s="9">
        <f t="shared" si="31"/>
        <v>0</v>
      </c>
      <c r="Y83" s="9">
        <v>-8000</v>
      </c>
      <c r="Z83" s="9">
        <v>0</v>
      </c>
      <c r="AA83" s="9">
        <f t="shared" si="32"/>
        <v>-8000</v>
      </c>
      <c r="AB83" s="49"/>
      <c r="AC83" s="1"/>
      <c r="AD83" s="1"/>
      <c r="AE83" s="1"/>
      <c r="AF83" s="1"/>
    </row>
    <row r="84" spans="1:32" s="36" customFormat="1" outlineLevel="1">
      <c r="A84" s="50"/>
      <c r="B84" s="8" t="s">
        <v>202</v>
      </c>
      <c r="C84" s="8" t="s">
        <v>459</v>
      </c>
      <c r="D84" s="49"/>
      <c r="E84" s="9">
        <v>1691</v>
      </c>
      <c r="F84" s="9">
        <v>2820</v>
      </c>
      <c r="G84" s="9">
        <v>1257</v>
      </c>
      <c r="H84" s="9">
        <v>3135</v>
      </c>
      <c r="I84" s="9">
        <f t="shared" si="28"/>
        <v>8903</v>
      </c>
      <c r="J84" s="9">
        <v>1375</v>
      </c>
      <c r="K84" s="9">
        <v>6206</v>
      </c>
      <c r="L84" s="9">
        <v>4080</v>
      </c>
      <c r="M84" s="9">
        <v>2189</v>
      </c>
      <c r="N84" s="9">
        <f t="shared" si="29"/>
        <v>13850</v>
      </c>
      <c r="O84" s="9">
        <v>4307</v>
      </c>
      <c r="P84" s="9">
        <v>2214</v>
      </c>
      <c r="Q84" s="9">
        <v>7049</v>
      </c>
      <c r="R84" s="9">
        <v>2948</v>
      </c>
      <c r="S84" s="9">
        <f t="shared" si="30"/>
        <v>16518</v>
      </c>
      <c r="T84" s="9">
        <v>1384</v>
      </c>
      <c r="U84" s="9">
        <v>2951</v>
      </c>
      <c r="V84" s="9">
        <v>6667</v>
      </c>
      <c r="W84" s="9">
        <v>14256</v>
      </c>
      <c r="X84" s="9">
        <f t="shared" si="31"/>
        <v>25258</v>
      </c>
      <c r="Y84" s="9">
        <v>9752</v>
      </c>
      <c r="Z84" s="9">
        <v>11240</v>
      </c>
      <c r="AA84" s="9">
        <f t="shared" si="32"/>
        <v>20992</v>
      </c>
      <c r="AB84" s="49"/>
      <c r="AC84" s="1"/>
      <c r="AD84" s="1"/>
      <c r="AE84" s="1"/>
      <c r="AF84" s="1"/>
    </row>
    <row r="85" spans="1:32" s="36" customFormat="1" outlineLevel="1">
      <c r="A85" s="50"/>
      <c r="B85" s="8" t="s">
        <v>203</v>
      </c>
      <c r="C85" s="8" t="s">
        <v>460</v>
      </c>
      <c r="D85" s="49"/>
      <c r="E85" s="9">
        <v>-16509</v>
      </c>
      <c r="F85" s="9">
        <v>-21077</v>
      </c>
      <c r="G85" s="9">
        <v>-38391</v>
      </c>
      <c r="H85" s="9">
        <v>-27705</v>
      </c>
      <c r="I85" s="9">
        <f t="shared" si="28"/>
        <v>-103682</v>
      </c>
      <c r="J85" s="9">
        <v>-35770</v>
      </c>
      <c r="K85" s="9">
        <v>-32758</v>
      </c>
      <c r="L85" s="9">
        <v>-47151</v>
      </c>
      <c r="M85" s="9">
        <v>-30261</v>
      </c>
      <c r="N85" s="9">
        <f t="shared" si="29"/>
        <v>-145940</v>
      </c>
      <c r="O85" s="9">
        <v>-46085</v>
      </c>
      <c r="P85" s="9">
        <v>-36869</v>
      </c>
      <c r="Q85" s="9">
        <v>-61764</v>
      </c>
      <c r="R85" s="9">
        <v>-54847</v>
      </c>
      <c r="S85" s="9">
        <f t="shared" si="30"/>
        <v>-199565</v>
      </c>
      <c r="T85" s="9">
        <v>-51451</v>
      </c>
      <c r="U85" s="9">
        <v>-57897</v>
      </c>
      <c r="V85" s="9">
        <v>-70698</v>
      </c>
      <c r="W85" s="9">
        <v>-75195</v>
      </c>
      <c r="X85" s="9">
        <f t="shared" si="31"/>
        <v>-255241</v>
      </c>
      <c r="Y85" s="9">
        <v>-56749</v>
      </c>
      <c r="Z85" s="9">
        <v>-54426</v>
      </c>
      <c r="AA85" s="9">
        <f t="shared" si="32"/>
        <v>-111175</v>
      </c>
      <c r="AB85" s="49"/>
      <c r="AC85" s="1"/>
      <c r="AD85" s="1"/>
      <c r="AE85" s="1"/>
      <c r="AF85" s="1"/>
    </row>
    <row r="86" spans="1:32" s="36" customFormat="1" outlineLevel="1">
      <c r="A86" s="50"/>
      <c r="B86" s="8" t="s">
        <v>204</v>
      </c>
      <c r="C86" s="8" t="s">
        <v>461</v>
      </c>
      <c r="D86" s="49"/>
      <c r="E86" s="9">
        <v>0</v>
      </c>
      <c r="F86" s="9">
        <v>-908</v>
      </c>
      <c r="G86" s="9">
        <v>-1067</v>
      </c>
      <c r="H86" s="9">
        <v>-129</v>
      </c>
      <c r="I86" s="9">
        <f t="shared" si="28"/>
        <v>-2104</v>
      </c>
      <c r="J86" s="9">
        <v>-452</v>
      </c>
      <c r="K86" s="9">
        <v>452</v>
      </c>
      <c r="L86" s="9">
        <v>0</v>
      </c>
      <c r="M86" s="9">
        <v>-906</v>
      </c>
      <c r="N86" s="9">
        <f t="shared" si="29"/>
        <v>-906</v>
      </c>
      <c r="O86" s="9">
        <v>-930</v>
      </c>
      <c r="P86" s="9">
        <v>-1573</v>
      </c>
      <c r="Q86" s="9">
        <v>-4646</v>
      </c>
      <c r="R86" s="9">
        <v>-9287</v>
      </c>
      <c r="S86" s="9">
        <f t="shared" si="30"/>
        <v>-16436</v>
      </c>
      <c r="T86" s="9">
        <v>-861</v>
      </c>
      <c r="U86" s="9">
        <v>-933</v>
      </c>
      <c r="V86" s="9">
        <v>-2376</v>
      </c>
      <c r="W86" s="9">
        <v>-2412</v>
      </c>
      <c r="X86" s="9">
        <f t="shared" si="31"/>
        <v>-6582</v>
      </c>
      <c r="Y86" s="9">
        <v>-6350</v>
      </c>
      <c r="Z86" s="9">
        <v>-85</v>
      </c>
      <c r="AA86" s="9">
        <f t="shared" si="32"/>
        <v>-6435</v>
      </c>
      <c r="AB86" s="49"/>
      <c r="AC86" s="1"/>
      <c r="AD86" s="1"/>
      <c r="AE86" s="1"/>
      <c r="AF86" s="1"/>
    </row>
    <row r="87" spans="1:32" s="36" customFormat="1" outlineLevel="1">
      <c r="A87" s="50"/>
      <c r="B87" s="8" t="s">
        <v>577</v>
      </c>
      <c r="C87" s="8" t="s">
        <v>463</v>
      </c>
      <c r="D87" s="49"/>
      <c r="E87" s="9">
        <v>-31610</v>
      </c>
      <c r="F87" s="9">
        <v>-73263</v>
      </c>
      <c r="G87" s="9">
        <v>104873</v>
      </c>
      <c r="H87" s="9">
        <v>-2500</v>
      </c>
      <c r="I87" s="9">
        <f t="shared" si="28"/>
        <v>-2500</v>
      </c>
      <c r="J87" s="9">
        <v>0</v>
      </c>
      <c r="K87" s="9">
        <v>-6829</v>
      </c>
      <c r="L87" s="9">
        <v>-72306</v>
      </c>
      <c r="M87" s="9">
        <v>70872</v>
      </c>
      <c r="N87" s="9">
        <f t="shared" si="29"/>
        <v>-8263</v>
      </c>
      <c r="O87" s="9">
        <v>0</v>
      </c>
      <c r="P87" s="9">
        <v>0</v>
      </c>
      <c r="Q87" s="9">
        <v>0</v>
      </c>
      <c r="R87" s="9">
        <v>0</v>
      </c>
      <c r="S87" s="9">
        <f t="shared" si="30"/>
        <v>0</v>
      </c>
      <c r="T87" s="9">
        <v>0</v>
      </c>
      <c r="U87" s="9">
        <v>0</v>
      </c>
      <c r="V87" s="9">
        <v>0</v>
      </c>
      <c r="W87" s="9">
        <v>0</v>
      </c>
      <c r="X87" s="9">
        <f t="shared" si="31"/>
        <v>0</v>
      </c>
      <c r="Y87" s="9">
        <v>0</v>
      </c>
      <c r="Z87" s="9">
        <v>-4350</v>
      </c>
      <c r="AA87" s="9">
        <f t="shared" si="32"/>
        <v>-4350</v>
      </c>
      <c r="AB87" s="49"/>
      <c r="AC87" s="1"/>
      <c r="AD87" s="1"/>
      <c r="AE87" s="1"/>
      <c r="AF87" s="1"/>
    </row>
    <row r="88" spans="1:32" s="36" customFormat="1" outlineLevel="1">
      <c r="A88" s="50"/>
      <c r="B88" s="8" t="s">
        <v>255</v>
      </c>
      <c r="C88" s="8" t="s">
        <v>462</v>
      </c>
      <c r="D88" s="49"/>
      <c r="E88" s="9">
        <v>1457</v>
      </c>
      <c r="F88" s="9">
        <v>-62509</v>
      </c>
      <c r="G88" s="9">
        <v>-231145</v>
      </c>
      <c r="H88" s="9">
        <v>-2073</v>
      </c>
      <c r="I88" s="9">
        <f t="shared" si="28"/>
        <v>-294270</v>
      </c>
      <c r="J88" s="9">
        <v>4775</v>
      </c>
      <c r="K88" s="9">
        <v>0</v>
      </c>
      <c r="L88" s="9">
        <v>-697</v>
      </c>
      <c r="M88" s="9">
        <v>-201474</v>
      </c>
      <c r="N88" s="9">
        <f t="shared" si="29"/>
        <v>-197396</v>
      </c>
      <c r="O88" s="9">
        <v>-137939</v>
      </c>
      <c r="P88" s="9">
        <v>-1190870</v>
      </c>
      <c r="Q88" s="9">
        <v>203</v>
      </c>
      <c r="R88" s="9">
        <v>0</v>
      </c>
      <c r="S88" s="9">
        <f t="shared" si="30"/>
        <v>-1328606</v>
      </c>
      <c r="T88" s="9">
        <v>-4000</v>
      </c>
      <c r="U88" s="9">
        <v>-70352</v>
      </c>
      <c r="V88" s="9">
        <v>0</v>
      </c>
      <c r="W88" s="9">
        <v>-30655</v>
      </c>
      <c r="X88" s="9">
        <f t="shared" si="31"/>
        <v>-105007</v>
      </c>
      <c r="Y88" s="9">
        <v>335</v>
      </c>
      <c r="Z88" s="9">
        <v>0</v>
      </c>
      <c r="AA88" s="9">
        <f t="shared" si="32"/>
        <v>335</v>
      </c>
      <c r="AB88" s="49"/>
      <c r="AC88" s="1"/>
      <c r="AD88" s="1"/>
      <c r="AE88" s="1"/>
      <c r="AF88" s="1"/>
    </row>
    <row r="89" spans="1:32" s="36" customFormat="1" outlineLevel="1">
      <c r="A89" s="50"/>
      <c r="B89" s="8"/>
      <c r="C89" s="8"/>
      <c r="D89" s="4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49"/>
      <c r="AC89" s="1"/>
      <c r="AD89" s="1"/>
      <c r="AE89" s="1"/>
      <c r="AF89" s="1"/>
    </row>
    <row r="90" spans="1:32" s="35" customFormat="1" outlineLevel="1">
      <c r="A90" s="44"/>
      <c r="B90" s="33" t="s">
        <v>205</v>
      </c>
      <c r="C90" s="33" t="s">
        <v>464</v>
      </c>
      <c r="E90" s="5">
        <f t="shared" ref="E90:S90" si="33">SUM(E81:E88)</f>
        <v>47337</v>
      </c>
      <c r="F90" s="5">
        <f t="shared" si="33"/>
        <v>104714</v>
      </c>
      <c r="G90" s="5">
        <f t="shared" si="33"/>
        <v>17390</v>
      </c>
      <c r="H90" s="5">
        <f t="shared" si="33"/>
        <v>-1390272</v>
      </c>
      <c r="I90" s="5">
        <f t="shared" si="33"/>
        <v>-1220831</v>
      </c>
      <c r="J90" s="5">
        <f t="shared" si="33"/>
        <v>-194061</v>
      </c>
      <c r="K90" s="5">
        <f t="shared" si="33"/>
        <v>277530</v>
      </c>
      <c r="L90" s="5">
        <f t="shared" si="33"/>
        <v>-99796</v>
      </c>
      <c r="M90" s="5">
        <f t="shared" si="33"/>
        <v>227835</v>
      </c>
      <c r="N90" s="5">
        <f t="shared" si="33"/>
        <v>211508</v>
      </c>
      <c r="O90" s="5">
        <f t="shared" si="33"/>
        <v>177594</v>
      </c>
      <c r="P90" s="5">
        <f t="shared" si="33"/>
        <v>-1539045</v>
      </c>
      <c r="Q90" s="5">
        <f t="shared" si="33"/>
        <v>-683239</v>
      </c>
      <c r="R90" s="5">
        <f t="shared" si="33"/>
        <v>220131</v>
      </c>
      <c r="S90" s="5">
        <f t="shared" si="33"/>
        <v>-1824559</v>
      </c>
      <c r="T90" s="5">
        <f t="shared" ref="T90:W90" si="34">SUM(T81:T88)</f>
        <v>-105366</v>
      </c>
      <c r="U90" s="5">
        <f t="shared" si="34"/>
        <v>1488097</v>
      </c>
      <c r="V90" s="5">
        <f t="shared" si="34"/>
        <v>-66407</v>
      </c>
      <c r="W90" s="5">
        <f t="shared" si="34"/>
        <v>-92363</v>
      </c>
      <c r="X90" s="5">
        <f t="shared" ref="X90:Y90" si="35">SUM(X81:X88)</f>
        <v>1223961</v>
      </c>
      <c r="Y90" s="5">
        <f t="shared" si="35"/>
        <v>-68473</v>
      </c>
      <c r="Z90" s="5">
        <f t="shared" ref="Z90:AA90" si="36">SUM(Z81:Z88)</f>
        <v>-49107</v>
      </c>
      <c r="AA90" s="5">
        <f t="shared" si="36"/>
        <v>-117580</v>
      </c>
      <c r="AB90" s="49"/>
    </row>
    <row r="91" spans="1:32" s="36" customFormat="1" outlineLevel="1">
      <c r="A91" s="50"/>
      <c r="B91" s="8"/>
      <c r="C91" s="8"/>
      <c r="D91" s="4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49"/>
      <c r="AC91" s="1"/>
      <c r="AD91" s="1"/>
      <c r="AE91" s="1"/>
      <c r="AF91" s="1"/>
    </row>
    <row r="92" spans="1:32" s="36" customFormat="1" outlineLevel="1">
      <c r="A92" s="50"/>
      <c r="B92" s="47" t="s">
        <v>206</v>
      </c>
      <c r="C92" s="47" t="s">
        <v>465</v>
      </c>
      <c r="D92" s="4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49"/>
      <c r="AC92" s="1"/>
      <c r="AD92" s="1"/>
      <c r="AE92" s="1"/>
      <c r="AF92" s="1"/>
    </row>
    <row r="93" spans="1:32" s="36" customFormat="1" outlineLevel="1">
      <c r="A93" s="50"/>
      <c r="B93" s="8" t="s">
        <v>207</v>
      </c>
      <c r="C93" s="8" t="s">
        <v>466</v>
      </c>
      <c r="D93" s="49"/>
      <c r="E93" s="9">
        <v>0</v>
      </c>
      <c r="F93" s="9">
        <v>33426</v>
      </c>
      <c r="G93" s="9">
        <v>0</v>
      </c>
      <c r="H93" s="9">
        <v>0</v>
      </c>
      <c r="I93" s="9">
        <f t="shared" ref="I93:I105" si="37">SUM(E93:H93)</f>
        <v>33426</v>
      </c>
      <c r="J93" s="9">
        <v>30891</v>
      </c>
      <c r="K93" s="9">
        <v>0</v>
      </c>
      <c r="L93" s="9">
        <v>0</v>
      </c>
      <c r="M93" s="9">
        <v>0</v>
      </c>
      <c r="N93" s="9">
        <f t="shared" ref="N93:N105" si="38">SUM(J93:M93)</f>
        <v>30891</v>
      </c>
      <c r="O93" s="9">
        <v>48642</v>
      </c>
      <c r="P93" s="9">
        <v>0</v>
      </c>
      <c r="Q93" s="9">
        <v>0</v>
      </c>
      <c r="R93" s="9">
        <v>0</v>
      </c>
      <c r="S93" s="9">
        <f t="shared" ref="S93:S105" si="39">SUM(O93:R93)</f>
        <v>48642</v>
      </c>
      <c r="T93" s="9">
        <v>32775</v>
      </c>
      <c r="U93" s="9">
        <v>0</v>
      </c>
      <c r="V93" s="9">
        <v>0</v>
      </c>
      <c r="W93" s="9">
        <v>0</v>
      </c>
      <c r="X93" s="9">
        <f>SUM(T93:W93)</f>
        <v>32775</v>
      </c>
      <c r="Y93" s="9">
        <v>39390</v>
      </c>
      <c r="Z93" s="9">
        <v>0</v>
      </c>
      <c r="AA93" s="9">
        <f t="shared" ref="AA93:AA105" si="40">SUM(Y93:Z93)</f>
        <v>39390</v>
      </c>
      <c r="AB93" s="49"/>
      <c r="AC93" s="1"/>
      <c r="AD93" s="1"/>
      <c r="AE93" s="1"/>
      <c r="AF93" s="1"/>
    </row>
    <row r="94" spans="1:32" s="36" customFormat="1" outlineLevel="1">
      <c r="A94" s="50"/>
      <c r="B94" s="8" t="s">
        <v>252</v>
      </c>
      <c r="C94" s="8" t="s">
        <v>467</v>
      </c>
      <c r="D94" s="49"/>
      <c r="E94" s="9">
        <v>0</v>
      </c>
      <c r="F94" s="9">
        <v>0</v>
      </c>
      <c r="G94" s="9">
        <v>0</v>
      </c>
      <c r="H94" s="9">
        <v>-15887</v>
      </c>
      <c r="I94" s="9">
        <f t="shared" si="37"/>
        <v>-15887</v>
      </c>
      <c r="J94" s="9">
        <v>-4285</v>
      </c>
      <c r="K94" s="9">
        <v>-6128</v>
      </c>
      <c r="L94" s="9">
        <v>-4986</v>
      </c>
      <c r="M94" s="9">
        <v>-6911</v>
      </c>
      <c r="N94" s="9">
        <f t="shared" si="38"/>
        <v>-22310</v>
      </c>
      <c r="O94" s="9">
        <v>-4823</v>
      </c>
      <c r="P94" s="9">
        <v>-4109</v>
      </c>
      <c r="Q94" s="9">
        <v>-7156</v>
      </c>
      <c r="R94" s="9">
        <v>-5196</v>
      </c>
      <c r="S94" s="9">
        <f t="shared" si="39"/>
        <v>-21284</v>
      </c>
      <c r="T94" s="9">
        <v>-6707</v>
      </c>
      <c r="U94" s="9">
        <v>-6202</v>
      </c>
      <c r="V94" s="9">
        <v>-7516</v>
      </c>
      <c r="W94" s="9">
        <v>-14086</v>
      </c>
      <c r="X94" s="9">
        <f t="shared" ref="X94:X105" si="41">SUM(T94:W94)</f>
        <v>-34511</v>
      </c>
      <c r="Y94" s="9">
        <v>-7031</v>
      </c>
      <c r="Z94" s="9">
        <v>-3957</v>
      </c>
      <c r="AA94" s="9">
        <f t="shared" si="40"/>
        <v>-10988</v>
      </c>
      <c r="AB94" s="49"/>
      <c r="AC94" s="1"/>
      <c r="AD94" s="1"/>
      <c r="AE94" s="1"/>
      <c r="AF94" s="1"/>
    </row>
    <row r="95" spans="1:32" s="36" customFormat="1" outlineLevel="1">
      <c r="A95" s="50"/>
      <c r="B95" s="8" t="s">
        <v>208</v>
      </c>
      <c r="C95" s="8" t="s">
        <v>468</v>
      </c>
      <c r="D95" s="49"/>
      <c r="E95" s="9">
        <v>-5220</v>
      </c>
      <c r="F95" s="9">
        <v>-5617</v>
      </c>
      <c r="G95" s="9">
        <v>-7817</v>
      </c>
      <c r="H95" s="9">
        <v>-7724</v>
      </c>
      <c r="I95" s="9">
        <f t="shared" si="37"/>
        <v>-26378</v>
      </c>
      <c r="J95" s="9">
        <v>-6186</v>
      </c>
      <c r="K95" s="9">
        <v>-6875</v>
      </c>
      <c r="L95" s="9">
        <v>-6218</v>
      </c>
      <c r="M95" s="9">
        <v>-7564</v>
      </c>
      <c r="N95" s="9">
        <f t="shared" si="38"/>
        <v>-26843</v>
      </c>
      <c r="O95" s="9">
        <v>-19544</v>
      </c>
      <c r="P95" s="9">
        <v>-20426</v>
      </c>
      <c r="Q95" s="9">
        <v>-20495</v>
      </c>
      <c r="R95" s="9">
        <v>-21289</v>
      </c>
      <c r="S95" s="9">
        <f t="shared" si="39"/>
        <v>-81754</v>
      </c>
      <c r="T95" s="9">
        <v>-20916</v>
      </c>
      <c r="U95" s="9">
        <v>-20884</v>
      </c>
      <c r="V95" s="9">
        <v>-14118</v>
      </c>
      <c r="W95" s="9">
        <v>-9770</v>
      </c>
      <c r="X95" s="9">
        <f>SUM(T95:W95)</f>
        <v>-65688</v>
      </c>
      <c r="Y95" s="9">
        <v>-11819</v>
      </c>
      <c r="Z95" s="9">
        <v>-10163</v>
      </c>
      <c r="AA95" s="9">
        <f t="shared" si="40"/>
        <v>-21982</v>
      </c>
      <c r="AB95" s="49"/>
      <c r="AC95" s="1"/>
      <c r="AD95" s="1"/>
      <c r="AE95" s="1"/>
      <c r="AF95" s="1"/>
    </row>
    <row r="96" spans="1:32" s="36" customFormat="1" outlineLevel="1">
      <c r="A96" s="50"/>
      <c r="B96" s="8" t="s">
        <v>209</v>
      </c>
      <c r="C96" s="8" t="s">
        <v>469</v>
      </c>
      <c r="D96" s="49"/>
      <c r="E96" s="9">
        <v>0</v>
      </c>
      <c r="F96" s="9">
        <v>0</v>
      </c>
      <c r="G96" s="9">
        <v>-1400</v>
      </c>
      <c r="H96" s="9">
        <v>0</v>
      </c>
      <c r="I96" s="9">
        <f t="shared" si="37"/>
        <v>-1400</v>
      </c>
      <c r="J96" s="9">
        <v>0</v>
      </c>
      <c r="K96" s="9">
        <v>-175118</v>
      </c>
      <c r="L96" s="9">
        <v>-794</v>
      </c>
      <c r="M96" s="9">
        <v>-228</v>
      </c>
      <c r="N96" s="9">
        <f t="shared" si="38"/>
        <v>-176140</v>
      </c>
      <c r="O96" s="9">
        <v>-402</v>
      </c>
      <c r="P96" s="9">
        <v>-224185</v>
      </c>
      <c r="Q96" s="9">
        <v>-455</v>
      </c>
      <c r="R96" s="9">
        <v>-3365</v>
      </c>
      <c r="S96" s="9">
        <f t="shared" si="39"/>
        <v>-228407</v>
      </c>
      <c r="T96" s="9">
        <v>-3970</v>
      </c>
      <c r="U96" s="9">
        <v>-223287</v>
      </c>
      <c r="V96" s="9">
        <v>-441</v>
      </c>
      <c r="W96" s="9">
        <v>-497</v>
      </c>
      <c r="X96" s="9">
        <f t="shared" si="41"/>
        <v>-228195</v>
      </c>
      <c r="Y96" s="9">
        <v>-219241</v>
      </c>
      <c r="Z96" s="9">
        <v>-3198</v>
      </c>
      <c r="AA96" s="9">
        <f t="shared" si="40"/>
        <v>-222439</v>
      </c>
      <c r="AB96" s="49"/>
      <c r="AC96" s="1"/>
      <c r="AD96" s="1"/>
      <c r="AE96" s="1"/>
      <c r="AF96" s="1"/>
    </row>
    <row r="97" spans="1:32" s="36" customFormat="1" outlineLevel="1">
      <c r="A97" s="50"/>
      <c r="B97" s="8" t="s">
        <v>210</v>
      </c>
      <c r="C97" s="8" t="s">
        <v>277</v>
      </c>
      <c r="D97" s="49"/>
      <c r="E97" s="9">
        <v>1468</v>
      </c>
      <c r="F97" s="9">
        <v>-1</v>
      </c>
      <c r="G97" s="9">
        <v>0</v>
      </c>
      <c r="H97" s="9">
        <v>0</v>
      </c>
      <c r="I97" s="9">
        <f t="shared" si="37"/>
        <v>1467</v>
      </c>
      <c r="J97" s="9">
        <v>-2262</v>
      </c>
      <c r="K97" s="9">
        <v>-1813</v>
      </c>
      <c r="L97" s="9">
        <v>-2484</v>
      </c>
      <c r="M97" s="9">
        <v>0</v>
      </c>
      <c r="N97" s="9">
        <f t="shared" si="38"/>
        <v>-6559</v>
      </c>
      <c r="O97" s="9">
        <v>-3465</v>
      </c>
      <c r="P97" s="9">
        <v>49136</v>
      </c>
      <c r="Q97" s="9">
        <v>14950</v>
      </c>
      <c r="R97" s="9">
        <v>-60621</v>
      </c>
      <c r="S97" s="9">
        <f t="shared" si="39"/>
        <v>0</v>
      </c>
      <c r="T97" s="9">
        <v>-11965</v>
      </c>
      <c r="U97" s="9">
        <v>-15910</v>
      </c>
      <c r="V97" s="9">
        <v>-19270</v>
      </c>
      <c r="W97" s="9">
        <v>-20258</v>
      </c>
      <c r="X97" s="9">
        <f t="shared" si="41"/>
        <v>-67403</v>
      </c>
      <c r="Y97" s="9">
        <v>-18916</v>
      </c>
      <c r="Z97" s="9">
        <v>-19250</v>
      </c>
      <c r="AA97" s="9">
        <f t="shared" si="40"/>
        <v>-38166</v>
      </c>
      <c r="AB97" s="49"/>
      <c r="AC97" s="1"/>
      <c r="AD97" s="1"/>
      <c r="AE97" s="1"/>
      <c r="AF97" s="1"/>
    </row>
    <row r="98" spans="1:32" s="36" customFormat="1" outlineLevel="1">
      <c r="A98" s="50"/>
      <c r="B98" s="8" t="s">
        <v>211</v>
      </c>
      <c r="C98" s="8" t="s">
        <v>477</v>
      </c>
      <c r="D98" s="49"/>
      <c r="E98" s="9">
        <v>0</v>
      </c>
      <c r="F98" s="9">
        <v>0</v>
      </c>
      <c r="G98" s="9">
        <v>-1437</v>
      </c>
      <c r="H98" s="9">
        <v>-2283</v>
      </c>
      <c r="I98" s="9">
        <f t="shared" si="37"/>
        <v>-3720</v>
      </c>
      <c r="J98" s="9">
        <v>0</v>
      </c>
      <c r="K98" s="9">
        <v>0</v>
      </c>
      <c r="L98" s="9">
        <v>0</v>
      </c>
      <c r="M98" s="9">
        <v>-1571</v>
      </c>
      <c r="N98" s="9">
        <f t="shared" si="38"/>
        <v>-1571</v>
      </c>
      <c r="O98" s="9">
        <v>0</v>
      </c>
      <c r="P98" s="9">
        <v>0</v>
      </c>
      <c r="Q98" s="9">
        <v>0</v>
      </c>
      <c r="R98" s="9">
        <v>50528</v>
      </c>
      <c r="S98" s="9">
        <f t="shared" si="39"/>
        <v>50528</v>
      </c>
      <c r="T98" s="9">
        <v>0</v>
      </c>
      <c r="U98" s="9">
        <v>0</v>
      </c>
      <c r="V98" s="9">
        <v>0</v>
      </c>
      <c r="W98" s="9">
        <v>0</v>
      </c>
      <c r="X98" s="9">
        <f t="shared" si="41"/>
        <v>0</v>
      </c>
      <c r="Y98" s="9">
        <v>0</v>
      </c>
      <c r="Z98" s="9">
        <v>0</v>
      </c>
      <c r="AA98" s="9">
        <f t="shared" si="40"/>
        <v>0</v>
      </c>
      <c r="AB98" s="49"/>
      <c r="AC98" s="1"/>
      <c r="AD98" s="1"/>
      <c r="AE98" s="1"/>
      <c r="AF98" s="1"/>
    </row>
    <row r="99" spans="1:32" s="36" customFormat="1" outlineLevel="1">
      <c r="A99" s="50"/>
      <c r="B99" s="8" t="s">
        <v>212</v>
      </c>
      <c r="C99" s="8" t="s">
        <v>470</v>
      </c>
      <c r="D99" s="49"/>
      <c r="E99" s="9">
        <v>0</v>
      </c>
      <c r="F99" s="9">
        <v>0</v>
      </c>
      <c r="G99" s="9">
        <v>0</v>
      </c>
      <c r="H99" s="9">
        <v>0</v>
      </c>
      <c r="I99" s="9">
        <f t="shared" si="37"/>
        <v>0</v>
      </c>
      <c r="J99" s="9">
        <v>0</v>
      </c>
      <c r="K99" s="9">
        <v>0</v>
      </c>
      <c r="L99" s="9">
        <v>0</v>
      </c>
      <c r="M99" s="9">
        <v>0</v>
      </c>
      <c r="N99" s="9">
        <f t="shared" si="38"/>
        <v>0</v>
      </c>
      <c r="O99" s="9">
        <v>0</v>
      </c>
      <c r="P99" s="9">
        <v>1400000</v>
      </c>
      <c r="Q99" s="9">
        <v>500000</v>
      </c>
      <c r="R99" s="9">
        <v>81950</v>
      </c>
      <c r="S99" s="9">
        <f t="shared" si="39"/>
        <v>1981950</v>
      </c>
      <c r="T99" s="9">
        <v>0</v>
      </c>
      <c r="U99" s="9">
        <v>0</v>
      </c>
      <c r="V99" s="9">
        <v>0</v>
      </c>
      <c r="W99" s="9">
        <v>0</v>
      </c>
      <c r="X99" s="9">
        <f t="shared" si="41"/>
        <v>0</v>
      </c>
      <c r="Y99" s="9">
        <v>0</v>
      </c>
      <c r="Z99" s="9">
        <v>0</v>
      </c>
      <c r="AA99" s="9">
        <f t="shared" si="40"/>
        <v>0</v>
      </c>
      <c r="AB99" s="49"/>
      <c r="AC99" s="1"/>
      <c r="AD99" s="1"/>
      <c r="AE99" s="1"/>
      <c r="AF99" s="1"/>
    </row>
    <row r="100" spans="1:32" s="36" customFormat="1" outlineLevel="1">
      <c r="A100" s="50"/>
      <c r="B100" s="8" t="s">
        <v>558</v>
      </c>
      <c r="C100" s="8" t="s">
        <v>471</v>
      </c>
      <c r="D100" s="49"/>
      <c r="E100" s="9">
        <v>0</v>
      </c>
      <c r="F100" s="9">
        <v>0</v>
      </c>
      <c r="G100" s="9">
        <v>0</v>
      </c>
      <c r="H100" s="9">
        <v>1500000</v>
      </c>
      <c r="I100" s="9">
        <f t="shared" si="37"/>
        <v>1500000</v>
      </c>
      <c r="J100" s="9">
        <v>0</v>
      </c>
      <c r="K100" s="9">
        <v>0</v>
      </c>
      <c r="L100" s="9">
        <v>0</v>
      </c>
      <c r="M100" s="9">
        <v>0</v>
      </c>
      <c r="N100" s="9">
        <f t="shared" si="38"/>
        <v>0</v>
      </c>
      <c r="O100" s="9">
        <v>0</v>
      </c>
      <c r="P100" s="9">
        <v>1750000</v>
      </c>
      <c r="Q100" s="9">
        <v>0</v>
      </c>
      <c r="R100" s="9">
        <v>0</v>
      </c>
      <c r="S100" s="9">
        <f t="shared" si="39"/>
        <v>1750000</v>
      </c>
      <c r="T100" s="9">
        <v>0</v>
      </c>
      <c r="U100" s="9">
        <v>0</v>
      </c>
      <c r="V100" s="9">
        <v>0</v>
      </c>
      <c r="W100" s="9">
        <v>3550000</v>
      </c>
      <c r="X100" s="9">
        <f t="shared" si="41"/>
        <v>3550000</v>
      </c>
      <c r="Y100" s="9">
        <v>0</v>
      </c>
      <c r="Z100" s="9">
        <v>0</v>
      </c>
      <c r="AA100" s="9">
        <f t="shared" si="40"/>
        <v>0</v>
      </c>
      <c r="AB100" s="49"/>
      <c r="AC100" s="1"/>
      <c r="AD100" s="1"/>
      <c r="AE100" s="1"/>
      <c r="AF100" s="1"/>
    </row>
    <row r="101" spans="1:32" s="36" customFormat="1" outlineLevel="1">
      <c r="A101" s="50"/>
      <c r="B101" s="8" t="s">
        <v>253</v>
      </c>
      <c r="C101" s="8" t="s">
        <v>472</v>
      </c>
      <c r="D101" s="49"/>
      <c r="E101" s="9">
        <v>-24911</v>
      </c>
      <c r="F101" s="9">
        <v>-25089</v>
      </c>
      <c r="G101" s="9">
        <v>-25000</v>
      </c>
      <c r="H101" s="9">
        <v>-25000</v>
      </c>
      <c r="I101" s="9">
        <f t="shared" si="37"/>
        <v>-100000</v>
      </c>
      <c r="J101" s="9">
        <v>-25000</v>
      </c>
      <c r="K101" s="9">
        <v>-25000</v>
      </c>
      <c r="L101" s="9">
        <v>-25000</v>
      </c>
      <c r="M101" s="9">
        <v>-25000</v>
      </c>
      <c r="N101" s="9">
        <f t="shared" si="38"/>
        <v>-100000</v>
      </c>
      <c r="O101" s="9">
        <v>-62500</v>
      </c>
      <c r="P101" s="9">
        <v>-62500</v>
      </c>
      <c r="Q101" s="9">
        <v>-62339</v>
      </c>
      <c r="R101" s="9">
        <v>-62501</v>
      </c>
      <c r="S101" s="9">
        <f t="shared" si="39"/>
        <v>-249840</v>
      </c>
      <c r="T101" s="9">
        <v>-62500</v>
      </c>
      <c r="U101" s="9">
        <v>-62500</v>
      </c>
      <c r="V101" s="9">
        <v>-62500</v>
      </c>
      <c r="W101" s="9">
        <v>-2112499</v>
      </c>
      <c r="X101" s="9">
        <f t="shared" si="41"/>
        <v>-2299999</v>
      </c>
      <c r="Y101" s="9">
        <v>0</v>
      </c>
      <c r="Z101" s="9">
        <v>0</v>
      </c>
      <c r="AA101" s="9">
        <f t="shared" si="40"/>
        <v>0</v>
      </c>
      <c r="AB101" s="49"/>
      <c r="AC101" s="1"/>
      <c r="AD101" s="1"/>
      <c r="AE101" s="1"/>
      <c r="AF101" s="1"/>
    </row>
    <row r="102" spans="1:32" s="36" customFormat="1" outlineLevel="1">
      <c r="A102" s="50"/>
      <c r="B102" s="8" t="s">
        <v>213</v>
      </c>
      <c r="C102" s="8" t="s">
        <v>473</v>
      </c>
      <c r="D102" s="49"/>
      <c r="E102" s="9">
        <v>0</v>
      </c>
      <c r="F102" s="9">
        <v>0</v>
      </c>
      <c r="G102" s="9">
        <v>0</v>
      </c>
      <c r="H102" s="9">
        <v>0</v>
      </c>
      <c r="I102" s="9">
        <f t="shared" si="37"/>
        <v>0</v>
      </c>
      <c r="J102" s="9">
        <v>0</v>
      </c>
      <c r="K102" s="9">
        <v>0</v>
      </c>
      <c r="L102" s="9">
        <v>0</v>
      </c>
      <c r="M102" s="9">
        <v>0</v>
      </c>
      <c r="N102" s="9">
        <f t="shared" si="38"/>
        <v>0</v>
      </c>
      <c r="O102" s="9">
        <v>0</v>
      </c>
      <c r="P102" s="9">
        <v>0</v>
      </c>
      <c r="Q102" s="9">
        <v>-5194</v>
      </c>
      <c r="R102" s="9">
        <v>0</v>
      </c>
      <c r="S102" s="9">
        <f t="shared" si="39"/>
        <v>-5194</v>
      </c>
      <c r="T102" s="9">
        <v>0</v>
      </c>
      <c r="U102" s="9">
        <v>0</v>
      </c>
      <c r="V102" s="9">
        <v>0</v>
      </c>
      <c r="W102" s="9">
        <v>0</v>
      </c>
      <c r="X102" s="9">
        <f t="shared" si="41"/>
        <v>0</v>
      </c>
      <c r="Y102" s="9">
        <v>0</v>
      </c>
      <c r="Z102" s="9">
        <v>0</v>
      </c>
      <c r="AA102" s="9">
        <f t="shared" si="40"/>
        <v>0</v>
      </c>
      <c r="AB102" s="49"/>
      <c r="AC102" s="1"/>
      <c r="AD102" s="1"/>
      <c r="AE102" s="1"/>
      <c r="AF102" s="1"/>
    </row>
    <row r="103" spans="1:32" s="36" customFormat="1" outlineLevel="1">
      <c r="A103" s="50"/>
      <c r="B103" s="8" t="s">
        <v>557</v>
      </c>
      <c r="C103" s="8" t="s">
        <v>474</v>
      </c>
      <c r="D103" s="49"/>
      <c r="E103" s="9">
        <v>0</v>
      </c>
      <c r="F103" s="9">
        <v>0</v>
      </c>
      <c r="G103" s="9">
        <v>0</v>
      </c>
      <c r="H103" s="9">
        <v>-16864</v>
      </c>
      <c r="I103" s="9">
        <f t="shared" si="37"/>
        <v>-16864</v>
      </c>
      <c r="J103" s="9">
        <v>0</v>
      </c>
      <c r="K103" s="9">
        <v>0</v>
      </c>
      <c r="L103" s="9">
        <v>0</v>
      </c>
      <c r="M103" s="9">
        <v>0</v>
      </c>
      <c r="N103" s="9">
        <f t="shared" si="38"/>
        <v>0</v>
      </c>
      <c r="O103" s="9">
        <v>0</v>
      </c>
      <c r="P103" s="9">
        <v>-19437</v>
      </c>
      <c r="Q103" s="9">
        <v>0</v>
      </c>
      <c r="R103" s="9">
        <v>0</v>
      </c>
      <c r="S103" s="9">
        <f t="shared" si="39"/>
        <v>-19437</v>
      </c>
      <c r="T103" s="9">
        <v>0</v>
      </c>
      <c r="U103" s="9">
        <v>0</v>
      </c>
      <c r="V103" s="9">
        <v>0</v>
      </c>
      <c r="W103" s="9">
        <v>-40875</v>
      </c>
      <c r="X103" s="9">
        <f t="shared" si="41"/>
        <v>-40875</v>
      </c>
      <c r="Y103" s="9">
        <v>0</v>
      </c>
      <c r="Z103" s="9">
        <v>0</v>
      </c>
      <c r="AA103" s="9">
        <f t="shared" si="40"/>
        <v>0</v>
      </c>
      <c r="AB103" s="49"/>
      <c r="AC103" s="1"/>
      <c r="AD103" s="1"/>
      <c r="AE103" s="1"/>
      <c r="AF103" s="1"/>
    </row>
    <row r="104" spans="1:32" s="36" customFormat="1" outlineLevel="1">
      <c r="A104" s="50"/>
      <c r="B104" s="8" t="s">
        <v>214</v>
      </c>
      <c r="C104" s="8" t="s">
        <v>475</v>
      </c>
      <c r="D104" s="49"/>
      <c r="E104" s="9">
        <v>-58471</v>
      </c>
      <c r="F104" s="9">
        <v>-70125</v>
      </c>
      <c r="G104" s="9">
        <v>-44242</v>
      </c>
      <c r="H104" s="9">
        <v>-33989</v>
      </c>
      <c r="I104" s="9">
        <f t="shared" si="37"/>
        <v>-206827</v>
      </c>
      <c r="J104" s="9">
        <v>-52461</v>
      </c>
      <c r="K104" s="9">
        <v>-52385</v>
      </c>
      <c r="L104" s="9">
        <v>-45076</v>
      </c>
      <c r="M104" s="9">
        <v>-47740</v>
      </c>
      <c r="N104" s="9">
        <f t="shared" si="38"/>
        <v>-197662</v>
      </c>
      <c r="O104" s="9">
        <v>-182709</v>
      </c>
      <c r="P104" s="9">
        <v>-1233387</v>
      </c>
      <c r="Q104" s="9">
        <v>-30942</v>
      </c>
      <c r="R104" s="9">
        <v>-134849</v>
      </c>
      <c r="S104" s="9">
        <f t="shared" si="39"/>
        <v>-1581887</v>
      </c>
      <c r="T104" s="9">
        <v>-23480</v>
      </c>
      <c r="U104" s="9">
        <v>-24268</v>
      </c>
      <c r="V104" s="9">
        <v>-20460</v>
      </c>
      <c r="W104" s="9">
        <v>-150322</v>
      </c>
      <c r="X104" s="9">
        <f t="shared" si="41"/>
        <v>-218530</v>
      </c>
      <c r="Y104" s="9">
        <v>-2959</v>
      </c>
      <c r="Z104" s="9">
        <v>-10000</v>
      </c>
      <c r="AA104" s="9">
        <f t="shared" si="40"/>
        <v>-12959</v>
      </c>
      <c r="AB104" s="49"/>
      <c r="AC104" s="1"/>
      <c r="AD104" s="1"/>
      <c r="AE104" s="1"/>
      <c r="AF104" s="1"/>
    </row>
    <row r="105" spans="1:32" s="36" customFormat="1" outlineLevel="1">
      <c r="A105" s="50"/>
      <c r="B105" s="8" t="s">
        <v>215</v>
      </c>
      <c r="C105" s="8" t="s">
        <v>476</v>
      </c>
      <c r="D105" s="49"/>
      <c r="E105" s="9">
        <v>0</v>
      </c>
      <c r="F105" s="9">
        <v>-41297</v>
      </c>
      <c r="G105" s="9">
        <v>-47180</v>
      </c>
      <c r="H105" s="9">
        <v>-21325</v>
      </c>
      <c r="I105" s="9">
        <f t="shared" si="37"/>
        <v>-109802</v>
      </c>
      <c r="J105" s="9">
        <v>0</v>
      </c>
      <c r="K105" s="9">
        <v>-33064</v>
      </c>
      <c r="L105" s="9">
        <v>0</v>
      </c>
      <c r="M105" s="9">
        <v>-1538</v>
      </c>
      <c r="N105" s="9">
        <f t="shared" si="38"/>
        <v>-34602</v>
      </c>
      <c r="O105" s="9">
        <v>-200</v>
      </c>
      <c r="P105" s="9">
        <v>-91443</v>
      </c>
      <c r="Q105" s="9">
        <v>0</v>
      </c>
      <c r="R105" s="9">
        <v>-1108</v>
      </c>
      <c r="S105" s="9">
        <f t="shared" si="39"/>
        <v>-92751</v>
      </c>
      <c r="T105" s="9">
        <v>0</v>
      </c>
      <c r="U105" s="9">
        <v>-196863</v>
      </c>
      <c r="V105" s="9">
        <v>0</v>
      </c>
      <c r="W105" s="9">
        <v>-16440</v>
      </c>
      <c r="X105" s="9">
        <f t="shared" si="41"/>
        <v>-213303</v>
      </c>
      <c r="Y105" s="9">
        <v>0</v>
      </c>
      <c r="Z105" s="9">
        <v>-15250</v>
      </c>
      <c r="AA105" s="9">
        <f t="shared" si="40"/>
        <v>-15250</v>
      </c>
      <c r="AB105" s="49"/>
      <c r="AC105" s="1"/>
      <c r="AD105" s="1"/>
      <c r="AE105" s="1"/>
      <c r="AF105" s="1"/>
    </row>
    <row r="106" spans="1:32" s="36" customFormat="1" outlineLevel="1">
      <c r="A106" s="50"/>
      <c r="B106" s="8"/>
      <c r="C106" s="8"/>
      <c r="D106" s="4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49"/>
      <c r="AC106" s="1"/>
      <c r="AD106" s="1"/>
      <c r="AE106" s="1"/>
      <c r="AF106" s="1"/>
    </row>
    <row r="107" spans="1:32" s="35" customFormat="1" outlineLevel="1">
      <c r="A107" s="44"/>
      <c r="B107" s="33" t="s">
        <v>216</v>
      </c>
      <c r="C107" s="33" t="s">
        <v>478</v>
      </c>
      <c r="E107" s="5">
        <f t="shared" ref="E107:V107" si="42">SUM(E93:E105)</f>
        <v>-87134</v>
      </c>
      <c r="F107" s="5">
        <f t="shared" si="42"/>
        <v>-108703</v>
      </c>
      <c r="G107" s="5">
        <f t="shared" si="42"/>
        <v>-127076</v>
      </c>
      <c r="H107" s="5">
        <f t="shared" si="42"/>
        <v>1376928</v>
      </c>
      <c r="I107" s="5">
        <f t="shared" si="42"/>
        <v>1054015</v>
      </c>
      <c r="J107" s="5">
        <f t="shared" si="42"/>
        <v>-59303</v>
      </c>
      <c r="K107" s="5">
        <f t="shared" si="42"/>
        <v>-300383</v>
      </c>
      <c r="L107" s="5">
        <f t="shared" si="42"/>
        <v>-84558</v>
      </c>
      <c r="M107" s="5">
        <f t="shared" si="42"/>
        <v>-90552</v>
      </c>
      <c r="N107" s="5">
        <f t="shared" si="42"/>
        <v>-534796</v>
      </c>
      <c r="O107" s="5">
        <f t="shared" si="42"/>
        <v>-225001</v>
      </c>
      <c r="P107" s="5">
        <f t="shared" si="42"/>
        <v>1543649</v>
      </c>
      <c r="Q107" s="5">
        <f t="shared" si="42"/>
        <v>388369</v>
      </c>
      <c r="R107" s="5">
        <f t="shared" si="42"/>
        <v>-156451</v>
      </c>
      <c r="S107" s="5">
        <f t="shared" si="42"/>
        <v>1550566</v>
      </c>
      <c r="T107" s="5">
        <f t="shared" si="42"/>
        <v>-96763</v>
      </c>
      <c r="U107" s="5">
        <f t="shared" si="42"/>
        <v>-549914</v>
      </c>
      <c r="V107" s="5">
        <f t="shared" si="42"/>
        <v>-124305</v>
      </c>
      <c r="W107" s="5">
        <f t="shared" ref="W107:Y107" si="43">SUM(W93:W105)</f>
        <v>1185253</v>
      </c>
      <c r="X107" s="5">
        <f t="shared" ref="X107" si="44">SUM(X93:X105)</f>
        <v>414271</v>
      </c>
      <c r="Y107" s="5">
        <f t="shared" si="43"/>
        <v>-220576</v>
      </c>
      <c r="Z107" s="5">
        <f t="shared" ref="Z107:AA107" si="45">SUM(Z93:Z105)</f>
        <v>-61818</v>
      </c>
      <c r="AA107" s="5">
        <f t="shared" si="45"/>
        <v>-282394</v>
      </c>
      <c r="AB107" s="49"/>
    </row>
    <row r="108" spans="1:32" s="36" customFormat="1" outlineLevel="1">
      <c r="A108" s="50"/>
      <c r="B108" s="8"/>
      <c r="C108" s="8"/>
      <c r="D108" s="4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5"/>
      <c r="R108" s="5"/>
      <c r="S108" s="9"/>
      <c r="T108" s="5"/>
      <c r="U108" s="5"/>
      <c r="V108" s="5"/>
      <c r="W108" s="5"/>
      <c r="X108" s="9"/>
      <c r="Y108" s="5"/>
      <c r="Z108" s="5"/>
      <c r="AA108" s="9"/>
      <c r="AB108" s="49"/>
      <c r="AC108" s="1"/>
      <c r="AD108" s="1"/>
      <c r="AE108" s="1"/>
      <c r="AF108" s="1"/>
    </row>
    <row r="109" spans="1:32" s="35" customFormat="1" outlineLevel="1">
      <c r="A109" s="44"/>
      <c r="B109" s="33" t="s">
        <v>217</v>
      </c>
      <c r="C109" s="33" t="s">
        <v>479</v>
      </c>
      <c r="E109" s="5">
        <f t="shared" ref="E109:V109" si="46">E107+E90+E78</f>
        <v>41967</v>
      </c>
      <c r="F109" s="5">
        <f t="shared" si="46"/>
        <v>65374.167675529956</v>
      </c>
      <c r="G109" s="5">
        <f t="shared" si="46"/>
        <v>49540.832324470044</v>
      </c>
      <c r="H109" s="5">
        <f t="shared" si="46"/>
        <v>79843</v>
      </c>
      <c r="I109" s="5">
        <f t="shared" si="46"/>
        <v>236725</v>
      </c>
      <c r="J109" s="5">
        <f>J107+J90+J78</f>
        <v>10392</v>
      </c>
      <c r="K109" s="5">
        <f t="shared" si="46"/>
        <v>23004</v>
      </c>
      <c r="L109" s="5">
        <f t="shared" si="46"/>
        <v>-39291</v>
      </c>
      <c r="M109" s="5">
        <f t="shared" si="46"/>
        <v>106464</v>
      </c>
      <c r="N109" s="5">
        <f t="shared" si="46"/>
        <v>100569</v>
      </c>
      <c r="O109" s="5">
        <f t="shared" si="46"/>
        <v>82946</v>
      </c>
      <c r="P109" s="5">
        <f t="shared" si="46"/>
        <v>109410</v>
      </c>
      <c r="Q109" s="5">
        <f t="shared" si="46"/>
        <v>182261</v>
      </c>
      <c r="R109" s="5">
        <f t="shared" si="46"/>
        <v>103919</v>
      </c>
      <c r="S109" s="5">
        <f t="shared" si="46"/>
        <v>478536</v>
      </c>
      <c r="T109" s="5">
        <f t="shared" si="46"/>
        <v>5123</v>
      </c>
      <c r="U109" s="5">
        <f t="shared" si="46"/>
        <v>1225928</v>
      </c>
      <c r="V109" s="5">
        <f t="shared" si="46"/>
        <v>77831</v>
      </c>
      <c r="W109" s="5">
        <f t="shared" ref="W109:Y109" si="47">W107+W90+W78</f>
        <v>1115467</v>
      </c>
      <c r="X109" s="5">
        <f>X107+X90+X78</f>
        <v>2424349</v>
      </c>
      <c r="Y109" s="5">
        <f t="shared" si="47"/>
        <v>-126591.57237000018</v>
      </c>
      <c r="Z109" s="5">
        <f t="shared" ref="Z109" si="48">Z107+Z90+Z78</f>
        <v>311652.57237000018</v>
      </c>
      <c r="AA109" s="5">
        <f>AA107+AA90+AA78</f>
        <v>185061</v>
      </c>
      <c r="AB109" s="49"/>
    </row>
    <row r="110" spans="1:32" s="36" customFormat="1" outlineLevel="1">
      <c r="A110" s="50"/>
      <c r="B110" s="8"/>
      <c r="C110" s="8"/>
      <c r="D110" s="4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49"/>
      <c r="AC110" s="1"/>
      <c r="AD110" s="1"/>
      <c r="AE110" s="1"/>
      <c r="AF110" s="1"/>
    </row>
    <row r="111" spans="1:32" s="36" customFormat="1" outlineLevel="1">
      <c r="A111" s="50"/>
      <c r="B111" s="45" t="s">
        <v>218</v>
      </c>
      <c r="C111" s="45" t="s">
        <v>480</v>
      </c>
      <c r="D111" s="49"/>
      <c r="E111" s="9">
        <v>652434</v>
      </c>
      <c r="F111" s="9">
        <f>E112</f>
        <v>694401</v>
      </c>
      <c r="G111" s="9">
        <f>F112</f>
        <v>759775.16767552996</v>
      </c>
      <c r="H111" s="9">
        <f t="shared" ref="H111:R111" si="49">G112</f>
        <v>809316</v>
      </c>
      <c r="I111" s="9">
        <f>E111</f>
        <v>652434</v>
      </c>
      <c r="J111" s="9">
        <f>H112</f>
        <v>889159</v>
      </c>
      <c r="K111" s="9">
        <f t="shared" si="49"/>
        <v>899551</v>
      </c>
      <c r="L111" s="9">
        <f t="shared" si="49"/>
        <v>922555</v>
      </c>
      <c r="M111" s="9">
        <f t="shared" si="49"/>
        <v>883264</v>
      </c>
      <c r="N111" s="9">
        <f>J111</f>
        <v>889159</v>
      </c>
      <c r="O111" s="9">
        <f>M112</f>
        <v>989728</v>
      </c>
      <c r="P111" s="9">
        <f t="shared" si="49"/>
        <v>1072674</v>
      </c>
      <c r="Q111" s="9">
        <f t="shared" si="49"/>
        <v>1182084</v>
      </c>
      <c r="R111" s="9">
        <f t="shared" si="49"/>
        <v>1364345</v>
      </c>
      <c r="S111" s="9">
        <f>O111</f>
        <v>989728</v>
      </c>
      <c r="T111" s="9">
        <f>R112</f>
        <v>1468264</v>
      </c>
      <c r="U111" s="9">
        <f t="shared" ref="U111:V111" si="50">T112</f>
        <v>1473387</v>
      </c>
      <c r="V111" s="9">
        <f t="shared" si="50"/>
        <v>2699315</v>
      </c>
      <c r="W111" s="9">
        <f>V112</f>
        <v>2777146</v>
      </c>
      <c r="X111" s="9">
        <f>T111</f>
        <v>1468264</v>
      </c>
      <c r="Y111" s="9">
        <f>X112</f>
        <v>3892614</v>
      </c>
      <c r="Z111" s="9">
        <f>Y112</f>
        <v>3766022.4276299998</v>
      </c>
      <c r="AA111" s="9">
        <f>Y111</f>
        <v>3892614</v>
      </c>
      <c r="AB111" s="49"/>
      <c r="AC111" s="1"/>
      <c r="AD111" s="1"/>
      <c r="AE111" s="1"/>
      <c r="AF111" s="1"/>
    </row>
    <row r="112" spans="1:32" s="35" customFormat="1" outlineLevel="1">
      <c r="A112" s="44"/>
      <c r="B112" s="33" t="s">
        <v>219</v>
      </c>
      <c r="C112" s="33" t="s">
        <v>481</v>
      </c>
      <c r="E112" s="5">
        <f>E111+E109</f>
        <v>694401</v>
      </c>
      <c r="F112" s="5">
        <f>F111+F109</f>
        <v>759775.16767552996</v>
      </c>
      <c r="G112" s="5">
        <f t="shared" ref="G112:V112" si="51">G111+G109</f>
        <v>809316</v>
      </c>
      <c r="H112" s="5">
        <f t="shared" si="51"/>
        <v>889159</v>
      </c>
      <c r="I112" s="5">
        <f>I111+I109</f>
        <v>889159</v>
      </c>
      <c r="J112" s="5">
        <f t="shared" si="51"/>
        <v>899551</v>
      </c>
      <c r="K112" s="5">
        <f t="shared" si="51"/>
        <v>922555</v>
      </c>
      <c r="L112" s="5">
        <f t="shared" si="51"/>
        <v>883264</v>
      </c>
      <c r="M112" s="5">
        <f t="shared" si="51"/>
        <v>989728</v>
      </c>
      <c r="N112" s="5">
        <f>N111+N109</f>
        <v>989728</v>
      </c>
      <c r="O112" s="5">
        <f t="shared" si="51"/>
        <v>1072674</v>
      </c>
      <c r="P112" s="5">
        <f t="shared" si="51"/>
        <v>1182084</v>
      </c>
      <c r="Q112" s="5">
        <f t="shared" si="51"/>
        <v>1364345</v>
      </c>
      <c r="R112" s="5">
        <f t="shared" si="51"/>
        <v>1468264</v>
      </c>
      <c r="S112" s="5">
        <f t="shared" si="51"/>
        <v>1468264</v>
      </c>
      <c r="T112" s="5">
        <f>T111+T109</f>
        <v>1473387</v>
      </c>
      <c r="U112" s="5">
        <f t="shared" si="51"/>
        <v>2699315</v>
      </c>
      <c r="V112" s="5">
        <f t="shared" si="51"/>
        <v>2777146</v>
      </c>
      <c r="W112" s="5">
        <f>BP_BS!AA5</f>
        <v>3892614</v>
      </c>
      <c r="X112" s="5">
        <f>BP_BS!AA5</f>
        <v>3892614</v>
      </c>
      <c r="Y112" s="5">
        <f>Y111+Y109</f>
        <v>3766022.4276299998</v>
      </c>
      <c r="Z112" s="5">
        <f>Z111+Z109</f>
        <v>4077675</v>
      </c>
      <c r="AA112" s="5">
        <f>AA111+AA109</f>
        <v>4077675</v>
      </c>
      <c r="AB112" s="49"/>
    </row>
    <row r="113" spans="1:32" s="36" customFormat="1" outlineLevel="1">
      <c r="A113" s="50"/>
      <c r="B113" s="8"/>
      <c r="C113" s="8"/>
      <c r="D113" s="4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1"/>
      <c r="AC113" s="1"/>
      <c r="AD113" s="1"/>
      <c r="AE113" s="1"/>
      <c r="AF113" s="1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X11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A7AF4-FDDC-467F-9FA8-CC5AA622B9B7}">
  <dimension ref="B1:U29"/>
  <sheetViews>
    <sheetView showGridLines="0" zoomScale="85" zoomScaleNormal="85" workbookViewId="0">
      <pane xSplit="3" ySplit="2" topLeftCell="N25" activePane="bottomRight" state="frozen"/>
      <selection activeCell="G10" sqref="G10"/>
      <selection pane="topRight" activeCell="G10" sqref="G10"/>
      <selection pane="bottomLeft" activeCell="G10" sqref="G10"/>
      <selection pane="bottomRight" activeCell="V46" sqref="V46"/>
    </sheetView>
  </sheetViews>
  <sheetFormatPr defaultColWidth="9" defaultRowHeight="15"/>
  <cols>
    <col min="1" max="1" width="9" style="18"/>
    <col min="2" max="2" width="36.125" style="18" bestFit="1" customWidth="1"/>
    <col min="3" max="3" width="22.375" style="18" customWidth="1"/>
    <col min="4" max="4" width="10.625" style="18" bestFit="1" customWidth="1"/>
    <col min="5" max="6" width="10.5" style="18" bestFit="1" customWidth="1"/>
    <col min="7" max="7" width="10.625" style="18" bestFit="1" customWidth="1"/>
    <col min="8" max="8" width="10.5" style="18" bestFit="1" customWidth="1"/>
    <col min="9" max="10" width="10.625" style="18" bestFit="1" customWidth="1"/>
    <col min="11" max="13" width="11" style="18" bestFit="1" customWidth="1"/>
    <col min="14" max="15" width="10.875" style="18" bestFit="1" customWidth="1"/>
    <col min="16" max="21" width="11" style="18" bestFit="1" customWidth="1"/>
    <col min="22" max="16384" width="9" style="18"/>
  </cols>
  <sheetData>
    <row r="1" spans="2:21">
      <c r="C1" s="79"/>
      <c r="D1" s="79" t="s">
        <v>519</v>
      </c>
      <c r="E1" s="79" t="s">
        <v>520</v>
      </c>
      <c r="F1" s="79" t="s">
        <v>521</v>
      </c>
      <c r="G1" s="79" t="s">
        <v>522</v>
      </c>
      <c r="H1" s="79" t="s">
        <v>523</v>
      </c>
      <c r="I1" s="79" t="s">
        <v>524</v>
      </c>
      <c r="J1" s="79" t="s">
        <v>525</v>
      </c>
      <c r="K1" s="79" t="s">
        <v>526</v>
      </c>
      <c r="L1" s="79" t="s">
        <v>527</v>
      </c>
      <c r="M1" s="79" t="s">
        <v>528</v>
      </c>
      <c r="N1" s="79" t="s">
        <v>529</v>
      </c>
      <c r="O1" s="79" t="s">
        <v>530</v>
      </c>
      <c r="P1" s="79" t="s">
        <v>531</v>
      </c>
      <c r="Q1" s="79" t="s">
        <v>532</v>
      </c>
      <c r="R1" s="79" t="s">
        <v>533</v>
      </c>
      <c r="S1" s="79" t="s">
        <v>566</v>
      </c>
      <c r="T1" s="79" t="s">
        <v>567</v>
      </c>
      <c r="U1" s="79" t="s">
        <v>567</v>
      </c>
    </row>
    <row r="2" spans="2:21">
      <c r="B2" s="15" t="s">
        <v>258</v>
      </c>
      <c r="C2" s="15" t="s">
        <v>505</v>
      </c>
      <c r="D2" s="16" t="s">
        <v>9</v>
      </c>
      <c r="E2" s="16" t="s">
        <v>10</v>
      </c>
      <c r="F2" s="16" t="s">
        <v>11</v>
      </c>
      <c r="G2" s="16" t="s">
        <v>12</v>
      </c>
      <c r="H2" s="16" t="s">
        <v>13</v>
      </c>
      <c r="I2" s="16" t="s">
        <v>14</v>
      </c>
      <c r="J2" s="16" t="s">
        <v>15</v>
      </c>
      <c r="K2" s="17" t="s">
        <v>16</v>
      </c>
      <c r="L2" s="17" t="s">
        <v>17</v>
      </c>
      <c r="M2" s="17" t="s">
        <v>18</v>
      </c>
      <c r="N2" s="17" t="s">
        <v>19</v>
      </c>
      <c r="O2" s="17" t="s">
        <v>20</v>
      </c>
      <c r="P2" s="17" t="s">
        <v>21</v>
      </c>
      <c r="Q2" s="17" t="s">
        <v>246</v>
      </c>
      <c r="R2" s="17" t="s">
        <v>261</v>
      </c>
      <c r="S2" s="17" t="s">
        <v>536</v>
      </c>
      <c r="T2" s="17" t="s">
        <v>565</v>
      </c>
      <c r="U2" s="17" t="s">
        <v>568</v>
      </c>
    </row>
    <row r="3" spans="2:21">
      <c r="J3" s="19"/>
      <c r="K3" s="19"/>
      <c r="M3" s="19"/>
      <c r="N3" s="19"/>
      <c r="O3" s="19"/>
    </row>
    <row r="4" spans="2:21">
      <c r="B4" s="20" t="s">
        <v>220</v>
      </c>
      <c r="C4" s="20" t="s">
        <v>312</v>
      </c>
      <c r="D4" s="21">
        <f>'DRE ABERTO old (DF)_Income St'!E5</f>
        <v>2081601.6043599898</v>
      </c>
      <c r="E4" s="21">
        <f>'DRE ABERTO old (DF)_Income St'!F5</f>
        <v>2224923.6269400138</v>
      </c>
      <c r="F4" s="21">
        <f>'DRE ABERTO old (DF)_Income St'!G5</f>
        <v>2426556.387550001</v>
      </c>
      <c r="G4" s="21">
        <f>'DRE ABERTO old (DF)_Income St'!H5</f>
        <v>2485602.1838399358</v>
      </c>
      <c r="H4" s="21">
        <f>'DRE ABERTO old (DF)_Income St'!J5</f>
        <v>2527625.4354499937</v>
      </c>
      <c r="I4" s="21">
        <f>'DRE ABERTO old (DF)_Income St'!K5</f>
        <v>2610026.426819976</v>
      </c>
      <c r="J4" s="21">
        <f>'DRE ABERTO old (DF)_Income St'!L5</f>
        <v>2628718.9199200012</v>
      </c>
      <c r="K4" s="21">
        <f>'DRE ABERTO old (DF)_Income St'!M5</f>
        <v>2864783.0677499892</v>
      </c>
      <c r="L4" s="21">
        <f>'DRE ABERTO old (DF)_Income St'!O5</f>
        <v>3072029.9029099955</v>
      </c>
      <c r="M4" s="21">
        <f>'DRE ABERTO old (DF)_Income St'!P5</f>
        <v>3492907.8997299755</v>
      </c>
      <c r="N4" s="21">
        <f>'DRE ABERTO old (DF)_Income St'!Q5</f>
        <v>4112743.2855799878</v>
      </c>
      <c r="O4" s="21">
        <f>'DRE ABERTO old (DF)_Income St'!R5</f>
        <v>4096687.9028499876</v>
      </c>
      <c r="P4" s="21">
        <f>'DRE ABERTO old (DF)_Income St'!T5</f>
        <v>4104086.5708200121</v>
      </c>
      <c r="Q4" s="21">
        <f>'DRE ABERTO old (DF)_Income St'!U5</f>
        <v>4298372.3964899275</v>
      </c>
      <c r="R4" s="21">
        <f>'DRE ABERTO old (DF)_Income St'!V5</f>
        <v>4462323.812180032</v>
      </c>
      <c r="S4" s="21">
        <f>'DRE ABERTO old (DF)_Income St'!W5</f>
        <v>4418376.4381200476</v>
      </c>
      <c r="T4" s="21">
        <f>'DRE ABERTO old (DF)_Income St'!Y5</f>
        <v>4483884.1257400047</v>
      </c>
      <c r="U4" s="21">
        <f>'DRE ABERTO old (DF)_Income St'!Z5</f>
        <v>4597835.8979699882</v>
      </c>
    </row>
    <row r="5" spans="2:21">
      <c r="B5" s="23"/>
      <c r="C5" s="23"/>
      <c r="D5" s="25"/>
      <c r="E5" s="25"/>
      <c r="F5" s="25"/>
      <c r="G5" s="25"/>
      <c r="H5" s="25"/>
      <c r="I5" s="25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</row>
    <row r="6" spans="2:21">
      <c r="B6" s="71" t="s">
        <v>259</v>
      </c>
      <c r="C6" s="71" t="s">
        <v>505</v>
      </c>
      <c r="D6" s="25"/>
      <c r="E6" s="25"/>
      <c r="F6" s="25"/>
      <c r="G6" s="25"/>
      <c r="H6" s="25"/>
      <c r="I6" s="25"/>
      <c r="J6" s="26"/>
      <c r="K6" s="26"/>
      <c r="L6" s="25"/>
      <c r="M6" s="26"/>
      <c r="N6" s="26"/>
      <c r="O6" s="26"/>
      <c r="P6" s="26"/>
      <c r="Q6" s="26"/>
      <c r="R6" s="26"/>
      <c r="S6" s="26"/>
      <c r="T6" s="26"/>
      <c r="U6" s="26"/>
    </row>
    <row r="7" spans="2:21" s="78" customFormat="1">
      <c r="B7" s="76" t="s">
        <v>26</v>
      </c>
      <c r="C7" s="76" t="s">
        <v>518</v>
      </c>
      <c r="D7" s="77">
        <f>(BP_BS!L8+BP_BS!L19)*360/'Prazo de receb-pgto_Pay&amp;Rec'!D$4/4</f>
        <v>69.742254890765068</v>
      </c>
      <c r="E7" s="77">
        <f>(BP_BS!M8+BP_BS!M19)*360/'Prazo de receb-pgto_Pay&amp;Rec'!E$4/4</f>
        <v>73.526739533523141</v>
      </c>
      <c r="F7" s="77">
        <f>(BP_BS!N8+BP_BS!N19)*360/'Prazo de receb-pgto_Pay&amp;Rec'!F$4/4</f>
        <v>72.446406315533267</v>
      </c>
      <c r="G7" s="77">
        <f>(BP_BS!O8+BP_BS!O19)*360/'Prazo de receb-pgto_Pay&amp;Rec'!G$4/4</f>
        <v>73.218208924666612</v>
      </c>
      <c r="H7" s="77">
        <f>(BP_BS!P8+BP_BS!P19)*360/'Prazo de receb-pgto_Pay&amp;Rec'!H$4/4</f>
        <v>71.435659519644929</v>
      </c>
      <c r="I7" s="77">
        <f>(BP_BS!Q8+BP_BS!Q19)*360/'Prazo de receb-pgto_Pay&amp;Rec'!I$4/4</f>
        <v>74.273110037506513</v>
      </c>
      <c r="J7" s="77">
        <f>(BP_BS!R8+BP_BS!R19)*360/'Prazo de receb-pgto_Pay&amp;Rec'!J$4/4</f>
        <v>76.627565036938265</v>
      </c>
      <c r="K7" s="77">
        <f>(BP_BS!S8+BP_BS!S19)*360/'Prazo de receb-pgto_Pay&amp;Rec'!K$4/4</f>
        <v>80.411743071676028</v>
      </c>
      <c r="L7" s="77">
        <f>(BP_BS!T8+BP_BS!T19)*360/'Prazo de receb-pgto_Pay&amp;Rec'!L$4/4</f>
        <v>83.464402399572663</v>
      </c>
      <c r="M7" s="77">
        <f>(BP_BS!U8+BP_BS!U19)*360/'Prazo de receb-pgto_Pay&amp;Rec'!M$4/4</f>
        <v>97.795681937793788</v>
      </c>
      <c r="N7" s="77">
        <f>(BP_BS!V8+BP_BS!V19)*360/'Prazo de receb-pgto_Pay&amp;Rec'!N$4/4</f>
        <v>80.361689765275784</v>
      </c>
      <c r="O7" s="77">
        <f>(BP_BS!W8+BP_BS!W19)*360/'Prazo de receb-pgto_Pay&amp;Rec'!O$4/4</f>
        <v>80.694694797233907</v>
      </c>
      <c r="P7" s="77">
        <f>(BP_BS!X8+BP_BS!X19)*360/'Prazo de receb-pgto_Pay&amp;Rec'!P$4/4</f>
        <v>81.339706355024674</v>
      </c>
      <c r="Q7" s="77">
        <f>(BP_BS!Y8+BP_BS!Y19)*360/'Prazo de receb-pgto_Pay&amp;Rec'!Q$4/4</f>
        <v>80.671302147310939</v>
      </c>
      <c r="R7" s="77">
        <f>(BP_BS!Z8+BP_BS!Z19)*360/'Prazo de receb-pgto_Pay&amp;Rec'!R$4/4</f>
        <v>82.08668327667786</v>
      </c>
      <c r="S7" s="77">
        <f>(BP_BS!AA8+BP_BS!AA19)*360/'Prazo de receb-pgto_Pay&amp;Rec'!S$4/4</f>
        <v>81.872943552568202</v>
      </c>
      <c r="T7" s="77">
        <f>(BP_BS!AB8+BP_BS!AB19)*360/'Prazo de receb-pgto_Pay&amp;Rec'!T$4/4</f>
        <v>83.527758411506468</v>
      </c>
      <c r="U7" s="77">
        <f>(BP_BS!AC8+BP_BS!AC19)*360/'Prazo de receb-pgto_Pay&amp;Rec'!U$4/4</f>
        <v>81.232968789709062</v>
      </c>
    </row>
    <row r="8" spans="2:21">
      <c r="B8" s="23" t="s">
        <v>27</v>
      </c>
      <c r="C8" s="23" t="s">
        <v>441</v>
      </c>
      <c r="D8" s="75">
        <f>BP_BS!L9*360/'Prazo de receb-pgto_Pay&amp;Rec'!D$4/4</f>
        <v>10.367455167837109</v>
      </c>
      <c r="E8" s="75">
        <f>BP_BS!M9*360/'Prazo de receb-pgto_Pay&amp;Rec'!E$4/4</f>
        <v>9.6688801986370372</v>
      </c>
      <c r="F8" s="75">
        <f>BP_BS!N9*360/'Prazo de receb-pgto_Pay&amp;Rec'!F$4/4</f>
        <v>10.531962138247813</v>
      </c>
      <c r="G8" s="75">
        <f>BP_BS!O9*360/'Prazo de receb-pgto_Pay&amp;Rec'!G$4/4</f>
        <v>10.934034487374809</v>
      </c>
      <c r="H8" s="75">
        <f>BP_BS!P9*360/'Prazo de receb-pgto_Pay&amp;Rec'!H$4/4</f>
        <v>11.400253216264204</v>
      </c>
      <c r="I8" s="75">
        <f>BP_BS!Q9*360/'Prazo de receb-pgto_Pay&amp;Rec'!I$4/4</f>
        <v>11.867776387896507</v>
      </c>
      <c r="J8" s="75">
        <f>BP_BS!R9*360/'Prazo de receb-pgto_Pay&amp;Rec'!J$4/4</f>
        <v>12.207824791315693</v>
      </c>
      <c r="K8" s="75">
        <f>BP_BS!S9*360/'Prazo de receb-pgto_Pay&amp;Rec'!K$4/4</f>
        <v>10.787968676550802</v>
      </c>
      <c r="L8" s="75">
        <f>BP_BS!T9*360/'Prazo de receb-pgto_Pay&amp;Rec'!L$4/4</f>
        <v>11.28870847485889</v>
      </c>
      <c r="M8" s="75">
        <f>BP_BS!U9*360/'Prazo de receb-pgto_Pay&amp;Rec'!M$4/4</f>
        <v>11.656634291201202</v>
      </c>
      <c r="N8" s="75">
        <f>BP_BS!V9*360/'Prazo de receb-pgto_Pay&amp;Rec'!N$4/4</f>
        <v>10.649614371402068</v>
      </c>
      <c r="O8" s="75">
        <f>BP_BS!W9*360/'Prazo de receb-pgto_Pay&amp;Rec'!O$4/4</f>
        <v>11.171109707469411</v>
      </c>
      <c r="P8" s="75">
        <f>BP_BS!X9*360/'Prazo de receb-pgto_Pay&amp;Rec'!P$4/4</f>
        <v>10.599381677104432</v>
      </c>
      <c r="Q8" s="75">
        <f>BP_BS!Y9*360/'Prazo de receb-pgto_Pay&amp;Rec'!Q$4/4</f>
        <v>8.8762085926189496</v>
      </c>
      <c r="R8" s="75">
        <f>BP_BS!Z9*360/'Prazo de receb-pgto_Pay&amp;Rec'!R$4/4</f>
        <v>7.8321949439445913</v>
      </c>
      <c r="S8" s="75">
        <f>BP_BS!AA9*360/'Prazo de receb-pgto_Pay&amp;Rec'!S$4/4</f>
        <v>8.4896297373793033</v>
      </c>
      <c r="T8" s="75">
        <f>BP_BS!AB9*360/'Prazo de receb-pgto_Pay&amp;Rec'!T$4/4</f>
        <v>8.0607480002697454</v>
      </c>
      <c r="U8" s="75">
        <f>BP_BS!AC9*360/'Prazo de receb-pgto_Pay&amp;Rec'!U$4/4</f>
        <v>8.0427011360555039</v>
      </c>
    </row>
    <row r="9" spans="2:21" s="78" customFormat="1">
      <c r="B9" s="76" t="s">
        <v>28</v>
      </c>
      <c r="C9" s="76" t="s">
        <v>270</v>
      </c>
      <c r="D9" s="77">
        <f>BP_BS!L10*360/'Prazo de receb-pgto_Pay&amp;Rec'!D$4/4</f>
        <v>6.5447009037008668</v>
      </c>
      <c r="E9" s="77">
        <f>BP_BS!M10*360/'Prazo de receb-pgto_Pay&amp;Rec'!E$4/4</f>
        <v>7.6381273470373294</v>
      </c>
      <c r="F9" s="77">
        <f>BP_BS!N10*360/'Prazo de receb-pgto_Pay&amp;Rec'!F$4/4</f>
        <v>7.3424421914996074</v>
      </c>
      <c r="G9" s="77">
        <f>BP_BS!O10*360/'Prazo de receb-pgto_Pay&amp;Rec'!G$4/4</f>
        <v>7.1074084641766797</v>
      </c>
      <c r="H9" s="77">
        <f>BP_BS!P10*360/'Prazo de receb-pgto_Pay&amp;Rec'!H$4/4</f>
        <v>7.2466077224527821</v>
      </c>
      <c r="I9" s="77">
        <f>BP_BS!Q10*360/'Prazo de receb-pgto_Pay&amp;Rec'!I$4/4</f>
        <v>8.3453982596408292</v>
      </c>
      <c r="J9" s="77">
        <f>BP_BS!R10*360/'Prazo de receb-pgto_Pay&amp;Rec'!J$4/4</f>
        <v>7.5446484025776188</v>
      </c>
      <c r="K9" s="77">
        <f>BP_BS!S10*360/'Prazo de receb-pgto_Pay&amp;Rec'!K$4/4</f>
        <v>7.3967694931409973</v>
      </c>
      <c r="L9" s="77">
        <f>BP_BS!T10*360/'Prazo de receb-pgto_Pay&amp;Rec'!L$4/4</f>
        <v>6.6513805678273226</v>
      </c>
      <c r="M9" s="77">
        <f>BP_BS!U10*360/'Prazo de receb-pgto_Pay&amp;Rec'!M$4/4</f>
        <v>5.5332005752267612</v>
      </c>
      <c r="N9" s="77">
        <f>BP_BS!V10*360/'Prazo de receb-pgto_Pay&amp;Rec'!N$4/4</f>
        <v>3.3054360693176323</v>
      </c>
      <c r="O9" s="77">
        <f>BP_BS!W10*360/'Prazo de receb-pgto_Pay&amp;Rec'!O$4/4</f>
        <v>3.2156635585628575</v>
      </c>
      <c r="P9" s="77">
        <f>BP_BS!X10*360/'Prazo de receb-pgto_Pay&amp;Rec'!P$4/4</f>
        <v>3.4812204258998749</v>
      </c>
      <c r="Q9" s="77">
        <f>BP_BS!Y10*360/'Prazo de receb-pgto_Pay&amp;Rec'!Q$4/4</f>
        <v>3.6916484976866952</v>
      </c>
      <c r="R9" s="77">
        <f>BP_BS!Z10*360/'Prazo de receb-pgto_Pay&amp;Rec'!R$4/4</f>
        <v>2.8032703422051259</v>
      </c>
      <c r="S9" s="77">
        <f>BP_BS!AA10*360/'Prazo de receb-pgto_Pay&amp;Rec'!S$4/4</f>
        <v>3.2282559441831915</v>
      </c>
      <c r="T9" s="77">
        <f>BP_BS!AB10*360/'Prazo de receb-pgto_Pay&amp;Rec'!T$4/4</f>
        <v>4.5666545846834641</v>
      </c>
      <c r="U9" s="77">
        <f>BP_BS!AC10*360/'Prazo de receb-pgto_Pay&amp;Rec'!U$4/4</f>
        <v>5.0117186675091752</v>
      </c>
    </row>
    <row r="10" spans="2:21">
      <c r="B10" s="23" t="s">
        <v>29</v>
      </c>
      <c r="C10" s="23" t="s">
        <v>506</v>
      </c>
      <c r="D10" s="75">
        <f>BP_BS!L11*360/'Prazo de receb-pgto_Pay&amp;Rec'!D$4/4</f>
        <v>0.51880887703871803</v>
      </c>
      <c r="E10" s="75">
        <f>BP_BS!M11*360/'Prazo de receb-pgto_Pay&amp;Rec'!E$4/4</f>
        <v>0.42068859742718506</v>
      </c>
      <c r="F10" s="75">
        <f>BP_BS!N11*360/'Prazo de receb-pgto_Pay&amp;Rec'!F$4/4</f>
        <v>0.21293137989745281</v>
      </c>
      <c r="G10" s="75">
        <f>BP_BS!O11*360/'Prazo de receb-pgto_Pay&amp;Rec'!G$4/4</f>
        <v>0.15432075273100149</v>
      </c>
      <c r="H10" s="75">
        <f>BP_BS!P11*360/'Prazo de receb-pgto_Pay&amp;Rec'!H$4/4</f>
        <v>0.17116064505933365</v>
      </c>
      <c r="I10" s="75">
        <f>BP_BS!Q11*360/'Prazo de receb-pgto_Pay&amp;Rec'!I$4/4</f>
        <v>0.16389489225256224</v>
      </c>
      <c r="J10" s="75">
        <f>BP_BS!R11*360/'Prazo de receb-pgto_Pay&amp;Rec'!J$4/4</f>
        <v>0.16396199560701483</v>
      </c>
      <c r="K10" s="75">
        <f>BP_BS!S11*360/'Prazo de receb-pgto_Pay&amp;Rec'!K$4/4</f>
        <v>5.3319534634072498</v>
      </c>
      <c r="L10" s="75">
        <f>BP_BS!T11*360/'Prazo de receb-pgto_Pay&amp;Rec'!L$4/4</f>
        <v>5.1642563716492598</v>
      </c>
      <c r="M10" s="75">
        <f>BP_BS!U11*360/'Prazo de receb-pgto_Pay&amp;Rec'!M$4/4</f>
        <v>5.991973049623776</v>
      </c>
      <c r="N10" s="75">
        <f>BP_BS!V11*360/'Prazo de receb-pgto_Pay&amp;Rec'!N$4/4</f>
        <v>4.7339278549826576</v>
      </c>
      <c r="O10" s="75">
        <f>BP_BS!W11*360/'Prazo de receb-pgto_Pay&amp;Rec'!O$4/4</f>
        <v>4.5537493805720155</v>
      </c>
      <c r="P10" s="75">
        <f>BP_BS!X11*360/'Prazo de receb-pgto_Pay&amp;Rec'!P$4/4</f>
        <v>4.8732086068067293</v>
      </c>
      <c r="Q10" s="75">
        <f>BP_BS!Y11*360/'Prazo de receb-pgto_Pay&amp;Rec'!Q$4/4</f>
        <v>3.4446619869630219</v>
      </c>
      <c r="R10" s="75">
        <f>BP_BS!Z11*360/'Prazo de receb-pgto_Pay&amp;Rec'!R$4/4</f>
        <v>3.6006866996392151</v>
      </c>
      <c r="S10" s="75">
        <f>BP_BS!AA11*360/'Prazo de receb-pgto_Pay&amp;Rec'!S$4/4</f>
        <v>4.2313710164439442</v>
      </c>
      <c r="T10" s="75">
        <f>BP_BS!AB11*360/'Prazo de receb-pgto_Pay&amp;Rec'!T$4/4</f>
        <v>3.6048902127532934</v>
      </c>
      <c r="U10" s="75">
        <f>BP_BS!AC11*360/'Prazo de receb-pgto_Pay&amp;Rec'!U$4/4</f>
        <v>2.8667138828985745</v>
      </c>
    </row>
    <row r="11" spans="2:21">
      <c r="B11" s="23" t="s">
        <v>30</v>
      </c>
      <c r="C11" s="23" t="s">
        <v>274</v>
      </c>
      <c r="D11" s="75">
        <f>BP_BS!L12*360/'Prazo de receb-pgto_Pay&amp;Rec'!D$4/4</f>
        <v>0.75014364680992851</v>
      </c>
      <c r="E11" s="75">
        <f>BP_BS!M12*360/'Prazo de receb-pgto_Pay&amp;Rec'!E$4/4</f>
        <v>0.74927066251382202</v>
      </c>
      <c r="F11" s="75">
        <f>BP_BS!N12*360/'Prazo de receb-pgto_Pay&amp;Rec'!F$4/4</f>
        <v>0.72206028633402042</v>
      </c>
      <c r="G11" s="75">
        <f>BP_BS!O12*360/'Prazo de receb-pgto_Pay&amp;Rec'!G$4/4</f>
        <v>0.45843619200544572</v>
      </c>
      <c r="H11" s="75">
        <f>BP_BS!P12*360/'Prazo de receb-pgto_Pay&amp;Rec'!H$4/4</f>
        <v>0.57995934818523531</v>
      </c>
      <c r="I11" s="75">
        <f>BP_BS!Q12*360/'Prazo de receb-pgto_Pay&amp;Rec'!I$4/4</f>
        <v>2.4337684610111179</v>
      </c>
      <c r="J11" s="75">
        <f>BP_BS!R12*360/'Prazo de receb-pgto_Pay&amp;Rec'!J$4/4</f>
        <v>4.5960372211904943</v>
      </c>
      <c r="K11" s="75">
        <f>BP_BS!S12*360/'Prazo de receb-pgto_Pay&amp;Rec'!K$4/4</f>
        <v>0</v>
      </c>
      <c r="L11" s="75">
        <f>BP_BS!T12*360/'Prazo de receb-pgto_Pay&amp;Rec'!L$4/4</f>
        <v>0</v>
      </c>
      <c r="M11" s="75">
        <f>BP_BS!U12*360/'Prazo de receb-pgto_Pay&amp;Rec'!M$4/4</f>
        <v>0</v>
      </c>
      <c r="N11" s="75">
        <f>BP_BS!V12*360/'Prazo de receb-pgto_Pay&amp;Rec'!N$4/4</f>
        <v>0</v>
      </c>
      <c r="O11" s="75">
        <f>BP_BS!W12*360/'Prazo de receb-pgto_Pay&amp;Rec'!O$4/4</f>
        <v>0</v>
      </c>
      <c r="P11" s="75">
        <f>BP_BS!X12*360/'Prazo de receb-pgto_Pay&amp;Rec'!P$4/4</f>
        <v>0</v>
      </c>
      <c r="Q11" s="75">
        <f>BP_BS!Y12*360/'Prazo de receb-pgto_Pay&amp;Rec'!Q$4/4</f>
        <v>0</v>
      </c>
      <c r="R11" s="75">
        <f>BP_BS!Z12*360/'Prazo de receb-pgto_Pay&amp;Rec'!R$4/4</f>
        <v>0</v>
      </c>
      <c r="S11" s="75">
        <f>BP_BS!AA12*360/'Prazo de receb-pgto_Pay&amp;Rec'!S$4/4</f>
        <v>0</v>
      </c>
      <c r="T11" s="75">
        <f>BP_BS!AB12*360/'Prazo de receb-pgto_Pay&amp;Rec'!T$4/4</f>
        <v>0</v>
      </c>
      <c r="U11" s="75">
        <f>BP_BS!AC12*360/'Prazo de receb-pgto_Pay&amp;Rec'!U$4/4</f>
        <v>0</v>
      </c>
    </row>
    <row r="12" spans="2:21">
      <c r="B12" s="23" t="s">
        <v>31</v>
      </c>
      <c r="C12" s="23" t="s">
        <v>507</v>
      </c>
      <c r="D12" s="75">
        <f>BP_BS!L13*360/'Prazo de receb-pgto_Pay&amp;Rec'!D$4/4</f>
        <v>0.70084588215358756</v>
      </c>
      <c r="E12" s="75">
        <f>BP_BS!M13*360/'Prazo de receb-pgto_Pay&amp;Rec'!E$4/4</f>
        <v>0.81941239596947002</v>
      </c>
      <c r="F12" s="75">
        <f>BP_BS!N13*360/'Prazo de receb-pgto_Pay&amp;Rec'!F$4/4</f>
        <v>0.65273982839492628</v>
      </c>
      <c r="G12" s="75">
        <f>BP_BS!O13*360/'Prazo de receb-pgto_Pay&amp;Rec'!G$4/4</f>
        <v>0.56441855785332029</v>
      </c>
      <c r="H12" s="75">
        <f>BP_BS!P13*360/'Prazo de receb-pgto_Pay&amp;Rec'!H$4/4</f>
        <v>0.47727008245793801</v>
      </c>
      <c r="I12" s="75">
        <f>BP_BS!Q13*360/'Prazo de receb-pgto_Pay&amp;Rec'!I$4/4</f>
        <v>0.51237412244494474</v>
      </c>
      <c r="J12" s="75">
        <f>BP_BS!R13*360/'Prazo de receb-pgto_Pay&amp;Rec'!J$4/4</f>
        <v>0.45008235419708015</v>
      </c>
      <c r="K12" s="75">
        <f>BP_BS!S13*360/'Prazo de receb-pgto_Pay&amp;Rec'!K$4/4</f>
        <v>0</v>
      </c>
      <c r="L12" s="75">
        <f>BP_BS!T13*360/'Prazo de receb-pgto_Pay&amp;Rec'!L$4/4</f>
        <v>0</v>
      </c>
      <c r="M12" s="75">
        <f>BP_BS!U13*360/'Prazo de receb-pgto_Pay&amp;Rec'!M$4/4</f>
        <v>0</v>
      </c>
      <c r="N12" s="75">
        <f>BP_BS!V13*360/'Prazo de receb-pgto_Pay&amp;Rec'!N$4/4</f>
        <v>0</v>
      </c>
      <c r="O12" s="75">
        <f>BP_BS!W13*360/'Prazo de receb-pgto_Pay&amp;Rec'!O$4/4</f>
        <v>0</v>
      </c>
      <c r="P12" s="75">
        <f>BP_BS!X13*360/'Prazo de receb-pgto_Pay&amp;Rec'!P$4/4</f>
        <v>0</v>
      </c>
      <c r="Q12" s="75">
        <f>BP_BS!Y13*360/'Prazo de receb-pgto_Pay&amp;Rec'!Q$4/4</f>
        <v>0</v>
      </c>
      <c r="R12" s="75">
        <f>BP_BS!Z13*360/'Prazo de receb-pgto_Pay&amp;Rec'!R$4/4</f>
        <v>0</v>
      </c>
      <c r="S12" s="75">
        <f>BP_BS!AA13*360/'Prazo de receb-pgto_Pay&amp;Rec'!S$4/4</f>
        <v>0</v>
      </c>
      <c r="T12" s="75">
        <f>BP_BS!AB13*360/'Prazo de receb-pgto_Pay&amp;Rec'!T$4/4</f>
        <v>0</v>
      </c>
      <c r="U12" s="75">
        <f>BP_BS!AC13*360/'Prazo de receb-pgto_Pay&amp;Rec'!U$4/4</f>
        <v>0</v>
      </c>
    </row>
    <row r="13" spans="2:21">
      <c r="B13" s="23" t="s">
        <v>32</v>
      </c>
      <c r="C13" s="23" t="s">
        <v>508</v>
      </c>
      <c r="D13" s="75">
        <f>BP_BS!L14*360/'Prazo de receb-pgto_Pay&amp;Rec'!D$4/4</f>
        <v>0.29479146221578212</v>
      </c>
      <c r="E13" s="75">
        <f>BP_BS!M14*360/'Prazo de receb-pgto_Pay&amp;Rec'!E$4/4</f>
        <v>0.28885935329110851</v>
      </c>
      <c r="F13" s="75">
        <f>BP_BS!N14*360/'Prazo de receb-pgto_Pay&amp;Rec'!F$4/4</f>
        <v>0.45316070363823002</v>
      </c>
      <c r="G13" s="75">
        <f>BP_BS!O14*360/'Prazo de receb-pgto_Pay&amp;Rec'!G$4/4</f>
        <v>0.43620415489215736</v>
      </c>
      <c r="H13" s="75">
        <f>BP_BS!P14*360/'Prazo de receb-pgto_Pay&amp;Rec'!H$4/4</f>
        <v>0.41364119277184913</v>
      </c>
      <c r="I13" s="75">
        <f>BP_BS!Q14*360/'Prazo de receb-pgto_Pay&amp;Rec'!I$4/4</f>
        <v>0.41078894412050793</v>
      </c>
      <c r="J13" s="75">
        <f>BP_BS!R14*360/'Prazo de receb-pgto_Pay&amp;Rec'!J$4/4</f>
        <v>0.37654082849988496</v>
      </c>
      <c r="K13" s="75">
        <f>BP_BS!S14*360/'Prazo de receb-pgto_Pay&amp;Rec'!K$4/4</f>
        <v>0.38494014168623225</v>
      </c>
      <c r="L13" s="75">
        <f>BP_BS!T14*360/'Prazo de receb-pgto_Pay&amp;Rec'!L$4/4</f>
        <v>0.33670570687485429</v>
      </c>
      <c r="M13" s="75">
        <f>BP_BS!U14*360/'Prazo de receb-pgto_Pay&amp;Rec'!M$4/4</f>
        <v>2.5976751350075493</v>
      </c>
      <c r="N13" s="75">
        <f>BP_BS!V14*360/'Prazo de receb-pgto_Pay&amp;Rec'!N$4/4</f>
        <v>2.3556393694613393</v>
      </c>
      <c r="O13" s="75">
        <f>BP_BS!W14*360/'Prazo de receb-pgto_Pay&amp;Rec'!O$4/4</f>
        <v>2.4285813896339463</v>
      </c>
      <c r="P13" s="75">
        <f>BP_BS!X14*360/'Prazo de receb-pgto_Pay&amp;Rec'!P$4/4</f>
        <v>2.4658471076008457</v>
      </c>
      <c r="Q13" s="75">
        <f>BP_BS!Y14*360/'Prazo de receb-pgto_Pay&amp;Rec'!Q$4/4</f>
        <v>2.8307342588408773</v>
      </c>
      <c r="R13" s="75">
        <f>BP_BS!Z14*360/'Prazo de receb-pgto_Pay&amp;Rec'!R$4/4</f>
        <v>2.971740859281458</v>
      </c>
      <c r="S13" s="75">
        <f>BP_BS!AA14*360/'Prazo de receb-pgto_Pay&amp;Rec'!S$4/4</f>
        <v>3.1313787301217011</v>
      </c>
      <c r="T13" s="75">
        <f>BP_BS!AB14*360/'Prazo de receb-pgto_Pay&amp;Rec'!T$4/4</f>
        <v>3.6595860954127333</v>
      </c>
      <c r="U13" s="75">
        <f>BP_BS!AC14*360/'Prazo de receb-pgto_Pay&amp;Rec'!U$4/4</f>
        <v>3.5582587902328804</v>
      </c>
    </row>
    <row r="14" spans="2:21">
      <c r="B14" s="23" t="s">
        <v>33</v>
      </c>
      <c r="C14" s="23" t="s">
        <v>509</v>
      </c>
      <c r="D14" s="75">
        <f>BP_BS!L15*360/'Prazo de receb-pgto_Pay&amp;Rec'!D$4/4</f>
        <v>0</v>
      </c>
      <c r="E14" s="75">
        <f>BP_BS!M15*360/'Prazo de receb-pgto_Pay&amp;Rec'!E$4/4</f>
        <v>0</v>
      </c>
      <c r="F14" s="75">
        <f>BP_BS!N15*360/'Prazo de receb-pgto_Pay&amp;Rec'!F$4/4</f>
        <v>0</v>
      </c>
      <c r="G14" s="75">
        <f>BP_BS!O15*360/'Prazo de receb-pgto_Pay&amp;Rec'!G$4/4</f>
        <v>0</v>
      </c>
      <c r="H14" s="75">
        <f>BP_BS!P15*360/'Prazo de receb-pgto_Pay&amp;Rec'!H$4/4</f>
        <v>0</v>
      </c>
      <c r="I14" s="75">
        <f>BP_BS!Q15*360/'Prazo de receb-pgto_Pay&amp;Rec'!I$4/4</f>
        <v>0</v>
      </c>
      <c r="J14" s="75">
        <f>BP_BS!R15*360/'Prazo de receb-pgto_Pay&amp;Rec'!J$4/4</f>
        <v>0</v>
      </c>
      <c r="K14" s="75">
        <f>BP_BS!S15*360/'Prazo de receb-pgto_Pay&amp;Rec'!K$4/4</f>
        <v>0</v>
      </c>
      <c r="L14" s="75">
        <f>BP_BS!T15*360/'Prazo de receb-pgto_Pay&amp;Rec'!L$4/4</f>
        <v>0</v>
      </c>
      <c r="M14" s="75">
        <f>BP_BS!U15*360/'Prazo de receb-pgto_Pay&amp;Rec'!M$4/4</f>
        <v>0</v>
      </c>
      <c r="N14" s="75">
        <f>BP_BS!V15*360/'Prazo de receb-pgto_Pay&amp;Rec'!N$4/4</f>
        <v>0.10985368369187823</v>
      </c>
      <c r="O14" s="75">
        <f>BP_BS!W15*360/'Prazo de receb-pgto_Pay&amp;Rec'!O$4/4</f>
        <v>0.1124811093565195</v>
      </c>
      <c r="P14" s="75">
        <f>BP_BS!X15*360/'Prazo de receb-pgto_Pay&amp;Rec'!P$4/4</f>
        <v>9.9537374017521801E-2</v>
      </c>
      <c r="Q14" s="75">
        <f>BP_BS!Y15*360/'Prazo de receb-pgto_Pay&amp;Rec'!Q$4/4</f>
        <v>9.5624567181673031E-2</v>
      </c>
      <c r="R14" s="75">
        <f>BP_BS!Z15*360/'Prazo de receb-pgto_Pay&amp;Rec'!R$4/4</f>
        <v>9.3139811787202473E-2</v>
      </c>
      <c r="S14" s="75">
        <f>BP_BS!AA15*360/'Prazo de receb-pgto_Pay&amp;Rec'!S$4/4</f>
        <v>8.9238661649156462E-2</v>
      </c>
      <c r="T14" s="75">
        <f>BP_BS!AB15*360/'Prazo de receb-pgto_Pay&amp;Rec'!T$4/4</f>
        <v>0.10575875439728007</v>
      </c>
      <c r="U14" s="75">
        <f>BP_BS!AC15*360/'Prazo de receb-pgto_Pay&amp;Rec'!U$4/4</f>
        <v>0.10462530866149237</v>
      </c>
    </row>
    <row r="15" spans="2:21">
      <c r="B15" s="23"/>
      <c r="C15" s="23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</row>
    <row r="16" spans="2:21">
      <c r="B16" s="71" t="s">
        <v>260</v>
      </c>
      <c r="C16" s="71" t="s">
        <v>505</v>
      </c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</row>
    <row r="17" spans="2:21">
      <c r="B17" s="23" t="s">
        <v>50</v>
      </c>
      <c r="C17" s="23" t="s">
        <v>510</v>
      </c>
      <c r="D17" s="75">
        <f>BP_BS!L34*360/'Prazo de receb-pgto_Pay&amp;Rec'!D$4/4</f>
        <v>0.77144729060378225</v>
      </c>
      <c r="E17" s="75">
        <f>BP_BS!M34*360/'Prazo de receb-pgto_Pay&amp;Rec'!E$4/4</f>
        <v>0.97276147989701411</v>
      </c>
      <c r="F17" s="75">
        <f>BP_BS!N34*360/'Prazo de receb-pgto_Pay&amp;Rec'!F$4/4</f>
        <v>1.1483310317026714</v>
      </c>
      <c r="G17" s="75">
        <f>BP_BS!O34*360/'Prazo de receb-pgto_Pay&amp;Rec'!G$4/4</f>
        <v>1.0167717169026871</v>
      </c>
      <c r="H17" s="75">
        <f>BP_BS!P34*360/'Prazo de receb-pgto_Pay&amp;Rec'!H$4/4</f>
        <v>0.96689563482134488</v>
      </c>
      <c r="I17" s="75">
        <f>BP_BS!Q34*360/'Prazo de receb-pgto_Pay&amp;Rec'!I$4/4</f>
        <v>0.85209482062972142</v>
      </c>
      <c r="J17" s="75">
        <f>BP_BS!R34*360/'Prazo de receb-pgto_Pay&amp;Rec'!J$4/4</f>
        <v>1.408039471984567</v>
      </c>
      <c r="K17" s="75">
        <f>BP_BS!S34*360/'Prazo de receb-pgto_Pay&amp;Rec'!K$4/4</f>
        <v>1.9891349066355573</v>
      </c>
      <c r="L17" s="75">
        <f>BP_BS!T34*360/'Prazo de receb-pgto_Pay&amp;Rec'!L$4/4</f>
        <v>1.8315056095874349</v>
      </c>
      <c r="M17" s="75">
        <f>BP_BS!U34*360/'Prazo de receb-pgto_Pay&amp;Rec'!M$4/4</f>
        <v>1.869926201176082</v>
      </c>
      <c r="N17" s="75">
        <f>BP_BS!V34*360/'Prazo de receb-pgto_Pay&amp;Rec'!N$4/4</f>
        <v>1.5165935646577549</v>
      </c>
      <c r="O17" s="75">
        <f>BP_BS!W34*360/'Prazo de receb-pgto_Pay&amp;Rec'!O$4/4</f>
        <v>1.6785608674793415</v>
      </c>
      <c r="P17" s="75">
        <f>BP_BS!X34*360/'Prazo de receb-pgto_Pay&amp;Rec'!P$4/4</f>
        <v>1.6091107938496798</v>
      </c>
      <c r="Q17" s="75">
        <f>BP_BS!Y34*360/'Prazo de receb-pgto_Pay&amp;Rec'!Q$4/4</f>
        <v>1.3538194142396793</v>
      </c>
      <c r="R17" s="75">
        <f>BP_BS!Z34*360/'Prazo de receb-pgto_Pay&amp;Rec'!R$4/4</f>
        <v>0.67295430058289252</v>
      </c>
      <c r="S17" s="75">
        <f>BP_BS!AA34*360/'Prazo de receb-pgto_Pay&amp;Rec'!S$4/4</f>
        <v>0.73499169785129248</v>
      </c>
      <c r="T17" s="75">
        <f>BP_BS!AB34*360/'Prazo de receb-pgto_Pay&amp;Rec'!T$4/4</f>
        <v>0.72630110606672593</v>
      </c>
      <c r="U17" s="75">
        <f>BP_BS!AC34*360/'Prazo de receb-pgto_Pay&amp;Rec'!U$4/4</f>
        <v>0.56074859068770289</v>
      </c>
    </row>
    <row r="18" spans="2:21">
      <c r="B18" s="23" t="s">
        <v>25</v>
      </c>
      <c r="C18" s="23" t="s">
        <v>511</v>
      </c>
      <c r="D18" s="75">
        <f>BP_BS!L35*360/'Prazo de receb-pgto_Pay&amp;Rec'!D$4/4</f>
        <v>0.43101620162127741</v>
      </c>
      <c r="E18" s="75">
        <f>BP_BS!M35*360/'Prazo de receb-pgto_Pay&amp;Rec'!E$4/4</f>
        <v>0.22777860501081532</v>
      </c>
      <c r="F18" s="75">
        <f>BP_BS!N35*360/'Prazo de receb-pgto_Pay&amp;Rec'!F$4/4</f>
        <v>0.41610819562263074</v>
      </c>
      <c r="G18" s="75">
        <f>BP_BS!O35*360/'Prazo de receb-pgto_Pay&amp;Rec'!G$4/4</f>
        <v>0.37454102915285764</v>
      </c>
      <c r="H18" s="75">
        <f>BP_BS!P35*360/'Prazo de receb-pgto_Pay&amp;Rec'!H$4/4</f>
        <v>0.37646796343089961</v>
      </c>
      <c r="I18" s="75">
        <f>BP_BS!Q35*360/'Prazo de receb-pgto_Pay&amp;Rec'!I$4/4</f>
        <v>0.41068549689207162</v>
      </c>
      <c r="J18" s="75">
        <f>BP_BS!R35*360/'Prazo de receb-pgto_Pay&amp;Rec'!J$4/4</f>
        <v>0.31614639119548443</v>
      </c>
      <c r="K18" s="75">
        <f>BP_BS!S35*360/'Prazo de receb-pgto_Pay&amp;Rec'!K$4/4</f>
        <v>0.33816173060561527</v>
      </c>
      <c r="L18" s="75">
        <f>BP_BS!T35*360/'Prazo de receb-pgto_Pay&amp;Rec'!L$4/4</f>
        <v>0.22432398830077083</v>
      </c>
      <c r="M18" s="75">
        <f>BP_BS!U35*360/'Prazo de receb-pgto_Pay&amp;Rec'!M$4/4</f>
        <v>0.30703357511456475</v>
      </c>
      <c r="N18" s="75">
        <f>BP_BS!V35*360/'Prazo de receb-pgto_Pay&amp;Rec'!N$4/4</f>
        <v>0.98802665710922355</v>
      </c>
      <c r="O18" s="75">
        <f>BP_BS!W35*360/'Prazo de receb-pgto_Pay&amp;Rec'!O$4/4</f>
        <v>1.200560090647476</v>
      </c>
      <c r="P18" s="75">
        <f>BP_BS!X35*360/'Prazo de receb-pgto_Pay&amp;Rec'!P$4/4</f>
        <v>1.4248822238736498</v>
      </c>
      <c r="Q18" s="75">
        <f>BP_BS!Y35*360/'Prazo de receb-pgto_Pay&amp;Rec'!Q$4/4</f>
        <v>1.4431415958900005</v>
      </c>
      <c r="R18" s="75">
        <f>BP_BS!Z35*360/'Prazo de receb-pgto_Pay&amp;Rec'!R$4/4</f>
        <v>1.3224925506060314</v>
      </c>
      <c r="S18" s="75">
        <f>BP_BS!AA35*360/'Prazo de receb-pgto_Pay&amp;Rec'!S$4/4</f>
        <v>1.2720735950672952</v>
      </c>
      <c r="T18" s="75">
        <f>BP_BS!AB35*360/'Prazo de receb-pgto_Pay&amp;Rec'!T$4/4</f>
        <v>1.2908629745298681</v>
      </c>
      <c r="U18" s="75">
        <f>BP_BS!AC35*360/'Prazo de receb-pgto_Pay&amp;Rec'!U$4/4</f>
        <v>1.2205242041103899</v>
      </c>
    </row>
    <row r="19" spans="2:21" s="78" customFormat="1">
      <c r="B19" s="76" t="s">
        <v>51</v>
      </c>
      <c r="C19" s="76" t="s">
        <v>288</v>
      </c>
      <c r="D19" s="77">
        <f>BP_BS!L36*360/'Prazo de receb-pgto_Pay&amp;Rec'!D$4/4</f>
        <v>4.0666349844607694</v>
      </c>
      <c r="E19" s="77">
        <f>BP_BS!M36*360/'Prazo de receb-pgto_Pay&amp;Rec'!E$4/4</f>
        <v>4.0693531635745019</v>
      </c>
      <c r="F19" s="77">
        <f>BP_BS!N36*360/'Prazo de receb-pgto_Pay&amp;Rec'!F$4/4</f>
        <v>3.817669371925573</v>
      </c>
      <c r="G19" s="77">
        <f>BP_BS!O36*360/'Prazo de receb-pgto_Pay&amp;Rec'!G$4/4</f>
        <v>4.5163623016525749</v>
      </c>
      <c r="H19" s="77">
        <f>BP_BS!P36*360/'Prazo de receb-pgto_Pay&amp;Rec'!H$4/4</f>
        <v>3.9432820465448226</v>
      </c>
      <c r="I19" s="77">
        <f>BP_BS!Q36*360/'Prazo de receb-pgto_Pay&amp;Rec'!I$4/4</f>
        <v>2.7309723483085793</v>
      </c>
      <c r="J19" s="77">
        <f>BP_BS!R36*360/'Prazo de receb-pgto_Pay&amp;Rec'!J$4/4</f>
        <v>4.5936406165355574</v>
      </c>
      <c r="K19" s="77">
        <f>BP_BS!S36*360/'Prazo de receb-pgto_Pay&amp;Rec'!K$4/4</f>
        <v>5.4411554492475611</v>
      </c>
      <c r="L19" s="77">
        <f>BP_BS!T36*360/'Prazo de receb-pgto_Pay&amp;Rec'!L$4/4</f>
        <v>5.033447098074368</v>
      </c>
      <c r="M19" s="77">
        <f>BP_BS!U36*360/'Prazo de receb-pgto_Pay&amp;Rec'!M$4/4</f>
        <v>14.063740416344087</v>
      </c>
      <c r="N19" s="77">
        <f>BP_BS!V36*360/'Prazo de receb-pgto_Pay&amp;Rec'!N$4/4</f>
        <v>11.018412007111078</v>
      </c>
      <c r="O19" s="77">
        <f>BP_BS!W36*360/'Prazo de receb-pgto_Pay&amp;Rec'!O$4/4</f>
        <v>11.614838896294213</v>
      </c>
      <c r="P19" s="77">
        <f>BP_BS!X36*360/'Prazo de receb-pgto_Pay&amp;Rec'!P$4/4</f>
        <v>9.9818037020390609</v>
      </c>
      <c r="Q19" s="77">
        <f>BP_BS!Y36*360/'Prazo de receb-pgto_Pay&amp;Rec'!Q$4/4</f>
        <v>8.1686380564821484</v>
      </c>
      <c r="R19" s="77">
        <f>BP_BS!Z36*360/'Prazo de receb-pgto_Pay&amp;Rec'!R$4/4</f>
        <v>8.5009880602697834</v>
      </c>
      <c r="S19" s="77">
        <f>BP_BS!AA36*360/'Prazo de receb-pgto_Pay&amp;Rec'!S$4/4</f>
        <v>9.269826889088435</v>
      </c>
      <c r="T19" s="77">
        <f>BP_BS!AB36*360/'Prazo de receb-pgto_Pay&amp;Rec'!T$4/4</f>
        <v>9.3245139320142041</v>
      </c>
      <c r="U19" s="77">
        <f>BP_BS!AC36*360/'Prazo de receb-pgto_Pay&amp;Rec'!U$4/4</f>
        <v>8.6900274143409195</v>
      </c>
    </row>
    <row r="20" spans="2:21" s="78" customFormat="1">
      <c r="B20" s="76" t="s">
        <v>52</v>
      </c>
      <c r="C20" s="76" t="s">
        <v>442</v>
      </c>
      <c r="D20" s="77">
        <f>BP_BS!L37*360/'Prazo de receb-pgto_Pay&amp;Rec'!D$4/4</f>
        <v>38.500031734670195</v>
      </c>
      <c r="E20" s="77">
        <f>BP_BS!M37*360/'Prazo de receb-pgto_Pay&amp;Rec'!E$4/4</f>
        <v>41.548095800095666</v>
      </c>
      <c r="F20" s="77">
        <f>BP_BS!N37*360/'Prazo de receb-pgto_Pay&amp;Rec'!F$4/4</f>
        <v>42.837891809698597</v>
      </c>
      <c r="G20" s="77">
        <f>BP_BS!O37*360/'Prazo de receb-pgto_Pay&amp;Rec'!G$4/4</f>
        <v>35.033200632884366</v>
      </c>
      <c r="H20" s="77">
        <f>BP_BS!P37*360/'Prazo de receb-pgto_Pay&amp;Rec'!H$4/4</f>
        <v>36.197182824958993</v>
      </c>
      <c r="I20" s="77">
        <f>BP_BS!Q37*360/'Prazo de receb-pgto_Pay&amp;Rec'!I$4/4</f>
        <v>38.423610952548096</v>
      </c>
      <c r="J20" s="77">
        <f>BP_BS!R37*360/'Prazo de receb-pgto_Pay&amp;Rec'!J$4/4</f>
        <v>41.654563814427263</v>
      </c>
      <c r="K20" s="77">
        <f>BP_BS!S37*360/'Prazo de receb-pgto_Pay&amp;Rec'!K$4/4</f>
        <v>35.320213645171698</v>
      </c>
      <c r="L20" s="77">
        <f>BP_BS!T37*360/'Prazo de receb-pgto_Pay&amp;Rec'!L$4/4</f>
        <v>35.62523916070306</v>
      </c>
      <c r="M20" s="77">
        <f>BP_BS!U37*360/'Prazo de receb-pgto_Pay&amp;Rec'!M$4/4</f>
        <v>40.275791414619164</v>
      </c>
      <c r="N20" s="77">
        <f>BP_BS!V37*360/'Prazo de receb-pgto_Pay&amp;Rec'!N$4/4</f>
        <v>36.446322950804252</v>
      </c>
      <c r="O20" s="77">
        <f>BP_BS!W37*360/'Prazo de receb-pgto_Pay&amp;Rec'!O$4/4</f>
        <v>30.713032816697662</v>
      </c>
      <c r="P20" s="77">
        <f>BP_BS!X37*360/'Prazo de receb-pgto_Pay&amp;Rec'!P$4/4</f>
        <v>31.363439288826111</v>
      </c>
      <c r="Q20" s="77">
        <f>BP_BS!Y37*360/'Prazo de receb-pgto_Pay&amp;Rec'!Q$4/4</f>
        <v>33.539348549168409</v>
      </c>
      <c r="R20" s="77">
        <f>BP_BS!Z37*360/'Prazo de receb-pgto_Pay&amp;Rec'!R$4/4</f>
        <v>36.098151272734484</v>
      </c>
      <c r="S20" s="77">
        <f>BP_BS!AA37*360/'Prazo de receb-pgto_Pay&amp;Rec'!S$4/4</f>
        <v>29.663106309648263</v>
      </c>
      <c r="T20" s="77">
        <f>BP_BS!AB37*360/'Prazo de receb-pgto_Pay&amp;Rec'!T$4/4</f>
        <v>30.661588512238879</v>
      </c>
      <c r="U20" s="77">
        <f>BP_BS!AC37*360/'Prazo de receb-pgto_Pay&amp;Rec'!U$4/4</f>
        <v>38.254320924689097</v>
      </c>
    </row>
    <row r="21" spans="2:21">
      <c r="B21" s="23" t="s">
        <v>53</v>
      </c>
      <c r="C21" s="23" t="s">
        <v>512</v>
      </c>
      <c r="D21" s="75">
        <f>BP_BS!L38*360/'Prazo de receb-pgto_Pay&amp;Rec'!D$4/4</f>
        <v>1.2966189534763786</v>
      </c>
      <c r="E21" s="75">
        <f>BP_BS!M38*360/'Prazo de receb-pgto_Pay&amp;Rec'!E$4/4</f>
        <v>1.8249390454737937</v>
      </c>
      <c r="F21" s="75">
        <f>BP_BS!N38*360/'Prazo de receb-pgto_Pay&amp;Rec'!F$4/4</f>
        <v>1.509064458088776</v>
      </c>
      <c r="G21" s="75">
        <f>BP_BS!O38*360/'Prazo de receb-pgto_Pay&amp;Rec'!G$4/4</f>
        <v>2.3859972599629455</v>
      </c>
      <c r="H21" s="75">
        <f>BP_BS!P38*360/'Prazo de receb-pgto_Pay&amp;Rec'!H$4/4</f>
        <v>1.5991965990326298</v>
      </c>
      <c r="I21" s="75">
        <f>BP_BS!Q38*360/'Prazo de receb-pgto_Pay&amp;Rec'!I$4/4</f>
        <v>3.6190668044341296</v>
      </c>
      <c r="J21" s="75">
        <f>BP_BS!R38*360/'Prazo de receb-pgto_Pay&amp;Rec'!J$4/4</f>
        <v>1.9554924495907828</v>
      </c>
      <c r="K21" s="75">
        <f>BP_BS!S38*360/'Prazo de receb-pgto_Pay&amp;Rec'!K$4/4</f>
        <v>1.0303188514438646</v>
      </c>
      <c r="L21" s="75">
        <f>BP_BS!T38*360/'Prazo de receb-pgto_Pay&amp;Rec'!L$4/4</f>
        <v>1.0407320569931544</v>
      </c>
      <c r="M21" s="75">
        <f>BP_BS!U38*360/'Prazo de receb-pgto_Pay&amp;Rec'!M$4/4</f>
        <v>1.5090664143785426</v>
      </c>
      <c r="N21" s="75">
        <f>BP_BS!V38*360/'Prazo de receb-pgto_Pay&amp;Rec'!N$4/4</f>
        <v>0.96080395142940356</v>
      </c>
      <c r="O21" s="75">
        <f>BP_BS!W38*360/'Prazo de receb-pgto_Pay&amp;Rec'!O$4/4</f>
        <v>0.59169017935530077</v>
      </c>
      <c r="P21" s="75">
        <f>BP_BS!X38*360/'Prazo de receb-pgto_Pay&amp;Rec'!P$4/4</f>
        <v>0.73022582450087203</v>
      </c>
      <c r="Q21" s="75">
        <f>BP_BS!Y38*360/'Prazo de receb-pgto_Pay&amp;Rec'!Q$4/4</f>
        <v>0.70281020845632514</v>
      </c>
      <c r="R21" s="75">
        <f>BP_BS!Z38*360/'Prazo de receb-pgto_Pay&amp;Rec'!R$4/4</f>
        <v>0.70407485701157446</v>
      </c>
      <c r="S21" s="75">
        <f>BP_BS!AA38*360/'Prazo de receb-pgto_Pay&amp;Rec'!S$4/4</f>
        <v>0.26474204187493416</v>
      </c>
      <c r="T21" s="75">
        <f>BP_BS!AB38*360/'Prazo de receb-pgto_Pay&amp;Rec'!T$4/4</f>
        <v>0.20467299650580087</v>
      </c>
      <c r="U21" s="75">
        <f>BP_BS!AC38*360/'Prazo de receb-pgto_Pay&amp;Rec'!U$4/4</f>
        <v>0.23244631250799289</v>
      </c>
    </row>
    <row r="22" spans="2:21">
      <c r="B22" s="23" t="s">
        <v>54</v>
      </c>
      <c r="C22" s="23" t="s">
        <v>513</v>
      </c>
      <c r="D22" s="75">
        <f>BP_BS!L39*360/'Prazo de receb-pgto_Pay&amp;Rec'!D$4/4</f>
        <v>4.3822243328855768</v>
      </c>
      <c r="E22" s="75">
        <f>BP_BS!M39*360/'Prazo de receb-pgto_Pay&amp;Rec'!E$4/4</f>
        <v>5.5060856254416901</v>
      </c>
      <c r="F22" s="75">
        <f>BP_BS!N39*360/'Prazo de receb-pgto_Pay&amp;Rec'!F$4/4</f>
        <v>5.9296252392171178</v>
      </c>
      <c r="G22" s="75">
        <f>BP_BS!O39*360/'Prazo de receb-pgto_Pay&amp;Rec'!G$4/4</f>
        <v>5.6015319307816496</v>
      </c>
      <c r="H22" s="75">
        <f>BP_BS!P39*360/'Prazo de receb-pgto_Pay&amp;Rec'!H$4/4</f>
        <v>5.474576970909645</v>
      </c>
      <c r="I22" s="75">
        <f>BP_BS!Q39*360/'Prazo de receb-pgto_Pay&amp;Rec'!I$4/4</f>
        <v>3.6974453211793588</v>
      </c>
      <c r="J22" s="75">
        <f>BP_BS!R39*360/'Prazo de receb-pgto_Pay&amp;Rec'!J$4/4</f>
        <v>3.7808835036278685</v>
      </c>
      <c r="K22" s="75">
        <f>BP_BS!S39*360/'Prazo de receb-pgto_Pay&amp;Rec'!K$4/4</f>
        <v>3.8229805681593012</v>
      </c>
      <c r="L22" s="75">
        <f>BP_BS!T39*360/'Prazo de receb-pgto_Pay&amp;Rec'!L$4/4</f>
        <v>4.0062207689911862</v>
      </c>
      <c r="M22" s="75">
        <f>BP_BS!U39*360/'Prazo de receb-pgto_Pay&amp;Rec'!M$4/4</f>
        <v>4.483705396644071</v>
      </c>
      <c r="N22" s="75">
        <f>BP_BS!V39*360/'Prazo de receb-pgto_Pay&amp;Rec'!N$4/4</f>
        <v>3.8298451681208534</v>
      </c>
      <c r="O22" s="75">
        <f>BP_BS!W39*360/'Prazo de receb-pgto_Pay&amp;Rec'!O$4/4</f>
        <v>3.7299570683355374</v>
      </c>
      <c r="P22" s="75">
        <f>BP_BS!X39*360/'Prazo de receb-pgto_Pay&amp;Rec'!P$4/4</f>
        <v>3.8861460948211217</v>
      </c>
      <c r="Q22" s="75">
        <f>BP_BS!Y39*360/'Prazo de receb-pgto_Pay&amp;Rec'!Q$4/4</f>
        <v>3.8777887215196429</v>
      </c>
      <c r="R22" s="75">
        <f>BP_BS!Z39*360/'Prazo de receb-pgto_Pay&amp;Rec'!R$4/4</f>
        <v>3.8504175678828574</v>
      </c>
      <c r="S22" s="75">
        <f>BP_BS!AA39*360/'Prazo de receb-pgto_Pay&amp;Rec'!S$4/4</f>
        <v>3.9074760246878983</v>
      </c>
      <c r="T22" s="75">
        <f>BP_BS!AB39*360/'Prazo de receb-pgto_Pay&amp;Rec'!T$4/4</f>
        <v>3.9391472894239907</v>
      </c>
      <c r="U22" s="75">
        <f>BP_BS!AC39*360/'Prazo de receb-pgto_Pay&amp;Rec'!U$4/4</f>
        <v>3.9018682697920641</v>
      </c>
    </row>
    <row r="23" spans="2:21">
      <c r="B23" s="23" t="s">
        <v>55</v>
      </c>
      <c r="C23" s="23" t="s">
        <v>514</v>
      </c>
      <c r="D23" s="75">
        <f>BP_BS!L40*360/'Prazo de receb-pgto_Pay&amp;Rec'!D$4/4</f>
        <v>0.83151189837412531</v>
      </c>
      <c r="E23" s="75">
        <f>BP_BS!M40*360/'Prazo de receb-pgto_Pay&amp;Rec'!E$4/4</f>
        <v>0.75521693403514856</v>
      </c>
      <c r="F23" s="75">
        <f>BP_BS!N40*360/'Prazo de receb-pgto_Pay&amp;Rec'!F$4/4</f>
        <v>0.77454206695671612</v>
      </c>
      <c r="G23" s="75">
        <f>BP_BS!O40*360/'Prazo de receb-pgto_Pay&amp;Rec'!G$4/4</f>
        <v>0.79159087193926658</v>
      </c>
      <c r="H23" s="75">
        <f>BP_BS!P40*360/'Prazo de receb-pgto_Pay&amp;Rec'!H$4/4</f>
        <v>0.79943807007950052</v>
      </c>
      <c r="I23" s="75">
        <f>BP_BS!Q40*360/'Prazo de receb-pgto_Pay&amp;Rec'!I$4/4</f>
        <v>0.75899231503706033</v>
      </c>
      <c r="J23" s="75">
        <f>BP_BS!R40*360/'Prazo de receb-pgto_Pay&amp;Rec'!J$4/4</f>
        <v>0.7481514988524719</v>
      </c>
      <c r="K23" s="75">
        <f>BP_BS!S40*360/'Prazo de receb-pgto_Pay&amp;Rec'!K$4/4</f>
        <v>0.68744472213973185</v>
      </c>
      <c r="L23" s="75">
        <f>BP_BS!T40*360/'Prazo de receb-pgto_Pay&amp;Rec'!L$4/4</f>
        <v>0.67959299420307973</v>
      </c>
      <c r="M23" s="75">
        <f>BP_BS!U40*360/'Prazo de receb-pgto_Pay&amp;Rec'!M$4/4</f>
        <v>1.0232648849047254</v>
      </c>
      <c r="N23" s="75">
        <f>BP_BS!V40*360/'Prazo de receb-pgto_Pay&amp;Rec'!N$4/4</f>
        <v>0.5812178961865111</v>
      </c>
      <c r="O23" s="75">
        <f>BP_BS!W40*360/'Prazo de receb-pgto_Pay&amp;Rec'!O$4/4</f>
        <v>0.55869279141516548</v>
      </c>
      <c r="P23" s="75">
        <f>BP_BS!X40*360/'Prazo de receb-pgto_Pay&amp;Rec'!P$4/4</f>
        <v>0.64073209826921174</v>
      </c>
      <c r="Q23" s="75">
        <f>BP_BS!Y40*360/'Prazo de receb-pgto_Pay&amp;Rec'!Q$4/4</f>
        <v>0.62389429128800333</v>
      </c>
      <c r="R23" s="75">
        <f>BP_BS!Z40*360/'Prazo de receb-pgto_Pay&amp;Rec'!R$4/4</f>
        <v>0.51007055870470996</v>
      </c>
      <c r="S23" s="75">
        <f>BP_BS!AA40*360/'Prazo de receb-pgto_Pay&amp;Rec'!S$4/4</f>
        <v>0.57951150968237874</v>
      </c>
      <c r="T23" s="75">
        <f>BP_BS!AB40*360/'Prazo de receb-pgto_Pay&amp;Rec'!T$4/4</f>
        <v>0.4617135371798507</v>
      </c>
      <c r="U23" s="75">
        <f>BP_BS!AC40*360/'Prazo de receb-pgto_Pay&amp;Rec'!U$4/4</f>
        <v>0.52964482727084394</v>
      </c>
    </row>
    <row r="24" spans="2:21">
      <c r="B24" s="23" t="s">
        <v>56</v>
      </c>
      <c r="C24" s="23" t="s">
        <v>515</v>
      </c>
      <c r="D24" s="75">
        <f>BP_BS!L41*360/'Prazo de receb-pgto_Pay&amp;Rec'!D$4/4</f>
        <v>3.8958834405747904</v>
      </c>
      <c r="E24" s="75">
        <f>BP_BS!M41*360/'Prazo de receb-pgto_Pay&amp;Rec'!E$4/4</f>
        <v>4.205631998644904</v>
      </c>
      <c r="F24" s="75">
        <f>BP_BS!N41*360/'Prazo de receb-pgto_Pay&amp;Rec'!F$4/4</f>
        <v>3.3771933106710619</v>
      </c>
      <c r="G24" s="75">
        <f>BP_BS!O41*360/'Prazo de receb-pgto_Pay&amp;Rec'!G$4/4</f>
        <v>3.5031390206409343</v>
      </c>
      <c r="H24" s="75">
        <f>BP_BS!P41*360/'Prazo de receb-pgto_Pay&amp;Rec'!H$4/4</f>
        <v>4.6422384564709134</v>
      </c>
      <c r="I24" s="75">
        <f>BP_BS!Q41*360/'Prazo de receb-pgto_Pay&amp;Rec'!I$4/4</f>
        <v>3.9276498868595828</v>
      </c>
      <c r="J24" s="75">
        <f>BP_BS!R41*360/'Prazo de receb-pgto_Pay&amp;Rec'!J$4/4</f>
        <v>5.1245227848133554</v>
      </c>
      <c r="K24" s="75">
        <f>BP_BS!S41*360/'Prazo de receb-pgto_Pay&amp;Rec'!K$4/4</f>
        <v>4.7547788708128271</v>
      </c>
      <c r="L24" s="75">
        <f>BP_BS!T41*360/'Prazo de receb-pgto_Pay&amp;Rec'!L$4/4</f>
        <v>4.4817923116431926</v>
      </c>
      <c r="M24" s="75">
        <f>BP_BS!U41*360/'Prazo de receb-pgto_Pay&amp;Rec'!M$4/4</f>
        <v>4.0141882931078516</v>
      </c>
      <c r="N24" s="75">
        <f>BP_BS!V41*360/'Prazo de receb-pgto_Pay&amp;Rec'!N$4/4</f>
        <v>5.4940847096449632</v>
      </c>
      <c r="O24" s="75">
        <f>BP_BS!W41*360/'Prazo de receb-pgto_Pay&amp;Rec'!O$4/4</f>
        <v>5.4144275878494303</v>
      </c>
      <c r="P24" s="75">
        <f>BP_BS!X41*360/'Prazo de receb-pgto_Pay&amp;Rec'!P$4/4</f>
        <v>5.4472535153012585</v>
      </c>
      <c r="Q24" s="75">
        <f>BP_BS!Y41*360/'Prazo de receb-pgto_Pay&amp;Rec'!Q$4/4</f>
        <v>1.2825668628669546</v>
      </c>
      <c r="R24" s="75">
        <f>BP_BS!Z41*360/'Prazo de receb-pgto_Pay&amp;Rec'!R$4/4</f>
        <v>4.0779425173786201</v>
      </c>
      <c r="S24" s="75">
        <f>BP_BS!AA41*360/'Prazo de receb-pgto_Pay&amp;Rec'!S$4/4</f>
        <v>3.6071485133080392</v>
      </c>
      <c r="T24" s="75">
        <f>BP_BS!AB41*360/'Prazo de receb-pgto_Pay&amp;Rec'!T$4/4</f>
        <v>2.9945443779245795</v>
      </c>
      <c r="U24" s="75">
        <f>BP_BS!AC41*360/'Prazo de receb-pgto_Pay&amp;Rec'!U$4/4</f>
        <v>2.6897610689977531</v>
      </c>
    </row>
    <row r="25" spans="2:21">
      <c r="B25" s="23" t="s">
        <v>57</v>
      </c>
      <c r="C25" s="23" t="s">
        <v>516</v>
      </c>
      <c r="D25" s="75">
        <f>BP_BS!L42*360/'Prazo de receb-pgto_Pay&amp;Rec'!D$4/4</f>
        <v>0</v>
      </c>
      <c r="E25" s="75">
        <f>BP_BS!M42*360/'Prazo de receb-pgto_Pay&amp;Rec'!E$4/4</f>
        <v>0</v>
      </c>
      <c r="F25" s="75">
        <f>BP_BS!N42*360/'Prazo de receb-pgto_Pay&amp;Rec'!F$4/4</f>
        <v>0</v>
      </c>
      <c r="G25" s="75">
        <f>BP_BS!O42*360/'Prazo de receb-pgto_Pay&amp;Rec'!G$4/4</f>
        <v>4.4432210720616263</v>
      </c>
      <c r="H25" s="75">
        <f>BP_BS!P42*360/'Prazo de receb-pgto_Pay&amp;Rec'!H$4/4</f>
        <v>4.3693499223051697</v>
      </c>
      <c r="I25" s="75">
        <f>BP_BS!Q42*360/'Prazo de receb-pgto_Pay&amp;Rec'!I$4/4</f>
        <v>5.0344317838994504E-3</v>
      </c>
      <c r="J25" s="75">
        <f>BP_BS!R42*360/'Prazo de receb-pgto_Pay&amp;Rec'!J$4/4</f>
        <v>5.3683944270578252E-2</v>
      </c>
      <c r="K25" s="75">
        <f>BP_BS!S42*360/'Prazo de receb-pgto_Pay&amp;Rec'!K$4/4</f>
        <v>6.7573912377261438</v>
      </c>
      <c r="L25" s="75">
        <f>BP_BS!T42*360/'Prazo de receb-pgto_Pay&amp;Rec'!L$4/4</f>
        <v>6.3015206921204125</v>
      </c>
      <c r="M25" s="75">
        <f>BP_BS!U42*360/'Prazo de receb-pgto_Pay&amp;Rec'!M$4/4</f>
        <v>2.8703877364688244E-2</v>
      </c>
      <c r="N25" s="75">
        <f>BP_BS!V42*360/'Prazo de receb-pgto_Pay&amp;Rec'!N$4/4</f>
        <v>2.310866334235526E-2</v>
      </c>
      <c r="O25" s="75">
        <f>BP_BS!W42*360/'Prazo de receb-pgto_Pay&amp;Rec'!O$4/4</f>
        <v>3.548317651898095</v>
      </c>
      <c r="P25" s="75">
        <f>BP_BS!X42*360/'Prazo de receb-pgto_Pay&amp;Rec'!P$4/4</f>
        <v>3.4761328139210108</v>
      </c>
      <c r="Q25" s="75">
        <f>BP_BS!Y42*360/'Prazo de receb-pgto_Pay&amp;Rec'!Q$4/4</f>
        <v>2.2131632912421369E-2</v>
      </c>
      <c r="R25" s="75">
        <f>BP_BS!Z42*360/'Prazo de receb-pgto_Pay&amp;Rec'!R$4/4</f>
        <v>2.1318488752506064E-2</v>
      </c>
      <c r="S25" s="75">
        <f>BP_BS!AA42*360/'Prazo de receb-pgto_Pay&amp;Rec'!S$4/4</f>
        <v>4.5486255599695351</v>
      </c>
      <c r="T25" s="75">
        <f>BP_BS!AB42*360/'Prazo de receb-pgto_Pay&amp;Rec'!T$4/4</f>
        <v>6.6538293950841418E-2</v>
      </c>
      <c r="U25" s="75">
        <f>BP_BS!AC42*360/'Prazo de receb-pgto_Pay&amp;Rec'!U$4/4</f>
        <v>4.419905462257246E-2</v>
      </c>
    </row>
    <row r="26" spans="2:21">
      <c r="B26" s="23" t="s">
        <v>58</v>
      </c>
      <c r="C26" s="23" t="s">
        <v>517</v>
      </c>
      <c r="D26" s="75">
        <f>BP_BS!L43*360/'Prazo de receb-pgto_Pay&amp;Rec'!D$4/4</f>
        <v>1.321312885491196</v>
      </c>
      <c r="E26" s="75">
        <f>BP_BS!M43*360/'Prazo de receb-pgto_Pay&amp;Rec'!E$4/4</f>
        <v>0.92689024244678064</v>
      </c>
      <c r="F26" s="75">
        <f>BP_BS!N43*360/'Prazo de receb-pgto_Pay&amp;Rec'!F$4/4</f>
        <v>0.99344487206989607</v>
      </c>
      <c r="G26" s="75">
        <f>BP_BS!O43*360/'Prazo de receb-pgto_Pay&amp;Rec'!G$4/4</f>
        <v>1.4325542611565796</v>
      </c>
      <c r="H26" s="75">
        <f>BP_BS!P43*360/'Prazo de receb-pgto_Pay&amp;Rec'!H$4/4</f>
        <v>1.221375587024186</v>
      </c>
      <c r="I26" s="75">
        <f>BP_BS!Q43*360/'Prazo de receb-pgto_Pay&amp;Rec'!I$4/4</f>
        <v>1.4144684368188729</v>
      </c>
      <c r="J26" s="75">
        <f>BP_BS!R43*360/'Prazo de receb-pgto_Pay&amp;Rec'!J$4/4</f>
        <v>1.3158044299788669</v>
      </c>
      <c r="K26" s="75">
        <f>BP_BS!S43*360/'Prazo de receb-pgto_Pay&amp;Rec'!K$4/4</f>
        <v>1.8206823611592187</v>
      </c>
      <c r="L26" s="75">
        <f>BP_BS!T43*360/'Prazo de receb-pgto_Pay&amp;Rec'!L$4/4</f>
        <v>1.2185330606495965</v>
      </c>
      <c r="M26" s="75">
        <f>BP_BS!U43*360/'Prazo de receb-pgto_Pay&amp;Rec'!M$4/4</f>
        <v>1.7989652691631992</v>
      </c>
      <c r="N26" s="75">
        <f>BP_BS!V43*360/'Prazo de receb-pgto_Pay&amp;Rec'!N$4/4</f>
        <v>1.0207639301775602</v>
      </c>
      <c r="O26" s="75">
        <f>BP_BS!W43*360/'Prazo de receb-pgto_Pay&amp;Rec'!O$4/4</f>
        <v>1.0724590459877368</v>
      </c>
      <c r="P26" s="75">
        <f>BP_BS!X43*360/'Prazo de receb-pgto_Pay&amp;Rec'!P$4/4</f>
        <v>0.99596583294862029</v>
      </c>
      <c r="Q26" s="75">
        <f>BP_BS!Y43*360/'Prazo de receb-pgto_Pay&amp;Rec'!Q$4/4</f>
        <v>1.062150874532934</v>
      </c>
      <c r="R26" s="75">
        <f>BP_BS!Z43*360/'Prazo de receb-pgto_Pay&amp;Rec'!R$4/4</f>
        <v>0.82635867660139872</v>
      </c>
      <c r="S26" s="75">
        <f>BP_BS!AA43*360/'Prazo de receb-pgto_Pay&amp;Rec'!S$4/4</f>
        <v>1.570954873857086</v>
      </c>
      <c r="T26" s="75">
        <f>BP_BS!AB43*360/'Prazo de receb-pgto_Pay&amp;Rec'!T$4/4</f>
        <v>1.3540291920451919</v>
      </c>
      <c r="U26" s="75">
        <f>BP_BS!AC43*360/'Prazo de receb-pgto_Pay&amp;Rec'!U$4/4</f>
        <v>2.4323377885099542</v>
      </c>
    </row>
    <row r="29" spans="2:21">
      <c r="B29" s="80" t="s">
        <v>535</v>
      </c>
      <c r="C29" s="80" t="s">
        <v>534</v>
      </c>
    </row>
  </sheetData>
  <phoneticPr fontId="134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e0e1b2-d364-4bbe-8066-08b2d0194d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03ECF4D928AE4FA62F01F40A573AE1" ma:contentTypeVersion="19" ma:contentTypeDescription="Crie um novo documento." ma:contentTypeScope="" ma:versionID="014cab438fea98f77e670fbefe795e35">
  <xsd:schema xmlns:xsd="http://www.w3.org/2001/XMLSchema" xmlns:xs="http://www.w3.org/2001/XMLSchema" xmlns:p="http://schemas.microsoft.com/office/2006/metadata/properties" xmlns:ns3="49b6b6c8-52bf-4e78-a446-01c3e0535a06" xmlns:ns4="0be0e1b2-d364-4bbe-8066-08b2d0194dd3" targetNamespace="http://schemas.microsoft.com/office/2006/metadata/properties" ma:root="true" ma:fieldsID="254ceab7d5052e77bc40d68d22c333e8" ns3:_="" ns4:_="">
    <xsd:import namespace="49b6b6c8-52bf-4e78-a446-01c3e0535a06"/>
    <xsd:import namespace="0be0e1b2-d364-4bbe-8066-08b2d0194dd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MediaServiceObjectDetectorVersions" minOccurs="0"/>
                <xsd:element ref="ns4:_activity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6b6c8-52bf-4e78-a446-01c3e0535a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0e1b2-d364-4bbe-8066-08b2d019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D8934-3AA1-4C30-9FA5-3C7E2A0BCBDC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49b6b6c8-52bf-4e78-a446-01c3e0535a06"/>
    <ds:schemaRef ds:uri="http://www.w3.org/XML/1998/namespace"/>
    <ds:schemaRef ds:uri="0be0e1b2-d364-4bbe-8066-08b2d0194dd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DE6D07-BB66-4042-BEBA-F843D2AEFC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b6b6c8-52bf-4e78-a446-01c3e0535a06"/>
    <ds:schemaRef ds:uri="0be0e1b2-d364-4bbe-8066-08b2d0194d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CAFC47-6FA8-4396-8EC7-BC047F5FFF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BP_BS</vt:lpstr>
      <vt:lpstr>DRE ABERTO old (DF)_Income St</vt:lpstr>
      <vt:lpstr>DRE ABERTO new (DF) Income St </vt:lpstr>
      <vt:lpstr>Sistema S</vt:lpstr>
      <vt:lpstr>Indicadores_KPI</vt:lpstr>
      <vt:lpstr>DFC_Cashflow</vt:lpstr>
      <vt:lpstr>Prazo de receb-pgto_Pay&amp;Rec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Madi Andrada</dc:creator>
  <cp:keywords/>
  <dc:description/>
  <cp:lastModifiedBy>Felipe Luis Sterquino Itaborai</cp:lastModifiedBy>
  <cp:revision/>
  <cp:lastPrinted>2025-08-07T17:52:58Z</cp:lastPrinted>
  <dcterms:created xsi:type="dcterms:W3CDTF">2021-11-12T17:35:54Z</dcterms:created>
  <dcterms:modified xsi:type="dcterms:W3CDTF">2026-08-13T18:20:15Z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0x010100EF03ECF4D928AE4FA62F01F40A573AE1</vt:lpwstr>
  </property>
</Properties>
</file>