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.ruza\Desktop\Datto Workplace\RBRAsset\04. Crédito\01. Fundos de CRI\High Yield - Private\09 - Relatório Mensal\2021\202109\"/>
    </mc:Choice>
  </mc:AlternateContent>
  <xr:revisionPtr revIDLastSave="0" documentId="13_ncr:1_{B3DE743B-1E73-4ADD-92E3-6E5FD8C3B2EC}" xr6:coauthVersionLast="47" xr6:coauthVersionMax="47" xr10:uidLastSave="{00000000-0000-0000-0000-000000000000}"/>
  <bookViews>
    <workbookView xWindow="-120" yWindow="-120" windowWidth="20730" windowHeight="11160" activeTab="1" xr2:uid="{1D24BC7B-CD6F-4A26-B7F2-4B34EA7193E5}"/>
  </bookViews>
  <sheets>
    <sheet name="Carteira de CRIs" sheetId="2" r:id="rId1"/>
    <sheet name="Resultado HY" sheetId="7" r:id="rId2"/>
  </sheets>
  <externalReferences>
    <externalReference r:id="rId3"/>
    <externalReference r:id="rId4"/>
  </externalReferences>
  <definedNames>
    <definedName name="_xlnm._FilterDatabase" localSheetId="0" hidden="1">'Carteira de CRIs'!$B$6:$U$30</definedName>
    <definedName name="feriado" localSheetId="1">[1]Feriado!$A$2:$A$937</definedName>
    <definedName name="feriado">[2]Feriado!$A$2:$A$589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7" l="1"/>
  <c r="M22" i="7"/>
</calcChain>
</file>

<file path=xl/sharedStrings.xml><?xml version="1.0" encoding="utf-8"?>
<sst xmlns="http://schemas.openxmlformats.org/spreadsheetml/2006/main" count="299" uniqueCount="155">
  <si>
    <t>Planilha de Fundamentos</t>
  </si>
  <si>
    <t>Ativo</t>
  </si>
  <si>
    <t>Descrição da Operação</t>
  </si>
  <si>
    <t>Rating RBR</t>
  </si>
  <si>
    <t>Setor Imobiliário</t>
  </si>
  <si>
    <t>Montante Investido (R$)</t>
  </si>
  <si>
    <t>% PL</t>
  </si>
  <si>
    <t>Participação da RBR no CRI*</t>
  </si>
  <si>
    <t>Indexador</t>
  </si>
  <si>
    <t>Taxa Investida (% a.a.)</t>
  </si>
  <si>
    <t>Duration (anos)</t>
  </si>
  <si>
    <t>Vencimento</t>
  </si>
  <si>
    <t>LTV</t>
  </si>
  <si>
    <t>Cód. CETIP</t>
  </si>
  <si>
    <t>Tipo de Oferta</t>
  </si>
  <si>
    <t>Emissor</t>
  </si>
  <si>
    <t>Tipo de Risco</t>
  </si>
  <si>
    <t>Estratégia</t>
  </si>
  <si>
    <t>% da Garantia no Estado de SP</t>
  </si>
  <si>
    <t>% da Garantia em São Paulo Capital</t>
  </si>
  <si>
    <t>% da Garantia em Localização Prime</t>
  </si>
  <si>
    <t>RBRY11 - FII RBR Crédito Imobiliário High Yield</t>
  </si>
  <si>
    <t>CRI Setin Barra Funda</t>
  </si>
  <si>
    <t>CRI Baroneza</t>
  </si>
  <si>
    <t>CRI You</t>
  </si>
  <si>
    <t>CRI Lote 5</t>
  </si>
  <si>
    <t>CRI Exto</t>
  </si>
  <si>
    <t>CRI Gramado Laghetto</t>
  </si>
  <si>
    <t>CRI RNI3</t>
  </si>
  <si>
    <t>CRI Habiarte</t>
  </si>
  <si>
    <t>CRI Wimo</t>
  </si>
  <si>
    <t>CRI Mauá 2</t>
  </si>
  <si>
    <t>CRI Pontte</t>
  </si>
  <si>
    <t>CRI Tarjab</t>
  </si>
  <si>
    <t>CRI Creditas V</t>
  </si>
  <si>
    <t>CRI Longitude Estoque</t>
  </si>
  <si>
    <t>CRI Mora</t>
  </si>
  <si>
    <t>CRI Ditolvo</t>
  </si>
  <si>
    <t>A+</t>
  </si>
  <si>
    <t>ICVM 476</t>
  </si>
  <si>
    <t>RB Sec</t>
  </si>
  <si>
    <t>Corporativo</t>
  </si>
  <si>
    <t>Core</t>
  </si>
  <si>
    <t>AA-</t>
  </si>
  <si>
    <t>Galpão Logístico</t>
  </si>
  <si>
    <t>IPCA+</t>
  </si>
  <si>
    <t>Operação de crédito com a incorporadora EXTO, que tem como lastro unidades prontas de diversos empreendimentos em regiões valorizadas de São Paulo, como Vila Madalena, Vila Romana, Perdizes entre outros. A operação conta com alienação fiduciária das matrículas das unidades. Além disso, o excedente dos recebíveis nas vendas das unidades poderão ser utilizados para amortizar antecipadamente a operação - "Cash Sweep".</t>
  </si>
  <si>
    <t>Residencial</t>
  </si>
  <si>
    <t>CDI+</t>
  </si>
  <si>
    <t>20L0739373</t>
  </si>
  <si>
    <t>ISEC</t>
  </si>
  <si>
    <t>Estoque</t>
  </si>
  <si>
    <t>CRI Cabreúva</t>
  </si>
  <si>
    <t>AA</t>
  </si>
  <si>
    <t>21D0698165</t>
  </si>
  <si>
    <t>Vert</t>
  </si>
  <si>
    <t>A</t>
  </si>
  <si>
    <t>True Sec</t>
  </si>
  <si>
    <t>Habitasec</t>
  </si>
  <si>
    <t>A operação é lastreada em contratos de antecipação de recebíveis imobiliários pulverizados de quatro empreendimentos. A operação conta cessão fiduciária dos recebíveis desses empreendimentos, com mecanismo de amortização antecipada - Cash Sweep -, além de garantia corporativa da Rodobens Negócios Imobiliários.</t>
  </si>
  <si>
    <t>BB+</t>
  </si>
  <si>
    <t>N/A</t>
  </si>
  <si>
    <t>19B0177968</t>
  </si>
  <si>
    <t>CRI Pinheiros</t>
  </si>
  <si>
    <t>Operação de financiamento à aquisição de terreno localizado entre a Rua dos Pinheiros e a Av. Rebouças, em São Paulo, região em ampla expansão e uma das mais valorizadas da cidade em termos residenciais, comerciais e gastronômicos, onde será incorporado um projeto mixed-use. Conta com a alienação fiduciária do terreno, alienação fiduciária de quotas e LTV limitado a 55%.</t>
  </si>
  <si>
    <t>20G0692546</t>
  </si>
  <si>
    <t>A-</t>
  </si>
  <si>
    <t>Outros</t>
  </si>
  <si>
    <t>BBB+</t>
  </si>
  <si>
    <t>Operação lastreada em contratos de financiamento na modalidade Home Equity originados pela Creditas, responsável também pela cobrança dos créditos. Possui como garantia a alienação fiduciária de todos os imóveis envolvidos no CRI.</t>
  </si>
  <si>
    <t>21F0927565</t>
  </si>
  <si>
    <t>Operação de multipropriedade na cidade turística de Gramado-RS. Diferencia-se das demais multipropriedades da região devido à sua garantia, um hotel recém inaugurado na melhor localização de Gramado. Além disso, o hotel é administrado pela rede Laghetto, referência na região. A operação conta ainda com garantias adicionais anexas ao empreendimento.</t>
  </si>
  <si>
    <t>20A0811991</t>
  </si>
  <si>
    <t>Fortesec</t>
  </si>
  <si>
    <t>Operação de aquisição de terreno localizado no bairro da Vila Mariana em São Paulo – SP, para posterior desenvolvimento imobiliário. Empreendimento será desenvolvido pela Incorporadora You, referência em apartamentos compactos e inteligentes na capital. A operação conta com alienação fiduciária do terreno, alienação fiduciária de quotas, cessão fiduciária de futuros direitos creditórios e aval.</t>
  </si>
  <si>
    <t>21E0608916</t>
  </si>
  <si>
    <t>Operação de alavancagem de terrenos localizados no eixo de expansão da cidade de Ribeirão Preto, uma das cidades mais pujantes do interior de São Paulo. A operação conta com a alienação fiduciária dos terrenos, coobrigação da devedora e garantia pessoal dos acionistas, além de robusto fundo de reserva. A Habiarte é uma das principais incoporadoras da região.</t>
  </si>
  <si>
    <t>20B0831160</t>
  </si>
  <si>
    <t>Operação sênior lastreada em recebíveis de contratos de financiamento imobiliário e Home Equity originados pela Wimo, responsável pela cobrança dos crédito. Possui como garantia a alienação fiduciária de todos os imóveis envolvidos no CRI (sendo grande parte casas em São Paulo), além de possuir sobrecolateral em volume de carteira.</t>
  </si>
  <si>
    <t>21D0779652</t>
  </si>
  <si>
    <t>Operação sênior lastreada em recebíveis de contratos de financiamento imobiliário e Home Equity originados pela Mauá, responsável também pela cobrança dos créditos. Possui como garantia a alienação fiduciária de todos os imóveis envolvidos no CRI (sendo grande parte residencial em São Paulo), além de possuir sobrecolateral em volume de carteira.</t>
  </si>
  <si>
    <t>21C0776201</t>
  </si>
  <si>
    <t>Operação sênior lastreada em recebíveis de contratos de financiamento imobiliário e Home Equity originados pela Pontte, responsável também pela cobrança dos créditos. Possui como garantia a alienação fiduciária de todos os imóveis envolvidos no CRI (sendo grande parte residencial em São Paulo), além de possuir sobrecolateral em volume de carteira.</t>
  </si>
  <si>
    <t>21D0402879</t>
  </si>
  <si>
    <t>CRI com garantia em dois terrenos localizados no bairro da Vila Mariana, em São Paulo. A devedora é a incorporadora Tarjab, especializada em empreendimentos de médio/alto padrão na região. Conta com a alienação fiduciária na matrícula dos ativos e aval dos sócios da empresa.</t>
  </si>
  <si>
    <t>19I0252917</t>
  </si>
  <si>
    <t>Operação de crédito com a incorporadora Setin, que tem como lastro unidades residenciais prontas localizadas na Rua Cônego Vicente Miguel Marino, endereço no bairro da Barra Funda em São Paulo. A operação conta com garantia corporativa da Setin, garantia pessoal do acionista e alienação fiduciária do empreendimento. Além disso, o excedente dos recebíveis nas vendas das unidades são utilizados para amortizar antecipadamente a operação - "Cash Sweep".</t>
  </si>
  <si>
    <t>20I0905793</t>
  </si>
  <si>
    <t>Operação sênior de aquisição de imóvel de luxo localizado no condomínio residencial de alto padrão Quinta da Baroneza, Bragança Paulista. A operação conta com alienação fiduciária do imóvel e além disso possui um kicker de remuneração no momento da venda da casa.</t>
  </si>
  <si>
    <t>Pré</t>
  </si>
  <si>
    <t>21E0630613</t>
  </si>
  <si>
    <t>20J0837185</t>
  </si>
  <si>
    <t>Operação de estoque com garantia em unidades residenciais localizadas no interior do estado de São Paulo. Conta com aceleração do saldo devedor de acordo com o fluxo de venda das unidades em garantia. Além disso, conta com coobrigação da Longitude, incorporadora especializada em atuar na região.</t>
  </si>
  <si>
    <t>19K1145467</t>
  </si>
  <si>
    <t>Operação de crédito lastreada em recebíveis de empreendimento residencial localizado na Vila Madalena.</t>
  </si>
  <si>
    <t>20I0904073</t>
  </si>
  <si>
    <t>Operação de crédito com latro em unidades residenciais prontas de médio padrão no bairro de Interlagos, São Paulo. A operação conta com aceleração do saldo devedor com o fluxo de venda das unidades em garantia. Além disso, conta com a coobrigação, fiança e aval dos sócios da Ditolvo.</t>
  </si>
  <si>
    <t>17J0158695</t>
  </si>
  <si>
    <t>RBRY11 - FII RBR Crédito Imobiliário Estruturado</t>
  </si>
  <si>
    <t>Cotas Emitidas (Início Mês)</t>
  </si>
  <si>
    <t>Cotas Emitidas (Fim Mês)</t>
  </si>
  <si>
    <t>Cota a Mercado</t>
  </si>
  <si>
    <t>PL / cota</t>
  </si>
  <si>
    <t>DRE Gerencial</t>
  </si>
  <si>
    <t>Ano &gt;&gt;</t>
  </si>
  <si>
    <t>Resultado RBRY11 (R$)</t>
  </si>
  <si>
    <t>Acum. 2021</t>
  </si>
  <si>
    <t>12M</t>
  </si>
  <si>
    <t>Início</t>
  </si>
  <si>
    <t>(+) Receitas</t>
  </si>
  <si>
    <t>Juros (CRI)</t>
  </si>
  <si>
    <t>Correção Monetária (CRI)</t>
  </si>
  <si>
    <t>LCI</t>
  </si>
  <si>
    <t>Dividendos de FIIs/FIDC</t>
  </si>
  <si>
    <t>Liquidez</t>
  </si>
  <si>
    <t>(-) Despesas</t>
  </si>
  <si>
    <t>Despesas do Fundo</t>
  </si>
  <si>
    <t>(=) FFO | Funds from Operations</t>
  </si>
  <si>
    <t>Receitas Não-Recorrentes CRIs</t>
  </si>
  <si>
    <t>Receitas Não-Recorrentes FIIs (Líquido IR)</t>
  </si>
  <si>
    <t>Despesas Não-Recorrentes</t>
  </si>
  <si>
    <t>(=) Resultado Final</t>
  </si>
  <si>
    <t>Reservas</t>
  </si>
  <si>
    <t>Rendimento Novos Cotistas</t>
  </si>
  <si>
    <t>(=) Rendimento Distribuído</t>
  </si>
  <si>
    <t>Rendimento / Cota (R$ / cota)</t>
  </si>
  <si>
    <t>Dividend Yield (Anualizado)</t>
  </si>
  <si>
    <t>Abertura da Distribuição</t>
  </si>
  <si>
    <t>Receita CRIs</t>
  </si>
  <si>
    <t>Receita FIIs/FIDC + Liquidez</t>
  </si>
  <si>
    <t>Receitas Não-Recorrentes</t>
  </si>
  <si>
    <t>Total Distribuído</t>
  </si>
  <si>
    <t>Operação de desenvolvimento de um empreendimento de alto padrão localizado em região privilegiada de Campinas/SP. A emissão é lastreada em uma debênture emitida pela loteadora Lote 5, companhia que atua majoritariamente no interior de São Paulo. A operação conta com fiança, alienação de quotas, cessão fiduciária dos recebíveis e alienação fiduciária das matrículas dos lotes. Além da remuneração, a operação tem um “prêmio” (kicker) sobre as vendas das garantias. O retorno esperado do investimento é de 16% a.a..</t>
  </si>
  <si>
    <t>Operação lastreada em contrato de locação com uma rede varejista, de capital aberto, referência no setor que atua e com sólida posição financeira e qualidade de crédito. A operação também conta com a alienação fiduciária do imóvel locado: um galpão logístico AAA localizado na região de Cabreúva – SP. Operação com LTV de 38%.</t>
  </si>
  <si>
    <t>CRI Munir Abbud Vila Madalena</t>
  </si>
  <si>
    <t>Operação de aquisição de terreno e posterior desenvolvimento imobiliário de um projeto residencial localizado no bairro da Vila Madalena, em São Paulo – SP. O empreendimento será desenvolvido pela Incorporadora Munir Abbud, com perfil de produto médio-alto padrão. A operação conta com alienação fiduciária do terreno, alienação fiduciária de quotas da SPE, cessão fiduciária de futuros direitos creditórios, aval e fundos de reserva e despesas.</t>
  </si>
  <si>
    <t>21G0590342</t>
  </si>
  <si>
    <t>CRI Lote 5 Capuava</t>
  </si>
  <si>
    <t>21H0891311</t>
  </si>
  <si>
    <t>Ourinvest</t>
  </si>
  <si>
    <t>CRI Longitude</t>
  </si>
  <si>
    <t>Operação lastreada em carteira pulverizada de contratos de compra e venda de lotes residenciais. A operação utiliza-se dos recebíveis da carteira pulverizada para pagamento de principal de juros, além de alienação fiduciária dos ativos, coobrigação da cedente, subordinação de 30%, aval corporativo da holding operacional do grupo e fiança dos sócios.</t>
  </si>
  <si>
    <t>18I0295172</t>
  </si>
  <si>
    <t>Carteira Pulverizada</t>
  </si>
  <si>
    <t>CRI Munir Abbud Jardins</t>
  </si>
  <si>
    <t>Operação de aquisição de terreno e posterior desenvolvimento imobiliário de um projeto residencial localizado no bairro de Jardins, em São Paulo – SP. O empreendimento será desenvolvido pela Incorporadora Munir Abbud, com perfil de produto médio-alto padrão. A operação conta com alienação fiduciária do terreno, alienação fiduciária de quotas da SPE, cessão fiduciária de futuros direitos creditórios, aval e fundos de reserva e despesas.</t>
  </si>
  <si>
    <t>21H1080849</t>
  </si>
  <si>
    <t>CRI TPA Jardins</t>
  </si>
  <si>
    <t>Operação de estoque com a incorporadora TPA Empreendimentos nos Jardins, tendo como garantia principal unidades residenciais de alto padrão na Alameda Lorena. O CRI conta com aval dos sócios, Fundo de Despesa, Fundo de Reserva e alienação fiduciária do imóvel, com LTV de 66%. A operação também apresenta cash sweep, além de ter quase 50% das unidades já vendidas.</t>
  </si>
  <si>
    <t>21H0892530</t>
  </si>
  <si>
    <t xml:space="preserve">Operação de aquisição de duas áreas com localização privilegiada em Campinas/SP, região com potencial de desenvolvimento próximo à impostantes vias de acesso na cidade (Rodovia Dom Pedro I) e a outros empreendimentos conhecidos e bem-sucedidos no entorno. A emissão é lastreada em uma debênture emitida pela loteadora Lote 5, companhia que atua majoritariamente no interior de São Paulo. A operação conta com alienação fiduciária dos imóveis, alienação fiduciária de quotas da SPE detentora dos imóveis, avais, cessão fiduciária dos recebíveis e fundos de reserva e despesas. </t>
  </si>
  <si>
    <t>Locação Multidevedor</t>
  </si>
  <si>
    <t>FIDC Tourmalet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</si>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</sst>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[$-416]mmm\-yy;@"/>
    <numFmt numFmtId="168" formatCode="_(* #,##0_);_(* \(#,##0\);_(* &quot;-&quot;_);_(@_)"/>
    <numFmt numFmtId="169" formatCode="_(* #,##0.00_);_(* \(#,##0.0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Open Sans"/>
      <family val="2"/>
    </font>
    <font>
      <b/>
      <sz val="10"/>
      <color theme="0"/>
      <name val="Open Sans"/>
      <family val="2"/>
    </font>
    <font>
      <b/>
      <i/>
      <sz val="10"/>
      <color theme="0"/>
      <name val="Open Sans"/>
      <family val="2"/>
    </font>
    <font>
      <sz val="10"/>
      <color theme="1"/>
      <name val="Open Sans"/>
      <family val="2"/>
    </font>
    <font>
      <sz val="10"/>
      <color theme="0"/>
      <name val="Open Sans"/>
      <family val="2"/>
    </font>
    <font>
      <b/>
      <sz val="10"/>
      <color rgb="FF585856"/>
      <name val="Open Sans"/>
      <family val="2"/>
    </font>
    <font>
      <sz val="10"/>
      <color rgb="FF005192"/>
      <name val="Open Sans"/>
      <family val="2"/>
    </font>
    <font>
      <sz val="10"/>
      <color rgb="FF585856"/>
      <name val="Open Sans"/>
      <family val="2"/>
    </font>
    <font>
      <b/>
      <sz val="10"/>
      <color rgb="FF1A2C4C"/>
      <name val="Open Sans"/>
      <family val="2"/>
    </font>
    <font>
      <sz val="10"/>
      <color rgb="FF585856"/>
      <name val="Open Sans Light"/>
      <family val="2"/>
    </font>
  </fonts>
  <fills count="10">
    <fill>
      <patternFill patternType="none"/>
    </fill>
    <fill>
      <patternFill patternType="gray125"/>
    </fill>
    <fill>
      <patternFill patternType="lightGrid">
        <fgColor auto="1"/>
        <bgColor rgb="FF1A2C4C"/>
      </patternFill>
    </fill>
    <fill>
      <patternFill patternType="lightGrid">
        <fgColor theme="1"/>
        <bgColor rgb="FF1A2C4C"/>
      </patternFill>
    </fill>
    <fill>
      <patternFill patternType="solid">
        <fgColor rgb="FF585856"/>
        <bgColor indexed="64"/>
      </patternFill>
    </fill>
    <fill>
      <patternFill patternType="solid">
        <fgColor rgb="FF005192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1A2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F0F7"/>
        <bgColor indexed="64"/>
      </patternFill>
    </fill>
  </fills>
  <borders count="8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 style="thin">
        <color rgb="FF1A2C4C"/>
      </left>
      <right/>
      <top style="thin">
        <color rgb="FF1A2C4C"/>
      </top>
      <bottom/>
      <diagonal/>
    </border>
    <border>
      <left/>
      <right/>
      <top style="thin">
        <color rgb="FF1A2C4C"/>
      </top>
      <bottom/>
      <diagonal/>
    </border>
    <border>
      <left style="thin">
        <color rgb="FF1A2C4C"/>
      </left>
      <right/>
      <top/>
      <bottom style="dotted">
        <color rgb="FF585856"/>
      </bottom>
      <diagonal/>
    </border>
    <border>
      <left/>
      <right/>
      <top/>
      <bottom style="dotted">
        <color rgb="FF585856"/>
      </bottom>
      <diagonal/>
    </border>
    <border>
      <left style="thin">
        <color rgb="FF1A2C4C"/>
      </left>
      <right/>
      <top style="dotted">
        <color rgb="FF585856"/>
      </top>
      <bottom style="dotted">
        <color rgb="FF585856"/>
      </bottom>
      <diagonal/>
    </border>
    <border>
      <left/>
      <right/>
      <top style="dotted">
        <color rgb="FF585856"/>
      </top>
      <bottom style="dotted">
        <color rgb="FF58585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2" fillId="2" borderId="1" xfId="0" applyFont="1" applyFill="1" applyBorder="1" applyAlignment="1">
      <alignment vertical="center"/>
    </xf>
    <xf numFmtId="17" fontId="4" fillId="3" borderId="1" xfId="0" quotePrefix="1" applyNumberFormat="1" applyFont="1" applyFill="1" applyBorder="1" applyAlignment="1">
      <alignment horizontal="left" vertical="center" indent="1"/>
    </xf>
    <xf numFmtId="17" fontId="4" fillId="3" borderId="0" xfId="0" quotePrefix="1" applyNumberFormat="1" applyFont="1" applyFill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left" vertical="center" indent="1"/>
    </xf>
    <xf numFmtId="165" fontId="2" fillId="0" borderId="5" xfId="2" applyNumberFormat="1" applyFont="1" applyFill="1" applyBorder="1" applyAlignment="1">
      <alignment horizontal="center" vertical="center"/>
    </xf>
    <xf numFmtId="10" fontId="2" fillId="0" borderId="5" xfId="2" applyNumberFormat="1" applyFont="1" applyFill="1" applyBorder="1" applyAlignment="1">
      <alignment horizontal="center" vertical="center"/>
    </xf>
    <xf numFmtId="166" fontId="2" fillId="0" borderId="5" xfId="2" applyNumberFormat="1" applyFont="1" applyFill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9" fontId="2" fillId="0" borderId="5" xfId="2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7" borderId="0" xfId="0" applyFont="1" applyFill="1" applyAlignment="1">
      <alignment vertical="center"/>
    </xf>
    <xf numFmtId="17" fontId="6" fillId="7" borderId="0" xfId="0" applyNumberFormat="1" applyFont="1" applyFill="1" applyAlignment="1">
      <alignment horizontal="center" vertical="center"/>
    </xf>
    <xf numFmtId="17" fontId="6" fillId="8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7" borderId="0" xfId="0" applyFont="1" applyFill="1" applyAlignment="1">
      <alignment horizontal="left" vertical="center" indent="1"/>
    </xf>
    <xf numFmtId="0" fontId="7" fillId="6" borderId="0" xfId="0" applyFont="1" applyFill="1" applyAlignment="1">
      <alignment horizontal="left" vertical="center" indent="2"/>
    </xf>
    <xf numFmtId="168" fontId="7" fillId="6" borderId="0" xfId="0" applyNumberFormat="1" applyFont="1" applyFill="1" applyAlignment="1">
      <alignment vertical="center"/>
    </xf>
    <xf numFmtId="168" fontId="7" fillId="8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 indent="3"/>
    </xf>
    <xf numFmtId="168" fontId="11" fillId="0" borderId="0" xfId="0" applyNumberFormat="1" applyFont="1" applyAlignment="1">
      <alignment vertical="center"/>
    </xf>
    <xf numFmtId="168" fontId="11" fillId="8" borderId="0" xfId="0" applyNumberFormat="1" applyFont="1" applyFill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5" borderId="0" xfId="0" applyFont="1" applyFill="1" applyAlignment="1">
      <alignment horizontal="left" vertical="center" indent="2"/>
    </xf>
    <xf numFmtId="4" fontId="6" fillId="5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8" borderId="0" xfId="0" applyNumberFormat="1" applyFont="1" applyFill="1" applyAlignment="1">
      <alignment vertical="center"/>
    </xf>
    <xf numFmtId="0" fontId="9" fillId="9" borderId="0" xfId="0" applyFont="1" applyFill="1" applyAlignment="1">
      <alignment horizontal="left" vertical="center" indent="2"/>
    </xf>
    <xf numFmtId="10" fontId="9" fillId="9" borderId="0" xfId="2" applyNumberFormat="1" applyFont="1" applyFill="1" applyAlignment="1">
      <alignment vertical="center"/>
    </xf>
    <xf numFmtId="10" fontId="5" fillId="8" borderId="0" xfId="0" applyNumberFormat="1" applyFont="1" applyFill="1" applyAlignment="1">
      <alignment vertical="center"/>
    </xf>
    <xf numFmtId="10" fontId="5" fillId="8" borderId="0" xfId="2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169" fontId="9" fillId="0" borderId="0" xfId="0" applyNumberFormat="1" applyFont="1" applyAlignment="1">
      <alignment vertical="center"/>
    </xf>
    <xf numFmtId="0" fontId="9" fillId="6" borderId="0" xfId="0" applyFont="1" applyFill="1" applyAlignment="1">
      <alignment vertical="center"/>
    </xf>
    <xf numFmtId="169" fontId="9" fillId="6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horizontal="left" vertical="center" indent="1"/>
    </xf>
    <xf numFmtId="17" fontId="4" fillId="3" borderId="0" xfId="0" quotePrefix="1" applyNumberFormat="1" applyFont="1" applyFill="1" applyBorder="1" applyAlignment="1">
      <alignment horizontal="left" vertical="center" indent="1"/>
    </xf>
    <xf numFmtId="0" fontId="5" fillId="0" borderId="0" xfId="0" applyFont="1" applyFill="1" applyAlignment="1">
      <alignment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59531</xdr:colOff>
      <xdr:row>1</xdr:row>
      <xdr:rowOff>238124</xdr:rowOff>
    </xdr:from>
    <xdr:to>
      <xdr:col>20</xdr:col>
      <xdr:colOff>1174823</xdr:colOff>
      <xdr:row>3</xdr:row>
      <xdr:rowOff>40451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4852CC-CF04-4539-9831-87B43A76A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9881" y="476249"/>
          <a:ext cx="1115292" cy="278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0</xdr:colOff>
      <xdr:row>2</xdr:row>
      <xdr:rowOff>226218</xdr:rowOff>
    </xdr:from>
    <xdr:ext cx="1117673" cy="278577"/>
    <xdr:pic>
      <xdr:nvPicPr>
        <xdr:cNvPr id="2" name="Picture 1">
          <a:extLst>
            <a:ext uri="{FF2B5EF4-FFF2-40B4-BE49-F238E27FC236}">
              <a16:creationId xmlns:a16="http://schemas.microsoft.com/office/drawing/2014/main" id="{773F8AEA-C4C4-4072-894D-E13E490D1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0" y="569118"/>
          <a:ext cx="1117673" cy="27857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herme.manupella/Datto%20Workplace/RBRAsset/04.%20Cr&#233;dito/02.%20Investimentos/Acompanhamento/Planilh&#227;o/Base%20-%20n&#227;o%20salvar%20em%20cima/C&#243;pia%20de%20Planilh&#227;o%20-%20AK%20HY%2008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ruza/Desktop/Datto%20Workplace/RBRAsset/04.%20Cr&#233;dito/02.%20Investimentos/Acompanhamento/Planilh&#227;o/Base%20-%20n&#227;o%20salvar%20em%20cima/Planilh&#227;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ira"/>
      <sheetName val="MonitorBase"/>
      <sheetName val="Monitor"/>
      <sheetName val="Infos Estáticas"/>
      <sheetName val="Detalhamento_HG"/>
      <sheetName val="Detalhamento_HY"/>
      <sheetName val="Infos Dinâmicas Mensais"/>
      <sheetName val="Posição RBR"/>
      <sheetName val="Integralizações"/>
      <sheetName val="Rel. Mensal HG_1"/>
      <sheetName val="Rel. Mensal HY_1"/>
      <sheetName val="Tático+Liquidez_HG"/>
      <sheetName val="Tático+Liquidez_HY"/>
      <sheetName val="Garantias"/>
      <sheetName val="Guidance"/>
      <sheetName val="Rel. Mensal HG_2"/>
      <sheetName val="Rel. Mensal HY_2"/>
      <sheetName val="Resultado HG"/>
      <sheetName val="Resultado HY"/>
      <sheetName val="Gráficos HG"/>
      <sheetName val="Gráficos HY"/>
      <sheetName val="Fundamentos - HG_1"/>
      <sheetName val="Fundamentos - HY_1"/>
      <sheetName val="Relatório"/>
      <sheetName val="PL Fundos"/>
      <sheetName val="Cessão Fiduciária Locação"/>
      <sheetName val="Sheet1"/>
      <sheetName val="PMTs Realizadas"/>
      <sheetName val="PMTs Projetadas"/>
      <sheetName val="Recebíveis"/>
      <sheetName val="Cálculo de Covenants"/>
      <sheetName val="Pré-Acompanhamento"/>
      <sheetName val="Auxiliar"/>
      <sheetName val="CDI"/>
      <sheetName val="NTNB"/>
      <sheetName val="Lista de Covenants"/>
      <sheetName val="HY"/>
      <sheetName val="Feri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 Exto"/>
      <sheetName val="Relatório Gafisa"/>
      <sheetName val="MonitorBase"/>
      <sheetName val="Monitor"/>
      <sheetName val="Infos Estáticas"/>
      <sheetName val="Infos Dinâmicas Mensais"/>
      <sheetName val="Posição RBR"/>
      <sheetName val="Compras e Vendas"/>
      <sheetName val="PL Fundos e Histórico"/>
      <sheetName val="Rel. Mensal HG_1"/>
      <sheetName val="Rel. Mensal HY_1"/>
      <sheetName val="Rel. Mensal SOPP_1"/>
      <sheetName val="Tático+Liquidez_HG"/>
      <sheetName val="Tático+Liquidez_HY"/>
      <sheetName val="Tático+Liquidez_SOPP"/>
      <sheetName val="Rel. Mensal HG_2"/>
      <sheetName val="Rel. Mensal HY_2"/>
      <sheetName val="Rel. Mensal SOPP_2"/>
      <sheetName val="Resultado HG"/>
      <sheetName val="Resultado HY"/>
      <sheetName val="Resultado SOPP"/>
      <sheetName val="Gráficos HG"/>
      <sheetName val="Gráficos HY"/>
      <sheetName val="Gráficos SOPP"/>
      <sheetName val="Garantias"/>
      <sheetName val="Recebíveis"/>
      <sheetName val="Fundo de Reserva"/>
      <sheetName val="Vendas"/>
      <sheetName val="Outros Covenants"/>
      <sheetName val="Cálculo de Covenants Móveis"/>
      <sheetName val="Pré-Acompanhamento"/>
      <sheetName val="Lista de Covenants"/>
      <sheetName val="Auxiliar"/>
      <sheetName val="CDI"/>
      <sheetName val="NTNB"/>
      <sheetName val="Feri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C325-0E35-42AA-B7E3-605F37A4E35B}">
  <sheetPr>
    <tabColor theme="4" tint="0.79998168889431442"/>
  </sheetPr>
  <dimension ref="A1:V56"/>
  <sheetViews>
    <sheetView showGridLines="0" zoomScale="80" zoomScaleNormal="80" workbookViewId="0">
      <pane xSplit="2" ySplit="6" topLeftCell="O28" activePane="bottomRight" state="frozen"/>
      <selection activeCell="B42" sqref="B42"/>
      <selection pane="topRight" activeCell="B42" sqref="B42"/>
      <selection pane="bottomLeft" activeCell="B42" sqref="B42"/>
      <selection pane="bottomRight" activeCell="A31" sqref="A31:XFD31"/>
    </sheetView>
  </sheetViews>
  <sheetFormatPr defaultColWidth="9.140625" defaultRowHeight="18.75" customHeight="1" zeroHeight="1" x14ac:dyDescent="0.25"/>
  <cols>
    <col min="1" max="1" width="3.5703125" style="2" customWidth="1"/>
    <col min="2" max="2" width="43.5703125" style="2" customWidth="1"/>
    <col min="3" max="3" width="111.42578125" style="2" customWidth="1"/>
    <col min="4" max="4" width="19.28515625" style="2" customWidth="1"/>
    <col min="5" max="5" width="30.85546875" style="2" customWidth="1"/>
    <col min="6" max="6" width="23.140625" style="2" customWidth="1"/>
    <col min="7" max="7" width="12.85546875" style="2" customWidth="1"/>
    <col min="8" max="8" width="20.5703125" style="2" customWidth="1"/>
    <col min="9" max="9" width="17" style="2" bestFit="1" customWidth="1"/>
    <col min="10" max="10" width="16.140625" style="2" customWidth="1"/>
    <col min="11" max="11" width="15.7109375" style="2" customWidth="1"/>
    <col min="12" max="12" width="19.7109375" style="2" customWidth="1"/>
    <col min="13" max="13" width="12.42578125" style="2" customWidth="1"/>
    <col min="14" max="14" width="17.5703125" style="2" customWidth="1"/>
    <col min="15" max="15" width="21.28515625" style="2" customWidth="1"/>
    <col min="16" max="16" width="17.5703125" style="2" customWidth="1"/>
    <col min="17" max="17" width="28.42578125" style="2" customWidth="1"/>
    <col min="18" max="18" width="18.28515625" style="2" customWidth="1"/>
    <col min="19" max="21" width="24.85546875" style="2" customWidth="1"/>
    <col min="22" max="22" width="3.5703125" style="2" customWidth="1"/>
    <col min="23" max="16384" width="9.140625" style="2"/>
  </cols>
  <sheetData>
    <row r="1" spans="1:22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 customHeight="1" x14ac:dyDescent="0.25">
      <c r="A2" s="1"/>
      <c r="B2" s="3" t="s">
        <v>21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  <c r="Q2" s="1"/>
      <c r="R2" s="1"/>
      <c r="S2" s="1"/>
      <c r="T2" s="1"/>
      <c r="U2" s="1"/>
      <c r="V2" s="5"/>
    </row>
    <row r="3" spans="1:22" ht="18.75" customHeight="1" x14ac:dyDescent="0.25">
      <c r="A3" s="1"/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  <c r="R3" s="1"/>
      <c r="S3" s="1"/>
      <c r="T3" s="1"/>
      <c r="U3" s="1"/>
      <c r="V3" s="5"/>
    </row>
    <row r="4" spans="1:22" ht="18.75" customHeight="1" x14ac:dyDescent="0.25">
      <c r="A4" s="1"/>
      <c r="B4" s="6">
        <v>44440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"/>
      <c r="O4" s="1"/>
      <c r="P4" s="1"/>
      <c r="Q4" s="1"/>
      <c r="R4" s="1"/>
      <c r="S4" s="1"/>
      <c r="T4" s="1"/>
      <c r="U4" s="1"/>
      <c r="V4" s="5"/>
    </row>
    <row r="5" spans="1:22" ht="18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7.5" customHeight="1" x14ac:dyDescent="0.25">
      <c r="A6" s="1"/>
      <c r="B6" s="8" t="s">
        <v>1</v>
      </c>
      <c r="C6" s="9" t="s">
        <v>2</v>
      </c>
      <c r="D6" s="10" t="s">
        <v>3</v>
      </c>
      <c r="E6" s="10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17</v>
      </c>
      <c r="S6" s="11" t="s">
        <v>18</v>
      </c>
      <c r="T6" s="11" t="s">
        <v>19</v>
      </c>
      <c r="U6" s="11" t="s">
        <v>20</v>
      </c>
      <c r="V6" s="1"/>
    </row>
    <row r="7" spans="1:22" ht="75" customHeight="1" x14ac:dyDescent="0.25">
      <c r="A7" s="1"/>
      <c r="B7" s="12" t="s">
        <v>25</v>
      </c>
      <c r="C7" s="13" t="s">
        <v>132</v>
      </c>
      <c r="D7" s="14" t="s">
        <v>56</v>
      </c>
      <c r="E7" s="15" t="s">
        <v>47</v>
      </c>
      <c r="F7" s="16">
        <v>33489954.048</v>
      </c>
      <c r="G7" s="17">
        <v>9.5257889167370172E-2</v>
      </c>
      <c r="H7" s="17">
        <v>0.8674613597333064</v>
      </c>
      <c r="I7" s="15" t="s">
        <v>45</v>
      </c>
      <c r="J7" s="18">
        <v>0.09</v>
      </c>
      <c r="K7" s="19">
        <v>3.1812691469017533</v>
      </c>
      <c r="L7" s="20">
        <v>46566</v>
      </c>
      <c r="M7" s="21">
        <v>0.33419058619038267</v>
      </c>
      <c r="N7" s="15" t="s">
        <v>70</v>
      </c>
      <c r="O7" s="15" t="s">
        <v>39</v>
      </c>
      <c r="P7" s="15" t="s">
        <v>40</v>
      </c>
      <c r="Q7" s="15" t="s">
        <v>41</v>
      </c>
      <c r="R7" s="15" t="s">
        <v>42</v>
      </c>
      <c r="S7" s="21">
        <v>1</v>
      </c>
      <c r="T7" s="21">
        <v>0</v>
      </c>
      <c r="U7" s="21">
        <v>0</v>
      </c>
      <c r="V7" s="1"/>
    </row>
    <row r="8" spans="1:22" ht="75" customHeight="1" x14ac:dyDescent="0.25">
      <c r="A8" s="1"/>
      <c r="B8" s="22" t="s">
        <v>63</v>
      </c>
      <c r="C8" s="23" t="s">
        <v>64</v>
      </c>
      <c r="D8" s="14" t="s">
        <v>53</v>
      </c>
      <c r="E8" s="15" t="s">
        <v>47</v>
      </c>
      <c r="F8" s="16">
        <v>32086793.377428003</v>
      </c>
      <c r="G8" s="17">
        <v>9.1266778177794411E-2</v>
      </c>
      <c r="H8" s="17">
        <v>1</v>
      </c>
      <c r="I8" s="15" t="s">
        <v>48</v>
      </c>
      <c r="J8" s="18">
        <v>0.05</v>
      </c>
      <c r="K8" s="19">
        <v>0.73429948041034643</v>
      </c>
      <c r="L8" s="20">
        <v>44747</v>
      </c>
      <c r="M8" s="21">
        <v>0.63613226558282798</v>
      </c>
      <c r="N8" s="24" t="s">
        <v>65</v>
      </c>
      <c r="O8" s="15" t="s">
        <v>39</v>
      </c>
      <c r="P8" s="15" t="s">
        <v>55</v>
      </c>
      <c r="Q8" s="15" t="s">
        <v>41</v>
      </c>
      <c r="R8" s="15" t="s">
        <v>42</v>
      </c>
      <c r="S8" s="21">
        <v>1</v>
      </c>
      <c r="T8" s="21">
        <v>1</v>
      </c>
      <c r="U8" s="21">
        <v>1</v>
      </c>
      <c r="V8" s="1"/>
    </row>
    <row r="9" spans="1:22" ht="75" customHeight="1" x14ac:dyDescent="0.25">
      <c r="A9" s="1"/>
      <c r="B9" s="22" t="s">
        <v>52</v>
      </c>
      <c r="C9" s="23" t="s">
        <v>133</v>
      </c>
      <c r="D9" s="14" t="s">
        <v>53</v>
      </c>
      <c r="E9" s="15" t="s">
        <v>44</v>
      </c>
      <c r="F9" s="16">
        <v>30094685.459999997</v>
      </c>
      <c r="G9" s="17">
        <v>8.5600482101788583E-2</v>
      </c>
      <c r="H9" s="17">
        <v>1</v>
      </c>
      <c r="I9" s="15" t="s">
        <v>89</v>
      </c>
      <c r="J9" s="18">
        <v>8.2500000000000004E-2</v>
      </c>
      <c r="K9" s="19">
        <v>2</v>
      </c>
      <c r="L9" s="20">
        <v>45397</v>
      </c>
      <c r="M9" s="21">
        <v>0.3838680062524884</v>
      </c>
      <c r="N9" s="24" t="s">
        <v>54</v>
      </c>
      <c r="O9" s="15" t="s">
        <v>39</v>
      </c>
      <c r="P9" s="15" t="s">
        <v>55</v>
      </c>
      <c r="Q9" s="15" t="s">
        <v>41</v>
      </c>
      <c r="R9" s="15" t="s">
        <v>42</v>
      </c>
      <c r="S9" s="21">
        <v>1</v>
      </c>
      <c r="T9" s="21">
        <v>0</v>
      </c>
      <c r="U9" s="21">
        <v>0</v>
      </c>
      <c r="V9" s="1"/>
    </row>
    <row r="10" spans="1:22" ht="75" customHeight="1" x14ac:dyDescent="0.25">
      <c r="A10" s="1"/>
      <c r="B10" s="22" t="s">
        <v>27</v>
      </c>
      <c r="C10" s="23" t="s">
        <v>71</v>
      </c>
      <c r="D10" s="14" t="s">
        <v>56</v>
      </c>
      <c r="E10" s="15" t="s">
        <v>67</v>
      </c>
      <c r="F10" s="16">
        <v>22640764.823600002</v>
      </c>
      <c r="G10" s="17">
        <v>6.4398758599066505E-2</v>
      </c>
      <c r="H10" s="17">
        <v>0.50909090909090904</v>
      </c>
      <c r="I10" s="15" t="s">
        <v>45</v>
      </c>
      <c r="J10" s="18">
        <v>0.09</v>
      </c>
      <c r="K10" s="19">
        <v>2.5776680389853719</v>
      </c>
      <c r="L10" s="20">
        <v>46588</v>
      </c>
      <c r="M10" s="21">
        <v>0.45018101962857715</v>
      </c>
      <c r="N10" s="24" t="s">
        <v>72</v>
      </c>
      <c r="O10" s="15" t="s">
        <v>39</v>
      </c>
      <c r="P10" s="15" t="s">
        <v>73</v>
      </c>
      <c r="Q10" s="15" t="s">
        <v>143</v>
      </c>
      <c r="R10" s="15" t="s">
        <v>42</v>
      </c>
      <c r="S10" s="21">
        <v>0</v>
      </c>
      <c r="T10" s="21">
        <v>0</v>
      </c>
      <c r="U10" s="21">
        <v>0</v>
      </c>
      <c r="V10" s="1"/>
    </row>
    <row r="11" spans="1:22" ht="75" customHeight="1" x14ac:dyDescent="0.25">
      <c r="A11" s="1"/>
      <c r="B11" s="22" t="s">
        <v>24</v>
      </c>
      <c r="C11" s="23" t="s">
        <v>74</v>
      </c>
      <c r="D11" s="14" t="s">
        <v>56</v>
      </c>
      <c r="E11" s="15" t="s">
        <v>47</v>
      </c>
      <c r="F11" s="16">
        <v>21384202.899375003</v>
      </c>
      <c r="G11" s="17">
        <v>6.0824628985803854E-2</v>
      </c>
      <c r="H11" s="17">
        <v>1</v>
      </c>
      <c r="I11" s="15" t="s">
        <v>48</v>
      </c>
      <c r="J11" s="18">
        <v>0.05</v>
      </c>
      <c r="K11" s="19">
        <v>2.4333333333333331</v>
      </c>
      <c r="L11" s="20">
        <v>46170</v>
      </c>
      <c r="M11" s="21">
        <v>0.73252164751214721</v>
      </c>
      <c r="N11" s="24" t="s">
        <v>75</v>
      </c>
      <c r="O11" s="15" t="s">
        <v>39</v>
      </c>
      <c r="P11" s="15" t="s">
        <v>40</v>
      </c>
      <c r="Q11" s="15" t="s">
        <v>41</v>
      </c>
      <c r="R11" s="15" t="s">
        <v>42</v>
      </c>
      <c r="S11" s="21">
        <v>1</v>
      </c>
      <c r="T11" s="21">
        <v>1</v>
      </c>
      <c r="U11" s="21">
        <v>1</v>
      </c>
      <c r="V11" s="1"/>
    </row>
    <row r="12" spans="1:22" ht="75" customHeight="1" x14ac:dyDescent="0.25">
      <c r="A12" s="1"/>
      <c r="B12" s="22" t="s">
        <v>26</v>
      </c>
      <c r="C12" s="23" t="s">
        <v>46</v>
      </c>
      <c r="D12" s="14" t="s">
        <v>43</v>
      </c>
      <c r="E12" s="15" t="s">
        <v>47</v>
      </c>
      <c r="F12" s="16">
        <v>13567752.6745</v>
      </c>
      <c r="G12" s="17">
        <v>3.8591736455219017E-2</v>
      </c>
      <c r="H12" s="17">
        <v>1</v>
      </c>
      <c r="I12" s="15" t="s">
        <v>48</v>
      </c>
      <c r="J12" s="18">
        <v>0.04</v>
      </c>
      <c r="K12" s="19">
        <v>2.4178000562473763</v>
      </c>
      <c r="L12" s="20">
        <v>46048</v>
      </c>
      <c r="M12" s="21">
        <v>0.55000000000000004</v>
      </c>
      <c r="N12" s="24" t="s">
        <v>49</v>
      </c>
      <c r="O12" s="15" t="s">
        <v>39</v>
      </c>
      <c r="P12" s="15" t="s">
        <v>50</v>
      </c>
      <c r="Q12" s="15" t="s">
        <v>51</v>
      </c>
      <c r="R12" s="15" t="s">
        <v>42</v>
      </c>
      <c r="S12" s="21">
        <v>1</v>
      </c>
      <c r="T12" s="21">
        <v>1</v>
      </c>
      <c r="U12" s="21">
        <v>0</v>
      </c>
      <c r="V12" s="1"/>
    </row>
    <row r="13" spans="1:22" ht="75" customHeight="1" x14ac:dyDescent="0.25">
      <c r="A13" s="1"/>
      <c r="B13" s="22" t="s">
        <v>29</v>
      </c>
      <c r="C13" s="23" t="s">
        <v>76</v>
      </c>
      <c r="D13" s="14" t="s">
        <v>66</v>
      </c>
      <c r="E13" s="15" t="s">
        <v>47</v>
      </c>
      <c r="F13" s="16">
        <v>11590000.944</v>
      </c>
      <c r="G13" s="17">
        <v>3.2966274716020406E-2</v>
      </c>
      <c r="H13" s="17">
        <v>1</v>
      </c>
      <c r="I13" s="15" t="s">
        <v>48</v>
      </c>
      <c r="J13" s="18">
        <v>0.06</v>
      </c>
      <c r="K13" s="19">
        <v>1.8298517903012457</v>
      </c>
      <c r="L13" s="20">
        <v>46024</v>
      </c>
      <c r="M13" s="21">
        <v>0.54302065810864719</v>
      </c>
      <c r="N13" s="24" t="s">
        <v>77</v>
      </c>
      <c r="O13" s="15" t="s">
        <v>39</v>
      </c>
      <c r="P13" s="15" t="s">
        <v>40</v>
      </c>
      <c r="Q13" s="15" t="s">
        <v>41</v>
      </c>
      <c r="R13" s="15" t="s">
        <v>42</v>
      </c>
      <c r="S13" s="21">
        <v>1</v>
      </c>
      <c r="T13" s="21">
        <v>0</v>
      </c>
      <c r="U13" s="21">
        <v>0</v>
      </c>
      <c r="V13" s="1"/>
    </row>
    <row r="14" spans="1:22" ht="75" customHeight="1" x14ac:dyDescent="0.25">
      <c r="A14" s="1"/>
      <c r="B14" s="22" t="s">
        <v>144</v>
      </c>
      <c r="C14" s="23" t="s">
        <v>145</v>
      </c>
      <c r="D14" s="14" t="s">
        <v>56</v>
      </c>
      <c r="E14" s="15" t="s">
        <v>47</v>
      </c>
      <c r="F14" s="16">
        <v>10508645.353499999</v>
      </c>
      <c r="G14" s="17">
        <v>2.9890497100956263E-2</v>
      </c>
      <c r="H14" s="17">
        <v>1</v>
      </c>
      <c r="I14" s="15" t="s">
        <v>48</v>
      </c>
      <c r="J14" s="18">
        <v>4.4999999999999998E-2</v>
      </c>
      <c r="K14" s="19">
        <v>3.0833333333333335</v>
      </c>
      <c r="L14" s="20">
        <v>46625</v>
      </c>
      <c r="M14" s="21">
        <v>0.7142857142857143</v>
      </c>
      <c r="N14" s="24" t="s">
        <v>146</v>
      </c>
      <c r="O14" s="15" t="s">
        <v>39</v>
      </c>
      <c r="P14" s="15" t="s">
        <v>40</v>
      </c>
      <c r="Q14" s="15" t="s">
        <v>41</v>
      </c>
      <c r="R14" s="15" t="s">
        <v>42</v>
      </c>
      <c r="S14" s="21">
        <v>1</v>
      </c>
      <c r="T14" s="21">
        <v>1</v>
      </c>
      <c r="U14" s="21">
        <v>1</v>
      </c>
      <c r="V14" s="1"/>
    </row>
    <row r="15" spans="1:22" ht="75" customHeight="1" x14ac:dyDescent="0.25">
      <c r="A15" s="1"/>
      <c r="B15" s="22" t="s">
        <v>31</v>
      </c>
      <c r="C15" s="23" t="s">
        <v>80</v>
      </c>
      <c r="D15" s="14" t="s">
        <v>66</v>
      </c>
      <c r="E15" s="15" t="s">
        <v>47</v>
      </c>
      <c r="F15" s="16">
        <v>9226590.2960000001</v>
      </c>
      <c r="G15" s="17">
        <v>2.6243855532002106E-2</v>
      </c>
      <c r="H15" s="17">
        <v>0.16</v>
      </c>
      <c r="I15" s="15" t="s">
        <v>45</v>
      </c>
      <c r="J15" s="18">
        <v>6.7500000000000004E-2</v>
      </c>
      <c r="K15" s="19">
        <v>4.5999999999999996</v>
      </c>
      <c r="L15" s="20">
        <v>49746</v>
      </c>
      <c r="M15" s="21">
        <v>0.72585386767492099</v>
      </c>
      <c r="N15" s="24" t="s">
        <v>81</v>
      </c>
      <c r="O15" s="15" t="s">
        <v>39</v>
      </c>
      <c r="P15" s="15" t="s">
        <v>57</v>
      </c>
      <c r="Q15" s="15" t="s">
        <v>143</v>
      </c>
      <c r="R15" s="15" t="s">
        <v>42</v>
      </c>
      <c r="S15" s="21">
        <v>0.83657189685386302</v>
      </c>
      <c r="T15" s="21">
        <v>0.64939783782237381</v>
      </c>
      <c r="U15" s="21">
        <v>0</v>
      </c>
      <c r="V15" s="1"/>
    </row>
    <row r="16" spans="1:22" ht="75" customHeight="1" x14ac:dyDescent="0.25">
      <c r="A16" s="1"/>
      <c r="B16" s="22" t="s">
        <v>147</v>
      </c>
      <c r="C16" s="23" t="s">
        <v>148</v>
      </c>
      <c r="D16" s="14" t="s">
        <v>56</v>
      </c>
      <c r="E16" s="15" t="s">
        <v>47</v>
      </c>
      <c r="F16" s="16">
        <v>8058505.352</v>
      </c>
      <c r="G16" s="17">
        <v>2.2921387368141765E-2</v>
      </c>
      <c r="H16" s="17">
        <v>0.4</v>
      </c>
      <c r="I16" s="15" t="s">
        <v>45</v>
      </c>
      <c r="J16" s="18">
        <v>8.6999999999999994E-2</v>
      </c>
      <c r="K16" s="19">
        <v>2.64</v>
      </c>
      <c r="L16" s="20">
        <v>46250</v>
      </c>
      <c r="M16" s="21">
        <v>0.67137241640000012</v>
      </c>
      <c r="N16" s="24" t="s">
        <v>149</v>
      </c>
      <c r="O16" s="15" t="s">
        <v>39</v>
      </c>
      <c r="P16" s="15" t="s">
        <v>55</v>
      </c>
      <c r="Q16" s="15" t="s">
        <v>51</v>
      </c>
      <c r="R16" s="15" t="s">
        <v>42</v>
      </c>
      <c r="S16" s="21">
        <v>1</v>
      </c>
      <c r="T16" s="21">
        <v>1</v>
      </c>
      <c r="U16" s="21">
        <v>1</v>
      </c>
      <c r="V16" s="1"/>
    </row>
    <row r="17" spans="1:22" ht="75" customHeight="1" x14ac:dyDescent="0.25">
      <c r="A17" s="1"/>
      <c r="B17" s="22" t="s">
        <v>30</v>
      </c>
      <c r="C17" s="23" t="s">
        <v>78</v>
      </c>
      <c r="D17" s="14" t="s">
        <v>38</v>
      </c>
      <c r="E17" s="15" t="s">
        <v>47</v>
      </c>
      <c r="F17" s="16">
        <v>7531596.9766819999</v>
      </c>
      <c r="G17" s="17">
        <v>2.1422663913775047E-2</v>
      </c>
      <c r="H17" s="17">
        <v>0.40959598545752468</v>
      </c>
      <c r="I17" s="15" t="s">
        <v>45</v>
      </c>
      <c r="J17" s="18">
        <v>7.4999999999999997E-2</v>
      </c>
      <c r="K17" s="19">
        <v>4.5</v>
      </c>
      <c r="L17" s="20">
        <v>49699</v>
      </c>
      <c r="M17" s="21">
        <v>0.26598593723083208</v>
      </c>
      <c r="N17" s="24" t="s">
        <v>79</v>
      </c>
      <c r="O17" s="15" t="s">
        <v>39</v>
      </c>
      <c r="P17" s="15" t="s">
        <v>50</v>
      </c>
      <c r="Q17" s="15" t="s">
        <v>143</v>
      </c>
      <c r="R17" s="15" t="s">
        <v>42</v>
      </c>
      <c r="S17" s="21">
        <v>0.50561453158323155</v>
      </c>
      <c r="T17" s="21">
        <v>0</v>
      </c>
      <c r="U17" s="21">
        <v>0</v>
      </c>
      <c r="V17" s="1"/>
    </row>
    <row r="18" spans="1:22" ht="75" customHeight="1" x14ac:dyDescent="0.25">
      <c r="A18" s="1"/>
      <c r="B18" s="22" t="s">
        <v>137</v>
      </c>
      <c r="C18" s="23" t="s">
        <v>150</v>
      </c>
      <c r="D18" s="14" t="s">
        <v>56</v>
      </c>
      <c r="E18" s="15" t="s">
        <v>47</v>
      </c>
      <c r="F18" s="16">
        <v>7064187.6390960002</v>
      </c>
      <c r="G18" s="17">
        <v>2.0093177859188478E-2</v>
      </c>
      <c r="H18" s="17">
        <v>0.16753876890876224</v>
      </c>
      <c r="I18" s="15" t="s">
        <v>45</v>
      </c>
      <c r="J18" s="18">
        <v>0.1075</v>
      </c>
      <c r="K18" s="19">
        <v>5.04</v>
      </c>
      <c r="L18" s="20">
        <v>48085</v>
      </c>
      <c r="M18" s="21">
        <v>0.19677627414787657</v>
      </c>
      <c r="N18" s="24" t="s">
        <v>138</v>
      </c>
      <c r="O18" s="15" t="s">
        <v>39</v>
      </c>
      <c r="P18" s="15" t="s">
        <v>139</v>
      </c>
      <c r="Q18" s="15" t="s">
        <v>41</v>
      </c>
      <c r="R18" s="15" t="s">
        <v>42</v>
      </c>
      <c r="S18" s="21">
        <v>1</v>
      </c>
      <c r="T18" s="21">
        <v>0</v>
      </c>
      <c r="U18" s="21">
        <v>0</v>
      </c>
      <c r="V18" s="1"/>
    </row>
    <row r="19" spans="1:22" ht="75" customHeight="1" x14ac:dyDescent="0.25">
      <c r="A19" s="1"/>
      <c r="B19" s="22" t="s">
        <v>33</v>
      </c>
      <c r="C19" s="23" t="s">
        <v>84</v>
      </c>
      <c r="D19" s="14" t="s">
        <v>38</v>
      </c>
      <c r="E19" s="15" t="s">
        <v>47</v>
      </c>
      <c r="F19" s="16">
        <v>6502302.2620000001</v>
      </c>
      <c r="G19" s="17">
        <v>1.8494966798657829E-2</v>
      </c>
      <c r="H19" s="17">
        <v>1</v>
      </c>
      <c r="I19" s="15" t="s">
        <v>48</v>
      </c>
      <c r="J19" s="18">
        <v>5.5E-2</v>
      </c>
      <c r="K19" s="19">
        <v>1.7056802578259509</v>
      </c>
      <c r="L19" s="20">
        <v>45167</v>
      </c>
      <c r="M19" s="21">
        <v>0.5133546925349024</v>
      </c>
      <c r="N19" s="24" t="s">
        <v>85</v>
      </c>
      <c r="O19" s="15" t="s">
        <v>39</v>
      </c>
      <c r="P19" s="15" t="s">
        <v>40</v>
      </c>
      <c r="Q19" s="15" t="s">
        <v>41</v>
      </c>
      <c r="R19" s="15" t="s">
        <v>42</v>
      </c>
      <c r="S19" s="21">
        <v>1</v>
      </c>
      <c r="T19" s="21">
        <v>1</v>
      </c>
      <c r="U19" s="21">
        <v>0</v>
      </c>
      <c r="V19" s="1"/>
    </row>
    <row r="20" spans="1:22" ht="75" customHeight="1" x14ac:dyDescent="0.25">
      <c r="A20" s="1"/>
      <c r="B20" s="22" t="s">
        <v>23</v>
      </c>
      <c r="C20" s="23" t="s">
        <v>88</v>
      </c>
      <c r="D20" s="14" t="s">
        <v>66</v>
      </c>
      <c r="E20" s="15" t="s">
        <v>47</v>
      </c>
      <c r="F20" s="16">
        <v>5167573.4550000001</v>
      </c>
      <c r="G20" s="17">
        <v>1.4698501488986998E-2</v>
      </c>
      <c r="H20" s="17">
        <v>1</v>
      </c>
      <c r="I20" s="15" t="s">
        <v>89</v>
      </c>
      <c r="J20" s="18">
        <v>9.9000000000000005E-2</v>
      </c>
      <c r="K20" s="19">
        <v>1.7249999999999999</v>
      </c>
      <c r="L20" s="20">
        <v>44953</v>
      </c>
      <c r="M20" s="21">
        <v>0.57482045888888889</v>
      </c>
      <c r="N20" s="24" t="s">
        <v>90</v>
      </c>
      <c r="O20" s="15" t="s">
        <v>39</v>
      </c>
      <c r="P20" s="15" t="s">
        <v>40</v>
      </c>
      <c r="Q20" s="15" t="s">
        <v>41</v>
      </c>
      <c r="R20" s="15" t="s">
        <v>42</v>
      </c>
      <c r="S20" s="21">
        <v>1</v>
      </c>
      <c r="T20" s="21">
        <v>0</v>
      </c>
      <c r="U20" s="21">
        <v>0</v>
      </c>
      <c r="V20" s="1"/>
    </row>
    <row r="21" spans="1:22" ht="75" customHeight="1" x14ac:dyDescent="0.25">
      <c r="A21" s="1"/>
      <c r="B21" s="22" t="s">
        <v>134</v>
      </c>
      <c r="C21" s="23" t="s">
        <v>135</v>
      </c>
      <c r="D21" s="14" t="s">
        <v>56</v>
      </c>
      <c r="E21" s="15" t="s">
        <v>47</v>
      </c>
      <c r="F21" s="16">
        <v>5104199.1716999998</v>
      </c>
      <c r="G21" s="17">
        <v>1.45182414490359E-2</v>
      </c>
      <c r="H21" s="17">
        <v>1</v>
      </c>
      <c r="I21" s="15" t="s">
        <v>48</v>
      </c>
      <c r="J21" s="18">
        <v>4.4999999999999998E-2</v>
      </c>
      <c r="K21" s="19">
        <v>3.0833333333333335</v>
      </c>
      <c r="L21" s="20">
        <v>46566</v>
      </c>
      <c r="M21" s="21">
        <v>0.6814685142388518</v>
      </c>
      <c r="N21" s="24" t="s">
        <v>136</v>
      </c>
      <c r="O21" s="15" t="s">
        <v>39</v>
      </c>
      <c r="P21" s="15" t="s">
        <v>40</v>
      </c>
      <c r="Q21" s="15" t="s">
        <v>41</v>
      </c>
      <c r="R21" s="15" t="s">
        <v>42</v>
      </c>
      <c r="S21" s="21">
        <v>1</v>
      </c>
      <c r="T21" s="21">
        <v>1</v>
      </c>
      <c r="U21" s="21">
        <v>1</v>
      </c>
      <c r="V21" s="1"/>
    </row>
    <row r="22" spans="1:22" ht="75" customHeight="1" x14ac:dyDescent="0.25">
      <c r="A22" s="1"/>
      <c r="B22" s="22" t="s">
        <v>32</v>
      </c>
      <c r="C22" s="23" t="s">
        <v>82</v>
      </c>
      <c r="D22" s="14" t="s">
        <v>68</v>
      </c>
      <c r="E22" s="15" t="s">
        <v>47</v>
      </c>
      <c r="F22" s="16">
        <v>4609554.5181750003</v>
      </c>
      <c r="G22" s="17">
        <v>1.3111288023086648E-2</v>
      </c>
      <c r="H22" s="17">
        <v>0.1366</v>
      </c>
      <c r="I22" s="15" t="s">
        <v>45</v>
      </c>
      <c r="J22" s="18">
        <v>6.5000000000000002E-2</v>
      </c>
      <c r="K22" s="19">
        <v>5.3</v>
      </c>
      <c r="L22" s="20">
        <v>49779</v>
      </c>
      <c r="M22" s="21">
        <v>0.31057703800713399</v>
      </c>
      <c r="N22" s="24" t="s">
        <v>83</v>
      </c>
      <c r="O22" s="15" t="s">
        <v>39</v>
      </c>
      <c r="P22" s="15" t="s">
        <v>57</v>
      </c>
      <c r="Q22" s="15" t="s">
        <v>143</v>
      </c>
      <c r="R22" s="15" t="s">
        <v>42</v>
      </c>
      <c r="S22" s="21">
        <v>1</v>
      </c>
      <c r="T22" s="21">
        <v>0</v>
      </c>
      <c r="U22" s="21">
        <v>0</v>
      </c>
      <c r="V22" s="1"/>
    </row>
    <row r="23" spans="1:22" ht="75" customHeight="1" x14ac:dyDescent="0.25">
      <c r="A23" s="1"/>
      <c r="B23" s="22" t="s">
        <v>36</v>
      </c>
      <c r="C23" s="23" t="s">
        <v>94</v>
      </c>
      <c r="D23" s="14" t="s">
        <v>66</v>
      </c>
      <c r="E23" s="15" t="s">
        <v>47</v>
      </c>
      <c r="F23" s="16">
        <v>3383397.7069200003</v>
      </c>
      <c r="G23" s="17">
        <v>9.6236418632580072E-3</v>
      </c>
      <c r="H23" s="17">
        <v>1</v>
      </c>
      <c r="I23" s="15" t="s">
        <v>45</v>
      </c>
      <c r="J23" s="18">
        <v>9.5000000000000001E-2</v>
      </c>
      <c r="K23" s="19">
        <v>5.6526982806483819</v>
      </c>
      <c r="L23" s="20">
        <v>47744</v>
      </c>
      <c r="M23" s="21">
        <v>0.4474465392682434</v>
      </c>
      <c r="N23" s="24" t="s">
        <v>95</v>
      </c>
      <c r="O23" s="15" t="s">
        <v>39</v>
      </c>
      <c r="P23" s="15" t="s">
        <v>50</v>
      </c>
      <c r="Q23" s="15" t="s">
        <v>151</v>
      </c>
      <c r="R23" s="15" t="s">
        <v>42</v>
      </c>
      <c r="S23" s="21">
        <v>1</v>
      </c>
      <c r="T23" s="21">
        <v>1</v>
      </c>
      <c r="U23" s="21">
        <v>0</v>
      </c>
      <c r="V23" s="1"/>
    </row>
    <row r="24" spans="1:22" ht="75" customHeight="1" x14ac:dyDescent="0.25">
      <c r="A24" s="1"/>
      <c r="B24" s="22" t="s">
        <v>22</v>
      </c>
      <c r="C24" s="23" t="s">
        <v>86</v>
      </c>
      <c r="D24" s="14" t="s">
        <v>53</v>
      </c>
      <c r="E24" s="15" t="s">
        <v>47</v>
      </c>
      <c r="F24" s="16">
        <v>3304371.1229850003</v>
      </c>
      <c r="G24" s="17">
        <v>9.3988608569010972E-3</v>
      </c>
      <c r="H24" s="17">
        <v>1</v>
      </c>
      <c r="I24" s="15" t="s">
        <v>48</v>
      </c>
      <c r="J24" s="18">
        <v>4.8500000000000001E-2</v>
      </c>
      <c r="K24" s="19">
        <v>2.0935943668985684</v>
      </c>
      <c r="L24" s="20">
        <v>45918</v>
      </c>
      <c r="M24" s="21">
        <v>0.6399298378681838</v>
      </c>
      <c r="N24" s="24" t="s">
        <v>87</v>
      </c>
      <c r="O24" s="15" t="s">
        <v>39</v>
      </c>
      <c r="P24" s="15" t="s">
        <v>40</v>
      </c>
      <c r="Q24" s="15" t="s">
        <v>51</v>
      </c>
      <c r="R24" s="15" t="s">
        <v>42</v>
      </c>
      <c r="S24" s="21">
        <v>1</v>
      </c>
      <c r="T24" s="21">
        <v>1</v>
      </c>
      <c r="U24" s="21">
        <v>0</v>
      </c>
      <c r="V24" s="1"/>
    </row>
    <row r="25" spans="1:22" ht="75" customHeight="1" x14ac:dyDescent="0.25">
      <c r="A25" s="1"/>
      <c r="B25" s="22" t="s">
        <v>35</v>
      </c>
      <c r="C25" s="23" t="s">
        <v>92</v>
      </c>
      <c r="D25" s="14" t="s">
        <v>66</v>
      </c>
      <c r="E25" s="15" t="s">
        <v>47</v>
      </c>
      <c r="F25" s="16">
        <v>2993942.6795000001</v>
      </c>
      <c r="G25" s="17">
        <v>8.5158868694924957E-3</v>
      </c>
      <c r="H25" s="17">
        <v>0.21111111111111111</v>
      </c>
      <c r="I25" s="15" t="s">
        <v>48</v>
      </c>
      <c r="J25" s="18">
        <v>0.05</v>
      </c>
      <c r="K25" s="19">
        <v>0.96037687897571844</v>
      </c>
      <c r="L25" s="20">
        <v>45259</v>
      </c>
      <c r="M25" s="21">
        <v>0.68678787663242769</v>
      </c>
      <c r="N25" s="24" t="s">
        <v>93</v>
      </c>
      <c r="O25" s="15" t="s">
        <v>39</v>
      </c>
      <c r="P25" s="15" t="s">
        <v>58</v>
      </c>
      <c r="Q25" s="15" t="s">
        <v>51</v>
      </c>
      <c r="R25" s="15" t="s">
        <v>42</v>
      </c>
      <c r="S25" s="21">
        <v>1</v>
      </c>
      <c r="T25" s="21">
        <v>0</v>
      </c>
      <c r="U25" s="21">
        <v>0</v>
      </c>
      <c r="V25" s="1"/>
    </row>
    <row r="26" spans="1:22" ht="75" customHeight="1" x14ac:dyDescent="0.25">
      <c r="A26" s="1"/>
      <c r="B26" s="22" t="s">
        <v>34</v>
      </c>
      <c r="C26" s="23" t="s">
        <v>69</v>
      </c>
      <c r="D26" s="14" t="s">
        <v>38</v>
      </c>
      <c r="E26" s="15" t="s">
        <v>47</v>
      </c>
      <c r="F26" s="16">
        <v>2658201.0934000001</v>
      </c>
      <c r="G26" s="17">
        <v>7.5609128867945175E-3</v>
      </c>
      <c r="H26" s="17">
        <v>6.4472087378640783E-2</v>
      </c>
      <c r="I26" s="15" t="s">
        <v>45</v>
      </c>
      <c r="J26" s="18">
        <v>6.5000000000000002E-2</v>
      </c>
      <c r="K26" s="19">
        <v>6.8343919916118878</v>
      </c>
      <c r="L26" s="20">
        <v>51424</v>
      </c>
      <c r="M26" s="21">
        <v>0.33595099560088043</v>
      </c>
      <c r="N26" s="24" t="s">
        <v>91</v>
      </c>
      <c r="O26" s="15" t="s">
        <v>39</v>
      </c>
      <c r="P26" s="15" t="s">
        <v>55</v>
      </c>
      <c r="Q26" s="15" t="s">
        <v>143</v>
      </c>
      <c r="R26" s="15" t="s">
        <v>42</v>
      </c>
      <c r="S26" s="21">
        <v>0.65</v>
      </c>
      <c r="T26" s="21">
        <v>0.65</v>
      </c>
      <c r="U26" s="21">
        <v>0</v>
      </c>
      <c r="V26" s="1"/>
    </row>
    <row r="27" spans="1:22" ht="75" customHeight="1" x14ac:dyDescent="0.25">
      <c r="A27" s="1"/>
      <c r="B27" s="22" t="s">
        <v>152</v>
      </c>
      <c r="C27" s="23">
        <v>0</v>
      </c>
      <c r="D27" s="14" t="s">
        <v>153</v>
      </c>
      <c r="E27" s="15">
        <v>0</v>
      </c>
      <c r="F27" s="16">
        <v>2380771.02</v>
      </c>
      <c r="G27" s="17">
        <v>6.771798540869913E-3</v>
      </c>
      <c r="H27" s="17" t="e">
        <v>#DIV/0!</v>
      </c>
      <c r="I27" s="15">
        <v>0</v>
      </c>
      <c r="J27" s="18">
        <v>0.09</v>
      </c>
      <c r="K27" s="19">
        <v>2</v>
      </c>
      <c r="L27" s="20">
        <v>0</v>
      </c>
      <c r="M27" s="21" t="s">
        <v>61</v>
      </c>
      <c r="N27" s="24" t="s">
        <v>154</v>
      </c>
      <c r="O27" s="15">
        <v>0</v>
      </c>
      <c r="P27" s="15" t="s">
        <v>154</v>
      </c>
      <c r="Q27" s="15" t="s">
        <v>143</v>
      </c>
      <c r="R27" s="15" t="s">
        <v>42</v>
      </c>
      <c r="S27" s="21">
        <v>0</v>
      </c>
      <c r="T27" s="21">
        <v>0</v>
      </c>
      <c r="U27" s="21">
        <v>0</v>
      </c>
      <c r="V27" s="1"/>
    </row>
    <row r="28" spans="1:22" ht="75" customHeight="1" x14ac:dyDescent="0.25">
      <c r="A28" s="1"/>
      <c r="B28" s="22" t="s">
        <v>28</v>
      </c>
      <c r="C28" s="23" t="s">
        <v>59</v>
      </c>
      <c r="D28" s="14" t="s">
        <v>60</v>
      </c>
      <c r="E28" s="15" t="s">
        <v>47</v>
      </c>
      <c r="F28" s="16">
        <v>732536.27523300005</v>
      </c>
      <c r="G28" s="17">
        <v>2.0836057050783114E-3</v>
      </c>
      <c r="H28" s="17">
        <v>0.1926090909090909</v>
      </c>
      <c r="I28" s="15" t="s">
        <v>48</v>
      </c>
      <c r="J28" s="18">
        <v>1.7000000000000001E-2</v>
      </c>
      <c r="K28" s="19">
        <v>3.7453703595422363</v>
      </c>
      <c r="L28" s="20">
        <v>47164</v>
      </c>
      <c r="M28" s="21" t="s">
        <v>61</v>
      </c>
      <c r="N28" s="24" t="s">
        <v>62</v>
      </c>
      <c r="O28" s="15" t="s">
        <v>39</v>
      </c>
      <c r="P28" s="15" t="s">
        <v>50</v>
      </c>
      <c r="Q28" s="15" t="s">
        <v>41</v>
      </c>
      <c r="R28" s="15" t="s">
        <v>42</v>
      </c>
      <c r="S28" s="21">
        <v>0</v>
      </c>
      <c r="T28" s="21">
        <v>0</v>
      </c>
      <c r="U28" s="21">
        <v>0</v>
      </c>
      <c r="V28" s="1"/>
    </row>
    <row r="29" spans="1:22" ht="75" customHeight="1" x14ac:dyDescent="0.25">
      <c r="A29" s="1"/>
      <c r="B29" s="22" t="s">
        <v>37</v>
      </c>
      <c r="C29" s="23" t="s">
        <v>96</v>
      </c>
      <c r="D29" s="14" t="s">
        <v>43</v>
      </c>
      <c r="E29" s="15" t="s">
        <v>47</v>
      </c>
      <c r="F29" s="16">
        <v>520529.28900000005</v>
      </c>
      <c r="G29" s="17">
        <v>1.4805789595549821E-3</v>
      </c>
      <c r="H29" s="17">
        <v>0.125</v>
      </c>
      <c r="I29" s="15" t="s">
        <v>48</v>
      </c>
      <c r="J29" s="18">
        <v>3.5000000000000003E-2</v>
      </c>
      <c r="K29" s="19">
        <v>7.5396825396825393E-2</v>
      </c>
      <c r="L29" s="20">
        <v>44495</v>
      </c>
      <c r="M29" s="21">
        <v>0.21066308780453255</v>
      </c>
      <c r="N29" s="24" t="s">
        <v>97</v>
      </c>
      <c r="O29" s="15" t="s">
        <v>39</v>
      </c>
      <c r="P29" s="15" t="s">
        <v>58</v>
      </c>
      <c r="Q29" s="15" t="s">
        <v>51</v>
      </c>
      <c r="R29" s="15" t="s">
        <v>42</v>
      </c>
      <c r="S29" s="21">
        <v>1</v>
      </c>
      <c r="T29" s="21">
        <v>1</v>
      </c>
      <c r="U29" s="21">
        <v>0</v>
      </c>
      <c r="V29" s="1"/>
    </row>
    <row r="30" spans="1:22" ht="75" customHeight="1" x14ac:dyDescent="0.25">
      <c r="A30" s="1"/>
      <c r="B30" s="22" t="s">
        <v>140</v>
      </c>
      <c r="C30" s="23" t="s">
        <v>141</v>
      </c>
      <c r="D30" s="14" t="s">
        <v>66</v>
      </c>
      <c r="E30" s="15" t="s">
        <v>67</v>
      </c>
      <c r="F30" s="16">
        <v>306526.84564800002</v>
      </c>
      <c r="G30" s="17">
        <v>8.7187639158031402E-4</v>
      </c>
      <c r="H30" s="17">
        <v>1</v>
      </c>
      <c r="I30" s="15" t="s">
        <v>45</v>
      </c>
      <c r="J30" s="18">
        <v>9.5000000000000001E-2</v>
      </c>
      <c r="K30" s="19">
        <v>3.4407071122551756</v>
      </c>
      <c r="L30" s="20">
        <v>48515</v>
      </c>
      <c r="M30" s="21">
        <v>0.53994692848823711</v>
      </c>
      <c r="N30" s="24" t="s">
        <v>142</v>
      </c>
      <c r="O30" s="15" t="s">
        <v>39</v>
      </c>
      <c r="P30" s="15" t="s">
        <v>57</v>
      </c>
      <c r="Q30" s="15" t="s">
        <v>143</v>
      </c>
      <c r="R30" s="15" t="s">
        <v>42</v>
      </c>
      <c r="S30" s="21">
        <v>1</v>
      </c>
      <c r="T30" s="21">
        <v>0</v>
      </c>
      <c r="U30" s="21">
        <v>0</v>
      </c>
      <c r="V30" s="1"/>
    </row>
    <row r="31" spans="1:22" ht="18.75" customHeight="1" x14ac:dyDescent="0.25"/>
    <row r="32" spans="1:22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</sheetData>
  <autoFilter ref="B6:U30" xr:uid="{7EC2D71E-3BF3-44A2-90C9-6C97D4E8F57C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B3E5-EBF6-4889-A41F-22707E584A06}">
  <dimension ref="A1:AZ107"/>
  <sheetViews>
    <sheetView showGridLines="0" tabSelected="1" zoomScale="80" zoomScaleNormal="80" workbookViewId="0">
      <selection activeCell="AT17" sqref="AT17:AX35"/>
    </sheetView>
  </sheetViews>
  <sheetFormatPr defaultColWidth="0" defaultRowHeight="15" customHeight="1" zeroHeight="1" outlineLevelCol="1" x14ac:dyDescent="0.25"/>
  <cols>
    <col min="1" max="1" width="3.5703125" customWidth="1"/>
    <col min="2" max="2" width="51" bestFit="1" customWidth="1"/>
    <col min="3" max="5" width="13.28515625" customWidth="1"/>
    <col min="6" max="8" width="13.140625" bestFit="1" customWidth="1"/>
    <col min="9" max="14" width="12.85546875" bestFit="1" customWidth="1"/>
    <col min="15" max="15" width="12.140625" bestFit="1" customWidth="1"/>
    <col min="16" max="16" width="12.85546875" bestFit="1" customWidth="1"/>
    <col min="17" max="17" width="12.42578125" bestFit="1" customWidth="1"/>
    <col min="18" max="19" width="12.85546875" bestFit="1" customWidth="1"/>
    <col min="20" max="24" width="12.85546875" bestFit="1" customWidth="1" outlineLevel="1"/>
    <col min="25" max="25" width="11.42578125" bestFit="1" customWidth="1" outlineLevel="1"/>
    <col min="26" max="27" width="11.7109375" bestFit="1" customWidth="1" outlineLevel="1"/>
    <col min="28" max="33" width="11.42578125" bestFit="1" customWidth="1" outlineLevel="1"/>
    <col min="34" max="34" width="11" bestFit="1" customWidth="1" outlineLevel="1"/>
    <col min="35" max="37" width="11.42578125" bestFit="1" customWidth="1" outlineLevel="1"/>
    <col min="38" max="38" width="10.5703125" bestFit="1" customWidth="1" outlineLevel="1"/>
    <col min="39" max="39" width="11" bestFit="1" customWidth="1" outlineLevel="1"/>
    <col min="40" max="40" width="11.42578125" bestFit="1" customWidth="1" outlineLevel="1"/>
    <col min="41" max="42" width="10.140625" bestFit="1" customWidth="1" outlineLevel="1"/>
    <col min="43" max="43" width="8.5703125" bestFit="1" customWidth="1" outlineLevel="1"/>
    <col min="44" max="44" width="7.7109375" bestFit="1" customWidth="1"/>
    <col min="45" max="45" width="3.140625" bestFit="1" customWidth="1"/>
    <col min="46" max="46" width="14" bestFit="1" customWidth="1"/>
    <col min="47" max="47" width="3.140625" bestFit="1" customWidth="1"/>
    <col min="48" max="48" width="14.42578125" bestFit="1" customWidth="1"/>
    <col min="49" max="49" width="3.140625" bestFit="1" customWidth="1"/>
    <col min="50" max="50" width="14.42578125" bestFit="1" customWidth="1"/>
  </cols>
  <sheetData>
    <row r="1" spans="1:50" x14ac:dyDescent="0.25"/>
    <row r="2" spans="1:5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0" x14ac:dyDescent="0.25">
      <c r="A3" s="1"/>
      <c r="B3" s="3" t="s">
        <v>98</v>
      </c>
      <c r="C3" s="57"/>
      <c r="D3" s="57"/>
      <c r="E3" s="5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5"/>
    </row>
    <row r="4" spans="1:50" x14ac:dyDescent="0.25">
      <c r="A4" s="1"/>
      <c r="B4" s="3" t="s">
        <v>0</v>
      </c>
      <c r="C4" s="57"/>
      <c r="D4" s="57"/>
      <c r="E4" s="5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5"/>
    </row>
    <row r="5" spans="1:50" x14ac:dyDescent="0.25">
      <c r="A5" s="1"/>
      <c r="B5" s="6">
        <v>44440</v>
      </c>
      <c r="C5" s="58"/>
      <c r="D5" s="58"/>
      <c r="E5" s="5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5"/>
    </row>
    <row r="6" spans="1:5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50" x14ac:dyDescent="0.25"/>
    <row r="8" spans="1:50" s="25" customFormat="1" ht="18.75" customHeight="1" x14ac:dyDescent="0.25">
      <c r="B8" s="26"/>
      <c r="C8" s="27">
        <v>44440</v>
      </c>
      <c r="D8" s="27">
        <v>44409</v>
      </c>
      <c r="E8" s="27">
        <v>44378</v>
      </c>
      <c r="F8" s="27">
        <v>44348</v>
      </c>
      <c r="G8" s="27">
        <v>44317</v>
      </c>
      <c r="H8" s="27">
        <v>44287</v>
      </c>
      <c r="I8" s="27">
        <v>44256</v>
      </c>
      <c r="J8" s="27">
        <v>44228</v>
      </c>
      <c r="K8" s="27">
        <v>44197</v>
      </c>
      <c r="L8" s="27">
        <v>44166</v>
      </c>
      <c r="M8" s="27">
        <v>44136</v>
      </c>
      <c r="N8" s="27">
        <v>44105</v>
      </c>
      <c r="O8" s="27">
        <v>44075</v>
      </c>
      <c r="P8" s="27">
        <v>44044</v>
      </c>
      <c r="Q8" s="27">
        <v>44013</v>
      </c>
      <c r="R8" s="27">
        <v>43983</v>
      </c>
      <c r="S8" s="27">
        <v>43952</v>
      </c>
      <c r="T8" s="27">
        <v>43922</v>
      </c>
      <c r="U8" s="27">
        <v>43891</v>
      </c>
      <c r="V8" s="27">
        <v>43862</v>
      </c>
      <c r="W8" s="27">
        <v>43831</v>
      </c>
      <c r="X8" s="27">
        <v>43800</v>
      </c>
      <c r="Y8" s="27">
        <v>43770</v>
      </c>
      <c r="Z8" s="27">
        <v>43739</v>
      </c>
      <c r="AA8" s="27">
        <v>43709</v>
      </c>
      <c r="AB8" s="27">
        <v>43678</v>
      </c>
      <c r="AC8" s="27">
        <v>43647</v>
      </c>
      <c r="AD8" s="27">
        <v>43617</v>
      </c>
      <c r="AE8" s="27">
        <v>43586</v>
      </c>
      <c r="AF8" s="27">
        <v>43556</v>
      </c>
      <c r="AG8" s="27">
        <v>43525</v>
      </c>
      <c r="AH8" s="27">
        <v>43497</v>
      </c>
      <c r="AI8" s="27">
        <v>43466</v>
      </c>
      <c r="AJ8" s="27">
        <v>43435</v>
      </c>
      <c r="AK8" s="27">
        <v>43405</v>
      </c>
      <c r="AL8" s="27">
        <v>43374</v>
      </c>
      <c r="AM8" s="27">
        <v>43344</v>
      </c>
      <c r="AN8" s="27">
        <v>43313</v>
      </c>
      <c r="AO8" s="27">
        <v>43282</v>
      </c>
      <c r="AP8" s="27">
        <v>43252</v>
      </c>
      <c r="AQ8" s="27">
        <v>43221</v>
      </c>
      <c r="AR8" s="27">
        <v>43191</v>
      </c>
      <c r="AS8" s="28"/>
      <c r="AT8"/>
      <c r="AU8"/>
      <c r="AV8"/>
      <c r="AW8"/>
      <c r="AX8"/>
    </row>
    <row r="9" spans="1:50" s="25" customFormat="1" ht="18.75" customHeight="1" x14ac:dyDescent="0.25">
      <c r="B9" s="29" t="s">
        <v>99</v>
      </c>
      <c r="C9" s="30">
        <v>3397153</v>
      </c>
      <c r="D9" s="30">
        <v>3397153</v>
      </c>
      <c r="E9" s="30">
        <v>3397153</v>
      </c>
      <c r="F9" s="30">
        <v>3397153</v>
      </c>
      <c r="G9" s="30">
        <v>3397153</v>
      </c>
      <c r="H9" s="30">
        <v>3397153</v>
      </c>
      <c r="I9" s="30">
        <v>1955023</v>
      </c>
      <c r="J9" s="30">
        <v>1955023</v>
      </c>
      <c r="K9" s="30">
        <v>1955023</v>
      </c>
      <c r="L9" s="30">
        <v>1955023</v>
      </c>
      <c r="M9" s="30">
        <v>1955023</v>
      </c>
      <c r="N9" s="30">
        <v>1955023</v>
      </c>
      <c r="O9" s="30">
        <v>1955023</v>
      </c>
      <c r="P9" s="30">
        <v>1955023</v>
      </c>
      <c r="Q9" s="30">
        <v>1955023</v>
      </c>
      <c r="R9" s="30">
        <v>1955023</v>
      </c>
      <c r="S9" s="30">
        <v>1964693</v>
      </c>
      <c r="T9" s="30">
        <v>1964693</v>
      </c>
      <c r="U9" s="30">
        <v>1964693</v>
      </c>
      <c r="V9" s="30">
        <v>1964693</v>
      </c>
      <c r="W9" s="30">
        <v>1439790</v>
      </c>
      <c r="X9" s="30">
        <v>1259583</v>
      </c>
      <c r="Y9" s="30">
        <v>1259583</v>
      </c>
      <c r="Z9" s="30">
        <v>1131098</v>
      </c>
      <c r="AA9" s="30">
        <v>1070202</v>
      </c>
      <c r="AB9" s="30">
        <v>1070202</v>
      </c>
      <c r="AC9" s="30">
        <v>761448</v>
      </c>
      <c r="AD9" s="30">
        <v>608678</v>
      </c>
      <c r="AE9" s="30">
        <v>608678</v>
      </c>
      <c r="AF9" s="30">
        <v>574763</v>
      </c>
      <c r="AG9" s="30">
        <v>380544</v>
      </c>
      <c r="AH9" s="30">
        <v>380544</v>
      </c>
      <c r="AI9" s="30">
        <v>341044</v>
      </c>
      <c r="AJ9" s="30">
        <v>323234</v>
      </c>
      <c r="AK9" s="30">
        <v>171989.76000000001</v>
      </c>
      <c r="AL9" s="30">
        <v>162288.89000000001</v>
      </c>
      <c r="AM9" s="30">
        <v>147697.53</v>
      </c>
      <c r="AN9" s="30">
        <v>89260.9</v>
      </c>
      <c r="AO9" s="30">
        <v>60000</v>
      </c>
      <c r="AP9" s="30">
        <v>60000</v>
      </c>
      <c r="AQ9" s="30">
        <v>60000</v>
      </c>
      <c r="AR9" s="30">
        <v>0</v>
      </c>
      <c r="AT9"/>
      <c r="AU9"/>
      <c r="AV9"/>
      <c r="AW9"/>
      <c r="AX9"/>
    </row>
    <row r="10" spans="1:50" s="25" customFormat="1" ht="18.75" customHeight="1" x14ac:dyDescent="0.25">
      <c r="B10" s="29" t="s">
        <v>100</v>
      </c>
      <c r="C10" s="30">
        <v>3397153</v>
      </c>
      <c r="D10" s="30">
        <v>3397153</v>
      </c>
      <c r="E10" s="30">
        <v>3397153</v>
      </c>
      <c r="F10" s="30">
        <v>3397153</v>
      </c>
      <c r="G10" s="30">
        <v>3397153</v>
      </c>
      <c r="H10" s="30">
        <v>3397153</v>
      </c>
      <c r="I10" s="30">
        <v>3397153</v>
      </c>
      <c r="J10" s="30">
        <v>1955023</v>
      </c>
      <c r="K10" s="30">
        <v>1955023</v>
      </c>
      <c r="L10" s="30">
        <v>1955023</v>
      </c>
      <c r="M10" s="30">
        <v>1955023</v>
      </c>
      <c r="N10" s="30">
        <v>1955023</v>
      </c>
      <c r="O10" s="30">
        <v>1955023</v>
      </c>
      <c r="P10" s="30">
        <v>1955023</v>
      </c>
      <c r="Q10" s="30">
        <v>1955023</v>
      </c>
      <c r="R10" s="30">
        <v>1955023</v>
      </c>
      <c r="S10" s="30">
        <v>1955023</v>
      </c>
      <c r="T10" s="30">
        <v>1964693</v>
      </c>
      <c r="U10" s="30">
        <v>1964693</v>
      </c>
      <c r="V10" s="30">
        <v>1964693</v>
      </c>
      <c r="W10" s="30">
        <v>1964693</v>
      </c>
      <c r="X10" s="30">
        <v>1439790</v>
      </c>
      <c r="Y10" s="30">
        <v>1259583</v>
      </c>
      <c r="Z10" s="30">
        <v>1259583</v>
      </c>
      <c r="AA10" s="30">
        <v>1131098</v>
      </c>
      <c r="AB10" s="30">
        <v>1070202</v>
      </c>
      <c r="AC10" s="30">
        <v>1070202</v>
      </c>
      <c r="AD10" s="30">
        <v>761448</v>
      </c>
      <c r="AE10" s="30">
        <v>608678</v>
      </c>
      <c r="AF10" s="30">
        <v>608678</v>
      </c>
      <c r="AG10" s="30">
        <v>574763</v>
      </c>
      <c r="AH10" s="30">
        <v>380544</v>
      </c>
      <c r="AI10" s="30">
        <v>380544</v>
      </c>
      <c r="AJ10" s="30">
        <v>341044</v>
      </c>
      <c r="AK10" s="30">
        <v>323234</v>
      </c>
      <c r="AL10" s="30">
        <v>171989.76000000001</v>
      </c>
      <c r="AM10" s="30">
        <v>162288.89000000001</v>
      </c>
      <c r="AN10" s="30">
        <v>147697.53</v>
      </c>
      <c r="AO10" s="30">
        <v>89260.9</v>
      </c>
      <c r="AP10" s="30">
        <v>60000</v>
      </c>
      <c r="AQ10" s="30">
        <v>60000</v>
      </c>
      <c r="AR10" s="30">
        <v>0</v>
      </c>
      <c r="AT10"/>
      <c r="AU10"/>
      <c r="AV10"/>
      <c r="AW10"/>
      <c r="AX10"/>
    </row>
    <row r="11" spans="1:50" s="25" customFormat="1" ht="18.75" customHeight="1" x14ac:dyDescent="0.25">
      <c r="B11" s="29" t="s">
        <v>101</v>
      </c>
      <c r="C11" s="31">
        <v>101.61</v>
      </c>
      <c r="D11" s="31">
        <v>99.44</v>
      </c>
      <c r="E11" s="31">
        <v>101.9</v>
      </c>
      <c r="F11" s="31">
        <v>100.93</v>
      </c>
      <c r="G11" s="31">
        <v>104.8</v>
      </c>
      <c r="H11" s="31">
        <v>103.29</v>
      </c>
      <c r="I11" s="31">
        <v>105.49</v>
      </c>
      <c r="J11" s="31">
        <v>105.02</v>
      </c>
      <c r="K11" s="31">
        <v>106.99</v>
      </c>
      <c r="L11" s="31">
        <v>104.41</v>
      </c>
      <c r="M11" s="31">
        <v>102.99</v>
      </c>
      <c r="N11" s="31">
        <v>104</v>
      </c>
      <c r="O11" s="31">
        <v>100.1</v>
      </c>
      <c r="P11" s="31">
        <v>101</v>
      </c>
      <c r="Q11" s="31">
        <v>97</v>
      </c>
      <c r="R11" s="31">
        <v>100.7</v>
      </c>
      <c r="S11" s="31">
        <v>97.3</v>
      </c>
      <c r="T11" s="31">
        <v>99</v>
      </c>
      <c r="U11" s="31">
        <v>96.98</v>
      </c>
      <c r="V11" s="31">
        <v>112</v>
      </c>
      <c r="W11" s="31">
        <v>113.9</v>
      </c>
      <c r="X11" s="31">
        <v>124.5</v>
      </c>
      <c r="Y11" s="31">
        <v>120</v>
      </c>
      <c r="Z11" s="31">
        <v>120</v>
      </c>
      <c r="AA11" s="31">
        <v>129</v>
      </c>
      <c r="AB11" s="31">
        <v>130</v>
      </c>
      <c r="AC11" s="31">
        <v>117</v>
      </c>
      <c r="AD11" s="31">
        <v>110.5</v>
      </c>
      <c r="AE11" s="31">
        <v>104</v>
      </c>
      <c r="AF11" s="31">
        <v>100</v>
      </c>
      <c r="AG11" s="31">
        <v>100</v>
      </c>
      <c r="AH11" s="31">
        <v>100</v>
      </c>
      <c r="AI11" s="31">
        <v>100</v>
      </c>
      <c r="AJ11" s="31">
        <v>100</v>
      </c>
      <c r="AK11" s="31">
        <v>100</v>
      </c>
      <c r="AL11" s="31">
        <v>100</v>
      </c>
      <c r="AM11" s="31">
        <v>100</v>
      </c>
      <c r="AN11" s="31">
        <v>100</v>
      </c>
      <c r="AO11" s="31">
        <v>100</v>
      </c>
      <c r="AP11" s="31">
        <v>100</v>
      </c>
      <c r="AQ11" s="31">
        <v>100</v>
      </c>
      <c r="AR11" s="31">
        <v>100</v>
      </c>
      <c r="AT11"/>
      <c r="AU11"/>
      <c r="AV11"/>
      <c r="AW11"/>
      <c r="AX11"/>
    </row>
    <row r="12" spans="1:50" s="25" customFormat="1" ht="18.75" customHeight="1" x14ac:dyDescent="0.25">
      <c r="B12" s="29" t="s">
        <v>102</v>
      </c>
      <c r="C12" s="32">
        <v>103.49002479723462</v>
      </c>
      <c r="D12" s="32">
        <v>103.88815823131898</v>
      </c>
      <c r="E12" s="32">
        <v>103.98036978905573</v>
      </c>
      <c r="F12" s="32">
        <v>102.94724396281239</v>
      </c>
      <c r="G12" s="32">
        <v>102.96435065479831</v>
      </c>
      <c r="H12" s="32">
        <v>104.31909403550561</v>
      </c>
      <c r="I12" s="32">
        <v>103.33191431177812</v>
      </c>
      <c r="J12" s="32">
        <v>104.92528560022056</v>
      </c>
      <c r="K12" s="32">
        <v>106.41654222993795</v>
      </c>
      <c r="L12" s="32">
        <v>105.31356058215172</v>
      </c>
      <c r="M12" s="32">
        <v>105.44977638626247</v>
      </c>
      <c r="N12" s="32">
        <v>105.03274744082294</v>
      </c>
      <c r="O12" s="32">
        <v>104.65417398158488</v>
      </c>
      <c r="P12" s="32">
        <v>104.56794986043641</v>
      </c>
      <c r="Q12" s="32">
        <v>103.66798778837897</v>
      </c>
      <c r="R12" s="32">
        <v>103.9184785089485</v>
      </c>
      <c r="S12" s="32">
        <v>102.73273208550488</v>
      </c>
      <c r="T12" s="32">
        <v>103.09865247140394</v>
      </c>
      <c r="U12" s="32">
        <v>102.06833659508128</v>
      </c>
      <c r="V12" s="32">
        <v>105.66792860258575</v>
      </c>
      <c r="W12" s="32">
        <v>106.62687557801651</v>
      </c>
      <c r="X12" s="32">
        <v>106.53758764125324</v>
      </c>
      <c r="Y12" s="32">
        <v>106.6063844621593</v>
      </c>
      <c r="Z12" s="32">
        <v>106.32900815587381</v>
      </c>
      <c r="AA12" s="32">
        <v>105.08234313914444</v>
      </c>
      <c r="AB12" s="32">
        <v>104.68269778041901</v>
      </c>
      <c r="AC12" s="32">
        <v>103.62090385740262</v>
      </c>
      <c r="AD12" s="32">
        <v>103.42035683329655</v>
      </c>
      <c r="AE12" s="32">
        <v>103.30751936163293</v>
      </c>
      <c r="AF12" s="32">
        <v>103.12837151991695</v>
      </c>
      <c r="AG12" s="32">
        <v>102.7083001689392</v>
      </c>
      <c r="AH12" s="32">
        <v>102.5502620721914</v>
      </c>
      <c r="AI12" s="32">
        <v>102.78724273671375</v>
      </c>
      <c r="AJ12" s="32">
        <v>102.62719086100327</v>
      </c>
      <c r="AK12" s="32">
        <v>102.52769550851704</v>
      </c>
      <c r="AL12" s="32">
        <v>102.64958977790305</v>
      </c>
      <c r="AM12" s="32">
        <v>102.33544649914113</v>
      </c>
      <c r="AN12" s="32">
        <v>101.65442008407317</v>
      </c>
      <c r="AO12" s="32">
        <v>100.97298626834372</v>
      </c>
      <c r="AP12" s="32">
        <v>100.2475285</v>
      </c>
      <c r="AQ12" s="32">
        <v>101.6378895</v>
      </c>
      <c r="AR12" s="32">
        <v>100</v>
      </c>
      <c r="AT12"/>
      <c r="AU12"/>
      <c r="AV12"/>
      <c r="AW12"/>
      <c r="AX12"/>
    </row>
    <row r="13" spans="1:50" s="25" customFormat="1" ht="18.75" customHeight="1" x14ac:dyDescent="0.25">
      <c r="AU13" s="33"/>
      <c r="AW13" s="33"/>
    </row>
    <row r="14" spans="1:50" s="25" customFormat="1" ht="18.75" customHeight="1" x14ac:dyDescent="0.25">
      <c r="B14" s="34" t="s">
        <v>103</v>
      </c>
      <c r="C14" s="34"/>
      <c r="D14" s="34"/>
      <c r="E14" s="34"/>
      <c r="F14" s="34"/>
      <c r="AU14" s="33"/>
      <c r="AW14" s="33"/>
    </row>
    <row r="15" spans="1:50" s="25" customFormat="1" ht="18.75" customHeight="1" x14ac:dyDescent="0.25">
      <c r="B15" s="34"/>
      <c r="C15" s="34"/>
      <c r="D15" s="34"/>
      <c r="E15" s="34"/>
      <c r="F15" s="34"/>
      <c r="AU15" s="33"/>
      <c r="AW15" s="33"/>
    </row>
    <row r="16" spans="1:50" s="25" customFormat="1" ht="18.75" customHeight="1" x14ac:dyDescent="0.25">
      <c r="B16" s="35" t="s">
        <v>104</v>
      </c>
      <c r="C16" s="35"/>
      <c r="D16" s="35"/>
      <c r="E16" s="35"/>
      <c r="F16" s="36">
        <v>2021</v>
      </c>
      <c r="G16" s="36">
        <v>2021</v>
      </c>
      <c r="H16" s="36">
        <v>2021</v>
      </c>
      <c r="I16" s="36">
        <v>2021</v>
      </c>
      <c r="J16" s="36">
        <v>2021</v>
      </c>
      <c r="K16" s="36">
        <v>2021</v>
      </c>
      <c r="L16" s="36">
        <v>2020</v>
      </c>
      <c r="M16" s="36">
        <v>2020</v>
      </c>
      <c r="N16" s="36">
        <v>2020</v>
      </c>
      <c r="O16" s="36">
        <v>2020</v>
      </c>
      <c r="P16" s="36">
        <v>2020</v>
      </c>
      <c r="Q16" s="36">
        <v>2020</v>
      </c>
      <c r="R16" s="36">
        <v>2020</v>
      </c>
      <c r="S16" s="36">
        <v>2020</v>
      </c>
      <c r="T16" s="36">
        <v>2020</v>
      </c>
      <c r="U16" s="36">
        <v>2020</v>
      </c>
      <c r="V16" s="36">
        <v>2020</v>
      </c>
      <c r="W16" s="36">
        <v>2020</v>
      </c>
      <c r="X16" s="36">
        <v>2019</v>
      </c>
      <c r="Y16" s="36">
        <v>2019</v>
      </c>
      <c r="Z16" s="36">
        <v>2019</v>
      </c>
      <c r="AA16" s="36">
        <v>2019</v>
      </c>
      <c r="AB16" s="36">
        <v>2019</v>
      </c>
      <c r="AC16" s="36">
        <v>2019</v>
      </c>
      <c r="AD16" s="36">
        <v>2019</v>
      </c>
      <c r="AE16" s="36">
        <v>2019</v>
      </c>
      <c r="AF16" s="36">
        <v>2019</v>
      </c>
      <c r="AG16" s="36">
        <v>2019</v>
      </c>
      <c r="AH16" s="36">
        <v>2019</v>
      </c>
      <c r="AI16" s="36">
        <v>2019</v>
      </c>
      <c r="AJ16" s="36">
        <v>2018</v>
      </c>
      <c r="AK16" s="36">
        <v>2018</v>
      </c>
      <c r="AL16" s="36">
        <v>2018</v>
      </c>
      <c r="AM16" s="36">
        <v>2018</v>
      </c>
      <c r="AN16" s="36">
        <v>2018</v>
      </c>
      <c r="AO16" s="36">
        <v>2018</v>
      </c>
      <c r="AP16" s="36">
        <v>2018</v>
      </c>
      <c r="AQ16" s="36">
        <v>2018</v>
      </c>
      <c r="AR16" s="36">
        <v>2018</v>
      </c>
      <c r="AT16" s="36">
        <v>2021</v>
      </c>
      <c r="AU16" s="33"/>
      <c r="AW16" s="33"/>
    </row>
    <row r="17" spans="2:52" s="25" customFormat="1" ht="18.75" customHeight="1" x14ac:dyDescent="0.25">
      <c r="B17" s="37" t="s">
        <v>105</v>
      </c>
      <c r="C17" s="27">
        <v>44440</v>
      </c>
      <c r="D17" s="27">
        <v>44409</v>
      </c>
      <c r="E17" s="27">
        <v>44378</v>
      </c>
      <c r="F17" s="27">
        <v>44348</v>
      </c>
      <c r="G17" s="27">
        <v>44317</v>
      </c>
      <c r="H17" s="27">
        <v>44287</v>
      </c>
      <c r="I17" s="27">
        <v>44256</v>
      </c>
      <c r="J17" s="27">
        <v>44228</v>
      </c>
      <c r="K17" s="27">
        <v>44197</v>
      </c>
      <c r="L17" s="27">
        <v>44166</v>
      </c>
      <c r="M17" s="27">
        <v>44136</v>
      </c>
      <c r="N17" s="27">
        <v>44105</v>
      </c>
      <c r="O17" s="27">
        <v>44075</v>
      </c>
      <c r="P17" s="27">
        <v>44044</v>
      </c>
      <c r="Q17" s="27">
        <v>44013</v>
      </c>
      <c r="R17" s="27">
        <v>43983</v>
      </c>
      <c r="S17" s="27">
        <v>43952</v>
      </c>
      <c r="T17" s="27">
        <v>43922</v>
      </c>
      <c r="U17" s="27">
        <v>43891</v>
      </c>
      <c r="V17" s="27">
        <v>43862</v>
      </c>
      <c r="W17" s="27">
        <v>43831</v>
      </c>
      <c r="X17" s="27">
        <v>43800</v>
      </c>
      <c r="Y17" s="27">
        <v>43770</v>
      </c>
      <c r="Z17" s="27">
        <v>43739</v>
      </c>
      <c r="AA17" s="27">
        <v>43709</v>
      </c>
      <c r="AB17" s="27">
        <v>43678</v>
      </c>
      <c r="AC17" s="27">
        <v>43647</v>
      </c>
      <c r="AD17" s="27">
        <v>43617</v>
      </c>
      <c r="AE17" s="27">
        <v>43586</v>
      </c>
      <c r="AF17" s="27">
        <v>43556</v>
      </c>
      <c r="AG17" s="27">
        <v>43525</v>
      </c>
      <c r="AH17" s="27">
        <v>43497</v>
      </c>
      <c r="AI17" s="27">
        <v>43466</v>
      </c>
      <c r="AJ17" s="27">
        <v>43435</v>
      </c>
      <c r="AK17" s="27">
        <v>43405</v>
      </c>
      <c r="AL17" s="27">
        <v>43374</v>
      </c>
      <c r="AM17" s="27">
        <v>43344</v>
      </c>
      <c r="AN17" s="27">
        <v>43313</v>
      </c>
      <c r="AO17" s="27">
        <v>43282</v>
      </c>
      <c r="AP17" s="27">
        <v>43252</v>
      </c>
      <c r="AQ17" s="27">
        <v>43221</v>
      </c>
      <c r="AR17" s="27">
        <v>43191</v>
      </c>
      <c r="AS17" s="28"/>
      <c r="AT17" s="27" t="s">
        <v>106</v>
      </c>
      <c r="AU17" s="28"/>
      <c r="AV17" s="27" t="s">
        <v>107</v>
      </c>
      <c r="AW17" s="28"/>
      <c r="AX17" s="27" t="s">
        <v>108</v>
      </c>
    </row>
    <row r="18" spans="2:52" s="25" customFormat="1" ht="18.75" customHeight="1" x14ac:dyDescent="0.25">
      <c r="B18" s="38" t="s">
        <v>109</v>
      </c>
      <c r="C18" s="39">
        <v>3236076.049301987</v>
      </c>
      <c r="D18" s="39">
        <v>3049748.6511524101</v>
      </c>
      <c r="E18" s="39">
        <v>2730278.68</v>
      </c>
      <c r="F18" s="39">
        <v>2740374.5063555017</v>
      </c>
      <c r="G18" s="39">
        <v>2544408.664654572</v>
      </c>
      <c r="H18" s="39">
        <v>1997138.3800000001</v>
      </c>
      <c r="I18" s="39">
        <v>1704224.6299999997</v>
      </c>
      <c r="J18" s="39">
        <v>2190548.4900000002</v>
      </c>
      <c r="K18" s="39">
        <v>1333461.55</v>
      </c>
      <c r="L18" s="39">
        <v>1928872.4</v>
      </c>
      <c r="M18" s="39">
        <v>1947724.9412644217</v>
      </c>
      <c r="N18" s="39">
        <v>1058284.25</v>
      </c>
      <c r="O18" s="39">
        <v>1111577.58</v>
      </c>
      <c r="P18" s="39">
        <v>1442316.9900000002</v>
      </c>
      <c r="Q18" s="39">
        <v>1070312.2</v>
      </c>
      <c r="R18" s="39">
        <v>1379522.54</v>
      </c>
      <c r="S18" s="39">
        <v>1482313.5912079015</v>
      </c>
      <c r="T18" s="39">
        <v>1472862.1518217383</v>
      </c>
      <c r="U18" s="39">
        <v>1202330.3481928597</v>
      </c>
      <c r="V18" s="39">
        <v>1631796.7018217384</v>
      </c>
      <c r="W18" s="39">
        <v>1168224.3218217383</v>
      </c>
      <c r="X18" s="39">
        <v>1056868.3499999999</v>
      </c>
      <c r="Y18" s="39">
        <v>923221.71475135593</v>
      </c>
      <c r="Z18" s="39">
        <v>878904.92999999993</v>
      </c>
      <c r="AA18" s="39">
        <v>810874.07</v>
      </c>
      <c r="AB18" s="39">
        <v>706289.59</v>
      </c>
      <c r="AC18" s="39">
        <v>635016.25311607833</v>
      </c>
      <c r="AD18" s="39">
        <v>557040.56820715521</v>
      </c>
      <c r="AE18" s="39">
        <v>587680.05037716706</v>
      </c>
      <c r="AF18" s="39">
        <v>464687.78353513678</v>
      </c>
      <c r="AG18" s="39">
        <v>328928.31804517232</v>
      </c>
      <c r="AH18" s="39">
        <v>311000.87484841014</v>
      </c>
      <c r="AI18" s="39">
        <v>200270.46999999997</v>
      </c>
      <c r="AJ18" s="39">
        <v>220737.07411811998</v>
      </c>
      <c r="AK18" s="39">
        <v>225471.1404970595</v>
      </c>
      <c r="AL18" s="39">
        <v>193121.67189399991</v>
      </c>
      <c r="AM18" s="39">
        <v>145164.01387600019</v>
      </c>
      <c r="AN18" s="39">
        <v>268517.04999999958</v>
      </c>
      <c r="AO18" s="39">
        <v>62773.670000000006</v>
      </c>
      <c r="AP18" s="39">
        <v>55246.354380000215</v>
      </c>
      <c r="AQ18" s="39">
        <v>1382.17</v>
      </c>
      <c r="AR18" s="39">
        <v>0</v>
      </c>
      <c r="AS18" s="40"/>
      <c r="AT18" s="39">
        <v>21526259.601464469</v>
      </c>
      <c r="AU18" s="40"/>
      <c r="AV18" s="39">
        <v>26461141.192728885</v>
      </c>
      <c r="AW18" s="40"/>
      <c r="AX18" s="39">
        <v>47055593.735240526</v>
      </c>
    </row>
    <row r="19" spans="2:52" s="25" customFormat="1" ht="18.75" customHeight="1" x14ac:dyDescent="0.25">
      <c r="B19" s="41" t="s">
        <v>110</v>
      </c>
      <c r="C19" s="42">
        <v>1584812.9116029125</v>
      </c>
      <c r="D19" s="42">
        <v>1499303.1610139227</v>
      </c>
      <c r="E19" s="42">
        <v>1407546.9500000002</v>
      </c>
      <c r="F19" s="42">
        <v>1410051.9791770128</v>
      </c>
      <c r="G19" s="42">
        <v>1102392.1996847757</v>
      </c>
      <c r="H19" s="42">
        <v>811895.62</v>
      </c>
      <c r="I19" s="42">
        <v>853439.61</v>
      </c>
      <c r="J19" s="42">
        <v>680367.09999999986</v>
      </c>
      <c r="K19" s="42">
        <v>649398.19999999995</v>
      </c>
      <c r="L19" s="42">
        <v>798220.41</v>
      </c>
      <c r="M19" s="42">
        <v>747513.15113049699</v>
      </c>
      <c r="N19" s="42">
        <v>650450.21</v>
      </c>
      <c r="O19" s="42">
        <v>718816.9</v>
      </c>
      <c r="P19" s="42">
        <v>812483.46</v>
      </c>
      <c r="Q19" s="42">
        <v>720299.26</v>
      </c>
      <c r="R19" s="42">
        <v>975019.08000000007</v>
      </c>
      <c r="S19" s="42">
        <v>918693.17985804135</v>
      </c>
      <c r="T19" s="42">
        <v>944126.96</v>
      </c>
      <c r="U19" s="42">
        <v>635823.58180511906</v>
      </c>
      <c r="V19" s="42">
        <v>765646.89</v>
      </c>
      <c r="W19" s="42">
        <v>663597.38</v>
      </c>
      <c r="X19" s="42">
        <v>641704.64</v>
      </c>
      <c r="Y19" s="42">
        <v>682021.12991344917</v>
      </c>
      <c r="Z19" s="42">
        <v>729286.32</v>
      </c>
      <c r="AA19" s="42">
        <v>568489.62999999989</v>
      </c>
      <c r="AB19" s="42">
        <v>383621.42</v>
      </c>
      <c r="AC19" s="42">
        <v>363493.94311607839</v>
      </c>
      <c r="AD19" s="42">
        <v>308766.712854821</v>
      </c>
      <c r="AE19" s="42">
        <v>287046.07462108106</v>
      </c>
      <c r="AF19" s="42">
        <v>256624.05362701748</v>
      </c>
      <c r="AG19" s="42">
        <v>236906.22825237332</v>
      </c>
      <c r="AH19" s="42">
        <v>216779.63312502997</v>
      </c>
      <c r="AI19" s="42">
        <v>156070.5492908007</v>
      </c>
      <c r="AJ19" s="42">
        <v>154282.75</v>
      </c>
      <c r="AK19" s="42">
        <v>151573.76000000001</v>
      </c>
      <c r="AL19" s="42">
        <v>153232.63</v>
      </c>
      <c r="AM19" s="42">
        <v>131899.04999999999</v>
      </c>
      <c r="AN19" s="42">
        <v>246873.61</v>
      </c>
      <c r="AO19" s="42">
        <v>49726.143520999765</v>
      </c>
      <c r="AP19" s="42">
        <v>48267.72</v>
      </c>
      <c r="AQ19" s="42">
        <v>0</v>
      </c>
      <c r="AR19" s="42">
        <v>0</v>
      </c>
      <c r="AS19" s="43"/>
      <c r="AT19" s="42">
        <v>9999207.7314786222</v>
      </c>
      <c r="AU19" s="43"/>
      <c r="AV19" s="42">
        <v>12195391.502609119</v>
      </c>
      <c r="AW19" s="43"/>
      <c r="AX19" s="42">
        <v>25116564.192593932</v>
      </c>
    </row>
    <row r="20" spans="2:52" s="25" customFormat="1" ht="18.75" customHeight="1" x14ac:dyDescent="0.25">
      <c r="B20" s="41" t="s">
        <v>111</v>
      </c>
      <c r="C20" s="42">
        <v>514857.65769907436</v>
      </c>
      <c r="D20" s="42">
        <v>305694.41013848723</v>
      </c>
      <c r="E20" s="42">
        <v>482066.65</v>
      </c>
      <c r="F20" s="42">
        <v>277727.90717848926</v>
      </c>
      <c r="G20" s="42">
        <v>383034.69496979663</v>
      </c>
      <c r="H20" s="42">
        <v>227813.69999999998</v>
      </c>
      <c r="I20" s="42">
        <v>141403.44</v>
      </c>
      <c r="J20" s="42">
        <v>549586.01</v>
      </c>
      <c r="K20" s="42">
        <v>228282.71</v>
      </c>
      <c r="L20" s="42">
        <v>319477.21999999997</v>
      </c>
      <c r="M20" s="42">
        <v>167341.38013392454</v>
      </c>
      <c r="N20" s="42">
        <v>64337.4</v>
      </c>
      <c r="O20" s="42">
        <v>116678.36</v>
      </c>
      <c r="P20" s="42">
        <v>285778.07</v>
      </c>
      <c r="Q20" s="42">
        <v>25054.94</v>
      </c>
      <c r="R20" s="42">
        <v>94948.63</v>
      </c>
      <c r="S20" s="42">
        <v>226611.24134986018</v>
      </c>
      <c r="T20" s="42">
        <v>133729.07182173827</v>
      </c>
      <c r="U20" s="42">
        <v>123857.55638774071</v>
      </c>
      <c r="V20" s="42">
        <v>478974.58182173828</v>
      </c>
      <c r="W20" s="42">
        <v>181803.96182173825</v>
      </c>
      <c r="X20" s="42">
        <v>150908.51</v>
      </c>
      <c r="Y20" s="42">
        <v>12072.21483790672</v>
      </c>
      <c r="Z20" s="42">
        <v>-23407.23</v>
      </c>
      <c r="AA20" s="42">
        <v>65449.86</v>
      </c>
      <c r="AB20" s="42">
        <v>55894.47</v>
      </c>
      <c r="AC20" s="42">
        <v>40168.720000000001</v>
      </c>
      <c r="AD20" s="42">
        <v>83797.205352334306</v>
      </c>
      <c r="AE20" s="42">
        <v>95560.515756086039</v>
      </c>
      <c r="AF20" s="42">
        <v>58134.619908119312</v>
      </c>
      <c r="AG20" s="42">
        <v>41544.329792798977</v>
      </c>
      <c r="AH20" s="42">
        <v>6522.5517233801875</v>
      </c>
      <c r="AI20" s="42">
        <v>-8151.21929080072</v>
      </c>
      <c r="AJ20" s="42">
        <v>9995.5441181199803</v>
      </c>
      <c r="AK20" s="42">
        <v>40731.250497059955</v>
      </c>
      <c r="AL20" s="42">
        <v>37357.251894000081</v>
      </c>
      <c r="AM20" s="42">
        <v>9910.8338759997423</v>
      </c>
      <c r="AN20" s="42">
        <v>15438.65</v>
      </c>
      <c r="AO20" s="42">
        <v>11939.806479000241</v>
      </c>
      <c r="AP20" s="42">
        <v>6583.6243800002094</v>
      </c>
      <c r="AQ20" s="42">
        <v>0</v>
      </c>
      <c r="AR20" s="42">
        <v>0</v>
      </c>
      <c r="AS20" s="43"/>
      <c r="AT20" s="42">
        <v>3110467.1799858473</v>
      </c>
      <c r="AU20" s="43"/>
      <c r="AV20" s="42">
        <v>3661623.1801197715</v>
      </c>
      <c r="AW20" s="43"/>
      <c r="AX20" s="42">
        <v>6039511.1026465949</v>
      </c>
    </row>
    <row r="21" spans="2:52" s="25" customFormat="1" ht="18.75" customHeight="1" x14ac:dyDescent="0.25">
      <c r="B21" s="41" t="s">
        <v>112</v>
      </c>
      <c r="C21" s="42"/>
      <c r="D21" s="42"/>
      <c r="E21" s="42"/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8209.6299999999992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3"/>
      <c r="AT21" s="42">
        <v>0</v>
      </c>
      <c r="AU21" s="43"/>
      <c r="AV21" s="42">
        <v>0</v>
      </c>
      <c r="AW21" s="43"/>
      <c r="AX21" s="42">
        <v>8209.6299999999992</v>
      </c>
    </row>
    <row r="22" spans="2:52" s="25" customFormat="1" ht="18.75" customHeight="1" x14ac:dyDescent="0.25">
      <c r="B22" s="41" t="s">
        <v>113</v>
      </c>
      <c r="C22" s="42">
        <v>1017706.6499999999</v>
      </c>
      <c r="D22" s="42">
        <v>1137170.96</v>
      </c>
      <c r="E22" s="42">
        <v>733486.51</v>
      </c>
      <c r="F22" s="42">
        <v>881191.40999999945</v>
      </c>
      <c r="G22" s="42">
        <v>832828.22</v>
      </c>
      <c r="H22" s="42">
        <v>781214.01000000024</v>
      </c>
      <c r="I22" s="42">
        <v>588547.5699999996</v>
      </c>
      <c r="J22" s="42">
        <v>926498.95000000007</v>
      </c>
      <c r="K22" s="42">
        <v>408044.35000000009</v>
      </c>
      <c r="L22" s="42">
        <v>763993.77</v>
      </c>
      <c r="M22" s="42">
        <f>383913.29+606107.31</f>
        <v>990020.60000000009</v>
      </c>
      <c r="N22" s="42">
        <v>363423.86</v>
      </c>
      <c r="O22" s="42">
        <v>369735.32</v>
      </c>
      <c r="P22" s="42">
        <v>279829.59000000003</v>
      </c>
      <c r="Q22" s="42">
        <v>246754.83</v>
      </c>
      <c r="R22" s="42">
        <v>248990.19999999995</v>
      </c>
      <c r="S22" s="42">
        <v>271304.5</v>
      </c>
      <c r="T22" s="42">
        <v>325425.96000000002</v>
      </c>
      <c r="U22" s="42">
        <v>332028.98</v>
      </c>
      <c r="V22" s="42">
        <v>243456.02999999997</v>
      </c>
      <c r="W22" s="42">
        <v>192012.44</v>
      </c>
      <c r="X22" s="42">
        <v>233497.36</v>
      </c>
      <c r="Y22" s="42">
        <v>217545.78999999998</v>
      </c>
      <c r="Z22" s="42">
        <v>127580.62</v>
      </c>
      <c r="AA22" s="42">
        <v>113905.19</v>
      </c>
      <c r="AB22" s="42">
        <v>70773.12999999999</v>
      </c>
      <c r="AC22" s="42">
        <v>126200.74</v>
      </c>
      <c r="AD22" s="42">
        <v>117748.20999999999</v>
      </c>
      <c r="AE22" s="42">
        <v>115628.45000000001</v>
      </c>
      <c r="AF22" s="42">
        <v>51289.979999999996</v>
      </c>
      <c r="AG22" s="42">
        <v>39951.81</v>
      </c>
      <c r="AH22" s="42">
        <v>28159.11</v>
      </c>
      <c r="AI22" s="42">
        <v>0</v>
      </c>
      <c r="AJ22" s="42">
        <v>0</v>
      </c>
      <c r="AK22" s="42">
        <v>0</v>
      </c>
      <c r="AL22" s="42">
        <v>0</v>
      </c>
      <c r="AM22" s="42">
        <v>0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3"/>
      <c r="AT22" s="42">
        <v>7306688.629999999</v>
      </c>
      <c r="AU22" s="43"/>
      <c r="AV22" s="42">
        <v>9424126.8599999975</v>
      </c>
      <c r="AW22" s="43"/>
      <c r="AX22" s="42">
        <v>13175945.099999996</v>
      </c>
    </row>
    <row r="23" spans="2:52" s="25" customFormat="1" ht="18.75" customHeight="1" x14ac:dyDescent="0.25">
      <c r="B23" s="41" t="s">
        <v>114</v>
      </c>
      <c r="C23" s="42">
        <v>118698.83000000002</v>
      </c>
      <c r="D23" s="42">
        <v>107580.12</v>
      </c>
      <c r="E23" s="42">
        <v>107178.57</v>
      </c>
      <c r="F23" s="42">
        <v>171403.21000000008</v>
      </c>
      <c r="G23" s="42">
        <v>226153.55</v>
      </c>
      <c r="H23" s="42">
        <v>176215.05</v>
      </c>
      <c r="I23" s="42">
        <v>120834.00999999997</v>
      </c>
      <c r="J23" s="42">
        <v>34096.430000000008</v>
      </c>
      <c r="K23" s="42">
        <v>47736.289999999986</v>
      </c>
      <c r="L23" s="42">
        <v>47181</v>
      </c>
      <c r="M23" s="42">
        <f>648957.12-606107.31</f>
        <v>42849.809999999939</v>
      </c>
      <c r="N23" s="42">
        <v>-19927.220000000012</v>
      </c>
      <c r="O23" s="42">
        <v>-93653</v>
      </c>
      <c r="P23" s="42">
        <v>64225.87</v>
      </c>
      <c r="Q23" s="42">
        <v>78203.17</v>
      </c>
      <c r="R23" s="42">
        <v>60564.630000000099</v>
      </c>
      <c r="S23" s="42">
        <v>65704.669999999896</v>
      </c>
      <c r="T23" s="42">
        <v>69580.160000000105</v>
      </c>
      <c r="U23" s="42">
        <v>110620.22999999998</v>
      </c>
      <c r="V23" s="42">
        <v>143719.19999999995</v>
      </c>
      <c r="W23" s="42">
        <v>130810.54000000007</v>
      </c>
      <c r="X23" s="42">
        <v>30757.839999999898</v>
      </c>
      <c r="Y23" s="42">
        <v>11582.579999999987</v>
      </c>
      <c r="Z23" s="42">
        <v>45445.219999999936</v>
      </c>
      <c r="AA23" s="42">
        <v>63029.390000000014</v>
      </c>
      <c r="AB23" s="42">
        <v>196000.56999999998</v>
      </c>
      <c r="AC23" s="42">
        <v>105152.85</v>
      </c>
      <c r="AD23" s="42">
        <v>46728.439999999988</v>
      </c>
      <c r="AE23" s="42">
        <v>89445.01</v>
      </c>
      <c r="AF23" s="42">
        <v>98639.12999999999</v>
      </c>
      <c r="AG23" s="42">
        <v>10525.950000000012</v>
      </c>
      <c r="AH23" s="42">
        <v>51329.949999999983</v>
      </c>
      <c r="AI23" s="42">
        <v>52351.14</v>
      </c>
      <c r="AJ23" s="42">
        <v>56458.78</v>
      </c>
      <c r="AK23" s="42">
        <v>33166.129999999554</v>
      </c>
      <c r="AL23" s="42">
        <v>2531.7899999998353</v>
      </c>
      <c r="AM23" s="42">
        <v>3354.1300000004703</v>
      </c>
      <c r="AN23" s="42">
        <v>6204.7899999995716</v>
      </c>
      <c r="AO23" s="42">
        <v>1107.72</v>
      </c>
      <c r="AP23" s="42">
        <v>395.01</v>
      </c>
      <c r="AQ23" s="42">
        <v>1382.17</v>
      </c>
      <c r="AR23" s="42">
        <v>0</v>
      </c>
      <c r="AS23" s="43"/>
      <c r="AT23" s="42">
        <v>1109896.06</v>
      </c>
      <c r="AU23" s="43"/>
      <c r="AV23" s="42">
        <v>1179999.6500000001</v>
      </c>
      <c r="AW23" s="43"/>
      <c r="AX23" s="42">
        <v>2715363.7099999995</v>
      </c>
    </row>
    <row r="24" spans="2:52" s="25" customFormat="1" ht="18.75" customHeight="1" x14ac:dyDescent="0.25">
      <c r="B24" s="38" t="s">
        <v>115</v>
      </c>
      <c r="C24" s="39">
        <v>-391161.9499999999</v>
      </c>
      <c r="D24" s="39">
        <v>-410382.56000000006</v>
      </c>
      <c r="E24" s="39">
        <v>-405729.83</v>
      </c>
      <c r="F24" s="39">
        <v>-406457.91999999987</v>
      </c>
      <c r="G24" s="39">
        <v>-391205.38000000006</v>
      </c>
      <c r="H24" s="39">
        <v>-406493.4600000002</v>
      </c>
      <c r="I24" s="39">
        <v>-245038.4500000001</v>
      </c>
      <c r="J24" s="39">
        <v>-245200.36000000004</v>
      </c>
      <c r="K24" s="39">
        <v>-240104.65999999997</v>
      </c>
      <c r="L24" s="39">
        <v>-248837.85999999987</v>
      </c>
      <c r="M24" s="39">
        <v>-233810.96000000002</v>
      </c>
      <c r="N24" s="39">
        <v>-232854.85</v>
      </c>
      <c r="O24" s="39">
        <v>-243394.33</v>
      </c>
      <c r="P24" s="39">
        <v>-241171</v>
      </c>
      <c r="Q24" s="39">
        <v>-231450.73</v>
      </c>
      <c r="R24" s="39">
        <v>-229012.4800000001</v>
      </c>
      <c r="S24" s="39">
        <v>-231582.11</v>
      </c>
      <c r="T24" s="39">
        <v>-258294.83000000002</v>
      </c>
      <c r="U24" s="39">
        <v>-233804.9399999998</v>
      </c>
      <c r="V24" s="39">
        <v>-252006.81000000008</v>
      </c>
      <c r="W24" s="39">
        <v>-89469.600000000035</v>
      </c>
      <c r="X24" s="39">
        <v>-140603.36999999994</v>
      </c>
      <c r="Y24" s="39">
        <v>-151003.48000000004</v>
      </c>
      <c r="Z24" s="39">
        <v>-135548.45999999996</v>
      </c>
      <c r="AA24" s="39">
        <v>-130794.77</v>
      </c>
      <c r="AB24" s="39">
        <v>-129417.84</v>
      </c>
      <c r="AC24" s="39">
        <v>-72736.490000000005</v>
      </c>
      <c r="AD24" s="39">
        <v>-29661.189999999991</v>
      </c>
      <c r="AE24" s="39">
        <v>-72452.69</v>
      </c>
      <c r="AF24" s="39">
        <v>-68424.590000000026</v>
      </c>
      <c r="AG24" s="39">
        <v>-44670.049999999981</v>
      </c>
      <c r="AH24" s="39">
        <v>-47059.75</v>
      </c>
      <c r="AI24" s="39">
        <v>-42878.79</v>
      </c>
      <c r="AJ24" s="39">
        <v>-39759.31</v>
      </c>
      <c r="AK24" s="39">
        <v>-22747.813668271701</v>
      </c>
      <c r="AL24" s="39">
        <v>-21607.472847270867</v>
      </c>
      <c r="AM24" s="39">
        <v>-18621.202794357232</v>
      </c>
      <c r="AN24" s="39">
        <v>-4647.8899383333001</v>
      </c>
      <c r="AO24" s="39">
        <v>-3398.8499999999995</v>
      </c>
      <c r="AP24" s="39">
        <v>-6402.1743800002096</v>
      </c>
      <c r="AQ24" s="39">
        <v>0</v>
      </c>
      <c r="AR24" s="39">
        <v>0</v>
      </c>
      <c r="AS24" s="40"/>
      <c r="AT24" s="39">
        <v>-3141774.5700000008</v>
      </c>
      <c r="AU24" s="40"/>
      <c r="AV24" s="39">
        <v>-3857278.2400000007</v>
      </c>
      <c r="AW24" s="40"/>
      <c r="AX24" s="39">
        <v>-7049901.2536282334</v>
      </c>
    </row>
    <row r="25" spans="2:52" s="25" customFormat="1" ht="18.75" customHeight="1" x14ac:dyDescent="0.25">
      <c r="B25" s="41" t="s">
        <v>116</v>
      </c>
      <c r="C25" s="42">
        <v>-391161.9499999999</v>
      </c>
      <c r="D25" s="42">
        <v>-410382.56000000006</v>
      </c>
      <c r="E25" s="42">
        <v>-405729.83</v>
      </c>
      <c r="F25" s="42">
        <v>-406457.91999999987</v>
      </c>
      <c r="G25" s="42">
        <v>-391205.38000000006</v>
      </c>
      <c r="H25" s="42">
        <v>-406493.4600000002</v>
      </c>
      <c r="I25" s="42">
        <v>-245038.4500000001</v>
      </c>
      <c r="J25" s="42">
        <v>-245200.36000000004</v>
      </c>
      <c r="K25" s="42">
        <v>-240104.65999999997</v>
      </c>
      <c r="L25" s="42">
        <v>-248837.85999999987</v>
      </c>
      <c r="M25" s="42">
        <v>-233810.96000000002</v>
      </c>
      <c r="N25" s="42">
        <v>-232854.85</v>
      </c>
      <c r="O25" s="42">
        <v>-243394.33</v>
      </c>
      <c r="P25" s="42">
        <v>-241171</v>
      </c>
      <c r="Q25" s="42">
        <v>-231450.73</v>
      </c>
      <c r="R25" s="42">
        <v>-229012.4800000001</v>
      </c>
      <c r="S25" s="42">
        <v>-231582.11</v>
      </c>
      <c r="T25" s="42">
        <v>-258294.83000000002</v>
      </c>
      <c r="U25" s="42">
        <v>-233804.9399999998</v>
      </c>
      <c r="V25" s="42">
        <v>-252006.81000000008</v>
      </c>
      <c r="W25" s="42">
        <v>-89469.600000000035</v>
      </c>
      <c r="X25" s="42">
        <v>-140603.36999999994</v>
      </c>
      <c r="Y25" s="42">
        <v>-151003.48000000004</v>
      </c>
      <c r="Z25" s="42">
        <v>-135548.45999999996</v>
      </c>
      <c r="AA25" s="42">
        <v>-130794.77</v>
      </c>
      <c r="AB25" s="42">
        <v>-129417.84</v>
      </c>
      <c r="AC25" s="42">
        <v>-72736.490000000005</v>
      </c>
      <c r="AD25" s="42">
        <v>-29661.189999999991</v>
      </c>
      <c r="AE25" s="42">
        <v>-72452.69</v>
      </c>
      <c r="AF25" s="42">
        <v>-68424.590000000026</v>
      </c>
      <c r="AG25" s="42">
        <v>-44670.049999999981</v>
      </c>
      <c r="AH25" s="42">
        <v>-47059.75</v>
      </c>
      <c r="AI25" s="42">
        <v>-42878.79</v>
      </c>
      <c r="AJ25" s="42">
        <v>-39759.31</v>
      </c>
      <c r="AK25" s="42">
        <v>-22747.813668271701</v>
      </c>
      <c r="AL25" s="42">
        <v>-21607.472847270867</v>
      </c>
      <c r="AM25" s="42">
        <v>-18621.202794357232</v>
      </c>
      <c r="AN25" s="42">
        <v>-4647.8899383333001</v>
      </c>
      <c r="AO25" s="42">
        <v>-3398.8499999999995</v>
      </c>
      <c r="AP25" s="42">
        <v>-6402.1743800002096</v>
      </c>
      <c r="AQ25" s="42">
        <v>0</v>
      </c>
      <c r="AR25" s="42">
        <v>0</v>
      </c>
      <c r="AS25" s="43"/>
      <c r="AT25" s="42">
        <v>-3141774.5700000008</v>
      </c>
      <c r="AU25" s="43"/>
      <c r="AV25" s="42">
        <v>-3857278.2400000007</v>
      </c>
      <c r="AW25" s="43"/>
      <c r="AX25" s="42">
        <v>-7049901.2536282334</v>
      </c>
    </row>
    <row r="26" spans="2:52" s="25" customFormat="1" ht="18.75" customHeight="1" x14ac:dyDescent="0.25">
      <c r="B26" s="38" t="s">
        <v>117</v>
      </c>
      <c r="C26" s="39">
        <v>2844914.0993019873</v>
      </c>
      <c r="D26" s="39">
        <v>2639366.09115241</v>
      </c>
      <c r="E26" s="39">
        <v>2324548.85</v>
      </c>
      <c r="F26" s="39">
        <v>2333916.5863555018</v>
      </c>
      <c r="G26" s="39">
        <v>2153203.2846545721</v>
      </c>
      <c r="H26" s="39">
        <v>1590644.92</v>
      </c>
      <c r="I26" s="39">
        <v>1459186.1799999995</v>
      </c>
      <c r="J26" s="39">
        <v>1945348.1300000001</v>
      </c>
      <c r="K26" s="39">
        <v>1093356.8900000001</v>
      </c>
      <c r="L26" s="39">
        <v>1680034.54</v>
      </c>
      <c r="M26" s="39">
        <v>1713913.9812644217</v>
      </c>
      <c r="N26" s="39">
        <v>825429.4</v>
      </c>
      <c r="O26" s="39">
        <v>868183.25000000012</v>
      </c>
      <c r="P26" s="39">
        <v>1201145.9900000002</v>
      </c>
      <c r="Q26" s="39">
        <v>838861.47</v>
      </c>
      <c r="R26" s="39">
        <v>1150510.06</v>
      </c>
      <c r="S26" s="39">
        <v>1250731.4812079016</v>
      </c>
      <c r="T26" s="39">
        <v>1214567.3218217383</v>
      </c>
      <c r="U26" s="39">
        <v>968525.40819285985</v>
      </c>
      <c r="V26" s="39">
        <v>1379789.8918217383</v>
      </c>
      <c r="W26" s="39">
        <v>1078754.7218217382</v>
      </c>
      <c r="X26" s="39">
        <v>916264.98</v>
      </c>
      <c r="Y26" s="39">
        <v>772218.23475135583</v>
      </c>
      <c r="Z26" s="39">
        <v>743356.47</v>
      </c>
      <c r="AA26" s="39">
        <v>680079.29999999993</v>
      </c>
      <c r="AB26" s="39">
        <v>576871.75</v>
      </c>
      <c r="AC26" s="39">
        <v>562279.76311607833</v>
      </c>
      <c r="AD26" s="39">
        <v>527379.37820715527</v>
      </c>
      <c r="AE26" s="39">
        <v>515227.36037716706</v>
      </c>
      <c r="AF26" s="39">
        <v>396263.19353513676</v>
      </c>
      <c r="AG26" s="39">
        <v>284258.26804517233</v>
      </c>
      <c r="AH26" s="39">
        <v>263941.12484841014</v>
      </c>
      <c r="AI26" s="39">
        <v>157391.67999999996</v>
      </c>
      <c r="AJ26" s="39">
        <v>180977.76411811999</v>
      </c>
      <c r="AK26" s="39">
        <v>202723.3268287878</v>
      </c>
      <c r="AL26" s="39">
        <v>171514.19904672905</v>
      </c>
      <c r="AM26" s="39">
        <v>126542.81108164295</v>
      </c>
      <c r="AN26" s="39">
        <v>263869.16006166628</v>
      </c>
      <c r="AO26" s="39">
        <v>59374.820000000007</v>
      </c>
      <c r="AP26" s="39">
        <v>48844.180000000008</v>
      </c>
      <c r="AQ26" s="39">
        <v>1382.17</v>
      </c>
      <c r="AR26" s="39">
        <v>0</v>
      </c>
      <c r="AS26" s="40"/>
      <c r="AT26" s="39">
        <v>18384485.031464469</v>
      </c>
      <c r="AU26" s="40"/>
      <c r="AV26" s="39">
        <v>22603862.952728882</v>
      </c>
      <c r="AW26" s="40"/>
      <c r="AX26" s="39">
        <v>40005692.481612295</v>
      </c>
    </row>
    <row r="27" spans="2:52" s="25" customFormat="1" ht="18.75" customHeight="1" x14ac:dyDescent="0.25">
      <c r="B27" s="41" t="s">
        <v>118</v>
      </c>
      <c r="C27" s="42">
        <v>193731.39</v>
      </c>
      <c r="D27" s="42">
        <v>5884.03</v>
      </c>
      <c r="E27" s="42">
        <v>512401.67</v>
      </c>
      <c r="F27" s="42">
        <v>148259.11132387252</v>
      </c>
      <c r="G27" s="42">
        <v>0</v>
      </c>
      <c r="H27" s="42">
        <v>82163.170000000042</v>
      </c>
      <c r="I27" s="42">
        <v>0</v>
      </c>
      <c r="J27" s="42">
        <v>0</v>
      </c>
      <c r="K27" s="42">
        <v>47924.199999999953</v>
      </c>
      <c r="L27" s="42">
        <v>45957.21</v>
      </c>
      <c r="M27" s="42">
        <v>102201.43</v>
      </c>
      <c r="N27" s="42">
        <v>190732.89</v>
      </c>
      <c r="O27" s="42">
        <v>56620.35</v>
      </c>
      <c r="P27" s="42">
        <v>273901</v>
      </c>
      <c r="Q27" s="42">
        <v>-21777.25</v>
      </c>
      <c r="R27" s="42">
        <v>386608.12</v>
      </c>
      <c r="S27" s="42">
        <v>171229.49</v>
      </c>
      <c r="T27" s="42">
        <v>0</v>
      </c>
      <c r="U27" s="42">
        <v>0</v>
      </c>
      <c r="V27" s="42">
        <v>527654.42000000156</v>
      </c>
      <c r="W27" s="42">
        <v>0</v>
      </c>
      <c r="X27" s="42">
        <v>4660.6099999999897</v>
      </c>
      <c r="Y27" s="42">
        <v>0</v>
      </c>
      <c r="Z27" s="42">
        <v>0</v>
      </c>
      <c r="AA27" s="42">
        <v>65308.29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3"/>
      <c r="AT27" s="42">
        <v>990363.57132387243</v>
      </c>
      <c r="AU27" s="43"/>
      <c r="AV27" s="42">
        <v>1329255.1013238723</v>
      </c>
      <c r="AW27" s="43"/>
      <c r="AX27" s="42">
        <v>2793460.1313238745</v>
      </c>
    </row>
    <row r="28" spans="2:52" s="25" customFormat="1" ht="18.75" customHeight="1" x14ac:dyDescent="0.25">
      <c r="B28" s="41" t="s">
        <v>119</v>
      </c>
      <c r="C28" s="42">
        <v>547681.27</v>
      </c>
      <c r="D28" s="42">
        <v>8018.4900000000007</v>
      </c>
      <c r="E28" s="42">
        <v>0</v>
      </c>
      <c r="F28" s="42">
        <v>-420070.02</v>
      </c>
      <c r="G28" s="42">
        <v>77251.099999999627</v>
      </c>
      <c r="H28" s="42">
        <v>1227526.0600000003</v>
      </c>
      <c r="I28" s="42">
        <v>0</v>
      </c>
      <c r="J28" s="42">
        <v>1135668.31</v>
      </c>
      <c r="K28" s="42">
        <v>372771.19000000006</v>
      </c>
      <c r="L28" s="42">
        <v>0</v>
      </c>
      <c r="M28" s="42">
        <v>10787.699999999997</v>
      </c>
      <c r="N28" s="42">
        <v>210734.11</v>
      </c>
      <c r="O28" s="42">
        <v>0</v>
      </c>
      <c r="P28" s="42">
        <v>0</v>
      </c>
      <c r="Q28" s="42">
        <v>68469.87</v>
      </c>
      <c r="R28" s="42">
        <v>68409.129999999917</v>
      </c>
      <c r="S28" s="42">
        <v>-2.46</v>
      </c>
      <c r="T28" s="42">
        <v>1597.7699999999604</v>
      </c>
      <c r="U28" s="42">
        <v>0</v>
      </c>
      <c r="V28" s="42">
        <v>0</v>
      </c>
      <c r="W28" s="42">
        <v>413030.34611203871</v>
      </c>
      <c r="X28" s="42">
        <v>638801.30645767599</v>
      </c>
      <c r="Y28" s="42">
        <v>0</v>
      </c>
      <c r="Z28" s="42">
        <v>0</v>
      </c>
      <c r="AA28" s="42">
        <v>50251.479999999996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2">
        <v>0</v>
      </c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3"/>
      <c r="AT28" s="42">
        <v>2948846.4</v>
      </c>
      <c r="AU28" s="43"/>
      <c r="AV28" s="42">
        <v>3170368.21</v>
      </c>
      <c r="AW28" s="43"/>
      <c r="AX28" s="42">
        <v>4410925.6525697149</v>
      </c>
    </row>
    <row r="29" spans="2:52" s="25" customFormat="1" ht="18.75" customHeight="1" x14ac:dyDescent="0.25">
      <c r="B29" s="41" t="s">
        <v>120</v>
      </c>
      <c r="C29" s="42"/>
      <c r="D29" s="42"/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-741631.94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-387122.2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3"/>
      <c r="AT29" s="42">
        <v>0</v>
      </c>
      <c r="AU29" s="43"/>
      <c r="AV29" s="42">
        <v>0</v>
      </c>
      <c r="AW29" s="43"/>
      <c r="AX29" s="42">
        <v>-1128754.1399999999</v>
      </c>
    </row>
    <row r="30" spans="2:52" s="25" customFormat="1" ht="18.75" customHeight="1" x14ac:dyDescent="0.25">
      <c r="B30" s="38" t="s">
        <v>121</v>
      </c>
      <c r="C30" s="39">
        <v>3586326.7593019875</v>
      </c>
      <c r="D30" s="39">
        <v>2653268.61115241</v>
      </c>
      <c r="E30" s="39">
        <v>2836950.52</v>
      </c>
      <c r="F30" s="39">
        <v>2062105.6776793743</v>
      </c>
      <c r="G30" s="39">
        <v>2230454.3846545718</v>
      </c>
      <c r="H30" s="39">
        <v>2900334.1500000004</v>
      </c>
      <c r="I30" s="39">
        <v>1459186.1799999995</v>
      </c>
      <c r="J30" s="39">
        <v>3081016.4400000004</v>
      </c>
      <c r="K30" s="39">
        <v>1514052.2800000003</v>
      </c>
      <c r="L30" s="39">
        <v>1725991.75</v>
      </c>
      <c r="M30" s="39">
        <v>1826903.1112644216</v>
      </c>
      <c r="N30" s="39">
        <v>1226896.3999999999</v>
      </c>
      <c r="O30" s="39">
        <v>924803.60000000009</v>
      </c>
      <c r="P30" s="39">
        <v>1475046.9900000002</v>
      </c>
      <c r="Q30" s="39">
        <v>885554.09</v>
      </c>
      <c r="R30" s="39">
        <v>863895.37</v>
      </c>
      <c r="S30" s="39">
        <v>1421958.5112079016</v>
      </c>
      <c r="T30" s="39">
        <v>1216165.0918217383</v>
      </c>
      <c r="U30" s="39">
        <v>968525.40819285985</v>
      </c>
      <c r="V30" s="39">
        <v>1907444.3118217399</v>
      </c>
      <c r="W30" s="39">
        <v>1491785.0679337769</v>
      </c>
      <c r="X30" s="39">
        <v>1172604.6964576759</v>
      </c>
      <c r="Y30" s="39">
        <v>772218.23475135583</v>
      </c>
      <c r="Z30" s="39">
        <v>743356.47</v>
      </c>
      <c r="AA30" s="39">
        <v>795639.07</v>
      </c>
      <c r="AB30" s="39">
        <v>576871.75</v>
      </c>
      <c r="AC30" s="39">
        <v>562279.76311607833</v>
      </c>
      <c r="AD30" s="39">
        <v>527379.37820715527</v>
      </c>
      <c r="AE30" s="39">
        <v>515227.36037716706</v>
      </c>
      <c r="AF30" s="39">
        <v>396263.19353513676</v>
      </c>
      <c r="AG30" s="39">
        <v>284258.26804517233</v>
      </c>
      <c r="AH30" s="39">
        <v>263941.12484841014</v>
      </c>
      <c r="AI30" s="39">
        <v>157391.67999999996</v>
      </c>
      <c r="AJ30" s="39">
        <v>180977.76411811999</v>
      </c>
      <c r="AK30" s="39">
        <v>202723.3268287878</v>
      </c>
      <c r="AL30" s="39">
        <v>171514.19904672905</v>
      </c>
      <c r="AM30" s="39">
        <v>126542.81108164295</v>
      </c>
      <c r="AN30" s="39">
        <v>263869.16006166628</v>
      </c>
      <c r="AO30" s="39">
        <v>59374.820000000007</v>
      </c>
      <c r="AP30" s="39">
        <v>48844.180000000008</v>
      </c>
      <c r="AQ30" s="39">
        <v>1382.17</v>
      </c>
      <c r="AR30" s="39">
        <v>0</v>
      </c>
      <c r="AS30" s="40"/>
      <c r="AT30" s="39">
        <v>22323695.002788343</v>
      </c>
      <c r="AU30" s="40"/>
      <c r="AV30" s="39">
        <v>27103486.264052756</v>
      </c>
      <c r="AW30" s="40"/>
      <c r="AX30" s="39">
        <v>46081324.125505887</v>
      </c>
    </row>
    <row r="31" spans="2:52" s="25" customFormat="1" ht="18.75" customHeight="1" x14ac:dyDescent="0.25">
      <c r="B31" s="41" t="s">
        <v>122</v>
      </c>
      <c r="C31" s="42">
        <v>-528889.05930198729</v>
      </c>
      <c r="D31" s="42">
        <v>-105403.86115240958</v>
      </c>
      <c r="E31" s="42">
        <v>-289085.77</v>
      </c>
      <c r="F31" s="42">
        <v>1612289.319675918</v>
      </c>
      <c r="G31" s="42">
        <v>317410.3653454287</v>
      </c>
      <c r="H31" s="42">
        <v>-522327.05000000203</v>
      </c>
      <c r="I31" s="42">
        <v>-6163.2859999982102</v>
      </c>
      <c r="J31" s="42">
        <v>-1614749.1900000011</v>
      </c>
      <c r="K31" s="42">
        <v>-47785.025268798403</v>
      </c>
      <c r="L31" s="42">
        <v>160604.8350000002</v>
      </c>
      <c r="M31" s="42">
        <v>-360635.86126442184</v>
      </c>
      <c r="N31" s="42">
        <v>-53883</v>
      </c>
      <c r="O31" s="42">
        <v>248210</v>
      </c>
      <c r="P31" s="42">
        <v>-302032</v>
      </c>
      <c r="Q31" s="42">
        <v>287459.7</v>
      </c>
      <c r="R31" s="42">
        <v>406869.58</v>
      </c>
      <c r="S31" s="42">
        <v>-151193.56</v>
      </c>
      <c r="T31" s="42">
        <v>54599.85</v>
      </c>
      <c r="U31" s="42">
        <v>308525.03999999998</v>
      </c>
      <c r="V31" s="42">
        <v>-532159.21</v>
      </c>
      <c r="W31" s="42">
        <v>-332615.99</v>
      </c>
      <c r="X31" s="42">
        <v>-127150.806457677</v>
      </c>
      <c r="Y31" s="42">
        <v>0</v>
      </c>
      <c r="Z31" s="42">
        <v>83738.410000000105</v>
      </c>
      <c r="AA31" s="42">
        <v>-89305.75</v>
      </c>
      <c r="AB31" s="42">
        <v>65249.449999999953</v>
      </c>
      <c r="AC31" s="42">
        <v>-67338.559999999896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3"/>
      <c r="AT31" s="42">
        <v>-1184703.5567018499</v>
      </c>
      <c r="AU31" s="43"/>
      <c r="AV31" s="42">
        <v>-1438617.5829662716</v>
      </c>
      <c r="AW31" s="43"/>
      <c r="AX31" s="42">
        <v>-1585761.4294239483</v>
      </c>
      <c r="AZ31" s="44"/>
    </row>
    <row r="32" spans="2:52" s="25" customFormat="1" ht="18.75" customHeight="1" x14ac:dyDescent="0.25">
      <c r="B32" s="41" t="s">
        <v>123</v>
      </c>
      <c r="C32" s="42"/>
      <c r="D32" s="42"/>
      <c r="E32" s="42"/>
      <c r="F32" s="42">
        <v>0</v>
      </c>
      <c r="G32" s="42">
        <v>0</v>
      </c>
      <c r="H32" s="42">
        <v>0</v>
      </c>
      <c r="I32" s="42">
        <v>-84506.793999999994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3"/>
      <c r="AT32" s="42">
        <v>-84506.793999999994</v>
      </c>
      <c r="AU32" s="43"/>
      <c r="AV32" s="42">
        <v>-84506.793999999994</v>
      </c>
      <c r="AW32" s="43"/>
      <c r="AX32" s="42">
        <v>-84506.793999999994</v>
      </c>
    </row>
    <row r="33" spans="2:50" s="25" customFormat="1" ht="18.75" customHeight="1" x14ac:dyDescent="0.25">
      <c r="B33" s="38" t="s">
        <v>124</v>
      </c>
      <c r="C33" s="39">
        <v>3057437.7</v>
      </c>
      <c r="D33" s="39">
        <v>2547864.7500000005</v>
      </c>
      <c r="E33" s="39">
        <v>2547864.75</v>
      </c>
      <c r="F33" s="39">
        <v>3674394.9973552926</v>
      </c>
      <c r="G33" s="39">
        <v>2547864.7500000005</v>
      </c>
      <c r="H33" s="39">
        <v>2378007.0999999982</v>
      </c>
      <c r="I33" s="39">
        <v>1368516.1000000013</v>
      </c>
      <c r="J33" s="39">
        <v>1466267.2499999993</v>
      </c>
      <c r="K33" s="39">
        <v>1466267.2547312018</v>
      </c>
      <c r="L33" s="39">
        <v>1886596.5850000002</v>
      </c>
      <c r="M33" s="39">
        <v>1466267.2499999998</v>
      </c>
      <c r="N33" s="39">
        <v>1173013.3999999999</v>
      </c>
      <c r="O33" s="39">
        <v>1173013.6000000001</v>
      </c>
      <c r="P33" s="39">
        <v>1173014.9900000002</v>
      </c>
      <c r="Q33" s="39">
        <v>1173013.79</v>
      </c>
      <c r="R33" s="39">
        <v>1270764.95</v>
      </c>
      <c r="S33" s="39">
        <v>1270764.9512079016</v>
      </c>
      <c r="T33" s="39">
        <v>1270764.9418217384</v>
      </c>
      <c r="U33" s="39">
        <v>1277050.4481928598</v>
      </c>
      <c r="V33" s="39">
        <v>1375285.1018217399</v>
      </c>
      <c r="W33" s="39">
        <v>1159169.0779337769</v>
      </c>
      <c r="X33" s="39">
        <v>1045453.8899999988</v>
      </c>
      <c r="Y33" s="39">
        <v>772218.23475135583</v>
      </c>
      <c r="Z33" s="39">
        <v>827094.88000000012</v>
      </c>
      <c r="AA33" s="39">
        <v>706333.32</v>
      </c>
      <c r="AB33" s="39">
        <v>642121.19999999995</v>
      </c>
      <c r="AC33" s="39">
        <v>494941.20311607845</v>
      </c>
      <c r="AD33" s="39">
        <v>527379.37820715527</v>
      </c>
      <c r="AE33" s="39">
        <v>515227.36037716706</v>
      </c>
      <c r="AF33" s="39">
        <v>396263.19353513676</v>
      </c>
      <c r="AG33" s="39">
        <v>284258.26804517233</v>
      </c>
      <c r="AH33" s="39">
        <v>263941.12484841014</v>
      </c>
      <c r="AI33" s="39">
        <v>157391.67999999996</v>
      </c>
      <c r="AJ33" s="39">
        <v>180977.76411811999</v>
      </c>
      <c r="AK33" s="39">
        <v>202723.3268287878</v>
      </c>
      <c r="AL33" s="39">
        <v>171514.19904672905</v>
      </c>
      <c r="AM33" s="39">
        <v>126542.81108164295</v>
      </c>
      <c r="AN33" s="39">
        <v>263869.16006166628</v>
      </c>
      <c r="AO33" s="39">
        <v>59374.820000000007</v>
      </c>
      <c r="AP33" s="39">
        <v>48844.180000000008</v>
      </c>
      <c r="AQ33" s="39">
        <v>1382.17</v>
      </c>
      <c r="AR33" s="39">
        <v>0</v>
      </c>
      <c r="AS33" s="33"/>
      <c r="AT33" s="39">
        <v>21054484.652086493</v>
      </c>
      <c r="AU33" s="33"/>
      <c r="AV33" s="39">
        <v>25580361.887086485</v>
      </c>
      <c r="AW33" s="33"/>
      <c r="AX33" s="39">
        <v>44411055.902081937</v>
      </c>
    </row>
    <row r="34" spans="2:50" s="25" customFormat="1" ht="18.75" customHeight="1" x14ac:dyDescent="0.25">
      <c r="B34" s="45" t="s">
        <v>125</v>
      </c>
      <c r="C34" s="46">
        <v>0.9</v>
      </c>
      <c r="D34" s="46">
        <v>0.75000000000000011</v>
      </c>
      <c r="E34" s="46">
        <v>0.75</v>
      </c>
      <c r="F34" s="46">
        <v>1.0816101003856149</v>
      </c>
      <c r="G34" s="46">
        <v>0.75000000000000011</v>
      </c>
      <c r="H34" s="46">
        <v>0.69999999999999951</v>
      </c>
      <c r="I34" s="46">
        <v>0.70000000000000062</v>
      </c>
      <c r="J34" s="46">
        <v>0.74999999999999967</v>
      </c>
      <c r="K34" s="46">
        <v>0.75000000242002363</v>
      </c>
      <c r="L34" s="46">
        <v>0.96499968798321056</v>
      </c>
      <c r="M34" s="46">
        <v>0.74999999999999989</v>
      </c>
      <c r="N34" s="46">
        <v>0.59999979539882642</v>
      </c>
      <c r="O34" s="46">
        <v>0.59999989769941331</v>
      </c>
      <c r="P34" s="46">
        <v>0.60000060868849125</v>
      </c>
      <c r="Q34" s="46">
        <v>0.59999999488497069</v>
      </c>
      <c r="R34" s="46">
        <v>0.65</v>
      </c>
      <c r="S34" s="46">
        <v>0.64680077305100669</v>
      </c>
      <c r="T34" s="46">
        <v>0.64680076827358701</v>
      </c>
      <c r="U34" s="46">
        <v>0.64999999908019201</v>
      </c>
      <c r="V34" s="46">
        <v>0.70000000092723902</v>
      </c>
      <c r="W34" s="46">
        <v>0.79999853545966426</v>
      </c>
      <c r="X34" s="46">
        <v>0.82999999999999907</v>
      </c>
      <c r="Y34" s="46">
        <v>0.61307451335192353</v>
      </c>
      <c r="Z34" s="46">
        <v>0.68</v>
      </c>
      <c r="AA34" s="46">
        <v>0.65999999999999992</v>
      </c>
      <c r="AB34" s="46">
        <v>0.6</v>
      </c>
      <c r="AC34" s="46">
        <v>0.65000000409230629</v>
      </c>
      <c r="AD34" s="46">
        <v>0.86643410507223073</v>
      </c>
      <c r="AE34" s="46">
        <v>0.84646949680646755</v>
      </c>
      <c r="AF34" s="46">
        <v>0.68943754823316172</v>
      </c>
      <c r="AG34" s="46">
        <v>0.74697871480084388</v>
      </c>
      <c r="AH34" s="46">
        <v>0.69358898011375858</v>
      </c>
      <c r="AI34" s="46">
        <v>0.41359653548604092</v>
      </c>
      <c r="AJ34" s="46">
        <v>0.53065810897749255</v>
      </c>
      <c r="AK34" s="46">
        <v>0.62717203892161033</v>
      </c>
      <c r="AL34" s="46">
        <v>0.99723494611963548</v>
      </c>
      <c r="AM34" s="46">
        <v>0.77973797886992102</v>
      </c>
      <c r="AN34" s="46">
        <v>1.7865509332597931</v>
      </c>
      <c r="AO34" s="46">
        <v>0.66518285161812185</v>
      </c>
      <c r="AP34" s="46">
        <v>0.8140696666666668</v>
      </c>
      <c r="AQ34" s="46">
        <v>2.3036166666666667E-2</v>
      </c>
      <c r="AR34" s="46">
        <v>0</v>
      </c>
      <c r="AS34" s="47"/>
      <c r="AT34" s="46">
        <v>7.131610102805638</v>
      </c>
      <c r="AU34" s="48"/>
      <c r="AV34" s="46">
        <v>9.4466095861876749</v>
      </c>
      <c r="AW34" s="48"/>
      <c r="AX34" s="46">
        <v>29.853432753308883</v>
      </c>
    </row>
    <row r="35" spans="2:50" s="25" customFormat="1" ht="18.75" customHeight="1" x14ac:dyDescent="0.25">
      <c r="B35" s="49" t="s">
        <v>126</v>
      </c>
      <c r="C35" s="50">
        <v>0.11162264650625375</v>
      </c>
      <c r="D35" s="50">
        <v>9.4357280862409798E-2</v>
      </c>
      <c r="E35" s="50">
        <v>9.1986417256068487E-2</v>
      </c>
      <c r="F35" s="50">
        <v>0.13645422784369754</v>
      </c>
      <c r="G35" s="50">
        <v>8.9340022469481362E-2</v>
      </c>
      <c r="H35" s="50">
        <v>8.4425220401843415E-2</v>
      </c>
      <c r="I35" s="50">
        <v>8.2599797860953839E-2</v>
      </c>
      <c r="J35" s="50">
        <v>8.9145458309245251E-2</v>
      </c>
      <c r="K35" s="50">
        <v>8.7440251684923309E-2</v>
      </c>
      <c r="L35" s="50">
        <v>0.11672409556189445</v>
      </c>
      <c r="M35" s="50">
        <v>9.0973561654318136E-2</v>
      </c>
      <c r="N35" s="50">
        <v>7.147028822001178E-2</v>
      </c>
      <c r="O35" s="50">
        <v>7.4347336805429265E-2</v>
      </c>
      <c r="P35" s="50">
        <v>7.3663134146865206E-2</v>
      </c>
      <c r="Q35" s="50">
        <v>7.6804843942656742E-2</v>
      </c>
      <c r="R35" s="50">
        <v>8.0267697072686106E-2</v>
      </c>
      <c r="S35" s="50">
        <v>8.2751962836698612E-2</v>
      </c>
      <c r="T35" s="50">
        <v>8.1279536518615636E-2</v>
      </c>
      <c r="U35" s="50">
        <v>8.3461077713800513E-2</v>
      </c>
      <c r="V35" s="50">
        <v>7.7632598962425581E-2</v>
      </c>
      <c r="W35" s="50">
        <v>8.7617681462235808E-2</v>
      </c>
      <c r="X35" s="50">
        <v>8.2999506807510004E-2</v>
      </c>
      <c r="Y35" s="50">
        <v>6.3059821860125487E-2</v>
      </c>
      <c r="Z35" s="50">
        <v>7.015988024972164E-2</v>
      </c>
      <c r="AA35" s="50">
        <v>6.3152790933540315E-2</v>
      </c>
      <c r="AB35" s="50">
        <v>5.6812388320784279E-2</v>
      </c>
      <c r="AC35" s="50">
        <v>6.8741902812975209E-2</v>
      </c>
      <c r="AD35" s="50">
        <v>9.825814237347319E-2</v>
      </c>
      <c r="AE35" s="50">
        <v>0.10216257642209481</v>
      </c>
      <c r="AF35" s="50">
        <v>8.5942871257316256E-2</v>
      </c>
      <c r="AG35" s="50">
        <v>9.3413350365172176E-2</v>
      </c>
      <c r="AH35" s="50">
        <v>8.6480275030439424E-2</v>
      </c>
      <c r="AI35" s="50">
        <v>5.0776305042780079E-2</v>
      </c>
      <c r="AJ35" s="50">
        <v>6.5570791043061405E-2</v>
      </c>
      <c r="AK35" s="50">
        <v>7.7911766599798815E-2</v>
      </c>
      <c r="AL35" s="50">
        <v>0.12645489989567582</v>
      </c>
      <c r="AM35" s="50">
        <v>9.768744923191397E-2</v>
      </c>
      <c r="AN35" s="50">
        <v>0.23675815021425128</v>
      </c>
      <c r="AO35" s="50">
        <v>8.2807962883477693E-2</v>
      </c>
      <c r="AP35" s="50">
        <v>0.10218313289347836</v>
      </c>
      <c r="AQ35" s="50">
        <v>2.7678450796129184E-3</v>
      </c>
      <c r="AR35" s="50">
        <v>0</v>
      </c>
      <c r="AS35" s="51"/>
      <c r="AT35" s="50">
        <v>9.4659567153715152E-2</v>
      </c>
      <c r="AU35" s="52"/>
      <c r="AV35" s="50">
        <v>9.2969290288236195E-2</v>
      </c>
      <c r="AW35" s="52"/>
      <c r="AX35" s="50">
        <v>0.12129359362624736</v>
      </c>
    </row>
    <row r="36" spans="2:50" s="25" customFormat="1" ht="18.75" customHeight="1" x14ac:dyDescent="0.25">
      <c r="AU36" s="33"/>
      <c r="AW36" s="33"/>
    </row>
    <row r="37" spans="2:50" s="25" customFormat="1" ht="18.75" customHeight="1" x14ac:dyDescent="0.25">
      <c r="B37" s="34" t="s">
        <v>127</v>
      </c>
      <c r="C37" s="34"/>
      <c r="D37" s="34"/>
      <c r="E37" s="34"/>
      <c r="F37" s="34"/>
      <c r="AU37" s="33"/>
      <c r="AW37" s="33"/>
    </row>
    <row r="38" spans="2:50" s="25" customFormat="1" ht="18.75" customHeight="1" x14ac:dyDescent="0.25">
      <c r="B38" s="26"/>
      <c r="C38" s="27">
        <v>44440</v>
      </c>
      <c r="D38" s="27">
        <v>44409</v>
      </c>
      <c r="E38" s="27">
        <v>44378</v>
      </c>
      <c r="F38" s="27">
        <v>44348</v>
      </c>
      <c r="G38" s="27">
        <v>44317</v>
      </c>
      <c r="H38" s="27">
        <v>44287</v>
      </c>
      <c r="I38" s="27">
        <v>44256</v>
      </c>
      <c r="J38" s="27">
        <v>44228</v>
      </c>
      <c r="K38" s="27">
        <v>44197</v>
      </c>
      <c r="L38" s="27">
        <v>44166</v>
      </c>
      <c r="M38" s="27">
        <v>44136</v>
      </c>
      <c r="N38" s="27">
        <v>44105</v>
      </c>
      <c r="O38" s="27">
        <v>44075</v>
      </c>
      <c r="P38" s="27">
        <v>44044</v>
      </c>
      <c r="Q38" s="27">
        <v>44013</v>
      </c>
      <c r="R38" s="27">
        <v>43983</v>
      </c>
      <c r="S38" s="27">
        <v>43952</v>
      </c>
      <c r="T38" s="27">
        <v>43922</v>
      </c>
      <c r="U38" s="27">
        <v>43891</v>
      </c>
      <c r="V38" s="27">
        <v>43862</v>
      </c>
      <c r="W38" s="27">
        <v>43831</v>
      </c>
      <c r="X38" s="27">
        <v>43800</v>
      </c>
      <c r="Y38" s="27">
        <v>43770</v>
      </c>
      <c r="Z38" s="27">
        <v>43739</v>
      </c>
      <c r="AA38" s="27">
        <v>43709</v>
      </c>
      <c r="AB38" s="27">
        <v>43678</v>
      </c>
      <c r="AC38" s="27">
        <v>43647</v>
      </c>
      <c r="AD38" s="27">
        <v>43617</v>
      </c>
      <c r="AE38" s="27">
        <v>43586</v>
      </c>
      <c r="AF38" s="27">
        <v>43556</v>
      </c>
      <c r="AG38" s="27">
        <v>43525</v>
      </c>
      <c r="AH38" s="27">
        <v>43497</v>
      </c>
      <c r="AI38" s="27">
        <v>43466</v>
      </c>
      <c r="AJ38" s="27">
        <v>43435</v>
      </c>
      <c r="AK38" s="27">
        <v>43405</v>
      </c>
      <c r="AL38" s="27">
        <v>43374</v>
      </c>
      <c r="AM38" s="27">
        <v>43344</v>
      </c>
      <c r="AN38" s="27">
        <v>43313</v>
      </c>
      <c r="AO38" s="27">
        <v>43282</v>
      </c>
      <c r="AP38" s="27">
        <v>43252</v>
      </c>
      <c r="AQ38" s="27">
        <v>43221</v>
      </c>
      <c r="AR38" s="27">
        <v>43191</v>
      </c>
      <c r="AS38" s="28"/>
      <c r="AT38"/>
      <c r="AU38"/>
      <c r="AV38"/>
      <c r="AW38"/>
      <c r="AX38"/>
    </row>
    <row r="39" spans="2:50" s="25" customFormat="1" ht="18.75" customHeight="1" x14ac:dyDescent="0.25">
      <c r="B39" s="53" t="s">
        <v>128</v>
      </c>
      <c r="C39" s="54">
        <v>0.61806770825511448</v>
      </c>
      <c r="D39" s="54">
        <v>0.53132654642060873</v>
      </c>
      <c r="E39" s="54">
        <v>0.55623447045216978</v>
      </c>
      <c r="F39" s="54">
        <v>0.49682186417729846</v>
      </c>
      <c r="G39" s="54">
        <v>0.43725640106718</v>
      </c>
      <c r="H39" s="54">
        <v>0.30605313331486689</v>
      </c>
      <c r="I39" s="54">
        <v>0.50886513867100291</v>
      </c>
      <c r="J39" s="54">
        <v>0.62912462410928149</v>
      </c>
      <c r="K39" s="54">
        <v>0.44893636033949469</v>
      </c>
      <c r="L39" s="54">
        <v>0.57170561676256493</v>
      </c>
      <c r="M39" s="54">
        <v>0.46795077667343121</v>
      </c>
      <c r="N39" s="54">
        <v>0.36561595950533571</v>
      </c>
      <c r="O39" s="54">
        <v>0.42735827660339548</v>
      </c>
      <c r="P39" s="54">
        <v>0.56176399459239101</v>
      </c>
      <c r="Q39" s="54">
        <v>0.3812508599643073</v>
      </c>
      <c r="R39" s="54">
        <v>0.54729162265610176</v>
      </c>
      <c r="S39" s="54">
        <v>0.58294319835613073</v>
      </c>
      <c r="T39" s="54">
        <v>0.54861295470678539</v>
      </c>
      <c r="U39" s="54">
        <v>0.38666658770243478</v>
      </c>
      <c r="V39" s="54">
        <v>0.63349412443661091</v>
      </c>
      <c r="W39" s="54">
        <v>0.58716989409687403</v>
      </c>
      <c r="X39" s="54">
        <v>0.62926631274000999</v>
      </c>
      <c r="Y39" s="54">
        <v>0.5510501052740121</v>
      </c>
      <c r="Z39" s="54">
        <v>0.62406536834120474</v>
      </c>
      <c r="AA39" s="54">
        <v>0.5923549853205281</v>
      </c>
      <c r="AB39" s="54">
        <v>0.4106849828350162</v>
      </c>
      <c r="AC39" s="54">
        <v>0.53012505531051146</v>
      </c>
      <c r="AD39" s="54">
        <v>0.64494514046368578</v>
      </c>
      <c r="AE39" s="54">
        <v>0.62858619890511425</v>
      </c>
      <c r="AF39" s="54">
        <v>0.54763210842579779</v>
      </c>
      <c r="AG39" s="54">
        <v>0.7317171156165182</v>
      </c>
      <c r="AH39" s="54">
        <v>0.58679728191328773</v>
      </c>
      <c r="AI39" s="54">
        <v>0.43372506186884974</v>
      </c>
      <c r="AJ39" s="54">
        <v>0.50823333596750342</v>
      </c>
      <c r="AK39" s="54">
        <v>1.1181189536927079</v>
      </c>
      <c r="AL39" s="54">
        <v>1.1743865023292726</v>
      </c>
      <c r="AM39" s="54">
        <v>0.9601371388946025</v>
      </c>
      <c r="AN39" s="54">
        <v>2.938714039405832</v>
      </c>
      <c r="AO39" s="54">
        <v>1.0277658333333335</v>
      </c>
      <c r="AP39" s="54">
        <v>0.91418907300000352</v>
      </c>
      <c r="AQ39" s="54">
        <v>0</v>
      </c>
      <c r="AR39" s="54">
        <v>0</v>
      </c>
      <c r="AS39" s="54"/>
      <c r="AT39" s="54"/>
      <c r="AU39" s="54"/>
      <c r="AV39" s="54"/>
      <c r="AW39" s="54"/>
      <c r="AX39" s="54"/>
    </row>
    <row r="40" spans="2:50" s="25" customFormat="1" ht="18.75" customHeight="1" x14ac:dyDescent="0.25">
      <c r="B40" s="53" t="s">
        <v>129</v>
      </c>
      <c r="C40" s="54">
        <v>0.33451701468847589</v>
      </c>
      <c r="D40" s="54">
        <v>0.36641007337614762</v>
      </c>
      <c r="E40" s="54">
        <v>0.24746164803292642</v>
      </c>
      <c r="F40" s="54">
        <v>0.3098461034872434</v>
      </c>
      <c r="G40" s="54">
        <v>0.31172625136400978</v>
      </c>
      <c r="H40" s="54">
        <v>0.28183277585672478</v>
      </c>
      <c r="I40" s="54">
        <v>0.36285075930052973</v>
      </c>
      <c r="J40" s="54">
        <v>0.49134735499275461</v>
      </c>
      <c r="K40" s="54">
        <v>0.23313313449509293</v>
      </c>
      <c r="L40" s="54">
        <v>0.41491827461876407</v>
      </c>
      <c r="M40" s="54">
        <v>0.52831624487282247</v>
      </c>
      <c r="N40" s="54">
        <v>0.17569953908470642</v>
      </c>
      <c r="O40" s="54">
        <v>0.14121691662962532</v>
      </c>
      <c r="P40" s="54">
        <v>0.17598537715413068</v>
      </c>
      <c r="Q40" s="54">
        <v>0.16621697033743338</v>
      </c>
      <c r="R40" s="54">
        <v>0.15833820369376733</v>
      </c>
      <c r="S40" s="54">
        <v>0.17153273819370249</v>
      </c>
      <c r="T40" s="54">
        <v>0.2010523374389791</v>
      </c>
      <c r="U40" s="54">
        <v>0.22530197338719074</v>
      </c>
      <c r="V40" s="54">
        <v>0.197066528969157</v>
      </c>
      <c r="W40" s="54">
        <v>0.22421532306794745</v>
      </c>
      <c r="X40" s="54">
        <v>0.20979578161978996</v>
      </c>
      <c r="Y40" s="54">
        <v>0.18190811562239245</v>
      </c>
      <c r="Z40" s="54">
        <v>0.152971572754969</v>
      </c>
      <c r="AA40" s="54">
        <v>0.16532820906707332</v>
      </c>
      <c r="AB40" s="54">
        <v>0.24927415572013506</v>
      </c>
      <c r="AC40" s="54">
        <v>0.30383373519925194</v>
      </c>
      <c r="AD40" s="54">
        <v>0.27021947565050808</v>
      </c>
      <c r="AE40" s="54">
        <v>0.33691616914033362</v>
      </c>
      <c r="AF40" s="54">
        <v>0.26085379539044784</v>
      </c>
      <c r="AG40" s="54">
        <v>0.132646316851665</v>
      </c>
      <c r="AH40" s="54">
        <v>0.23045611020013448</v>
      </c>
      <c r="AI40" s="54">
        <v>0.15350259790525564</v>
      </c>
      <c r="AJ40" s="54">
        <v>0.17466844453244398</v>
      </c>
      <c r="AK40" s="54">
        <v>0.19283781778635864</v>
      </c>
      <c r="AL40" s="54">
        <v>1.5600513380797879E-2</v>
      </c>
      <c r="AM40" s="54">
        <v>2.2709452216299556E-2</v>
      </c>
      <c r="AN40" s="54">
        <v>6.9512967043796017E-2</v>
      </c>
      <c r="AO40" s="54">
        <v>1.8461999999999999E-2</v>
      </c>
      <c r="AP40" s="54">
        <v>6.5834999999999999E-3</v>
      </c>
      <c r="AQ40" s="54">
        <v>2.3036166666666667E-2</v>
      </c>
      <c r="AR40" s="54">
        <v>0</v>
      </c>
      <c r="AS40" s="54"/>
      <c r="AT40" s="54"/>
      <c r="AU40" s="54"/>
      <c r="AV40" s="54"/>
      <c r="AW40" s="54"/>
      <c r="AX40" s="54"/>
    </row>
    <row r="41" spans="2:50" s="25" customFormat="1" ht="18.75" customHeight="1" x14ac:dyDescent="0.25">
      <c r="B41" s="53" t="s">
        <v>130</v>
      </c>
      <c r="C41" s="54">
        <v>0.21824529539882367</v>
      </c>
      <c r="D41" s="54">
        <v>4.0924032564915386E-3</v>
      </c>
      <c r="E41" s="54">
        <v>0.15083267371237033</v>
      </c>
      <c r="F41" s="54">
        <v>-8.0011382671350828E-2</v>
      </c>
      <c r="G41" s="54">
        <v>2.2739953131342517E-2</v>
      </c>
      <c r="H41" s="54">
        <v>0.38552553564705511</v>
      </c>
      <c r="I41" s="54">
        <v>0</v>
      </c>
      <c r="J41" s="54">
        <v>0.58089767230359957</v>
      </c>
      <c r="K41" s="54">
        <v>0.21518692618961516</v>
      </c>
      <c r="L41" s="54">
        <v>2.3507247740819418E-2</v>
      </c>
      <c r="M41" s="54">
        <v>5.7794271474044034E-2</v>
      </c>
      <c r="N41" s="54">
        <v>0.20535154829380525</v>
      </c>
      <c r="O41" s="54">
        <v>2.8961475133540627E-2</v>
      </c>
      <c r="P41" s="54">
        <v>0.14010116505023215</v>
      </c>
      <c r="Q41" s="54">
        <v>2.3883412113310177E-2</v>
      </c>
      <c r="R41" s="54">
        <v>0.23274265827051649</v>
      </c>
      <c r="S41" s="54">
        <v>8.7152053781430483E-2</v>
      </c>
      <c r="T41" s="54">
        <v>8.1324155987727369E-4</v>
      </c>
      <c r="U41" s="54">
        <v>0</v>
      </c>
      <c r="V41" s="54">
        <v>0.26856838193040927</v>
      </c>
      <c r="W41" s="54">
        <v>0.28686846422883805</v>
      </c>
      <c r="X41" s="54">
        <v>0.51085312873996869</v>
      </c>
      <c r="Y41" s="54">
        <v>0</v>
      </c>
      <c r="Z41" s="54">
        <v>0</v>
      </c>
      <c r="AA41" s="54">
        <v>0.10797940015062577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/>
      <c r="AT41" s="54"/>
      <c r="AU41" s="54"/>
      <c r="AV41" s="54"/>
      <c r="AW41" s="54"/>
      <c r="AX41" s="54"/>
    </row>
    <row r="42" spans="2:50" s="25" customFormat="1" ht="18.75" customHeight="1" x14ac:dyDescent="0.25">
      <c r="B42" s="53" t="s">
        <v>116</v>
      </c>
      <c r="C42" s="54">
        <v>-0.11514404856066238</v>
      </c>
      <c r="D42" s="54">
        <v>-0.12080190677311269</v>
      </c>
      <c r="E42" s="54">
        <v>-0.11943230993717387</v>
      </c>
      <c r="F42" s="54">
        <v>-0.11964663351930274</v>
      </c>
      <c r="G42" s="54">
        <v>-0.11515683279499041</v>
      </c>
      <c r="H42" s="54">
        <v>-0.11965709522061567</v>
      </c>
      <c r="I42" s="54">
        <v>-0.12533788605044549</v>
      </c>
      <c r="J42" s="54">
        <v>-0.1254207034904449</v>
      </c>
      <c r="K42" s="54">
        <v>-0.12281423799106199</v>
      </c>
      <c r="L42" s="54">
        <v>-0.12728129541186978</v>
      </c>
      <c r="M42" s="54">
        <v>-0.1195949919770765</v>
      </c>
      <c r="N42" s="54">
        <v>-0.1191059389071126</v>
      </c>
      <c r="O42" s="54">
        <v>-0.12449691384704936</v>
      </c>
      <c r="P42" s="54">
        <v>-0.12335967402941039</v>
      </c>
      <c r="Q42" s="54">
        <v>-0.11838772740781055</v>
      </c>
      <c r="R42" s="54">
        <v>-0.11714055537965543</v>
      </c>
      <c r="S42" s="54">
        <v>-0.11787190670501702</v>
      </c>
      <c r="T42" s="54">
        <v>-0.13146829046573688</v>
      </c>
      <c r="U42" s="54">
        <v>-0.11900329466232118</v>
      </c>
      <c r="V42" s="54">
        <v>-0.12826778025879876</v>
      </c>
      <c r="W42" s="54">
        <v>-6.2140728856291565E-2</v>
      </c>
      <c r="X42" s="54">
        <v>-0.11162691938522507</v>
      </c>
      <c r="Y42" s="54">
        <v>-0.11988370754448102</v>
      </c>
      <c r="Z42" s="54">
        <v>-0.11983794507637709</v>
      </c>
      <c r="AA42" s="54">
        <v>-0.12221503043350695</v>
      </c>
      <c r="AB42" s="54">
        <v>-0.1209284228584884</v>
      </c>
      <c r="AC42" s="54">
        <v>-9.552390970887048E-2</v>
      </c>
      <c r="AD42" s="54">
        <v>-4.8730511041963062E-2</v>
      </c>
      <c r="AE42" s="54">
        <v>-0.11903287123898022</v>
      </c>
      <c r="AF42" s="54">
        <v>-0.11904835558308385</v>
      </c>
      <c r="AG42" s="54">
        <v>-0.11738471766733934</v>
      </c>
      <c r="AH42" s="54">
        <v>-0.12366441199966365</v>
      </c>
      <c r="AI42" s="54">
        <v>-0.12572802922790022</v>
      </c>
      <c r="AJ42" s="54">
        <v>-0.12300472722547751</v>
      </c>
      <c r="AK42" s="54">
        <v>-0.13226260486828809</v>
      </c>
      <c r="AL42" s="54">
        <v>-0.1331420336122261</v>
      </c>
      <c r="AM42" s="54">
        <v>-0.1260766025969238</v>
      </c>
      <c r="AN42" s="54">
        <v>-5.2070838836862504E-2</v>
      </c>
      <c r="AO42" s="54">
        <v>-5.664749999999999E-2</v>
      </c>
      <c r="AP42" s="54">
        <v>-0.10670290633333683</v>
      </c>
      <c r="AQ42" s="54">
        <v>0</v>
      </c>
      <c r="AR42" s="54">
        <v>0</v>
      </c>
      <c r="AS42" s="54"/>
      <c r="AT42" s="54"/>
      <c r="AU42" s="54"/>
      <c r="AV42" s="54"/>
      <c r="AW42" s="54"/>
      <c r="AX42" s="54"/>
    </row>
    <row r="43" spans="2:50" s="25" customFormat="1" ht="18.75" customHeight="1" x14ac:dyDescent="0.25">
      <c r="B43" s="53" t="s">
        <v>120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-0.3793469130542198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-0.3073415566897934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/>
      <c r="AT43" s="54"/>
      <c r="AU43" s="54"/>
      <c r="AV43" s="54"/>
      <c r="AW43" s="54"/>
      <c r="AX43" s="54"/>
    </row>
    <row r="44" spans="2:50" s="25" customFormat="1" ht="18.75" customHeight="1" x14ac:dyDescent="0.25">
      <c r="B44" s="53" t="s">
        <v>122</v>
      </c>
      <c r="C44" s="54">
        <v>-0.15568596978175175</v>
      </c>
      <c r="D44" s="54">
        <v>-3.1027116280135037E-2</v>
      </c>
      <c r="E44" s="54">
        <v>-8.5096482260292663E-2</v>
      </c>
      <c r="F44" s="54">
        <v>0.47460014891172636</v>
      </c>
      <c r="G44" s="54">
        <v>9.3434227232458672E-2</v>
      </c>
      <c r="H44" s="54">
        <v>-0.15375434959803166</v>
      </c>
      <c r="I44" s="54">
        <v>-3.1525388703857755E-3</v>
      </c>
      <c r="J44" s="54">
        <v>-0.82594894791519136</v>
      </c>
      <c r="K44" s="54">
        <v>-2.444218061311729E-2</v>
      </c>
      <c r="L44" s="54">
        <v>8.2149844272931927E-2</v>
      </c>
      <c r="M44" s="54">
        <v>-0.1844663010432214</v>
      </c>
      <c r="N44" s="54">
        <v>-2.7561312577908292E-2</v>
      </c>
      <c r="O44" s="54">
        <v>0.1269601431799012</v>
      </c>
      <c r="P44" s="54">
        <v>-0.15449025407885228</v>
      </c>
      <c r="Q44" s="54">
        <v>0.14703647987773036</v>
      </c>
      <c r="R44" s="54">
        <v>0.20811498381348967</v>
      </c>
      <c r="S44" s="54">
        <v>-7.6955310575239994E-2</v>
      </c>
      <c r="T44" s="54">
        <v>2.7790525033682106E-2</v>
      </c>
      <c r="U44" s="54">
        <v>0.15703473265288775</v>
      </c>
      <c r="V44" s="54">
        <v>-0.27086125415013945</v>
      </c>
      <c r="W44" s="54">
        <v>-0.23101701637044292</v>
      </c>
      <c r="X44" s="54">
        <v>-0.10094674702475105</v>
      </c>
      <c r="Y44" s="54">
        <v>0</v>
      </c>
      <c r="Z44" s="54">
        <v>7.4032851264877228E-2</v>
      </c>
      <c r="AA44" s="54">
        <v>-8.3447564104720415E-2</v>
      </c>
      <c r="AB44" s="54">
        <v>6.0969284303337083E-2</v>
      </c>
      <c r="AC44" s="54">
        <v>-8.8434876708586657E-2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/>
      <c r="AT44" s="54"/>
      <c r="AU44" s="54"/>
      <c r="AV44" s="54"/>
      <c r="AW44" s="54"/>
      <c r="AX44" s="54"/>
    </row>
    <row r="45" spans="2:50" s="25" customFormat="1" ht="18.75" customHeight="1" x14ac:dyDescent="0.25">
      <c r="B45" s="53" t="s">
        <v>123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-4.322547305070068E-2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/>
      <c r="AT45" s="54"/>
      <c r="AU45" s="54"/>
      <c r="AV45" s="54"/>
      <c r="AW45" s="54"/>
      <c r="AX45" s="54"/>
    </row>
    <row r="46" spans="2:50" s="25" customFormat="1" ht="18.75" customHeight="1" x14ac:dyDescent="0.25">
      <c r="B46" s="55" t="s">
        <v>131</v>
      </c>
      <c r="C46" s="56">
        <v>0.9</v>
      </c>
      <c r="D46" s="56">
        <v>0.75000000000000022</v>
      </c>
      <c r="E46" s="56">
        <v>0.74999999999999989</v>
      </c>
      <c r="F46" s="56">
        <v>1.0816101003856147</v>
      </c>
      <c r="G46" s="56">
        <v>0.75</v>
      </c>
      <c r="H46" s="56">
        <v>0.69999999999999951</v>
      </c>
      <c r="I46" s="56">
        <v>0.70000000000000073</v>
      </c>
      <c r="J46" s="56">
        <v>0.74999999999999956</v>
      </c>
      <c r="K46" s="56">
        <v>0.7500000024200234</v>
      </c>
      <c r="L46" s="56">
        <v>0.96499968798321045</v>
      </c>
      <c r="M46" s="56">
        <v>0.74999999999999989</v>
      </c>
      <c r="N46" s="56">
        <v>0.59999979539882653</v>
      </c>
      <c r="O46" s="56">
        <v>0.5999998976994132</v>
      </c>
      <c r="P46" s="56">
        <v>0.60000060868849114</v>
      </c>
      <c r="Q46" s="56">
        <v>0.59999999488497058</v>
      </c>
      <c r="R46" s="56">
        <v>0.65</v>
      </c>
      <c r="S46" s="56">
        <v>0.64680077305100681</v>
      </c>
      <c r="T46" s="56">
        <v>0.64680076827358701</v>
      </c>
      <c r="U46" s="56">
        <v>0.64999999908019213</v>
      </c>
      <c r="V46" s="56">
        <v>0.70000000092723891</v>
      </c>
      <c r="W46" s="56">
        <v>0.80509593616692487</v>
      </c>
      <c r="X46" s="56">
        <v>0.82999999999999907</v>
      </c>
      <c r="Y46" s="56">
        <v>0.61307451335192353</v>
      </c>
      <c r="Z46" s="56">
        <v>0.73123184728467383</v>
      </c>
      <c r="AA46" s="56">
        <v>0.65999999999999981</v>
      </c>
      <c r="AB46" s="56">
        <v>0.6</v>
      </c>
      <c r="AC46" s="56">
        <v>0.65000000409230629</v>
      </c>
      <c r="AD46" s="56">
        <v>0.86643410507223084</v>
      </c>
      <c r="AE46" s="56">
        <v>0.84646949680646766</v>
      </c>
      <c r="AF46" s="56">
        <v>0.68943754823316183</v>
      </c>
      <c r="AG46" s="56">
        <v>0.74697871480084388</v>
      </c>
      <c r="AH46" s="56">
        <v>0.69358898011375858</v>
      </c>
      <c r="AI46" s="56">
        <v>0.46149963054620519</v>
      </c>
      <c r="AJ46" s="56">
        <v>0.55989705327446992</v>
      </c>
      <c r="AK46" s="56">
        <v>1.1786941666107784</v>
      </c>
      <c r="AL46" s="56">
        <v>1.0568449820978443</v>
      </c>
      <c r="AM46" s="56">
        <v>0.85676998851397834</v>
      </c>
      <c r="AN46" s="56">
        <v>2.9561561676127655</v>
      </c>
      <c r="AO46" s="56">
        <v>0.98958033333333351</v>
      </c>
      <c r="AP46" s="56">
        <v>0.81406966666666669</v>
      </c>
      <c r="AQ46" s="56">
        <v>2.3036166666666667E-2</v>
      </c>
      <c r="AR46" s="56">
        <v>0</v>
      </c>
      <c r="AT46" s="59"/>
      <c r="AU46" s="59"/>
      <c r="AV46" s="59"/>
      <c r="AW46" s="59"/>
      <c r="AX46" s="59"/>
    </row>
    <row r="47" spans="2:50" x14ac:dyDescent="0.25"/>
    <row r="48" spans="2:5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Carteira de CRIs</vt:lpstr>
      <vt:lpstr>Resultado 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Ruza Santos</dc:creator>
  <cp:lastModifiedBy>Paola Ruza Santos</cp:lastModifiedBy>
  <dcterms:created xsi:type="dcterms:W3CDTF">2021-07-07T18:58:53Z</dcterms:created>
  <dcterms:modified xsi:type="dcterms:W3CDTF">2021-10-22T17:59:20Z</dcterms:modified>
</cp:coreProperties>
</file>