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040759\Downloads\"/>
    </mc:Choice>
  </mc:AlternateContent>
  <xr:revisionPtr revIDLastSave="0" documentId="13_ncr:1_{652C643C-BC40-4224-9BEC-8E0F3A745E3E}" xr6:coauthVersionLast="47" xr6:coauthVersionMax="47" xr10:uidLastSave="{00000000-0000-0000-0000-000000000000}"/>
  <bookViews>
    <workbookView xWindow="28680" yWindow="-120" windowWidth="29040" windowHeight="15720" tabRatio="889" xr2:uid="{0BB11F75-66C3-462C-8ABD-87A89463458A}"/>
  </bookViews>
  <sheets>
    <sheet name="Menu" sheetId="1" r:id="rId1"/>
    <sheet name="Balanço Patr. | Fin. Statment" sheetId="2" r:id="rId2"/>
    <sheet name="DRE | Income Statement " sheetId="4" r:id="rId3"/>
    <sheet name="Fluxo de Caixa | Cash Flow" sheetId="3" r:id="rId4"/>
    <sheet name="Dividendos JCP | Dividends" sheetId="21" r:id="rId5"/>
    <sheet name="Banco Randon | Randon Bank" sheetId="19" r:id="rId6"/>
    <sheet name="Dívida | Debt" sheetId="22" r:id="rId7"/>
    <sheet name="Autopeças | Auto Parts" sheetId="9" r:id="rId8"/>
    <sheet name="Controle Mov. | Motion Control" sheetId="10" r:id="rId9"/>
    <sheet name="Montadora | OEM" sheetId="8" r:id="rId10"/>
    <sheet name="Sol. Fin e Serv. | Fin. &amp; Serv." sheetId="24" r:id="rId11"/>
    <sheet name="Tec Av e Est Dig | Adv Tec" sheetId="23" r:id="rId12"/>
    <sheet name="Eliminações | Intercompany Sale" sheetId="13" r:id="rId13"/>
    <sheet name="Vol. por Vert. | Vol. by Vert." sheetId="14" r:id="rId14"/>
    <sheet name=" Montadora | OEM" sheetId="15" r:id="rId15"/>
    <sheet name="Autopeças |  Auto Parts" sheetId="16" r:id="rId16"/>
    <sheet name="Serviços | Services" sheetId="17" r:id="rId17"/>
    <sheet name="Controle Mov | Motion Control" sheetId="25" r:id="rId18"/>
    <sheet name="Serviços |  Services" sheetId="11" r:id="rId19"/>
    <sheet name="Tec. Av. e HQ | Ad. Tec. and HQ" sheetId="12" r:id="rId20"/>
    <sheet name="Eliminações | Intercompany" sheetId="26" r:id="rId21"/>
    <sheet name="Vol. por Vert. | Vol. by Vert" sheetId="27" r:id="rId22"/>
  </sheets>
  <definedNames>
    <definedName name="_xlnm._FilterDatabase" localSheetId="5" hidden="1">'Banco Randon | Randon Bank'!$C$7:$M$27</definedName>
    <definedName name="a">#REF!</definedName>
    <definedName name="aaaa">#REF!</definedName>
    <definedName name="_xlnm.Print_Area" localSheetId="5">'Banco Randon | Randon Bank'!$C$6:$M$76</definedName>
    <definedName name="ccc">#REF!</definedName>
    <definedName name="Dividendos">#REF!</definedName>
    <definedName name="SSLink_0" localSheetId="5">'Banco Randon | Randon Bank'!XFD1048576:XFD1048576</definedName>
    <definedName name="SSLink_1" localSheetId="5">'Banco Randon | Randon Bank'!XFD1048576:XFD1048576</definedName>
    <definedName name="SSLink_2" localSheetId="5">'Banco Randon | Randon Bank'!XFD1048576:XFD1048576</definedName>
    <definedName name="SSLink_3" localSheetId="5">'Banco Randon | Randon Bank'!#REF!</definedName>
    <definedName name="SSLink_3">#REF!</definedName>
    <definedName name="v">#REF!</definedName>
    <definedName name="VOLU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N28" i="27" l="1"/>
  <c r="CM28" i="27"/>
  <c r="CL28" i="27"/>
  <c r="CK28" i="27"/>
  <c r="CJ28" i="27"/>
  <c r="CI28" i="27"/>
  <c r="CH28" i="27"/>
  <c r="CG28" i="27"/>
  <c r="CF28" i="27"/>
  <c r="CE28" i="27"/>
  <c r="CD28" i="27"/>
  <c r="CC28" i="27"/>
  <c r="CB28" i="27"/>
  <c r="CA28" i="27"/>
  <c r="BZ28" i="27"/>
  <c r="BY28" i="27"/>
  <c r="CN26" i="27"/>
  <c r="CM26" i="27"/>
  <c r="CL26" i="27"/>
  <c r="CK26" i="27"/>
  <c r="CJ26" i="27"/>
  <c r="CI26" i="27"/>
  <c r="CH26" i="27"/>
  <c r="CG26" i="27"/>
  <c r="CF26" i="27"/>
  <c r="CE26" i="27"/>
  <c r="CD26" i="27"/>
  <c r="CC26" i="27"/>
  <c r="CB26" i="27"/>
  <c r="CA26" i="27"/>
  <c r="BZ26" i="27"/>
  <c r="BY26" i="27"/>
  <c r="CN25" i="27"/>
  <c r="CM25" i="27"/>
  <c r="CL25" i="27"/>
  <c r="CK25" i="27"/>
  <c r="CJ25" i="27"/>
  <c r="CI25" i="27"/>
  <c r="CH25" i="27"/>
  <c r="CG25" i="27"/>
  <c r="CF25" i="27"/>
  <c r="CE25" i="27"/>
  <c r="CD25" i="27"/>
  <c r="CC25" i="27"/>
  <c r="CB25" i="27"/>
  <c r="CA25" i="27"/>
  <c r="BZ25" i="27"/>
  <c r="BY25" i="27"/>
  <c r="CN21" i="27"/>
  <c r="CM21" i="27"/>
  <c r="CL21" i="27"/>
  <c r="CK21" i="27"/>
  <c r="CJ21" i="27"/>
  <c r="CI21" i="27"/>
  <c r="CH21" i="27"/>
  <c r="CG21" i="27"/>
  <c r="CF21" i="27"/>
  <c r="CE21" i="27"/>
  <c r="CD21" i="27"/>
  <c r="CC21" i="27"/>
  <c r="CB21" i="27"/>
  <c r="CA21" i="27"/>
  <c r="BZ21" i="27"/>
  <c r="BY21" i="27"/>
  <c r="CN20" i="27"/>
  <c r="CM20" i="27"/>
  <c r="CL20" i="27"/>
  <c r="CK20" i="27"/>
  <c r="CJ20" i="27"/>
  <c r="CI20" i="27"/>
  <c r="CH20" i="27"/>
  <c r="CG20" i="27"/>
  <c r="CF20" i="27"/>
  <c r="CE20" i="27"/>
  <c r="CD20" i="27"/>
  <c r="CC20" i="27"/>
  <c r="CB20" i="27"/>
  <c r="CA20" i="27"/>
  <c r="BZ20" i="27"/>
  <c r="BY20" i="27"/>
  <c r="CM18" i="27"/>
  <c r="CL18" i="27"/>
  <c r="CK18" i="27"/>
  <c r="CJ18" i="27"/>
  <c r="CI18" i="27"/>
  <c r="CH18" i="27"/>
  <c r="CG18" i="27"/>
  <c r="CF18" i="27"/>
  <c r="CE18" i="27"/>
  <c r="CD18" i="27"/>
  <c r="CC18" i="27"/>
  <c r="CB18" i="27"/>
  <c r="CA18" i="27"/>
  <c r="BZ18" i="27"/>
  <c r="BY18" i="27"/>
  <c r="BO18" i="27"/>
  <c r="CN18" i="27" s="1"/>
  <c r="CN17" i="27"/>
  <c r="CM17" i="27"/>
  <c r="CL17" i="27"/>
  <c r="CK17" i="27"/>
  <c r="CJ17" i="27"/>
  <c r="CI17" i="27"/>
  <c r="CH17" i="27"/>
  <c r="CG17" i="27"/>
  <c r="CF17" i="27"/>
  <c r="CE17" i="27"/>
  <c r="CD17" i="27"/>
  <c r="CC17" i="27"/>
  <c r="CB17" i="27"/>
  <c r="CA17" i="27"/>
  <c r="BZ17" i="27"/>
  <c r="BY17" i="27"/>
  <c r="CN16" i="27"/>
  <c r="CM16" i="27"/>
  <c r="CL16" i="27"/>
  <c r="CK16" i="27"/>
  <c r="CJ16" i="27"/>
  <c r="CI16" i="27"/>
  <c r="CH16" i="27"/>
  <c r="CG16" i="27"/>
  <c r="CF16" i="27"/>
  <c r="CE16" i="27"/>
  <c r="CD16" i="27"/>
  <c r="CC16" i="27"/>
  <c r="CB16" i="27"/>
  <c r="CA16" i="27"/>
  <c r="BZ16" i="27"/>
  <c r="BY16" i="27"/>
  <c r="CN15" i="27"/>
  <c r="CM15" i="27"/>
  <c r="CL15" i="27"/>
  <c r="CK15" i="27"/>
  <c r="CJ15" i="27"/>
  <c r="CI15" i="27"/>
  <c r="CH15" i="27"/>
  <c r="CG15" i="27"/>
  <c r="CF15" i="27"/>
  <c r="CE15" i="27"/>
  <c r="CD15" i="27"/>
  <c r="CC15" i="27"/>
  <c r="CB15" i="27"/>
  <c r="CA15" i="27"/>
  <c r="BZ15" i="27"/>
  <c r="BY15" i="27"/>
  <c r="CN14" i="27"/>
  <c r="CM14" i="27"/>
  <c r="CL14" i="27"/>
  <c r="CK14" i="27"/>
  <c r="CJ14" i="27"/>
  <c r="CI14" i="27"/>
  <c r="CH14" i="27"/>
  <c r="CG14" i="27"/>
  <c r="CF14" i="27"/>
  <c r="CE14" i="27"/>
  <c r="CD14" i="27"/>
  <c r="CC14" i="27"/>
  <c r="CB14" i="27"/>
  <c r="CA14" i="27"/>
  <c r="BZ14" i="27"/>
  <c r="BY14" i="27"/>
  <c r="CN13" i="27"/>
  <c r="CM13" i="27"/>
  <c r="CL13" i="27"/>
  <c r="CK13" i="27"/>
  <c r="CJ13" i="27"/>
  <c r="CI13" i="27"/>
  <c r="CH13" i="27"/>
  <c r="CG13" i="27"/>
  <c r="CF13" i="27"/>
  <c r="CE13" i="27"/>
  <c r="CD13" i="27"/>
  <c r="CC13" i="27"/>
  <c r="CB13" i="27"/>
  <c r="CA13" i="27"/>
  <c r="BZ13" i="27"/>
  <c r="BY13" i="27"/>
  <c r="CN12" i="27"/>
  <c r="CM12" i="27"/>
  <c r="CL12" i="27"/>
  <c r="CK12" i="27"/>
  <c r="CJ12" i="27"/>
  <c r="CI12" i="27"/>
  <c r="CH12" i="27"/>
  <c r="CG12" i="27"/>
  <c r="CF12" i="27"/>
  <c r="CE12" i="27"/>
  <c r="CD12" i="27"/>
  <c r="CC12" i="27"/>
  <c r="CB12" i="27"/>
  <c r="CA12" i="27"/>
  <c r="BZ12" i="27"/>
  <c r="BY12" i="27"/>
  <c r="CM10" i="27"/>
  <c r="CL10" i="27"/>
  <c r="CK10" i="27"/>
  <c r="CJ10" i="27"/>
  <c r="CI10" i="27"/>
  <c r="CH10" i="27"/>
  <c r="CG10" i="27"/>
  <c r="CF10" i="27"/>
  <c r="CE10" i="27"/>
  <c r="CD10" i="27"/>
  <c r="CC10" i="27"/>
  <c r="CB10" i="27"/>
  <c r="CA10" i="27"/>
  <c r="BZ10" i="27"/>
  <c r="BY10" i="27"/>
  <c r="BO10" i="27"/>
  <c r="CN10" i="27" s="1"/>
  <c r="CN9" i="27"/>
  <c r="CM9" i="27"/>
  <c r="CL9" i="27"/>
  <c r="CK9" i="27"/>
  <c r="CJ9" i="27"/>
  <c r="CI9" i="27"/>
  <c r="CH9" i="27"/>
  <c r="CG9" i="27"/>
  <c r="CF9" i="27"/>
  <c r="CE9" i="27"/>
  <c r="CD9" i="27"/>
  <c r="CC9" i="27"/>
  <c r="CB9" i="27"/>
  <c r="CA9" i="27"/>
  <c r="BZ9" i="27"/>
  <c r="BY9" i="27"/>
  <c r="CM8" i="27"/>
  <c r="CL8" i="27"/>
  <c r="CK8" i="27"/>
  <c r="CJ8" i="27"/>
  <c r="CI8" i="27"/>
  <c r="CH8" i="27"/>
  <c r="CG8" i="27"/>
  <c r="CF8" i="27"/>
  <c r="CE8" i="27"/>
  <c r="CD8" i="27"/>
  <c r="CC8" i="27"/>
  <c r="CB8" i="27"/>
  <c r="CA8" i="27"/>
  <c r="BZ8" i="27"/>
  <c r="BY8" i="27"/>
  <c r="BO8" i="27"/>
  <c r="CN8" i="27" s="1"/>
  <c r="AF18" i="26"/>
  <c r="AE18" i="26"/>
  <c r="AD18" i="26"/>
  <c r="AC18" i="26"/>
  <c r="AF16" i="26"/>
  <c r="AE16" i="26"/>
  <c r="AD16" i="26"/>
  <c r="AC16" i="26"/>
  <c r="AF15" i="26"/>
  <c r="AE15" i="26"/>
  <c r="AD15" i="26"/>
  <c r="AC15" i="26"/>
  <c r="AF14" i="26"/>
  <c r="AE14" i="26"/>
  <c r="AD14" i="26"/>
  <c r="AC14" i="26"/>
  <c r="AF13" i="26"/>
  <c r="AE13" i="26"/>
  <c r="AD13" i="26"/>
  <c r="AC13" i="26"/>
  <c r="AF11" i="26"/>
  <c r="AE11" i="26"/>
  <c r="AD11" i="26"/>
  <c r="AC11" i="26"/>
  <c r="AF10" i="26"/>
  <c r="AE10" i="26"/>
  <c r="AD10" i="26"/>
  <c r="AC10" i="26"/>
  <c r="AF9" i="26"/>
  <c r="AE9" i="26"/>
  <c r="AD9" i="26"/>
  <c r="AC9" i="26"/>
  <c r="AF8" i="26"/>
  <c r="AE8" i="26"/>
  <c r="AD8" i="26"/>
  <c r="AC8" i="26"/>
  <c r="AF7" i="26"/>
  <c r="AE7" i="26"/>
  <c r="AD7" i="26"/>
  <c r="AC7" i="26"/>
  <c r="BH26" i="25"/>
  <c r="BF26" i="25"/>
  <c r="BD26" i="25"/>
  <c r="BB26" i="25"/>
  <c r="BH24" i="25"/>
  <c r="BH25" i="25" s="1"/>
  <c r="BF24" i="25"/>
  <c r="BF25" i="25" s="1"/>
  <c r="BD24" i="25"/>
  <c r="BD25" i="25" s="1"/>
  <c r="BB24" i="25"/>
  <c r="BB25" i="25" s="1"/>
  <c r="BH23" i="25"/>
  <c r="BF23" i="25"/>
  <c r="BD23" i="25"/>
  <c r="BB23" i="25"/>
  <c r="BH22" i="25"/>
  <c r="BF22" i="25"/>
  <c r="BD22" i="25"/>
  <c r="BB22" i="25"/>
  <c r="BH21" i="25"/>
  <c r="BF21" i="25"/>
  <c r="BD21" i="25"/>
  <c r="BB21" i="25"/>
  <c r="BH19" i="25"/>
  <c r="BH20" i="25" s="1"/>
  <c r="BF19" i="25"/>
  <c r="BF20" i="25" s="1"/>
  <c r="BD19" i="25"/>
  <c r="BD20" i="25" s="1"/>
  <c r="BB19" i="25"/>
  <c r="BB20" i="25" s="1"/>
  <c r="BH18" i="25"/>
  <c r="BF18" i="25"/>
  <c r="BD18" i="25"/>
  <c r="BB18" i="25"/>
  <c r="BH17" i="25"/>
  <c r="BF17" i="25"/>
  <c r="BD17" i="25"/>
  <c r="BB17" i="25"/>
  <c r="BK16" i="25"/>
  <c r="BI16" i="25"/>
  <c r="AX16" i="25"/>
  <c r="AV16" i="25"/>
  <c r="AT16" i="25"/>
  <c r="AR16" i="25"/>
  <c r="AP16" i="25"/>
  <c r="AN16" i="25"/>
  <c r="AL16" i="25"/>
  <c r="AJ16" i="25"/>
  <c r="AF16" i="25"/>
  <c r="AD16" i="25"/>
  <c r="BJ14" i="25"/>
  <c r="BH14" i="25"/>
  <c r="BG14" i="25"/>
  <c r="BF14" i="25"/>
  <c r="BE14" i="25"/>
  <c r="BD14" i="25"/>
  <c r="BC14" i="25"/>
  <c r="BB14" i="25"/>
  <c r="BA14" i="25"/>
  <c r="BJ13" i="25"/>
  <c r="BH13" i="25"/>
  <c r="BG13" i="25"/>
  <c r="BF13" i="25"/>
  <c r="BE13" i="25"/>
  <c r="BD13" i="25"/>
  <c r="BC13" i="25"/>
  <c r="BB13" i="25"/>
  <c r="BA13" i="25"/>
  <c r="BJ12" i="25"/>
  <c r="BJ11" i="25"/>
  <c r="BJ10" i="25"/>
  <c r="BJ9" i="25"/>
  <c r="BH9" i="25"/>
  <c r="BG9" i="25"/>
  <c r="BF9" i="25"/>
  <c r="BE9" i="25"/>
  <c r="BD9" i="25"/>
  <c r="BC9" i="25"/>
  <c r="BB9" i="25"/>
  <c r="BA9" i="25"/>
  <c r="BJ8" i="25"/>
  <c r="BH8" i="25"/>
  <c r="BG8" i="25"/>
  <c r="BF8" i="25"/>
  <c r="BE8" i="25"/>
  <c r="BD8" i="25"/>
  <c r="BC8" i="25"/>
  <c r="BB8" i="25"/>
  <c r="BA8" i="25"/>
  <c r="BB27" i="25" l="1"/>
  <c r="BD27" i="25"/>
  <c r="BF27" i="25"/>
  <c r="BH27" i="25"/>
  <c r="I22" i="22"/>
  <c r="I21" i="22"/>
  <c r="I20" i="22"/>
  <c r="I18" i="22"/>
  <c r="I16" i="22"/>
  <c r="I15" i="22"/>
  <c r="I14" i="22"/>
  <c r="I13" i="22"/>
  <c r="I17" i="22" s="1"/>
  <c r="I11" i="22"/>
  <c r="I10" i="22"/>
  <c r="I9" i="22"/>
  <c r="I8" i="22"/>
  <c r="I7" i="22"/>
  <c r="J22" i="22"/>
  <c r="J21" i="22"/>
  <c r="J20" i="22"/>
  <c r="J18" i="22"/>
  <c r="J16" i="22"/>
  <c r="J15" i="22"/>
  <c r="J14" i="22"/>
  <c r="J13" i="22"/>
  <c r="J11" i="22"/>
  <c r="J10" i="22"/>
  <c r="J9" i="22"/>
  <c r="J8" i="22"/>
  <c r="J7" i="22"/>
  <c r="J27" i="22"/>
  <c r="I27" i="22"/>
  <c r="I23" i="22" l="1"/>
  <c r="I24" i="22" s="1"/>
  <c r="I25" i="22" s="1"/>
  <c r="I12" i="22"/>
  <c r="H10" i="23" l="1"/>
  <c r="L11" i="24"/>
  <c r="AZ14" i="8"/>
  <c r="L13" i="10"/>
  <c r="AZ12" i="9"/>
  <c r="J11" i="24"/>
  <c r="H11" i="24"/>
  <c r="F11" i="24"/>
  <c r="D11" i="24"/>
  <c r="G10" i="23"/>
  <c r="F10" i="23"/>
  <c r="E10" i="23"/>
  <c r="D10" i="23"/>
  <c r="G22" i="22"/>
  <c r="G21" i="22"/>
  <c r="G20" i="22"/>
  <c r="G18" i="22"/>
  <c r="G16" i="22"/>
  <c r="G15" i="22"/>
  <c r="G14" i="22"/>
  <c r="G13" i="22"/>
  <c r="G11" i="22"/>
  <c r="G10" i="22"/>
  <c r="G9" i="22"/>
  <c r="G8" i="22"/>
  <c r="G7" i="22"/>
  <c r="F22" i="22"/>
  <c r="F21" i="22"/>
  <c r="F20" i="22"/>
  <c r="F18" i="22"/>
  <c r="F16" i="22"/>
  <c r="F15" i="22"/>
  <c r="F14" i="22"/>
  <c r="F13" i="22"/>
  <c r="F11" i="22"/>
  <c r="F10" i="22"/>
  <c r="F9" i="22"/>
  <c r="F8" i="22"/>
  <c r="F7" i="22"/>
  <c r="E22" i="22"/>
  <c r="E21" i="22"/>
  <c r="E20" i="22"/>
  <c r="E18" i="22"/>
  <c r="E16" i="22"/>
  <c r="E15" i="22"/>
  <c r="E14" i="22"/>
  <c r="E13" i="22"/>
  <c r="E11" i="22"/>
  <c r="E10" i="22"/>
  <c r="E9" i="22"/>
  <c r="E8" i="22"/>
  <c r="E7" i="22"/>
  <c r="D22" i="22"/>
  <c r="D21" i="22"/>
  <c r="D20" i="22"/>
  <c r="D18" i="22"/>
  <c r="D16" i="22"/>
  <c r="D15" i="22"/>
  <c r="D17" i="22" s="1"/>
  <c r="D14" i="22"/>
  <c r="D13" i="22"/>
  <c r="D11" i="22"/>
  <c r="D10" i="22"/>
  <c r="D9" i="22"/>
  <c r="D8" i="22"/>
  <c r="D7" i="22"/>
  <c r="H22" i="22"/>
  <c r="H10" i="22"/>
  <c r="H9" i="22"/>
  <c r="G17" i="22" l="1"/>
  <c r="F12" i="22"/>
  <c r="E12" i="22"/>
  <c r="F23" i="22"/>
  <c r="E23" i="22"/>
  <c r="F17" i="22"/>
  <c r="E17" i="22"/>
  <c r="G12" i="22"/>
  <c r="D23" i="22"/>
  <c r="D12" i="22"/>
  <c r="E24" i="22"/>
  <c r="E25" i="22" s="1"/>
  <c r="D24" i="22"/>
  <c r="D25" i="22" s="1"/>
  <c r="F24" i="22"/>
  <c r="F25" i="22" s="1"/>
  <c r="G23" i="22"/>
  <c r="G24" i="22" s="1"/>
  <c r="G25" i="22" s="1"/>
  <c r="H21" i="22" l="1"/>
  <c r="H20" i="22"/>
  <c r="H18" i="22"/>
  <c r="H16" i="22"/>
  <c r="H15" i="22"/>
  <c r="H14" i="22"/>
  <c r="H13" i="22"/>
  <c r="H11" i="22"/>
  <c r="H8" i="22"/>
  <c r="H7" i="22"/>
  <c r="H17" i="22" l="1"/>
  <c r="H12" i="22"/>
  <c r="H23" i="22"/>
  <c r="H24" i="22" s="1"/>
  <c r="H25" i="22" s="1"/>
  <c r="J17" i="22"/>
  <c r="J12" i="22" l="1"/>
  <c r="J23" i="22"/>
  <c r="J24" i="22" s="1"/>
  <c r="J25" i="22" l="1"/>
  <c r="AA11" i="12" l="1"/>
  <c r="AH11" i="12"/>
  <c r="AX12" i="11"/>
  <c r="BK12" i="11"/>
  <c r="AX14" i="8"/>
  <c r="BM14" i="8"/>
  <c r="J13" i="10"/>
  <c r="AX12" i="9" l="1"/>
  <c r="BM12" i="9"/>
  <c r="AF21" i="12" l="1"/>
  <c r="AE21" i="12"/>
  <c r="AD21" i="12"/>
  <c r="AC21" i="12"/>
  <c r="Z11" i="12"/>
  <c r="AV12" i="11"/>
  <c r="AV14" i="8"/>
  <c r="H13" i="10"/>
  <c r="AV12" i="9" l="1"/>
  <c r="Y11" i="12" l="1"/>
  <c r="AT12" i="11"/>
  <c r="AT14" i="8"/>
  <c r="F13" i="10" l="1"/>
  <c r="AT12" i="9"/>
  <c r="D13" i="10" l="1"/>
  <c r="X11" i="12"/>
  <c r="AR12" i="11"/>
  <c r="AR14" i="8"/>
  <c r="AR12" i="9"/>
  <c r="W11" i="12" l="1"/>
  <c r="AG11" i="12"/>
  <c r="BI12" i="11"/>
  <c r="AP12" i="11"/>
  <c r="BK14" i="8"/>
  <c r="AP14" i="8"/>
  <c r="AP12" i="9"/>
  <c r="BK12" i="9"/>
  <c r="V11" i="12" l="1"/>
  <c r="AN12" i="11" l="1"/>
  <c r="AN14" i="8"/>
  <c r="AN12" i="9"/>
  <c r="AL14" i="8" l="1"/>
  <c r="AJ14" i="8" l="1"/>
  <c r="BR19" i="4" l="1"/>
  <c r="BS19" i="4"/>
  <c r="BT19" i="4"/>
  <c r="BU19" i="4"/>
  <c r="BV19" i="4"/>
  <c r="BW19" i="4"/>
  <c r="BX19" i="4"/>
  <c r="BY19" i="4"/>
  <c r="BZ19" i="4"/>
  <c r="CA19" i="4"/>
  <c r="CB19" i="4"/>
  <c r="CC19" i="4"/>
  <c r="CD19" i="4"/>
  <c r="CE19" i="4"/>
  <c r="AC13" i="12" l="1"/>
  <c r="AD13" i="12"/>
  <c r="AE13" i="12"/>
  <c r="AF13" i="12"/>
  <c r="AC14" i="12"/>
  <c r="AD14" i="12"/>
  <c r="AE14" i="12"/>
  <c r="AF14" i="12"/>
  <c r="AC16" i="12"/>
  <c r="AD16" i="12"/>
  <c r="AE16" i="12"/>
  <c r="AF16" i="12"/>
  <c r="AC17" i="12"/>
  <c r="AD17" i="12"/>
  <c r="AE17" i="12"/>
  <c r="AF17" i="12"/>
  <c r="AC18" i="12"/>
  <c r="AD18" i="12"/>
  <c r="AE18" i="12"/>
  <c r="AF18" i="12"/>
  <c r="AC19" i="12"/>
  <c r="AD19" i="12"/>
  <c r="AE19" i="12"/>
  <c r="AF19" i="12"/>
  <c r="AF12" i="12"/>
  <c r="AE12" i="12"/>
  <c r="AD12" i="12"/>
  <c r="AC12" i="12"/>
  <c r="AC9" i="12"/>
  <c r="AD9" i="12"/>
  <c r="AE9" i="12"/>
  <c r="AF9" i="12"/>
  <c r="AC10" i="12"/>
  <c r="AD10" i="12"/>
  <c r="AE10" i="12"/>
  <c r="AF10" i="12"/>
  <c r="AF8" i="12"/>
  <c r="AE8" i="12"/>
  <c r="AD8" i="12"/>
  <c r="AC8" i="12"/>
  <c r="BB14" i="11"/>
  <c r="BD14" i="11"/>
  <c r="BF14" i="11"/>
  <c r="BH14" i="11"/>
  <c r="BB15" i="11"/>
  <c r="BD15" i="11"/>
  <c r="BF15" i="11"/>
  <c r="BH15" i="11"/>
  <c r="BB17" i="11"/>
  <c r="BD17" i="11"/>
  <c r="BF17" i="11"/>
  <c r="BH17" i="11"/>
  <c r="BB18" i="11"/>
  <c r="BD18" i="11"/>
  <c r="BF18" i="11"/>
  <c r="BH18" i="11"/>
  <c r="BB19" i="11"/>
  <c r="BD19" i="11"/>
  <c r="BF19" i="11"/>
  <c r="BH19" i="11"/>
  <c r="BB20" i="11"/>
  <c r="BD20" i="11"/>
  <c r="BF20" i="11"/>
  <c r="BH20" i="11"/>
  <c r="BB22" i="11"/>
  <c r="BD22" i="11"/>
  <c r="BF22" i="11"/>
  <c r="BH22" i="11"/>
  <c r="BH13" i="11"/>
  <c r="BF13" i="11"/>
  <c r="BD13" i="11"/>
  <c r="BB13" i="11"/>
  <c r="BH11" i="11"/>
  <c r="BG11" i="11"/>
  <c r="BF11" i="11"/>
  <c r="BE11" i="11"/>
  <c r="BD11" i="11"/>
  <c r="BC11" i="11"/>
  <c r="BB11" i="11"/>
  <c r="BA11" i="11"/>
  <c r="BH10" i="11"/>
  <c r="BG10" i="11"/>
  <c r="BF10" i="11"/>
  <c r="BE10" i="11"/>
  <c r="BD10" i="11"/>
  <c r="BC10" i="11"/>
  <c r="BB10" i="11"/>
  <c r="BA10" i="11"/>
  <c r="BH9" i="11"/>
  <c r="BG9" i="11"/>
  <c r="BF9" i="11"/>
  <c r="BE9" i="11"/>
  <c r="BD9" i="11"/>
  <c r="BC9" i="11"/>
  <c r="BB9" i="11"/>
  <c r="BA9" i="11"/>
  <c r="BH8" i="11"/>
  <c r="BG8" i="11"/>
  <c r="BF8" i="11"/>
  <c r="BE8" i="11"/>
  <c r="BD8" i="11"/>
  <c r="BC8" i="11"/>
  <c r="BB8" i="11"/>
  <c r="BA8" i="11"/>
  <c r="BD14" i="9"/>
  <c r="BF14" i="9"/>
  <c r="BH14" i="9"/>
  <c r="BJ14" i="9"/>
  <c r="BD15" i="9"/>
  <c r="BF15" i="9"/>
  <c r="BH15" i="9"/>
  <c r="BJ15" i="9"/>
  <c r="BD17" i="9"/>
  <c r="BF17" i="9"/>
  <c r="BH17" i="9"/>
  <c r="BJ17" i="9"/>
  <c r="BD18" i="9"/>
  <c r="BF18" i="9"/>
  <c r="BH18" i="9"/>
  <c r="BJ18" i="9"/>
  <c r="BD19" i="9"/>
  <c r="BF19" i="9"/>
  <c r="BH19" i="9"/>
  <c r="BJ19" i="9"/>
  <c r="BD21" i="9"/>
  <c r="BF21" i="9"/>
  <c r="BH21" i="9"/>
  <c r="BJ21" i="9"/>
  <c r="BJ13" i="9"/>
  <c r="BH13" i="9"/>
  <c r="BF13" i="9"/>
  <c r="BD13" i="9"/>
  <c r="BJ11" i="9"/>
  <c r="BI11" i="9"/>
  <c r="BH11" i="9"/>
  <c r="BG11" i="9"/>
  <c r="BF11" i="9"/>
  <c r="BE11" i="9"/>
  <c r="BD11" i="9"/>
  <c r="BC11" i="9"/>
  <c r="BJ10" i="9"/>
  <c r="BI10" i="9"/>
  <c r="BH10" i="9"/>
  <c r="BG10" i="9"/>
  <c r="BF10" i="9"/>
  <c r="BE10" i="9"/>
  <c r="BD10" i="9"/>
  <c r="BC10" i="9"/>
  <c r="BJ9" i="9"/>
  <c r="BI9" i="9"/>
  <c r="BH9" i="9"/>
  <c r="BG9" i="9"/>
  <c r="BF9" i="9"/>
  <c r="BE9" i="9"/>
  <c r="BD9" i="9"/>
  <c r="BC9" i="9"/>
  <c r="BJ8" i="9"/>
  <c r="BI8" i="9"/>
  <c r="BH8" i="9"/>
  <c r="BG8" i="9"/>
  <c r="BF8" i="9"/>
  <c r="BE8" i="9"/>
  <c r="BD8" i="9"/>
  <c r="BC8" i="9"/>
  <c r="BR7" i="4"/>
  <c r="BS7" i="4"/>
  <c r="BT7" i="4"/>
  <c r="BU7" i="4"/>
  <c r="BV7" i="4"/>
  <c r="BW7" i="4"/>
  <c r="BX7" i="4"/>
  <c r="BY7" i="4"/>
  <c r="BZ7" i="4"/>
  <c r="CA7" i="4"/>
  <c r="CB7" i="4"/>
  <c r="CC7" i="4"/>
  <c r="CD7" i="4"/>
  <c r="BR8" i="4"/>
  <c r="BS8" i="4"/>
  <c r="BT8" i="4"/>
  <c r="BU8" i="4"/>
  <c r="BV8" i="4"/>
  <c r="BW8" i="4"/>
  <c r="BX8" i="4"/>
  <c r="BY8" i="4"/>
  <c r="BZ8" i="4"/>
  <c r="CA8" i="4"/>
  <c r="CB8" i="4"/>
  <c r="CD8" i="4"/>
  <c r="BR9" i="4"/>
  <c r="BS9" i="4"/>
  <c r="BT9" i="4"/>
  <c r="BU9" i="4"/>
  <c r="BV9" i="4"/>
  <c r="BW9" i="4"/>
  <c r="BX9" i="4"/>
  <c r="BY9" i="4"/>
  <c r="BZ9" i="4"/>
  <c r="CA9" i="4"/>
  <c r="CB9" i="4"/>
  <c r="CC9" i="4"/>
  <c r="CD9" i="4"/>
  <c r="BR10" i="4"/>
  <c r="BS10" i="4"/>
  <c r="BT10" i="4"/>
  <c r="BU10" i="4"/>
  <c r="BV10" i="4"/>
  <c r="BW10" i="4"/>
  <c r="BX10" i="4"/>
  <c r="BY10" i="4"/>
  <c r="BZ10" i="4"/>
  <c r="CA10" i="4"/>
  <c r="CB10" i="4"/>
  <c r="CC10" i="4"/>
  <c r="CD10" i="4"/>
  <c r="BR11" i="4"/>
  <c r="BS11" i="4"/>
  <c r="BT11" i="4"/>
  <c r="BU11" i="4"/>
  <c r="BV11" i="4"/>
  <c r="BW11" i="4"/>
  <c r="BX11" i="4"/>
  <c r="BY11" i="4"/>
  <c r="BZ11" i="4"/>
  <c r="CA11" i="4"/>
  <c r="CB11" i="4"/>
  <c r="CC11" i="4"/>
  <c r="CD11" i="4"/>
  <c r="BR12" i="4"/>
  <c r="BS12" i="4"/>
  <c r="BT12" i="4"/>
  <c r="BU12" i="4"/>
  <c r="BV12" i="4"/>
  <c r="BW12" i="4"/>
  <c r="BX12" i="4"/>
  <c r="BY12" i="4"/>
  <c r="BZ12" i="4"/>
  <c r="CA12" i="4"/>
  <c r="CB12" i="4"/>
  <c r="CC12" i="4"/>
  <c r="CD12" i="4"/>
  <c r="CE12" i="4"/>
  <c r="BR13" i="4"/>
  <c r="BS13" i="4"/>
  <c r="BT13" i="4"/>
  <c r="BU13" i="4"/>
  <c r="BV13" i="4"/>
  <c r="BW13" i="4"/>
  <c r="BX13" i="4"/>
  <c r="BY13" i="4"/>
  <c r="BZ13" i="4"/>
  <c r="CA13" i="4"/>
  <c r="CB13" i="4"/>
  <c r="CC13" i="4"/>
  <c r="CD13" i="4"/>
  <c r="CE13" i="4"/>
  <c r="BR14" i="4"/>
  <c r="BS14" i="4"/>
  <c r="BT14" i="4"/>
  <c r="BU14" i="4"/>
  <c r="BV14" i="4"/>
  <c r="BW14" i="4"/>
  <c r="BX14" i="4"/>
  <c r="BY14" i="4"/>
  <c r="BZ14" i="4"/>
  <c r="CA14" i="4"/>
  <c r="CB14" i="4"/>
  <c r="CC14" i="4"/>
  <c r="CD14" i="4"/>
  <c r="CE14" i="4"/>
  <c r="BR15" i="4"/>
  <c r="BS15" i="4"/>
  <c r="BT15" i="4"/>
  <c r="BU15" i="4"/>
  <c r="BV15" i="4"/>
  <c r="BW15" i="4"/>
  <c r="BX15" i="4"/>
  <c r="BY15" i="4"/>
  <c r="BZ15" i="4"/>
  <c r="CA15" i="4"/>
  <c r="CB15" i="4"/>
  <c r="CC15" i="4"/>
  <c r="CD15" i="4"/>
  <c r="BR16" i="4"/>
  <c r="BS16" i="4"/>
  <c r="BT16" i="4"/>
  <c r="BU16" i="4"/>
  <c r="BV16" i="4"/>
  <c r="BW16" i="4"/>
  <c r="BX16" i="4"/>
  <c r="BY16" i="4"/>
  <c r="BZ16" i="4"/>
  <c r="CA16" i="4"/>
  <c r="CB16" i="4"/>
  <c r="CC16" i="4"/>
  <c r="CD16" i="4"/>
  <c r="BR17" i="4"/>
  <c r="BS17" i="4"/>
  <c r="BT17" i="4"/>
  <c r="BU17" i="4"/>
  <c r="BV17" i="4"/>
  <c r="BW17" i="4"/>
  <c r="BX17" i="4"/>
  <c r="BY17" i="4"/>
  <c r="BZ17" i="4"/>
  <c r="CA17" i="4"/>
  <c r="CB17" i="4"/>
  <c r="CC17" i="4"/>
  <c r="CD17" i="4"/>
  <c r="BR18" i="4"/>
  <c r="BS18" i="4"/>
  <c r="BT18" i="4"/>
  <c r="BU18" i="4"/>
  <c r="BV18" i="4"/>
  <c r="BW18" i="4"/>
  <c r="BX18" i="4"/>
  <c r="BY18" i="4"/>
  <c r="BZ18" i="4"/>
  <c r="CA18" i="4"/>
  <c r="CB18" i="4"/>
  <c r="CC18" i="4"/>
  <c r="CD18" i="4"/>
  <c r="BR20" i="4"/>
  <c r="BS20" i="4"/>
  <c r="BT20" i="4"/>
  <c r="BU20" i="4"/>
  <c r="BV20" i="4"/>
  <c r="BW20" i="4"/>
  <c r="BX20" i="4"/>
  <c r="BY20" i="4"/>
  <c r="BZ20" i="4"/>
  <c r="CA20" i="4"/>
  <c r="CB20" i="4"/>
  <c r="CC20" i="4"/>
  <c r="CD20" i="4"/>
  <c r="BR21" i="4"/>
  <c r="BS21" i="4"/>
  <c r="BT21" i="4"/>
  <c r="BU21" i="4"/>
  <c r="BV21" i="4"/>
  <c r="BW21" i="4"/>
  <c r="BX21" i="4"/>
  <c r="BY21" i="4"/>
  <c r="BZ21" i="4"/>
  <c r="CA21" i="4"/>
  <c r="CB21" i="4"/>
  <c r="CC21" i="4"/>
  <c r="CD21" i="4"/>
  <c r="BR22" i="4"/>
  <c r="BS22" i="4"/>
  <c r="BT22" i="4"/>
  <c r="BU22" i="4"/>
  <c r="BV22" i="4"/>
  <c r="BW22" i="4"/>
  <c r="BX22" i="4"/>
  <c r="BY22" i="4"/>
  <c r="BZ22" i="4"/>
  <c r="CA22" i="4"/>
  <c r="CB22" i="4"/>
  <c r="CC22" i="4"/>
  <c r="CD22" i="4"/>
  <c r="BR23" i="4"/>
  <c r="BS23" i="4"/>
  <c r="BT23" i="4"/>
  <c r="BU23" i="4"/>
  <c r="BV23" i="4"/>
  <c r="BW23" i="4"/>
  <c r="BX23" i="4"/>
  <c r="BY23" i="4"/>
  <c r="BZ23" i="4"/>
  <c r="CA23" i="4"/>
  <c r="CB23" i="4"/>
  <c r="CC23" i="4"/>
  <c r="CD23" i="4"/>
  <c r="BR24" i="4"/>
  <c r="BS24" i="4"/>
  <c r="BT24" i="4"/>
  <c r="BU24" i="4"/>
  <c r="BV24" i="4"/>
  <c r="BW24" i="4"/>
  <c r="BX24" i="4"/>
  <c r="BY24" i="4"/>
  <c r="BZ24" i="4"/>
  <c r="CA24" i="4"/>
  <c r="CB24" i="4"/>
  <c r="CC24" i="4"/>
  <c r="CD24" i="4"/>
  <c r="BR25" i="4"/>
  <c r="BS25" i="4"/>
  <c r="BT25" i="4"/>
  <c r="BU25" i="4"/>
  <c r="BV25" i="4"/>
  <c r="BW25" i="4"/>
  <c r="BX25" i="4"/>
  <c r="BY25" i="4"/>
  <c r="BZ25" i="4"/>
  <c r="CA25" i="4"/>
  <c r="CB25" i="4"/>
  <c r="CC25" i="4"/>
  <c r="CD25" i="4"/>
  <c r="BR26" i="4"/>
  <c r="BS26" i="4"/>
  <c r="BT26" i="4"/>
  <c r="BU26" i="4"/>
  <c r="BV26" i="4"/>
  <c r="BW26" i="4"/>
  <c r="BX26" i="4"/>
  <c r="BY26" i="4"/>
  <c r="BZ26" i="4"/>
  <c r="CA26" i="4"/>
  <c r="CB26" i="4"/>
  <c r="CC26" i="4"/>
  <c r="CD26" i="4"/>
  <c r="BR27" i="4"/>
  <c r="BS27" i="4"/>
  <c r="BT27" i="4"/>
  <c r="BU27" i="4"/>
  <c r="BV27" i="4"/>
  <c r="BW27" i="4"/>
  <c r="BX27" i="4"/>
  <c r="BY27" i="4"/>
  <c r="BZ27" i="4"/>
  <c r="CA27" i="4"/>
  <c r="CB27" i="4"/>
  <c r="CC27" i="4"/>
  <c r="CD27" i="4"/>
  <c r="BR28" i="4"/>
  <c r="BS28" i="4"/>
  <c r="BT28" i="4"/>
  <c r="BU28" i="4"/>
  <c r="BV28" i="4"/>
  <c r="BW28" i="4"/>
  <c r="BX28" i="4"/>
  <c r="BY28" i="4"/>
  <c r="BZ28" i="4"/>
  <c r="CA28" i="4"/>
  <c r="CB28" i="4"/>
  <c r="CC28" i="4"/>
  <c r="CD28" i="4"/>
  <c r="BR29" i="4"/>
  <c r="BS29" i="4"/>
  <c r="BT29" i="4"/>
  <c r="BU29" i="4"/>
  <c r="BV29" i="4"/>
  <c r="BW29" i="4"/>
  <c r="BX29" i="4"/>
  <c r="BY29" i="4"/>
  <c r="BZ29" i="4"/>
  <c r="CA29" i="4"/>
  <c r="CB29" i="4"/>
  <c r="CC29" i="4"/>
  <c r="CD29" i="4"/>
  <c r="BR30" i="4"/>
  <c r="BS30" i="4"/>
  <c r="BT30" i="4"/>
  <c r="BU30" i="4"/>
  <c r="BV30" i="4"/>
  <c r="BW30" i="4"/>
  <c r="BX30" i="4"/>
  <c r="BY30" i="4"/>
  <c r="BZ30" i="4"/>
  <c r="CA30" i="4"/>
  <c r="CB30" i="4"/>
  <c r="CC30" i="4"/>
  <c r="CD30" i="4"/>
  <c r="BR31" i="4"/>
  <c r="BS31" i="4"/>
  <c r="BT31" i="4"/>
  <c r="BU31" i="4"/>
  <c r="BV31" i="4"/>
  <c r="BW31" i="4"/>
  <c r="BX31" i="4"/>
  <c r="BY31" i="4"/>
  <c r="BZ31" i="4"/>
  <c r="CA31" i="4"/>
  <c r="CB31" i="4"/>
  <c r="CC31" i="4"/>
  <c r="CD31" i="4"/>
  <c r="BR32" i="4"/>
  <c r="BS32" i="4"/>
  <c r="BT32" i="4"/>
  <c r="BU32" i="4"/>
  <c r="BV32" i="4"/>
  <c r="BW32" i="4"/>
  <c r="BX32" i="4"/>
  <c r="BY32" i="4"/>
  <c r="BZ32" i="4"/>
  <c r="CA32" i="4"/>
  <c r="CB32" i="4"/>
  <c r="CC32" i="4"/>
  <c r="CD32" i="4"/>
  <c r="BR33" i="4"/>
  <c r="BS33" i="4"/>
  <c r="BT33" i="4"/>
  <c r="BU33" i="4"/>
  <c r="BV33" i="4"/>
  <c r="BW33" i="4"/>
  <c r="BX33" i="4"/>
  <c r="BY33" i="4"/>
  <c r="BZ33" i="4"/>
  <c r="CA33" i="4"/>
  <c r="CB33" i="4"/>
  <c r="CC33" i="4"/>
  <c r="CD33" i="4"/>
  <c r="BR34" i="4"/>
  <c r="BS34" i="4"/>
  <c r="BT34" i="4"/>
  <c r="BU34" i="4"/>
  <c r="BV34" i="4"/>
  <c r="BW34" i="4"/>
  <c r="BX34" i="4"/>
  <c r="BY34" i="4"/>
  <c r="BZ34" i="4"/>
  <c r="CA34" i="4"/>
  <c r="CB34" i="4"/>
  <c r="CC34" i="4"/>
  <c r="CD34" i="4"/>
  <c r="CD6" i="4"/>
  <c r="CC6" i="4"/>
  <c r="CB6" i="4"/>
  <c r="CA6" i="4"/>
  <c r="BZ6" i="4"/>
  <c r="BY6" i="4"/>
  <c r="BX6" i="4"/>
  <c r="BW6" i="4"/>
  <c r="BV6" i="4"/>
  <c r="BU6" i="4"/>
  <c r="BT6" i="4"/>
  <c r="BS6" i="4"/>
  <c r="BR6" i="4"/>
  <c r="CE33" i="4"/>
  <c r="CE34" i="4"/>
  <c r="CE30" i="4"/>
  <c r="CE28" i="4"/>
  <c r="CE27" i="4"/>
  <c r="CE24" i="4"/>
  <c r="CE23" i="4"/>
  <c r="CE21" i="4"/>
  <c r="CE17" i="4"/>
  <c r="CE16" i="4"/>
  <c r="CE15" i="4"/>
  <c r="CE11" i="4"/>
  <c r="CE10" i="4"/>
  <c r="CE7" i="4"/>
  <c r="CE6" i="4"/>
  <c r="BD22" i="9" l="1"/>
  <c r="AD15" i="12"/>
  <c r="AF20" i="12"/>
  <c r="AE20" i="12"/>
  <c r="BH16" i="9"/>
  <c r="BB21" i="11"/>
  <c r="BB16" i="11"/>
  <c r="AC20" i="12"/>
  <c r="AC15" i="12"/>
  <c r="BF21" i="11"/>
  <c r="BF16" i="11"/>
  <c r="BJ22" i="9"/>
  <c r="BF22" i="9"/>
  <c r="AF15" i="12"/>
  <c r="AE15" i="12"/>
  <c r="AD20" i="12"/>
  <c r="BD21" i="11"/>
  <c r="BD16" i="11"/>
  <c r="BH23" i="11"/>
  <c r="BF23" i="11"/>
  <c r="BD23" i="11"/>
  <c r="BB23" i="11"/>
  <c r="BH21" i="11"/>
  <c r="BH16" i="11"/>
  <c r="BH22" i="9"/>
  <c r="BF16" i="9"/>
  <c r="BJ20" i="9"/>
  <c r="BF20" i="9"/>
  <c r="BJ16" i="9"/>
  <c r="BH20" i="9"/>
  <c r="BD20" i="9"/>
  <c r="BD16" i="9"/>
  <c r="CE31" i="4"/>
  <c r="CE22" i="4"/>
  <c r="CE26" i="4"/>
  <c r="CE8" i="4"/>
  <c r="CE32" i="4"/>
  <c r="CE20" i="4" l="1"/>
  <c r="CE9" i="4"/>
  <c r="AF14" i="8"/>
  <c r="AF12" i="9"/>
  <c r="AF12" i="11"/>
  <c r="R11" i="12"/>
  <c r="Q11" i="12"/>
  <c r="CE18" i="4" l="1"/>
  <c r="AD12" i="11"/>
  <c r="AD12" i="9"/>
  <c r="AD14" i="8"/>
  <c r="CE29" i="4" l="1"/>
  <c r="CE25" i="4"/>
  <c r="BM24" i="17" l="1"/>
  <c r="BN24" i="17" s="1"/>
  <c r="AO46" i="3" l="1"/>
  <c r="AP46" i="3" s="1"/>
  <c r="AP18" i="3"/>
  <c r="AW8" i="4"/>
  <c r="AV8" i="4"/>
  <c r="CC8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tc={23230F4F-1ADE-4F66-AC68-3C90C09A141C}</author>
    <author>tc={F579ED62-AC94-4154-AB43-495096CC592E}</author>
  </authors>
  <commentList>
    <comment ref="AT6" authorId="0" shapeId="0" xr:uid="{23230F4F-1ADE-4F66-AC68-3C90C09A141C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Nota: No 2T25, foram realizadas alterações nos dados das seguintes linhas: i) volumes de freio, que passaram por reclassificação na forma de agrupamento, com histórico já ajustado às novas regras na tabela acima; ii) receita de eixos e suspensões e de fundição e usinagem, que foram redistribuídas no 1T25, sem alteração na receita consolidada da vertical. 
Responder:
    Note: In 2Q25, changes were made to the data in the following lines:i) brake volumes, which were reclassified based on a new grouping structure, with historical data adjusted accordingly in the table above; ii) revenue from axles and suspensions, as well as from foundry and machining, which was redistributed in 1Q25, without any change to the vertical's consolidated revenue. </t>
      </text>
    </comment>
    <comment ref="AV6" authorId="1" shapeId="0" xr:uid="{F579ED62-AC94-4154-AB43-495096CC592E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Nota: No 3T25, foram realizadas alterações nos volumes de sistemas de acoplamento, devido a reclassificação de itens, com histórico já ajustado às novas regras na tabela acima.
Responder:
    Note: In 3Q25, changes were made to the volumes of coupling systems due to item reclassification, with historical data already adjusted accordingly in the table above.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tc={391208F3-9EAA-4ED1-AB85-C84ED533C1B5}</author>
    <author>tc={60884CCD-0934-45D6-BB65-7AD0480A5676}</author>
  </authors>
  <commentList>
    <comment ref="AT6" authorId="0" shapeId="0" xr:uid="{391208F3-9EAA-4ED1-AB85-C84ED533C1B5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Nota: O volume e a receita de vendas de materiais de fricção e comp. para sistema de freio sofreram alteração no total divulgado no 1T25 e 2T24, devido a ajustes na contabilização de peças. 
Responder:
    Note: The sales volume and revenue from friction materials and brake system components were revised in the totals previously disclosed for 1Q25 and 2Q24, due to adjustments in parts accounting. </t>
      </text>
    </comment>
    <comment ref="AV6" authorId="1" shapeId="0" xr:uid="{60884CCD-0934-45D6-BB65-7AD0480A5676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Nota: O volume e a receita de vendas de materiais de fricção e comp. para sistemas de freio sofreram alteração no total divulgado no ano de 2024, devido a ajustes na contabilização de peças. 
Responder:
    The sales volume and revenue from friction materials and brake system components were revised in the totals previously disclosed for 2024, due to adjustments in parts accounting. 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tc={E1B5D25E-7AEB-4484-9347-7701FF808DB6}</author>
    <author>tc={7765B736-68E8-45CF-91A6-ED80784F136C}</author>
    <author>tc={C7952191-E8E9-4EE4-A5C8-0B71199BE1BD}</author>
  </authors>
  <commentList>
    <comment ref="BT8" authorId="0" shapeId="0" xr:uid="{E1B5D25E-7AEB-4484-9347-7701FF808DB6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Nota: Os volumes foram ajustados em razão da exclusão de vendas intercompany identificadas pela companhia. 
Responder:
    Note: The volumes were adjusted due to the exclusion of intercompany sales identified by the Company.</t>
      </text>
    </comment>
    <comment ref="BU8" authorId="1" shapeId="0" xr:uid="{7765B736-68E8-45CF-91A6-ED80784F136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Nota: Os volumes foram ajustados em razão da exclusão de vendas intercompany identificadas pela companhia. 
Responder:
    Note: The volumes were adjusted due to the exclusion of intercompany sales identified by the Company.</t>
      </text>
    </comment>
    <comment ref="BV8" authorId="2" shapeId="0" xr:uid="{C7952191-E8E9-4EE4-A5C8-0B71199BE1BD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Nota: Os volumes foram ajustados em razão da exclusão de vendas intercompany identificadas pela companhia. 
Responder:
    Note: The volumes were adjusted due to the exclusion of intercompany sales identified by the Company.</t>
      </text>
    </comment>
  </commentList>
</comments>
</file>

<file path=xl/sharedStrings.xml><?xml version="1.0" encoding="utf-8"?>
<sst xmlns="http://schemas.openxmlformats.org/spreadsheetml/2006/main" count="10618" uniqueCount="991">
  <si>
    <t>Ativo Total</t>
  </si>
  <si>
    <t>Ativo Circulante</t>
  </si>
  <si>
    <t>Caixa e Equivalentes de Caixa</t>
  </si>
  <si>
    <t>Aplicações Financeiras</t>
  </si>
  <si>
    <t>Aplicações Financeiras Avaliadas a Valor Justo através do Resultado</t>
  </si>
  <si>
    <t>Títulos Designados a Valor Justo</t>
  </si>
  <si>
    <t>Títulos Mantidos até o Vencimento</t>
  </si>
  <si>
    <t>Aplicações Financeiras Avaliadas ao Custo Amortizado</t>
  </si>
  <si>
    <t>Contas a Receber</t>
  </si>
  <si>
    <t>Clientes</t>
  </si>
  <si>
    <t>-</t>
  </si>
  <si>
    <t>Provisão para crédito de liquidação duvidosa</t>
  </si>
  <si>
    <t>Estoques</t>
  </si>
  <si>
    <t>Produtos prontos</t>
  </si>
  <si>
    <t>Produtos em elaboração</t>
  </si>
  <si>
    <t>Materiais auxiliares e de manutenção</t>
  </si>
  <si>
    <t>Matérias-primas</t>
  </si>
  <si>
    <t>Material para revenda e manutenção</t>
  </si>
  <si>
    <t>Adianatamento a fornecedores</t>
  </si>
  <si>
    <t>Importação em andamento</t>
  </si>
  <si>
    <t>Ajuste de correção monetária</t>
  </si>
  <si>
    <t>Provisão para perda com estoques</t>
  </si>
  <si>
    <t>Tributos a Recuperar</t>
  </si>
  <si>
    <t>Tributos Correntes a Recuperar</t>
  </si>
  <si>
    <t>Despesas Antecipadas</t>
  </si>
  <si>
    <t>Outros Ativos Circulantes</t>
  </si>
  <si>
    <t>Ativos de Operações Descontinuadas</t>
  </si>
  <si>
    <t>Outros</t>
  </si>
  <si>
    <t>Instrumentos Financeiros Derivativos</t>
  </si>
  <si>
    <t>Direitos por Recursos de Consórcios</t>
  </si>
  <si>
    <t>Tributos Diferidos</t>
  </si>
  <si>
    <t>Ativos mantidos para venda</t>
  </si>
  <si>
    <t>Randonprev avaliação atuarial</t>
  </si>
  <si>
    <t>Ativo Não Circulante</t>
  </si>
  <si>
    <t>Ativo Realizável a Longo Prazo</t>
  </si>
  <si>
    <t>Outras Contas a Receber</t>
  </si>
  <si>
    <t>Ativos Biológicos</t>
  </si>
  <si>
    <t>Imposto de Renda e Contribuição Social Diferidos</t>
  </si>
  <si>
    <t>Créditos com Partes Relacionadas</t>
  </si>
  <si>
    <t>Cotas de Consórcios</t>
  </si>
  <si>
    <t>Outros ativos não circulantes</t>
  </si>
  <si>
    <t>Impostos a Recuperar</t>
  </si>
  <si>
    <t>Depósitos Judiciais</t>
  </si>
  <si>
    <t>Outras contas</t>
  </si>
  <si>
    <t>Impostos Diferidos</t>
  </si>
  <si>
    <t>Direitos por recursos de consórcios</t>
  </si>
  <si>
    <t>Outros Ativos Não Circulantes</t>
  </si>
  <si>
    <t>Cotas de Consórcio</t>
  </si>
  <si>
    <t>Bens de Revenda</t>
  </si>
  <si>
    <t>Valores a receber de longo prazo</t>
  </si>
  <si>
    <t>Investimentos</t>
  </si>
  <si>
    <t>Participações Societárias</t>
  </si>
  <si>
    <t>Participações em Coligadas</t>
  </si>
  <si>
    <t>Participações em Controladas em Conjunto</t>
  </si>
  <si>
    <t>Outros Investimentos</t>
  </si>
  <si>
    <t>Propriedades para Investimento</t>
  </si>
  <si>
    <t>Imobilizado</t>
  </si>
  <si>
    <t>Imobilizado em Operação</t>
  </si>
  <si>
    <t>Terrenos e prédios</t>
  </si>
  <si>
    <t>Máquinas, equipamentos e moldes</t>
  </si>
  <si>
    <t>Móveis e utensílios</t>
  </si>
  <si>
    <t>Veículos</t>
  </si>
  <si>
    <t>Equipamentos de computação</t>
  </si>
  <si>
    <t>Direito de Uso em Arrendamento</t>
  </si>
  <si>
    <t>Imobilizado em Andamento</t>
  </si>
  <si>
    <t>Importação em Andamento e Adiantamento a Fornecedor</t>
  </si>
  <si>
    <t>Intangível</t>
  </si>
  <si>
    <t>Intangíveis</t>
  </si>
  <si>
    <t>Contrato de Concessão</t>
  </si>
  <si>
    <t>Total Assets</t>
  </si>
  <si>
    <t>Current Assets</t>
  </si>
  <si>
    <t>Cash and Cash Equivalents</t>
  </si>
  <si>
    <t>Financial Deposits</t>
  </si>
  <si>
    <t>Fair Value Financial Investment Assessment</t>
  </si>
  <si>
    <t>Available for Sale Securities</t>
  </si>
  <si>
    <t>Held to Maturity Securities</t>
  </si>
  <si>
    <t xml:space="preserve">Amortized Cost </t>
  </si>
  <si>
    <t>Accounts Receivable</t>
  </si>
  <si>
    <t>Customers</t>
  </si>
  <si>
    <t>Provision for delinquencies</t>
  </si>
  <si>
    <t>Inventories</t>
  </si>
  <si>
    <t>Finished Produts</t>
  </si>
  <si>
    <t>Produtos in preparation</t>
  </si>
  <si>
    <t>Auxiliary and maintenance materials</t>
  </si>
  <si>
    <t>Raw material</t>
  </si>
  <si>
    <t>Maintenance and resales material</t>
  </si>
  <si>
    <t>Advance to Suppliers</t>
  </si>
  <si>
    <t>Imports in progress</t>
  </si>
  <si>
    <t>Monetary adjustments</t>
  </si>
  <si>
    <t>Provision for loss in inventory</t>
  </si>
  <si>
    <t>Recoverable Taxes</t>
  </si>
  <si>
    <t>Current Taxes Recoverable</t>
  </si>
  <si>
    <t>Prepaid Expenses</t>
  </si>
  <si>
    <t>Other Current Assets</t>
  </si>
  <si>
    <t>Liabilities Over Non-current Assets Held For Sale And Discontinued Operations</t>
  </si>
  <si>
    <t>Others</t>
  </si>
  <si>
    <t>Derivatives</t>
  </si>
  <si>
    <t xml:space="preserve">
Rights for Consortium Resources</t>
  </si>
  <si>
    <t>Other accounts</t>
  </si>
  <si>
    <t>Deferred Taxes</t>
  </si>
  <si>
    <t>Assets For Sale</t>
  </si>
  <si>
    <t>Actuarial Valuation Randonprev</t>
  </si>
  <si>
    <t>Non-current assets</t>
  </si>
  <si>
    <t>Long-term Assets</t>
  </si>
  <si>
    <t>Amortized Cost Financial Investment Assessment</t>
  </si>
  <si>
    <t>Other receivables</t>
  </si>
  <si>
    <t>Biological Assets</t>
  </si>
  <si>
    <t>Deferred Income Tax and Social Contribution</t>
  </si>
  <si>
    <t>Credit With Related Parties</t>
  </si>
  <si>
    <t>Consortium quotas</t>
  </si>
  <si>
    <t>Other Non-current Assets</t>
  </si>
  <si>
    <t xml:space="preserve">
Taxes to be recovered</t>
  </si>
  <si>
    <t xml:space="preserve">
Judicial deposits</t>
  </si>
  <si>
    <t>Rights for consortium resources</t>
  </si>
  <si>
    <t>Taxes to be recovered</t>
  </si>
  <si>
    <t>Judicial deposits</t>
  </si>
  <si>
    <t>Goods to resale</t>
  </si>
  <si>
    <t>Long-term receivables</t>
  </si>
  <si>
    <t>Investments</t>
  </si>
  <si>
    <t>Shareholdings</t>
  </si>
  <si>
    <t>Interest In Affiliates</t>
  </si>
  <si>
    <t>Interest In Jointly Controlled Companies</t>
  </si>
  <si>
    <t>Other Shareholdings</t>
  </si>
  <si>
    <t>Investment Properties</t>
  </si>
  <si>
    <t>Fixed-asset</t>
  </si>
  <si>
    <t>Operating Fixed Assets</t>
  </si>
  <si>
    <t xml:space="preserve">
Land and buildings</t>
  </si>
  <si>
    <t>Machines, equipment and molds</t>
  </si>
  <si>
    <t>Furniture and utensils</t>
  </si>
  <si>
    <t>Vehicles</t>
  </si>
  <si>
    <t>Computing equipment</t>
  </si>
  <si>
    <t>Advance to suppliers</t>
  </si>
  <si>
    <t>Leased Fixed Asset</t>
  </si>
  <si>
    <t>Fixed Assets In Progress</t>
  </si>
  <si>
    <t>Import in Progress and Advance to Supplier</t>
  </si>
  <si>
    <t>Intangible</t>
  </si>
  <si>
    <t>Intangibles</t>
  </si>
  <si>
    <t>Concession Agreement</t>
  </si>
  <si>
    <t>Passivo Total</t>
  </si>
  <si>
    <t>Passivo Circulante</t>
  </si>
  <si>
    <t>Obrigações Sociais e Trabalhistas</t>
  </si>
  <si>
    <t>Obrigações Sociais</t>
  </si>
  <si>
    <t>Obrigações Trabalhistas</t>
  </si>
  <si>
    <t>Fornecedores</t>
  </si>
  <si>
    <t>Fornecedores Nacionais</t>
  </si>
  <si>
    <t>Risco Sacado</t>
  </si>
  <si>
    <t>Fornecedores Estrangeiros</t>
  </si>
  <si>
    <t>Obrigações Fiscais</t>
  </si>
  <si>
    <t>Obrigações Fiscais Federais</t>
  </si>
  <si>
    <t>Imposto de Renda e Contribuição Social a Pagar</t>
  </si>
  <si>
    <t>Outras Obrigações Federais</t>
  </si>
  <si>
    <t>Obrigações Fiscais Estaduais</t>
  </si>
  <si>
    <t>Obrigações Fiscais Municipais</t>
  </si>
  <si>
    <t>Empréstimos e Financiamentos</t>
  </si>
  <si>
    <t>Em Moeda Nacional</t>
  </si>
  <si>
    <t>Em Moeda Estrangeira</t>
  </si>
  <si>
    <t>Financiamento por Arrendamento</t>
  </si>
  <si>
    <t>Outras Obrigações</t>
  </si>
  <si>
    <t>Passivos com Partes Relacionadas</t>
  </si>
  <si>
    <t>Débitos com Coligadas</t>
  </si>
  <si>
    <t>Débitos com Controladores</t>
  </si>
  <si>
    <t>Débitos com Outras Partes Relacionadas</t>
  </si>
  <si>
    <t>Dividendos e JCP a Pagar</t>
  </si>
  <si>
    <t>Dividendo Mínimo Obrigatório a Pagar</t>
  </si>
  <si>
    <t>Adiantamento de Clientes</t>
  </si>
  <si>
    <t>Clientes por Mercadoria a Entregar</t>
  </si>
  <si>
    <t>Participações de Empregados e Administradores</t>
  </si>
  <si>
    <t>Captação de Recursos de Terceiros</t>
  </si>
  <si>
    <t>Juros sobre Capital Próprio a Pagar</t>
  </si>
  <si>
    <t>Arrendamentos IFRS 16</t>
  </si>
  <si>
    <t>Contas a pagar de Combinação de Negócios</t>
  </si>
  <si>
    <t>Tributos diferidos</t>
  </si>
  <si>
    <t>Provisões</t>
  </si>
  <si>
    <t>Outras Provisões</t>
  </si>
  <si>
    <t>Provisões para Garantias</t>
  </si>
  <si>
    <t>Provisão para Comissões</t>
  </si>
  <si>
    <t>Passivos sobre Ativos Não-Correntes a Venda e Descontinuados</t>
  </si>
  <si>
    <t>Passivos sobre Ativos Não-Correntes a Venda</t>
  </si>
  <si>
    <t>Passivos sobre Ativos de Operações Descontinuadas</t>
  </si>
  <si>
    <t>Passivo Não Circulante</t>
  </si>
  <si>
    <t>Impostos e Contribuições</t>
  </si>
  <si>
    <t>Outras Contas</t>
  </si>
  <si>
    <t>Obrigações por recursos de consorciados</t>
  </si>
  <si>
    <t>Contas a pagar por combinação de negócios</t>
  </si>
  <si>
    <t>Participações a pagar</t>
  </si>
  <si>
    <t>Partes relacionadas</t>
  </si>
  <si>
    <t>Instrumentos financeiros derivativos</t>
  </si>
  <si>
    <t>Provisões Fiscais Previdenciárias Trabalhistas e Cíveis</t>
  </si>
  <si>
    <t>Provisões Fiscais</t>
  </si>
  <si>
    <t>Provisões Previdenciárias e Trabalhistas</t>
  </si>
  <si>
    <t>Provisões Cíveis</t>
  </si>
  <si>
    <t>Lucros e Receitas a Apropriar</t>
  </si>
  <si>
    <t>Subvenções de Investimento a Apropriar</t>
  </si>
  <si>
    <t>Reserva de incentivo fiscal</t>
  </si>
  <si>
    <t>Patrimônio Líquido</t>
  </si>
  <si>
    <t>Capital Social Realizado</t>
  </si>
  <si>
    <t>Reservas de Capital</t>
  </si>
  <si>
    <t>Ágio na Emissão de Ações</t>
  </si>
  <si>
    <t>Aquisições Investimentos e Controladas</t>
  </si>
  <si>
    <t>Reservas de Lucros</t>
  </si>
  <si>
    <t>Reserva Legal</t>
  </si>
  <si>
    <t>Reserva de Incentivos Fiscais</t>
  </si>
  <si>
    <t>Ações em Tesouraria</t>
  </si>
  <si>
    <t>Outras Reservas de Lucro</t>
  </si>
  <si>
    <t>Lucros/Prejuízos Acumulados</t>
  </si>
  <si>
    <t>Ajustes de Avaliação Patrimonial</t>
  </si>
  <si>
    <t>Outros Resultados Abrangentes</t>
  </si>
  <si>
    <t>Ajuste Valor Atribuído ao Ativo Imobilizado</t>
  </si>
  <si>
    <t>Ajuste de Avaliação Patrimonial</t>
  </si>
  <si>
    <t>Equivalência Patrimonial s/Resultados Abrangentes Controladas</t>
  </si>
  <si>
    <t>Participação dos Acionistas Não Controladores</t>
  </si>
  <si>
    <t>Current Liabilities</t>
  </si>
  <si>
    <t>Social And Labour Obligations</t>
  </si>
  <si>
    <t>Social Obligations; Social Liabilities (Us En: Labor)</t>
  </si>
  <si>
    <t>Labour Obligations; Labour Liabilities (Us En: Labor)</t>
  </si>
  <si>
    <t>Suppliers</t>
  </si>
  <si>
    <t>Domestic Suppliers</t>
  </si>
  <si>
    <t>Foreign Suppliers</t>
  </si>
  <si>
    <t>Fiscal Liabilities</t>
  </si>
  <si>
    <t>Federal Fiscal Liabilities</t>
  </si>
  <si>
    <t>Tax Income And Social Contributions Payable</t>
  </si>
  <si>
    <t>Other Federal Obligations</t>
  </si>
  <si>
    <t>State Fiscal Liabilities</t>
  </si>
  <si>
    <t>Municipal Fiscal Liabilities</t>
  </si>
  <si>
    <t>Loans And Financing</t>
  </si>
  <si>
    <t>In Domestic Currency</t>
  </si>
  <si>
    <t>In Foreign Currency</t>
  </si>
  <si>
    <t>Lease Financing</t>
  </si>
  <si>
    <t>Other Obligations</t>
  </si>
  <si>
    <t>Liabilities With Related Parties</t>
  </si>
  <si>
    <t>Debt With Affiliates</t>
  </si>
  <si>
    <t>Debt With Controlling Shareholders</t>
  </si>
  <si>
    <t>Debt With Other Related Parties</t>
  </si>
  <si>
    <t>Dividends And Interest On Shareholders' Equity Payable</t>
  </si>
  <si>
    <t>Mandatory Minimum Dividend Payable</t>
  </si>
  <si>
    <t>Advances from Customers</t>
  </si>
  <si>
    <t>Customers with Goods to be Delivered</t>
  </si>
  <si>
    <t xml:space="preserve">
Employee and Management Shareholdings</t>
  </si>
  <si>
    <t xml:space="preserve">
Fundraising from third parties</t>
  </si>
  <si>
    <t>Other Accounts</t>
  </si>
  <si>
    <t>Interest on Equity to be paid</t>
  </si>
  <si>
    <t>Leasings IFRS 16</t>
  </si>
  <si>
    <t>Accounts payable by business combination</t>
  </si>
  <si>
    <t>Provisions</t>
  </si>
  <si>
    <t>Other Provisions</t>
  </si>
  <si>
    <t>Guarantees Provisions</t>
  </si>
  <si>
    <t>Provision for commissions</t>
  </si>
  <si>
    <t>Liabilities Over Non-current Assets Held For Sale</t>
  </si>
  <si>
    <t>Liabilities Over Discontinued Operations Assets</t>
  </si>
  <si>
    <t>Non-current Liabilities</t>
  </si>
  <si>
    <t>Taxes and Contributions</t>
  </si>
  <si>
    <t>Obligations for resources of consortium members</t>
  </si>
  <si>
    <t>Participations payable</t>
  </si>
  <si>
    <t>Third Party Fundraising</t>
  </si>
  <si>
    <t>Income Tax And Social Contribution - Deferred</t>
  </si>
  <si>
    <t>Social Security, Labor And Civil Fiscal Provisions</t>
  </si>
  <si>
    <t>Fiscal Provisions</t>
  </si>
  <si>
    <t>Social Security And Labor Provisions</t>
  </si>
  <si>
    <t>Civil Provisions</t>
  </si>
  <si>
    <t>Unearned Revenue And Profit</t>
  </si>
  <si>
    <t>Unearned Investment Subsidies</t>
  </si>
  <si>
    <t>Tax incentive reserve</t>
  </si>
  <si>
    <t>Stockholders' Equity</t>
  </si>
  <si>
    <t>Paid-in Share Capital</t>
  </si>
  <si>
    <t>Capital Reserves</t>
  </si>
  <si>
    <t>Premium On Issue Of Shares</t>
  </si>
  <si>
    <t>Investments Acquisitions and Subsidiaries</t>
  </si>
  <si>
    <t>Profit Reserves</t>
  </si>
  <si>
    <t>Legal Reserve</t>
  </si>
  <si>
    <t>Fiscal Incentive Reserve</t>
  </si>
  <si>
    <t>Treasury Shares</t>
  </si>
  <si>
    <t>Accrued Gains/Losses</t>
  </si>
  <si>
    <t>Equity Valuation Adjustment</t>
  </si>
  <si>
    <t>Other Comprehensive Income</t>
  </si>
  <si>
    <t>Participation of Non-Controlling Shareholders</t>
  </si>
  <si>
    <t>Receita de Venda de Bens e/ou Serviços</t>
  </si>
  <si>
    <t>Custo dos Bens e/ou Serviços Vendidos</t>
  </si>
  <si>
    <t>Resultado Bruto</t>
  </si>
  <si>
    <t>Despesas/Receitas Operacionais</t>
  </si>
  <si>
    <t>Despesas com Vendas</t>
  </si>
  <si>
    <t>Despesas Gerais e Administrativas</t>
  </si>
  <si>
    <t>Honnorários da Administração</t>
  </si>
  <si>
    <t>Perdas pela Não Recuperabilidade de Ativos</t>
  </si>
  <si>
    <t>Outras Receitas Operacionais</t>
  </si>
  <si>
    <t>Outras Despesas Operacionais</t>
  </si>
  <si>
    <t>Resultado de Equivalência Patrimonial</t>
  </si>
  <si>
    <t>Resultado Antes do Resultado Financeiro e dos Tributos</t>
  </si>
  <si>
    <t>Resultado Financeiro</t>
  </si>
  <si>
    <t>Receitas Financeiras</t>
  </si>
  <si>
    <t>Despesas Financeiras</t>
  </si>
  <si>
    <t>Resultado Antes dos Tributos sobre o Lucro</t>
  </si>
  <si>
    <t>Imposto de Renda e Contribuição Social sobre o Lucro</t>
  </si>
  <si>
    <t>Corrente</t>
  </si>
  <si>
    <t>Diferido</t>
  </si>
  <si>
    <t>Resultado Líquido das Operações Continuadas</t>
  </si>
  <si>
    <t>Resultado Líquido de Operações Descontinuadas</t>
  </si>
  <si>
    <t>Lucro/Prejuízo Líquido das Operações Descontinuadas</t>
  </si>
  <si>
    <t>Revenues from goods and services sales</t>
  </si>
  <si>
    <t>COGS</t>
  </si>
  <si>
    <t>Gross Income</t>
  </si>
  <si>
    <t>Operating Income/Expenses</t>
  </si>
  <si>
    <t>Sales Expenses</t>
  </si>
  <si>
    <t>SG&amp;A</t>
  </si>
  <si>
    <t>Administration Fees</t>
  </si>
  <si>
    <t>Losses due to non-recoverability of assets</t>
  </si>
  <si>
    <t>Other Operating Revenues</t>
  </si>
  <si>
    <t>Other Operating Expenses</t>
  </si>
  <si>
    <t>Equity Income Result</t>
  </si>
  <si>
    <t>EBIT</t>
  </si>
  <si>
    <t>Financial Results</t>
  </si>
  <si>
    <t>Financial Revenues</t>
  </si>
  <si>
    <t>Financial Expenses</t>
  </si>
  <si>
    <t>EBT</t>
  </si>
  <si>
    <t>Income Tax and Social Contribution</t>
  </si>
  <si>
    <t>Current</t>
  </si>
  <si>
    <t>Deferred</t>
  </si>
  <si>
    <t>Net Income from Continuing Operations</t>
  </si>
  <si>
    <t>Net Income from Discontinued Operations</t>
  </si>
  <si>
    <t>Net Profit / Loss from Discontinued Operations</t>
  </si>
  <si>
    <t>Caixa Líquido Atividades Operacionais</t>
  </si>
  <si>
    <t>Caixa Gerado nas Operações</t>
  </si>
  <si>
    <t>Depreciação e Amortização</t>
  </si>
  <si>
    <t>Provisão para Litígios</t>
  </si>
  <si>
    <t>Provisão para Crédito de Liquidação Duvidosa</t>
  </si>
  <si>
    <t>Provisão para Estoque Obsoleto</t>
  </si>
  <si>
    <t>Provisão para Imposto de Renda e Contribuição Social Corrente e Diferido</t>
  </si>
  <si>
    <t>Outras provisões</t>
  </si>
  <si>
    <t>Custo Residual dos Ativos Permanentes Baixados e Vendidos</t>
  </si>
  <si>
    <t>Variações em Derivativos</t>
  </si>
  <si>
    <t>Contraprestação a pagar a clientes</t>
  </si>
  <si>
    <t>Ganho não realizado do recebimento de ativos</t>
  </si>
  <si>
    <t>Correção monetária</t>
  </si>
  <si>
    <t>Equivalência Patrimonial</t>
  </si>
  <si>
    <t>Reversão (provisão) redução perda valor recuperável</t>
  </si>
  <si>
    <t>Receita de Processos Judiciais Ativos</t>
  </si>
  <si>
    <t>Receita de Processos Judiciais, líquida de Honorários</t>
  </si>
  <si>
    <t>Compra vantajosa</t>
  </si>
  <si>
    <t>Compensação valores retidos combinação de negócio</t>
  </si>
  <si>
    <t>Custo residual de Ativos Permanentes Baixados e Vendidos</t>
  </si>
  <si>
    <t>Baixa de Investimentos</t>
  </si>
  <si>
    <t>Equivalência Patrimonial de Outras Empresas Controladas</t>
  </si>
  <si>
    <t>Participação dos Minoritários</t>
  </si>
  <si>
    <t>Variação dos Empréstimos</t>
  </si>
  <si>
    <t>Receita Subvenção Governamental</t>
  </si>
  <si>
    <t>Valor justo das propriedades para investimento</t>
  </si>
  <si>
    <t>Ajustes Acumulados de Conversão</t>
  </si>
  <si>
    <t>Variação Cambial de Controladas no Exterior</t>
  </si>
  <si>
    <t>Amortização de arrendamentos</t>
  </si>
  <si>
    <t>Variação Líquida das operações descontinuadas</t>
  </si>
  <si>
    <t>Variações nos Ativos e Passivos</t>
  </si>
  <si>
    <t>Impostos a recuperar</t>
  </si>
  <si>
    <t>Outras contas a Pagar</t>
  </si>
  <si>
    <t>Contas a Receber de Clientes</t>
  </si>
  <si>
    <t>Imposto de Renda e Contribuição Social Pagos</t>
  </si>
  <si>
    <t>Outros Passivos</t>
  </si>
  <si>
    <t>Variação líquida das operações descontinuadas</t>
  </si>
  <si>
    <t>Caixa Líquido Atividades de Investimento</t>
  </si>
  <si>
    <t>Aquisição Ativo Imobilizado</t>
  </si>
  <si>
    <t>Aquisição de Investimentos</t>
  </si>
  <si>
    <t>Aquisição de ativo intangível</t>
  </si>
  <si>
    <t>Combinação de negócios</t>
  </si>
  <si>
    <t>Adições ao Ativo Intangível</t>
  </si>
  <si>
    <t>Aquisição de investimentos por combinação de negócios</t>
  </si>
  <si>
    <t>Aquisição de participação em controlada em conjunto</t>
  </si>
  <si>
    <t>Aplicação imobilizado por combinação de negócios</t>
  </si>
  <si>
    <t>Integralização de capital social</t>
  </si>
  <si>
    <t>Aquisição de Ações e Quotas</t>
  </si>
  <si>
    <t>Alienação propriedade para investimento</t>
  </si>
  <si>
    <t>Adições no Investimento</t>
  </si>
  <si>
    <t>Integralização de capital em negócio em conjunto e outros investimentos</t>
  </si>
  <si>
    <t>Caixa Líquido Atividades de Financiamento</t>
  </si>
  <si>
    <t>Pagamento de Dividendos e Juros sobre Capital Próprio</t>
  </si>
  <si>
    <t>Empréstimos Tomados (pagos) com Controladora</t>
  </si>
  <si>
    <t>Empréstimos Tomados (pagos) com Partes Relacionadoas</t>
  </si>
  <si>
    <t>Empréstimos Tomados</t>
  </si>
  <si>
    <t>Pagamento de Empréstimos</t>
  </si>
  <si>
    <t>Pagamento de Arrendamentos</t>
  </si>
  <si>
    <t>Empréstimos Tomados com Outras Partes Relacionadas</t>
  </si>
  <si>
    <t>Aquisição de ações em Tesouraria</t>
  </si>
  <si>
    <t>Juros Pagos por Empréstimos</t>
  </si>
  <si>
    <t>Aumento de capital em controlada</t>
  </si>
  <si>
    <t>Aumento (Redução) de Caixa e Equivalentes</t>
  </si>
  <si>
    <t>Saldo Final de Caixa e Equivalentes</t>
  </si>
  <si>
    <t>Cash flow from operations</t>
  </si>
  <si>
    <t>Cash generated by operation</t>
  </si>
  <si>
    <t>Income for the period</t>
  </si>
  <si>
    <t>Depreciation and amortization</t>
  </si>
  <si>
    <t>Provisions (reversal) for litigation</t>
  </si>
  <si>
    <t>Provision for doubtful accounts</t>
  </si>
  <si>
    <t>Provision for obsolete inventory</t>
  </si>
  <si>
    <t>Provision for Income tax and social contribution (current and deferred)</t>
  </si>
  <si>
    <t>Other provision</t>
  </si>
  <si>
    <t>Residual cost from sold and written off fixed assets</t>
  </si>
  <si>
    <t>Variations in Derivatives</t>
  </si>
  <si>
    <t>Consideration payable to customers</t>
  </si>
  <si>
    <t>Unrealized gain on receipt of assets</t>
  </si>
  <si>
    <t>Equity Income</t>
  </si>
  <si>
    <t>Reduction (reversal) impairment</t>
  </si>
  <si>
    <t>Revenue from Legal Proceedings</t>
  </si>
  <si>
    <t>Revenue from Legal Proceedings, net of Fees</t>
  </si>
  <si>
    <t>Advantegeous Purchase</t>
  </si>
  <si>
    <t>Compensation of values retained by business combination</t>
  </si>
  <si>
    <t>Write-off of investments</t>
  </si>
  <si>
    <t>Fair Value of Other Subsidiaries</t>
  </si>
  <si>
    <t>Non controlling shareholders interest</t>
  </si>
  <si>
    <t>Loan variation</t>
  </si>
  <si>
    <t>Government subsidy</t>
  </si>
  <si>
    <t>Fair value of investment properties</t>
  </si>
  <si>
    <t>Cumulative Conversion Adjustments</t>
  </si>
  <si>
    <t>Exchange Variation of Foreign Subsidiaries</t>
  </si>
  <si>
    <t>Leases Amortization</t>
  </si>
  <si>
    <t>Net variation in discontinued operations</t>
  </si>
  <si>
    <t>Changes in Assets and Liabilities</t>
  </si>
  <si>
    <t>Receivables accounts</t>
  </si>
  <si>
    <t>Other payable accounts</t>
  </si>
  <si>
    <t>Inventory</t>
  </si>
  <si>
    <t>Accounts receivable from customers</t>
  </si>
  <si>
    <t>Income Tax and Social Contribution Paid</t>
  </si>
  <si>
    <t>Financial investments</t>
  </si>
  <si>
    <t>Other</t>
  </si>
  <si>
    <t>Other liabilities</t>
  </si>
  <si>
    <t>Net Cash Investing Activities</t>
  </si>
  <si>
    <t>Permanent Assets Acquisition</t>
  </si>
  <si>
    <t>Acquisition of intangible assets</t>
  </si>
  <si>
    <t>Business combination</t>
  </si>
  <si>
    <t>Additions to Intangible Assets</t>
  </si>
  <si>
    <t>Acquisition of investments by business combination</t>
  </si>
  <si>
    <t>Acquisition of interest in jointly controlled</t>
  </si>
  <si>
    <t>Fixed assets by business combination</t>
  </si>
  <si>
    <t>Paid-in Capital</t>
  </si>
  <si>
    <t>Acquisition of Shares and Quotas</t>
  </si>
  <si>
    <t>Disposal of investment property</t>
  </si>
  <si>
    <t>Investment Additions</t>
  </si>
  <si>
    <t>Net change in discontinued operations</t>
  </si>
  <si>
    <t>Net Cash Financing Activities</t>
  </si>
  <si>
    <t>Payment of Dividends and Interest on Equity</t>
  </si>
  <si>
    <t>Loans Taken (paid) with Parent Company</t>
  </si>
  <si>
    <t>Loans Taken (paid) with Related Parties</t>
  </si>
  <si>
    <t>Loans Taken</t>
  </si>
  <si>
    <t>Loan Payments</t>
  </si>
  <si>
    <t>Lease Payment</t>
  </si>
  <si>
    <t>Investment Acquisition</t>
  </si>
  <si>
    <t>Loans with other related parties</t>
  </si>
  <si>
    <t>Acquisition of shares in Treasury</t>
  </si>
  <si>
    <t>Interest Paid on Loans</t>
  </si>
  <si>
    <t>Capital increase in subsidiary</t>
  </si>
  <si>
    <t>Increase (Decrease) in Cash and Cash Equivalents</t>
  </si>
  <si>
    <t>Final Balance of Cash and Cash Equivalents</t>
  </si>
  <si>
    <t>Balance Sheet Consolidated (R$ Thousand)</t>
  </si>
  <si>
    <t>Resultado do Exercício (R$ Milhares)</t>
  </si>
  <si>
    <t>Balanço Patrimonial Consolidado (R$ Milhares)</t>
  </si>
  <si>
    <t>Fluxo de Caixa (R$ Milhares)</t>
  </si>
  <si>
    <t>Cash Flow (R$ Thousand)</t>
  </si>
  <si>
    <t xml:space="preserve"> </t>
  </si>
  <si>
    <t>Histórico do Pagamento de Dividendos e JCP | Dividend and Interest on Equity Payment History</t>
  </si>
  <si>
    <t>Forma de Pagamento</t>
  </si>
  <si>
    <t>Data de Aprovação</t>
  </si>
  <si>
    <t>Data de Pagamento</t>
  </si>
  <si>
    <t>Form of Payment</t>
  </si>
  <si>
    <t>Date of Payment</t>
  </si>
  <si>
    <t>Total 2017</t>
  </si>
  <si>
    <t>Total 2018</t>
  </si>
  <si>
    <t>Total 2019</t>
  </si>
  <si>
    <t>Total 2020</t>
  </si>
  <si>
    <t>Total 2021</t>
  </si>
  <si>
    <t>Total 2022</t>
  </si>
  <si>
    <t>Dividendos | Dividend</t>
  </si>
  <si>
    <t>JCP | Interest on Equity</t>
  </si>
  <si>
    <t xml:space="preserve"> Date of Approval</t>
  </si>
  <si>
    <t xml:space="preserve">Total </t>
  </si>
  <si>
    <t>R$ Por Ação (Líquido de IR)</t>
  </si>
  <si>
    <t>R$ Per Share (Without Income Tax)</t>
  </si>
  <si>
    <t>Total (Líquido de IR)</t>
  </si>
  <si>
    <t>Montadora</t>
  </si>
  <si>
    <t>Qtde.</t>
  </si>
  <si>
    <t>RL</t>
  </si>
  <si>
    <t>Semirreboques Brasil (un.)</t>
  </si>
  <si>
    <t>Vagões (un.)</t>
  </si>
  <si>
    <t>Reposição</t>
  </si>
  <si>
    <t>Randon Veículos</t>
  </si>
  <si>
    <t>Resultado</t>
  </si>
  <si>
    <t>Receita Líquida</t>
  </si>
  <si>
    <t>CPV</t>
  </si>
  <si>
    <t>Lucro Bruto</t>
  </si>
  <si>
    <t>Margem Bruta %</t>
  </si>
  <si>
    <t>Receitas e Despesas Operacionais</t>
  </si>
  <si>
    <t>EBITDA</t>
  </si>
  <si>
    <t>Margem EBITDA %</t>
  </si>
  <si>
    <t>EBITDA Ajustado</t>
  </si>
  <si>
    <t>Margem EBITDA Ajustada %</t>
  </si>
  <si>
    <t>Freios (un.)</t>
  </si>
  <si>
    <t>Sistemas de Acoplamento (un.)</t>
  </si>
  <si>
    <t>Eixos e Suspensões (un.)</t>
  </si>
  <si>
    <t>Fundição e Usinagem (Ton.)</t>
  </si>
  <si>
    <t>Materiais de Fricção (mil/un.)</t>
  </si>
  <si>
    <t>Componentes para Sistemas de Freio (mil/un.)</t>
  </si>
  <si>
    <t>Outros¹</t>
  </si>
  <si>
    <t>Margem Ebitda %</t>
  </si>
  <si>
    <t>Margem Ebitda Ajustada %</t>
  </si>
  <si>
    <t>Cotas de Consórcio Vendidas</t>
  </si>
  <si>
    <t>CTR</t>
  </si>
  <si>
    <t>Receita Bruta</t>
  </si>
  <si>
    <t>Deduções da Receita Bruta</t>
  </si>
  <si>
    <t>Custo Vendas e Serviços</t>
  </si>
  <si>
    <t>MARGEM BRUTA (%)</t>
  </si>
  <si>
    <t>MARGEM EBITDA (%)</t>
  </si>
  <si>
    <t>EBITDA AJUSTADO</t>
  </si>
  <si>
    <t>MARGEM EBITDA AJUSTADA</t>
  </si>
  <si>
    <t>Veículos Rebocados (un.)</t>
  </si>
  <si>
    <t>Veículos Especiais (un.)</t>
  </si>
  <si>
    <t xml:space="preserve">Materiais de fricção (un.) </t>
  </si>
  <si>
    <t>Componentes Sistemas de Freio (mil/un.)</t>
  </si>
  <si>
    <t>Comp. Sist. Suspensão, Direção e Powertrain (mil/un.)</t>
  </si>
  <si>
    <t>Produtos diversos Fras-le (un.)</t>
  </si>
  <si>
    <t>Trailers Brazil (un.)</t>
  </si>
  <si>
    <t>Railcars (un.)</t>
  </si>
  <si>
    <t>Aftermarket</t>
  </si>
  <si>
    <t>Performance</t>
  </si>
  <si>
    <t>Net Revenue</t>
  </si>
  <si>
    <t>Gross Profit</t>
  </si>
  <si>
    <t>Gross Margin %</t>
  </si>
  <si>
    <t>Operating Expenses/Revenues</t>
  </si>
  <si>
    <t>EBITDA Margin %</t>
  </si>
  <si>
    <t xml:space="preserve">Adjusted EBITDA </t>
  </si>
  <si>
    <t>Adjusted EBITDA Margin  %</t>
  </si>
  <si>
    <t>Valores em R$ Mil, exceto quando indicado de outra forma | Values in R$ Thousands, except when indicated otherwise</t>
  </si>
  <si>
    <t>Brakes (units)</t>
  </si>
  <si>
    <t>Coupling Systems (units)</t>
  </si>
  <si>
    <t>Axles and Suspensions (units)</t>
  </si>
  <si>
    <t>Foundry and Machining (Tons)</t>
  </si>
  <si>
    <t>Friction Materials (Thousand/un.)</t>
  </si>
  <si>
    <t>Components for the Braking Systems (Thousand/un.)</t>
  </si>
  <si>
    <t>Components for the Suspension, Steering and Powertrain Systems (Thousand/un.)</t>
  </si>
  <si>
    <t>Others¹</t>
  </si>
  <si>
    <t>¹ Para abertura da linha outros, vide anexo IV do Release da Fras-le | ¹ For the opening of the Others line, see attachment IV of the Fras-le Release</t>
  </si>
  <si>
    <t xml:space="preserve">Coop-payment plan quotas sold </t>
  </si>
  <si>
    <t>Volumes por Vertical</t>
  </si>
  <si>
    <t>Gross Revenue</t>
  </si>
  <si>
    <t>Deduction in Gross Revenue</t>
  </si>
  <si>
    <t>Costs of Sales and Service</t>
  </si>
  <si>
    <t>Gross Margin (%)</t>
  </si>
  <si>
    <t>EBITDA Margin (%)</t>
  </si>
  <si>
    <t>Adjusted EBITDA</t>
  </si>
  <si>
    <t>Adjusted EBITDA Margin (%)</t>
  </si>
  <si>
    <t xml:space="preserve">Serviços </t>
  </si>
  <si>
    <t xml:space="preserve">Controle de Movimentos </t>
  </si>
  <si>
    <t>1.Eixos e Supensões (un.)</t>
  </si>
  <si>
    <t xml:space="preserve">2.Eixos e Supensões (un.) </t>
  </si>
  <si>
    <t xml:space="preserve">1.Cubo e Tabor (un.) </t>
  </si>
  <si>
    <t xml:space="preserve">2.Cubo e Tabor (un.) </t>
  </si>
  <si>
    <t>3.Fundição e Usinagem (ton.)</t>
  </si>
  <si>
    <t>Trailers</t>
  </si>
  <si>
    <t>Trailers/Semi-Trailers (un.)</t>
  </si>
  <si>
    <t>Specialty Vehicles (un.)</t>
  </si>
  <si>
    <t>Rail Cars (un.)</t>
  </si>
  <si>
    <t>Volumes by Vertical</t>
  </si>
  <si>
    <t>Brakes  (un.)</t>
  </si>
  <si>
    <t>Coupling Systems (un.)</t>
  </si>
  <si>
    <t xml:space="preserve">Auto Parts </t>
  </si>
  <si>
    <t>Autopeças</t>
  </si>
  <si>
    <t>1.Axles and Suspensions (un.)</t>
  </si>
  <si>
    <t xml:space="preserve">2.Axles and Suspensions (un.) </t>
  </si>
  <si>
    <t>1.Hubs and Drums (un.)</t>
  </si>
  <si>
    <t xml:space="preserve">2.Hubs and Drums (un.) </t>
  </si>
  <si>
    <t>3.Foundry and Machining (Ton.)</t>
  </si>
  <si>
    <t xml:space="preserve">Motion Control </t>
  </si>
  <si>
    <t>Friction materials (ton.)</t>
  </si>
  <si>
    <t>Comp. Suspension, Steering and Powertrain Systems (Thousand/un.)</t>
  </si>
  <si>
    <t>Non-Friction Fras-le</t>
  </si>
  <si>
    <t>Services</t>
  </si>
  <si>
    <t>Linhas em vermelho, números reportados até 2021 | Red lines, numbers reported up to 2021</t>
  </si>
  <si>
    <t>Total Liabilities and Equity</t>
  </si>
  <si>
    <t>Income Statement (R$ Thousand)</t>
  </si>
  <si>
    <t>Distribuição da Receita Líquida</t>
  </si>
  <si>
    <t>Vertical Autopeças | Auto Parts Vertical</t>
  </si>
  <si>
    <t>Vertical Controle de Movimentos | Motion Control Vertival</t>
  </si>
  <si>
    <t>Vertical Serviços | Services Vertical</t>
  </si>
  <si>
    <t>Vertical Tecnologia Avançada e HQ | Advanced Tecnologic and HQ vertical</t>
  </si>
  <si>
    <t>Eliminações | Intercompany Sales</t>
  </si>
  <si>
    <t>Eliminações</t>
  </si>
  <si>
    <t>Intercompany Sales</t>
  </si>
  <si>
    <t>9M20</t>
  </si>
  <si>
    <t xml:space="preserve">MARGEM BRUTA (%) </t>
  </si>
  <si>
    <t xml:space="preserve">MARGEM EBITDA (%) </t>
  </si>
  <si>
    <t xml:space="preserve">MARGEM LÍQUIDA (%) </t>
  </si>
  <si>
    <t>Gross Revenue (R$)</t>
  </si>
  <si>
    <t>Deduction in Gross Revenue (R$)</t>
  </si>
  <si>
    <t>Net Revenue (R$)</t>
  </si>
  <si>
    <t>Cost of Sales and Services (R$)</t>
  </si>
  <si>
    <t>Gross Profit (R$)</t>
  </si>
  <si>
    <t>Operating Expenses (R$)</t>
  </si>
  <si>
    <t>Financial Income (R$)</t>
  </si>
  <si>
    <t>Operating Income (R$)</t>
  </si>
  <si>
    <t>Net Profit for the Period (R$)</t>
  </si>
  <si>
    <t>EBIT (R$)</t>
  </si>
  <si>
    <t>EBITDA (R$)</t>
  </si>
  <si>
    <t xml:space="preserve">GROSS MARGIN (%) </t>
  </si>
  <si>
    <t xml:space="preserve">EBITDA MARGIN (%) </t>
  </si>
  <si>
    <t>Gross Revenue -R$</t>
  </si>
  <si>
    <t>Deduction in Gross Revenue -R$</t>
  </si>
  <si>
    <t>Net Revenue -R$</t>
  </si>
  <si>
    <t>Cost of Sales and Services -R$</t>
  </si>
  <si>
    <t>Gross Profit -R$</t>
  </si>
  <si>
    <t>Operating Expenses -R$</t>
  </si>
  <si>
    <t>Financial Income -R$</t>
  </si>
  <si>
    <t>Operating Income -R$</t>
  </si>
  <si>
    <t>Net Profit for the Period -R$</t>
  </si>
  <si>
    <t>EBIT -R$</t>
  </si>
  <si>
    <t>EBITDA -R$</t>
  </si>
  <si>
    <t>GROSS MARGIN -%</t>
  </si>
  <si>
    <t>EBITDA MARGIN -%</t>
  </si>
  <si>
    <t>GROSS MARGIN (%)</t>
  </si>
  <si>
    <t>EBITDA MARGIN (%)</t>
  </si>
  <si>
    <t>Demonstração do Resultado</t>
  </si>
  <si>
    <t>Receita Bruta (R$)</t>
  </si>
  <si>
    <t>Deduções da Receita Bruta (R$)</t>
  </si>
  <si>
    <t>Receita Líquida (R$)</t>
  </si>
  <si>
    <t>Custo Vendas e Serviços (R$)</t>
  </si>
  <si>
    <t>Lucro Bruto (R$)</t>
  </si>
  <si>
    <t>Despesas Operacionais (R$)</t>
  </si>
  <si>
    <t>Resultado Financeiro (R$)</t>
  </si>
  <si>
    <t>Lucro Operacional (R$)</t>
  </si>
  <si>
    <t>Lucro Líquido Exercício (R$)</t>
  </si>
  <si>
    <t>Divisão Montadora | Trailers Division</t>
  </si>
  <si>
    <t>MARGEM LÍQUIDA (%)</t>
  </si>
  <si>
    <t>Divisão Autopeças | Auto Parts Division</t>
  </si>
  <si>
    <t>Divisão serviços | Services Division</t>
  </si>
  <si>
    <t>Income Statement</t>
  </si>
  <si>
    <t>9M10</t>
  </si>
  <si>
    <t>9M09</t>
  </si>
  <si>
    <t>9M11</t>
  </si>
  <si>
    <t>9M12</t>
  </si>
  <si>
    <t>9M13</t>
  </si>
  <si>
    <t>9M14</t>
  </si>
  <si>
    <t>9M15</t>
  </si>
  <si>
    <t>9M16</t>
  </si>
  <si>
    <t>9M17</t>
  </si>
  <si>
    <t>9M18</t>
  </si>
  <si>
    <t>9M19</t>
  </si>
  <si>
    <r>
      <t xml:space="preserve">Componentes para Sistemas de Suspensão, Direção e </t>
    </r>
    <r>
      <rPr>
        <i/>
        <sz val="8"/>
        <color rgb="FF0539B6"/>
        <rFont val="Inter Light"/>
      </rPr>
      <t xml:space="preserve">Powertrain </t>
    </r>
    <r>
      <rPr>
        <sz val="8"/>
        <color rgb="FF0539B6"/>
        <rFont val="Inter Light"/>
      </rPr>
      <t>(mil/un.)</t>
    </r>
  </si>
  <si>
    <t>1Q22</t>
  </si>
  <si>
    <t>2Q22</t>
  </si>
  <si>
    <t>3Q22</t>
  </si>
  <si>
    <t>4Q22</t>
  </si>
  <si>
    <t>1Q11</t>
  </si>
  <si>
    <t>2Q11</t>
  </si>
  <si>
    <t>3Q11</t>
  </si>
  <si>
    <t>4Q11</t>
  </si>
  <si>
    <t>1Q12</t>
  </si>
  <si>
    <t>2Q12</t>
  </si>
  <si>
    <t>3Q12</t>
  </si>
  <si>
    <t>4Q12</t>
  </si>
  <si>
    <t>1Q13</t>
  </si>
  <si>
    <t>2Q13</t>
  </si>
  <si>
    <t>3Q13</t>
  </si>
  <si>
    <t>4Q13</t>
  </si>
  <si>
    <t>1Q14</t>
  </si>
  <si>
    <t>2Q14</t>
  </si>
  <si>
    <t>3Q14</t>
  </si>
  <si>
    <t>4Q14</t>
  </si>
  <si>
    <t>1Q15</t>
  </si>
  <si>
    <t>2Q15</t>
  </si>
  <si>
    <t>3Q15</t>
  </si>
  <si>
    <t>4Q15</t>
  </si>
  <si>
    <t>1Q16</t>
  </si>
  <si>
    <t>2Q16</t>
  </si>
  <si>
    <t>3Q16</t>
  </si>
  <si>
    <t>4Q16</t>
  </si>
  <si>
    <t>1Q17</t>
  </si>
  <si>
    <t>2Q17</t>
  </si>
  <si>
    <t>3Q17</t>
  </si>
  <si>
    <t>4Q17</t>
  </si>
  <si>
    <t>1Q18</t>
  </si>
  <si>
    <t>2Q18</t>
  </si>
  <si>
    <t>3Q18</t>
  </si>
  <si>
    <t>4Q18</t>
  </si>
  <si>
    <t>1Q19</t>
  </si>
  <si>
    <t>2Q19</t>
  </si>
  <si>
    <t>3Q19</t>
  </si>
  <si>
    <t>4Q19</t>
  </si>
  <si>
    <t>1Q20</t>
  </si>
  <si>
    <t>2Q20</t>
  </si>
  <si>
    <t>3Q20</t>
  </si>
  <si>
    <t>4Q20</t>
  </si>
  <si>
    <t>1Q21</t>
  </si>
  <si>
    <t>2Q21</t>
  </si>
  <si>
    <t>3Q21</t>
  </si>
  <si>
    <t>4Q21</t>
  </si>
  <si>
    <t>1Q10</t>
  </si>
  <si>
    <t>2Q10</t>
  </si>
  <si>
    <t>3Q10</t>
  </si>
  <si>
    <t>4Q10</t>
  </si>
  <si>
    <t>1Q23</t>
  </si>
  <si>
    <t>Distribution of Net Revenue</t>
  </si>
  <si>
    <t>Semirreboques Estados Unidos (un.)¹</t>
  </si>
  <si>
    <t>Semirreboques Outras Geografias (un.)</t>
  </si>
  <si>
    <t>Trailes United States¹</t>
  </si>
  <si>
    <t>Trailers Others Geographies (un.)</t>
  </si>
  <si>
    <t>¹ Volumes vendidos pela Hercules + exportações a partir do Brasil | ¹ Volumes sold by Hercules + exports from Brazil</t>
  </si>
  <si>
    <t>Banco Randon</t>
  </si>
  <si>
    <t>Seguros</t>
  </si>
  <si>
    <t>Inovação e Tecnologia</t>
  </si>
  <si>
    <t>Randon Bank</t>
  </si>
  <si>
    <t>Insurance</t>
  </si>
  <si>
    <t>Innovation and Technology</t>
  </si>
  <si>
    <t>Auttom</t>
  </si>
  <si>
    <t>Holding</t>
  </si>
  <si>
    <t xml:space="preserve">Holding </t>
  </si>
  <si>
    <t>1Q08</t>
  </si>
  <si>
    <t>2Q08</t>
  </si>
  <si>
    <t>3Q08</t>
  </si>
  <si>
    <t>4Q08</t>
  </si>
  <si>
    <t>1Q09</t>
  </si>
  <si>
    <t>2Q09</t>
  </si>
  <si>
    <t>3Q09</t>
  </si>
  <si>
    <t>4Q09</t>
  </si>
  <si>
    <t>1H09</t>
  </si>
  <si>
    <t>1H10</t>
  </si>
  <si>
    <t>1H11</t>
  </si>
  <si>
    <t>1H12</t>
  </si>
  <si>
    <t>1H13</t>
  </si>
  <si>
    <t>1H14</t>
  </si>
  <si>
    <t>1H15</t>
  </si>
  <si>
    <t>1H16</t>
  </si>
  <si>
    <t>1H17</t>
  </si>
  <si>
    <t>1H19</t>
  </si>
  <si>
    <t>1H20</t>
  </si>
  <si>
    <t>2Q23</t>
  </si>
  <si>
    <t>12.530.376</t>
  </si>
  <si>
    <t>1.809.062</t>
  </si>
  <si>
    <t>Total 2023</t>
  </si>
  <si>
    <t>3Q23</t>
  </si>
  <si>
    <t>Lucro Consolidado</t>
  </si>
  <si>
    <t>Atribuído a Não Controladores</t>
  </si>
  <si>
    <t>Atribuído à Empresa Controladora</t>
  </si>
  <si>
    <t xml:space="preserve">Consolidated Profit </t>
  </si>
  <si>
    <t xml:space="preserve">Assigned to Non-Controlling </t>
  </si>
  <si>
    <t>Assigned to the Parent Company</t>
  </si>
  <si>
    <t>4Q23</t>
  </si>
  <si>
    <t>1Q24</t>
  </si>
  <si>
    <t>Variação cambial e juros sobre arrendamentos</t>
  </si>
  <si>
    <t>Exchange variation and interest on leasings</t>
  </si>
  <si>
    <t>Total 2014</t>
  </si>
  <si>
    <t>Total 2013</t>
  </si>
  <si>
    <t>Total 2012</t>
  </si>
  <si>
    <t>Total 2011</t>
  </si>
  <si>
    <t>Total 2010</t>
  </si>
  <si>
    <t>Total 2009</t>
  </si>
  <si>
    <t>Ativo</t>
  </si>
  <si>
    <t>Circulante</t>
  </si>
  <si>
    <t xml:space="preserve">   Caixa e Equivalentes de Caixa</t>
  </si>
  <si>
    <t xml:space="preserve">   Aplicações Financeiras</t>
  </si>
  <si>
    <t xml:space="preserve">   Instrumentos Financeiros Derivativos</t>
  </si>
  <si>
    <t xml:space="preserve">   Clientes</t>
  </si>
  <si>
    <t xml:space="preserve">   Estoques</t>
  </si>
  <si>
    <t xml:space="preserve">   Impostos e Contribuições a Recuperar CP</t>
  </si>
  <si>
    <t xml:space="preserve">   Outros</t>
  </si>
  <si>
    <t>Não circulante</t>
  </si>
  <si>
    <t xml:space="preserve">  Realizável a Longo Prazo</t>
  </si>
  <si>
    <t xml:space="preserve">   Aplicações de Liquidez não imediata</t>
  </si>
  <si>
    <t xml:space="preserve">   Partes Relacionadas</t>
  </si>
  <si>
    <t xml:space="preserve">   Clientes LP</t>
  </si>
  <si>
    <t xml:space="preserve">   Cotas de consórcio </t>
  </si>
  <si>
    <t xml:space="preserve">   Impostos Diferidos/Recuperar LP</t>
  </si>
  <si>
    <t xml:space="preserve">   Outros Direitos Realizáveis</t>
  </si>
  <si>
    <t xml:space="preserve">   Depósitos Judiciais</t>
  </si>
  <si>
    <t xml:space="preserve">   Bens para Revenda</t>
  </si>
  <si>
    <t xml:space="preserve">   Valores a Receber de longo prazo</t>
  </si>
  <si>
    <t xml:space="preserve">   Direito de Uso de Arrendamentos</t>
  </si>
  <si>
    <t>Passivo</t>
  </si>
  <si>
    <t xml:space="preserve">   Fornecedores</t>
  </si>
  <si>
    <t xml:space="preserve">   Instituições Financeiras CP</t>
  </si>
  <si>
    <t>Contas a Pagar por Combinação de Negócios CP</t>
  </si>
  <si>
    <t xml:space="preserve">   Salários/Encargos</t>
  </si>
  <si>
    <t xml:space="preserve">   Impostos e Taxas</t>
  </si>
  <si>
    <t xml:space="preserve">  Adiantamento Clientes e Outros</t>
  </si>
  <si>
    <t xml:space="preserve">  Arrendamentos CP</t>
  </si>
  <si>
    <t xml:space="preserve">   Instituições Financeiras LP</t>
  </si>
  <si>
    <t>Contas a Pagar por Combinação de Negócios LP</t>
  </si>
  <si>
    <t xml:space="preserve">   Subvenção Governamental</t>
  </si>
  <si>
    <t xml:space="preserve">   Partes Relacionadas LP</t>
  </si>
  <si>
    <t xml:space="preserve">   Impostos a pagar/Impostos diferidos</t>
  </si>
  <si>
    <t xml:space="preserve">   Provisão para Litígios</t>
  </si>
  <si>
    <t xml:space="preserve">   Outras Exigibilidades</t>
  </si>
  <si>
    <t xml:space="preserve">   Obrigações por Recursos de Consórcios LP</t>
  </si>
  <si>
    <t xml:space="preserve">   Adiantamento Clientes e Outros LP</t>
  </si>
  <si>
    <t xml:space="preserve">   Arrendamentos LP</t>
  </si>
  <si>
    <t>Patrimônio Líquido Total</t>
  </si>
  <si>
    <t xml:space="preserve">   Patrimônio Líquido</t>
  </si>
  <si>
    <t xml:space="preserve">   Participação Acionistas não controladores</t>
  </si>
  <si>
    <t>Despesas c/ Vendas</t>
  </si>
  <si>
    <t>Despesas Administrativas</t>
  </si>
  <si>
    <t>Outras Despesas / Receitas</t>
  </si>
  <si>
    <t>Resultado Participações</t>
  </si>
  <si>
    <t>Resultado Antes IR, CS e Participações</t>
  </si>
  <si>
    <t>Provisão para IR e Contrib. Social</t>
  </si>
  <si>
    <t>Participação dos Acionistas Não controladores</t>
  </si>
  <si>
    <t>Operação descontinuada</t>
  </si>
  <si>
    <t>Lucro/Prejuízo Líquido Exercício</t>
  </si>
  <si>
    <t>Total 2024</t>
  </si>
  <si>
    <t>2Q24</t>
  </si>
  <si>
    <t>Pagamento de Derivativos</t>
  </si>
  <si>
    <t>Derivatives Payment</t>
  </si>
  <si>
    <t>Derivativos Tomados</t>
  </si>
  <si>
    <t>Derivatives Taken</t>
  </si>
  <si>
    <t>Assets</t>
  </si>
  <si>
    <t xml:space="preserve">   Cash and equivalents</t>
  </si>
  <si>
    <t xml:space="preserve">   Financial Investments</t>
  </si>
  <si>
    <t xml:space="preserve">   Receivables</t>
  </si>
  <si>
    <t xml:space="preserve">   Deferred Charges/Recoverable taxes</t>
  </si>
  <si>
    <t xml:space="preserve">   Others</t>
  </si>
  <si>
    <t>Noncurrent Assets</t>
  </si>
  <si>
    <t xml:space="preserve">   Long-term Assets</t>
  </si>
  <si>
    <t xml:space="preserve">   Investments of non-immediate liquidity</t>
  </si>
  <si>
    <t xml:space="preserve">   Deferred Charges/recoverable taxes</t>
  </si>
  <si>
    <t xml:space="preserve">   Other non-current assets</t>
  </si>
  <si>
    <t xml:space="preserve">   Goods for resale</t>
  </si>
  <si>
    <t xml:space="preserve">   Right to use asset  </t>
  </si>
  <si>
    <t>Liabilities</t>
  </si>
  <si>
    <t xml:space="preserve">   Suppliers</t>
  </si>
  <si>
    <t xml:space="preserve">   Financing institutions Short Term</t>
  </si>
  <si>
    <t xml:space="preserve">   Salaries and benefits</t>
  </si>
  <si>
    <t xml:space="preserve">   Taxes and Fees</t>
  </si>
  <si>
    <t xml:space="preserve">  Advances for customers and others</t>
  </si>
  <si>
    <t xml:space="preserve">  Leases Short Term</t>
  </si>
  <si>
    <t>Noncurrent Liabilities</t>
  </si>
  <si>
    <t xml:space="preserve">   Financing institutions Long Term</t>
  </si>
  <si>
    <t xml:space="preserve">   Diverse payable taxes and contributions</t>
  </si>
  <si>
    <t xml:space="preserve">   Other non-current liabilities</t>
  </si>
  <si>
    <t xml:space="preserve">   Advances for customers and others Long Term</t>
  </si>
  <si>
    <t xml:space="preserve">   Leases Long Term</t>
  </si>
  <si>
    <t>Total Net Equity</t>
  </si>
  <si>
    <t xml:space="preserve">    Net Equity</t>
  </si>
  <si>
    <t xml:space="preserve">    Minority interest</t>
  </si>
  <si>
    <t>Net revenue</t>
  </si>
  <si>
    <t>Cost of goods and services</t>
  </si>
  <si>
    <t>Gross income</t>
  </si>
  <si>
    <t>Sales expenses</t>
  </si>
  <si>
    <t>Administrative expenses</t>
  </si>
  <si>
    <t>Other expenses / income</t>
  </si>
  <si>
    <t>Financial income</t>
  </si>
  <si>
    <t>Income before taxes</t>
  </si>
  <si>
    <t>Provision for taxes and social contributions</t>
  </si>
  <si>
    <t xml:space="preserve">Interest of non-controlling shareholders </t>
  </si>
  <si>
    <t>Discontinued Operation</t>
  </si>
  <si>
    <t>Net income for the period</t>
  </si>
  <si>
    <t xml:space="preserve">   Debits with controlled companies Long Term</t>
  </si>
  <si>
    <t>R$ Por Ação (ON e PN)</t>
  </si>
  <si>
    <t>R$ Per Share (Common and Preferred)</t>
  </si>
  <si>
    <t>Ex-dividend date</t>
  </si>
  <si>
    <t>Data Ex-Direito</t>
  </si>
  <si>
    <t>3Q24</t>
  </si>
  <si>
    <t>Adiantamento a fornecedores</t>
  </si>
  <si>
    <t>Other Investments</t>
  </si>
  <si>
    <t>4Q24</t>
  </si>
  <si>
    <t>1Q25</t>
  </si>
  <si>
    <t>Operating Expenses/Income</t>
  </si>
  <si>
    <t>Direção e Conforto (mil/un.)</t>
  </si>
  <si>
    <t>Componentes para Motor (mil/un.)</t>
  </si>
  <si>
    <t>Comp. para Transmissão e Powertrain (mil/un.)</t>
  </si>
  <si>
    <t>Steering and Confort (Thousand/un.)</t>
  </si>
  <si>
    <t>Engine Components (Thousand/un.)</t>
  </si>
  <si>
    <t>Transmission and Powertrain Comp. (Thousand/un.)</t>
  </si>
  <si>
    <t>2Q25</t>
  </si>
  <si>
    <t>Impostos a Recuperar s/ Imobilizado</t>
  </si>
  <si>
    <t>Taxes to be recovered on fixed assets</t>
  </si>
  <si>
    <t>Provisão juros sobre arrendamentos</t>
  </si>
  <si>
    <t>Provision for lease interest</t>
  </si>
  <si>
    <t>3Q25</t>
  </si>
  <si>
    <t>Aumento de capital em controladas por acionistas não controladores</t>
  </si>
  <si>
    <t xml:space="preserve">Capital increase in subsidiaries by non-controlling shareholders </t>
  </si>
  <si>
    <t>Aumento de capital</t>
  </si>
  <si>
    <t>Capital increase</t>
  </si>
  <si>
    <t>Gastos com emissões de ações</t>
  </si>
  <si>
    <t xml:space="preserve">Proceeds from share issuance </t>
  </si>
  <si>
    <t>EBITDA Sem Equivalência Patrimonial</t>
  </si>
  <si>
    <t>Margem EBITDA % Sem Equivalência Patrimonial</t>
  </si>
  <si>
    <t>EBITDA Sem Holding</t>
  </si>
  <si>
    <t>Margem EBITDA % Sem Holding</t>
  </si>
  <si>
    <t>EBITDA Without Equity Income</t>
  </si>
  <si>
    <t>EBITDA Margin % Without Equity Income</t>
  </si>
  <si>
    <t>EBITDA Without Headquarter</t>
  </si>
  <si>
    <t>EBITDA Margin % Without Headquarter</t>
  </si>
  <si>
    <t xml:space="preserve">  Investimentos/Imobilizado/Intangível</t>
  </si>
  <si>
    <t xml:space="preserve">   Investments/Property, Plant, Property/Intangible</t>
  </si>
  <si>
    <t>4Q25</t>
  </si>
  <si>
    <t>Ajuste Correção Monetária / Efeito de Hiperinflação</t>
  </si>
  <si>
    <t>Monetary adjustments / Hyperinflation Effect</t>
  </si>
  <si>
    <t>Amortização mais valias estoques</t>
  </si>
  <si>
    <t>Amortization of inventory step-up</t>
  </si>
  <si>
    <t>Exchange variation and interest on loans</t>
  </si>
  <si>
    <t>Variação cambial e juros sobre empréstimos</t>
  </si>
  <si>
    <t>Outros Ativos e Passivos</t>
  </si>
  <si>
    <t>Other assets and liabilities</t>
  </si>
  <si>
    <t>Recebimento pela emissão de ações</t>
  </si>
  <si>
    <t>Costs related to share issuance</t>
  </si>
  <si>
    <t>Variação Cambial s/ Caixa e Equivalentes</t>
  </si>
  <si>
    <t>Exchange Rate Variation on Cash and Cash Equivalents</t>
  </si>
  <si>
    <t>Coop-payment plan quotas sold</t>
  </si>
  <si>
    <t xml:space="preserve">  Captação de Recursos de Terceiros</t>
  </si>
  <si>
    <t>Funding from Third Parties</t>
  </si>
  <si>
    <t xml:space="preserve">  Captação de Recursos de Terceiros LP</t>
  </si>
  <si>
    <t xml:space="preserve">   Funding from Third Parties</t>
  </si>
  <si>
    <t xml:space="preserve">   Funding from Third Parties Long Term</t>
  </si>
  <si>
    <t>Dívida | Debt</t>
  </si>
  <si>
    <t>Dívida Líquida</t>
  </si>
  <si>
    <t>Net Debt</t>
  </si>
  <si>
    <t>Moeda Estrangeira</t>
  </si>
  <si>
    <t>Moeda Nacional</t>
  </si>
  <si>
    <t>Disponibilidades</t>
  </si>
  <si>
    <t>Cash and Financial Investments</t>
  </si>
  <si>
    <t>Contas a Pagar de Combinação de Negócios</t>
  </si>
  <si>
    <t>Empréstimos e Financiamentos LP</t>
  </si>
  <si>
    <t>Contas a Pagar de Combinação de Negócios LP</t>
  </si>
  <si>
    <t>Débitos com Outras Partes Relacionadas LP</t>
  </si>
  <si>
    <t>Captação de Recursos de Terceiros LP</t>
  </si>
  <si>
    <t>Dívida Bruta Total</t>
  </si>
  <si>
    <t>Total Gross Debt</t>
  </si>
  <si>
    <t>Dívida Bruta Curto Prazo</t>
  </si>
  <si>
    <t>Short Term Gross Debt</t>
  </si>
  <si>
    <t>Dívida Bruta Longo Prazo</t>
  </si>
  <si>
    <t>Long Term Gross Debt</t>
  </si>
  <si>
    <t>Dívida Líquida com Banco Randon</t>
  </si>
  <si>
    <t>Net Debt with Randon Bank</t>
  </si>
  <si>
    <t>Origem da Dívida Bancária</t>
  </si>
  <si>
    <t>Valores em R$ mil</t>
  </si>
  <si>
    <t>Financial Investments Measured at Amortized Cost</t>
  </si>
  <si>
    <t>Derivative Financial Instruments</t>
  </si>
  <si>
    <t>Financial Investments Measured at Fair Value Through Profit or Loss</t>
  </si>
  <si>
    <t>Loans and Financing</t>
  </si>
  <si>
    <t>Accounts Payable by Business Combination</t>
  </si>
  <si>
    <t>Debits with controlled companies Long Term</t>
  </si>
  <si>
    <t>Funding from Third Parties Long Term</t>
  </si>
  <si>
    <t>Accounts Payable by Business Combination Long Term</t>
  </si>
  <si>
    <t xml:space="preserve">Loans and Financing Long Term </t>
  </si>
  <si>
    <t>Source of Bank Debt</t>
  </si>
  <si>
    <t>Foreign Currency</t>
  </si>
  <si>
    <t>Domestic Currency</t>
  </si>
  <si>
    <t>Debt Amortization</t>
  </si>
  <si>
    <t>Bank Debt Amortization</t>
  </si>
  <si>
    <t>1Q26</t>
  </si>
  <si>
    <t>Vertical Montadora | OEM Vertical</t>
  </si>
  <si>
    <t>Vertical Soluções Financeiras e Serviços | Financial Solutions and Services Vertical</t>
  </si>
  <si>
    <t>Vertical Tec. Avan. e Estratégias Digitais | Adv. Tech. and Digital Strategies</t>
  </si>
  <si>
    <t>Lucro/Prejuízo Líquido do Exercício</t>
  </si>
  <si>
    <t>Dados de 31/03/2026:</t>
  </si>
  <si>
    <t>Data from 03/31/2026:</t>
  </si>
  <si>
    <t>Amortização da Dívida Bancária¹</t>
  </si>
  <si>
    <t>¹ Bank Debt comprises the lines highlighted in blue in the Net Debt with Randon Bank table.</t>
  </si>
  <si>
    <t>¹ A Dívida Bancária é composta pelas linhas destacadas em azul na tabela da Dívida Líquida com Banco Randon.</t>
  </si>
  <si>
    <t xml:space="preserve"> 2026</t>
  </si>
  <si>
    <t xml:space="preserve"> 2027</t>
  </si>
  <si>
    <t xml:space="preserve"> 2028</t>
  </si>
  <si>
    <t xml:space="preserve"> 2029</t>
  </si>
  <si>
    <t xml:space="preserve"> 2030</t>
  </si>
  <si>
    <t xml:space="preserve"> 2031</t>
  </si>
  <si>
    <t xml:space="preserve"> 2032</t>
  </si>
  <si>
    <t xml:space="preserve"> 2033 a 2040</t>
  </si>
  <si>
    <t xml:space="preserve"> Total</t>
  </si>
  <si>
    <t xml:space="preserve">% Total </t>
  </si>
  <si>
    <t>Tecnologia Avançada</t>
  </si>
  <si>
    <t>Estratégias Digitais</t>
  </si>
  <si>
    <t>Advanced Technology</t>
  </si>
  <si>
    <t>Digital Strategies</t>
  </si>
  <si>
    <t>Eliminações e Outros | Intercompany Sales and Others</t>
  </si>
  <si>
    <t>Volumes em Mil/Un.</t>
  </si>
  <si>
    <t>Frenagem</t>
  </si>
  <si>
    <t>Direção e Conforto</t>
  </si>
  <si>
    <t>Trem de Força</t>
  </si>
  <si>
    <t>Outros Produtos¹</t>
  </si>
  <si>
    <t>Other Products¹</t>
  </si>
  <si>
    <t>Braking</t>
  </si>
  <si>
    <t>Ride and Confort</t>
  </si>
  <si>
    <t>Powertrain</t>
  </si>
  <si>
    <t>Volumes in Thousands/Un.</t>
  </si>
  <si>
    <t>Eliminações e Outros</t>
  </si>
  <si>
    <t>Intercompany Sales and Others</t>
  </si>
  <si>
    <t xml:space="preserve">Eixos e Supensões (un.) </t>
  </si>
  <si>
    <t>Fundição e Usinagem (ton.)</t>
  </si>
  <si>
    <t xml:space="preserve">Axles and Suspensions (un.) </t>
  </si>
  <si>
    <t>Foundry and Machining (Ton.)</t>
  </si>
  <si>
    <t>OEM</t>
  </si>
  <si>
    <t>Soluções Financeiras e Serviços</t>
  </si>
  <si>
    <t>Financial Solutions and Services</t>
  </si>
  <si>
    <t>Frenagem (mil/un.)</t>
  </si>
  <si>
    <t>Braking (Thousand/un.)</t>
  </si>
  <si>
    <t>Ride and Confort (Thousand/un.)</t>
  </si>
  <si>
    <t>Powertrain (Thousand/un.)</t>
  </si>
  <si>
    <t>Other Products¹ (Thousand/un.)</t>
  </si>
  <si>
    <t>Trem de Força (mil/un.)</t>
  </si>
  <si>
    <t>Outros Produtos (mil/un.)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</si>
</sst>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  <numFmt numFmtId="165" formatCode="_-* #,##0.0000_-;\-* #,##0.0000_-;_-* &quot;-&quot;??_-;_-@_-"/>
    <numFmt numFmtId="166" formatCode="#,##0_ ;\-#,##0\ "/>
    <numFmt numFmtId="167" formatCode="0.0%"/>
    <numFmt numFmtId="168" formatCode="_(* #,##0.00_);_(* \(#,##0.00\);_(* &quot;-&quot;??_);_(@_)"/>
    <numFmt numFmtId="169" formatCode="_(* #,##0_);_(* \(#,##0\);_(* &quot;-&quot;??_);_(@_)"/>
    <numFmt numFmtId="170" formatCode="_-* #,##0.0_-;\-* #,##0.0_-;_-* &quot;-&quot;??_-;_-@_-"/>
    <numFmt numFmtId="171" formatCode="#,##0.0"/>
    <numFmt numFmtId="172" formatCode="0.0"/>
    <numFmt numFmtId="173" formatCode="0.0000"/>
    <numFmt numFmtId="174" formatCode="#,##0.000_);\(#,##0.000\)"/>
    <numFmt numFmtId="175" formatCode="#,##0;\-#,##0;\-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0" tint="-0.499984740745262"/>
      <name val="Intro Light"/>
    </font>
    <font>
      <sz val="11"/>
      <color theme="1" tint="0.249977111117893"/>
      <name val="Calibri"/>
      <family val="2"/>
      <scheme val="minor"/>
    </font>
    <font>
      <sz val="10"/>
      <name val="Arial"/>
      <family val="2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11"/>
      <color theme="1"/>
      <name val="Inter Light"/>
    </font>
    <font>
      <sz val="8"/>
      <color theme="1"/>
      <name val="Inter Light"/>
    </font>
    <font>
      <b/>
      <sz val="8"/>
      <color rgb="FF0539B6"/>
      <name val="Inter Light"/>
    </font>
    <font>
      <sz val="8"/>
      <color rgb="FF0539B6"/>
      <name val="Inter Light"/>
    </font>
    <font>
      <b/>
      <sz val="8"/>
      <color theme="0"/>
      <name val="Inter Light"/>
    </font>
    <font>
      <sz val="8"/>
      <color theme="0"/>
      <name val="Inter Light"/>
    </font>
    <font>
      <b/>
      <sz val="10"/>
      <color rgb="FF0539B6"/>
      <name val="Calibri"/>
      <family val="2"/>
      <scheme val="minor"/>
    </font>
    <font>
      <sz val="11"/>
      <color rgb="FF0539B6"/>
      <name val="Calibri"/>
      <family val="2"/>
      <scheme val="minor"/>
    </font>
    <font>
      <b/>
      <sz val="11"/>
      <color rgb="FF0539B6"/>
      <name val="Calibri"/>
      <family val="2"/>
      <scheme val="minor"/>
    </font>
    <font>
      <sz val="11"/>
      <color rgb="FF0539B6"/>
      <name val="Inter Light"/>
    </font>
    <font>
      <sz val="6"/>
      <color rgb="FF0539B6"/>
      <name val="Inter Light"/>
    </font>
    <font>
      <i/>
      <sz val="8"/>
      <color rgb="FF0539B6"/>
      <name val="Inter Light"/>
    </font>
    <font>
      <b/>
      <sz val="8"/>
      <color rgb="FFDADDE2"/>
      <name val="Inter Light"/>
    </font>
    <font>
      <b/>
      <i/>
      <sz val="8"/>
      <color theme="0"/>
      <name val="Inter Light"/>
    </font>
    <font>
      <b/>
      <i/>
      <sz val="8"/>
      <color rgb="FF0539B6"/>
      <name val="Inter Light"/>
    </font>
    <font>
      <sz val="8"/>
      <name val="Calibri"/>
      <family val="2"/>
      <scheme val="minor"/>
    </font>
    <font>
      <sz val="10"/>
      <color theme="0"/>
      <name val="Arial"/>
      <family val="2"/>
    </font>
    <font>
      <sz val="10"/>
      <name val="MS Sans Serif"/>
    </font>
    <font>
      <b/>
      <sz val="8"/>
      <color theme="0"/>
      <name val="Inter regular"/>
    </font>
    <font>
      <sz val="8"/>
      <name val="Inter Light"/>
    </font>
    <font>
      <sz val="10"/>
      <name val="MS Sans Serif"/>
      <family val="2"/>
    </font>
    <font>
      <b/>
      <sz val="8"/>
      <color rgb="FF0539B6"/>
      <name val="Inter regular"/>
    </font>
    <font>
      <sz val="8"/>
      <color rgb="FF0539B6"/>
      <name val="Inter regular"/>
    </font>
    <font>
      <sz val="8"/>
      <name val="Inter regular"/>
    </font>
    <font>
      <sz val="8"/>
      <color theme="1"/>
      <name val="Inter regular"/>
    </font>
    <font>
      <b/>
      <sz val="8"/>
      <color indexed="8"/>
      <name val="Inter regular"/>
    </font>
    <font>
      <sz val="8"/>
      <color rgb="FF000000"/>
      <name val="Inter regular"/>
    </font>
    <font>
      <sz val="8"/>
      <color rgb="FF000000"/>
      <name val="Inter Light"/>
    </font>
    <font>
      <b/>
      <sz val="8"/>
      <name val="Inter Light"/>
    </font>
    <font>
      <b/>
      <sz val="8"/>
      <color indexed="8"/>
      <name val="Inter Light"/>
    </font>
    <font>
      <b/>
      <sz val="8"/>
      <color rgb="FF00B050"/>
      <name val="Inter Light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539B6"/>
        <bgColor indexed="64"/>
      </patternFill>
    </fill>
    <fill>
      <patternFill patternType="solid">
        <fgColor rgb="FFDADDE2"/>
        <bgColor indexed="64"/>
      </patternFill>
    </fill>
    <fill>
      <patternFill patternType="solid">
        <fgColor rgb="FF8E98A7"/>
        <bgColor indexed="64"/>
      </patternFill>
    </fill>
    <fill>
      <patternFill patternType="solid">
        <fgColor rgb="FFBBDEFB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539B6"/>
      </top>
      <bottom/>
      <diagonal/>
    </border>
    <border>
      <left style="thin">
        <color rgb="FF0539B6"/>
      </left>
      <right style="thin">
        <color rgb="FF0539B6"/>
      </right>
      <top style="thin">
        <color rgb="FF0539B6"/>
      </top>
      <bottom/>
      <diagonal/>
    </border>
    <border>
      <left style="thin">
        <color rgb="FF0539B6"/>
      </left>
      <right style="thin">
        <color rgb="FF0539B6"/>
      </right>
      <top/>
      <bottom/>
      <diagonal/>
    </border>
    <border>
      <left style="thin">
        <color rgb="FF0539B6"/>
      </left>
      <right style="thin">
        <color rgb="FF0539B6"/>
      </right>
      <top/>
      <bottom style="thin">
        <color rgb="FF0539B6"/>
      </bottom>
      <diagonal/>
    </border>
    <border>
      <left style="thin">
        <color rgb="FF0539B6"/>
      </left>
      <right style="thin">
        <color rgb="FF0539B6"/>
      </right>
      <top style="thin">
        <color theme="1" tint="0.34998626667073579"/>
      </top>
      <bottom/>
      <diagonal/>
    </border>
    <border>
      <left/>
      <right style="thin">
        <color rgb="FF0539B6"/>
      </right>
      <top style="thin">
        <color rgb="FF0539B6"/>
      </top>
      <bottom/>
      <diagonal/>
    </border>
    <border>
      <left/>
      <right style="thin">
        <color rgb="FF0539B6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rgb="FF0539B6"/>
      </bottom>
      <diagonal/>
    </border>
    <border>
      <left style="thin">
        <color theme="1" tint="0.34998626667073579"/>
      </left>
      <right/>
      <top/>
      <bottom style="thin">
        <color rgb="FF0539B6"/>
      </bottom>
      <diagonal/>
    </border>
    <border>
      <left/>
      <right style="thin">
        <color theme="1" tint="0.34998626667073579"/>
      </right>
      <top/>
      <bottom style="thin">
        <color rgb="FF0539B6"/>
      </bottom>
      <diagonal/>
    </border>
    <border>
      <left/>
      <right style="thin">
        <color rgb="FF0539B6"/>
      </right>
      <top/>
      <bottom style="thin">
        <color rgb="FF0539B6"/>
      </bottom>
      <diagonal/>
    </border>
    <border>
      <left style="thin">
        <color rgb="FF0539B6"/>
      </left>
      <right/>
      <top style="thin">
        <color rgb="FF0539B6"/>
      </top>
      <bottom/>
      <diagonal/>
    </border>
    <border>
      <left style="thin">
        <color rgb="FF0539B6"/>
      </left>
      <right/>
      <top/>
      <bottom/>
      <diagonal/>
    </border>
    <border>
      <left style="thin">
        <color rgb="FF0539B6"/>
      </left>
      <right/>
      <top/>
      <bottom style="thin">
        <color rgb="FF0539B6"/>
      </bottom>
      <diagonal/>
    </border>
    <border>
      <left/>
      <right/>
      <top/>
      <bottom style="thin">
        <color rgb="FF0539B6"/>
      </bottom>
      <diagonal/>
    </border>
    <border>
      <left style="thin">
        <color rgb="FF0539B6"/>
      </left>
      <right style="thin">
        <color rgb="FF0539B6"/>
      </right>
      <top style="thin">
        <color rgb="FF0539B6"/>
      </top>
      <bottom style="thin">
        <color theme="1" tint="0.34998626667073579"/>
      </bottom>
      <diagonal/>
    </border>
    <border>
      <left/>
      <right/>
      <top style="thin">
        <color rgb="FF0539B6"/>
      </top>
      <bottom style="thin">
        <color rgb="FF0539B6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28" fillId="0" borderId="0"/>
    <xf numFmtId="168" fontId="31" fillId="0" borderId="0" applyFont="0" applyFill="0" applyBorder="0" applyAlignment="0" applyProtection="0"/>
    <xf numFmtId="9" fontId="31" fillId="0" borderId="0" applyFont="0" applyFill="0" applyBorder="0" applyAlignment="0" applyProtection="0"/>
  </cellStyleXfs>
  <cellXfs count="368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2" borderId="0" xfId="3" applyFill="1"/>
    <xf numFmtId="169" fontId="4" fillId="2" borderId="0" xfId="4" applyNumberFormat="1" applyFont="1" applyFill="1"/>
    <xf numFmtId="3" fontId="7" fillId="3" borderId="0" xfId="3" applyNumberFormat="1" applyFont="1" applyFill="1" applyAlignment="1">
      <alignment horizontal="right"/>
    </xf>
    <xf numFmtId="3" fontId="6" fillId="3" borderId="0" xfId="3" applyNumberFormat="1" applyFont="1" applyFill="1" applyAlignment="1">
      <alignment horizontal="right"/>
    </xf>
    <xf numFmtId="3" fontId="6" fillId="0" borderId="0" xfId="3" applyNumberFormat="1" applyFont="1" applyAlignment="1">
      <alignment horizontal="right"/>
    </xf>
    <xf numFmtId="0" fontId="6" fillId="2" borderId="0" xfId="3" applyFont="1" applyFill="1" applyAlignment="1">
      <alignment horizontal="right"/>
    </xf>
    <xf numFmtId="0" fontId="8" fillId="0" borderId="0" xfId="3" applyFont="1"/>
    <xf numFmtId="0" fontId="9" fillId="0" borderId="0" xfId="3" applyFont="1"/>
    <xf numFmtId="0" fontId="10" fillId="0" borderId="0" xfId="3" applyFont="1"/>
    <xf numFmtId="169" fontId="10" fillId="0" borderId="0" xfId="4" applyNumberFormat="1" applyFont="1"/>
    <xf numFmtId="3" fontId="1" fillId="3" borderId="0" xfId="3" applyNumberFormat="1" applyFont="1" applyFill="1" applyAlignment="1">
      <alignment horizontal="right" indent="1"/>
    </xf>
    <xf numFmtId="3" fontId="1" fillId="3" borderId="0" xfId="3" applyNumberFormat="1" applyFont="1" applyFill="1" applyAlignment="1">
      <alignment horizontal="right"/>
    </xf>
    <xf numFmtId="169" fontId="1" fillId="3" borderId="0" xfId="4" applyNumberFormat="1" applyFont="1" applyFill="1" applyBorder="1" applyAlignment="1">
      <alignment horizontal="right"/>
    </xf>
    <xf numFmtId="3" fontId="8" fillId="3" borderId="0" xfId="3" applyNumberFormat="1" applyFont="1" applyFill="1" applyAlignment="1">
      <alignment horizontal="right" indent="1"/>
    </xf>
    <xf numFmtId="0" fontId="5" fillId="0" borderId="0" xfId="3" applyFont="1" applyAlignment="1">
      <alignment vertical="top" wrapText="1"/>
    </xf>
    <xf numFmtId="0" fontId="0" fillId="0" borderId="2" xfId="0" applyBorder="1"/>
    <xf numFmtId="0" fontId="11" fillId="0" borderId="0" xfId="0" applyFont="1"/>
    <xf numFmtId="0" fontId="12" fillId="0" borderId="0" xfId="0" applyFont="1"/>
    <xf numFmtId="0" fontId="14" fillId="0" borderId="0" xfId="0" applyFont="1"/>
    <xf numFmtId="0" fontId="13" fillId="0" borderId="0" xfId="0" applyFont="1"/>
    <xf numFmtId="0" fontId="15" fillId="5" borderId="3" xfId="0" applyFont="1" applyFill="1" applyBorder="1" applyAlignment="1">
      <alignment horizontal="left" vertical="center" wrapText="1"/>
    </xf>
    <xf numFmtId="164" fontId="15" fillId="5" borderId="3" xfId="1" applyNumberFormat="1" applyFont="1" applyFill="1" applyBorder="1" applyAlignment="1">
      <alignment horizontal="right" vertical="center" wrapText="1"/>
    </xf>
    <xf numFmtId="164" fontId="15" fillId="5" borderId="3" xfId="1" applyNumberFormat="1" applyFont="1" applyFill="1" applyBorder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4" xfId="0" applyFont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0" fontId="14" fillId="0" borderId="4" xfId="0" applyFont="1" applyBorder="1" applyAlignment="1">
      <alignment horizontal="left" vertical="center" wrapText="1"/>
    </xf>
    <xf numFmtId="0" fontId="14" fillId="0" borderId="4" xfId="0" applyFont="1" applyBorder="1" applyAlignment="1">
      <alignment vertical="center" wrapText="1"/>
    </xf>
    <xf numFmtId="0" fontId="14" fillId="0" borderId="5" xfId="0" applyFont="1" applyBorder="1" applyAlignment="1">
      <alignment horizontal="left" vertical="center" wrapText="1"/>
    </xf>
    <xf numFmtId="0" fontId="15" fillId="5" borderId="3" xfId="0" applyFont="1" applyFill="1" applyBorder="1" applyAlignment="1">
      <alignment vertical="center" wrapText="1"/>
    </xf>
    <xf numFmtId="0" fontId="14" fillId="0" borderId="4" xfId="0" applyFont="1" applyBorder="1" applyAlignment="1">
      <alignment vertical="center"/>
    </xf>
    <xf numFmtId="0" fontId="13" fillId="0" borderId="5" xfId="0" applyFont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right" wrapText="1"/>
    </xf>
    <xf numFmtId="0" fontId="13" fillId="0" borderId="0" xfId="0" applyFont="1" applyAlignment="1">
      <alignment horizontal="left" vertical="center" wrapText="1"/>
    </xf>
    <xf numFmtId="0" fontId="13" fillId="0" borderId="4" xfId="0" applyFont="1" applyBorder="1" applyAlignment="1">
      <alignment vertical="center" wrapText="1"/>
    </xf>
    <xf numFmtId="3" fontId="13" fillId="0" borderId="4" xfId="1" applyNumberFormat="1" applyFont="1" applyFill="1" applyBorder="1" applyAlignment="1">
      <alignment horizontal="right" vertical="center" wrapText="1"/>
    </xf>
    <xf numFmtId="0" fontId="14" fillId="0" borderId="4" xfId="0" applyFont="1" applyBorder="1" applyAlignment="1">
      <alignment horizontal="left" vertical="center"/>
    </xf>
    <xf numFmtId="3" fontId="14" fillId="0" borderId="4" xfId="1" applyNumberFormat="1" applyFont="1" applyFill="1" applyBorder="1" applyAlignment="1">
      <alignment horizontal="right" vertical="center" wrapText="1"/>
    </xf>
    <xf numFmtId="3" fontId="14" fillId="0" borderId="4" xfId="1" applyNumberFormat="1" applyFont="1" applyFill="1" applyBorder="1" applyAlignment="1">
      <alignment horizontal="right" vertical="center"/>
    </xf>
    <xf numFmtId="3" fontId="14" fillId="0" borderId="4" xfId="1" applyNumberFormat="1" applyFont="1" applyBorder="1" applyAlignment="1">
      <alignment horizontal="right" vertical="center" wrapText="1"/>
    </xf>
    <xf numFmtId="0" fontId="13" fillId="0" borderId="5" xfId="0" applyFont="1" applyBorder="1" applyAlignment="1">
      <alignment vertical="center" wrapText="1"/>
    </xf>
    <xf numFmtId="3" fontId="13" fillId="0" borderId="5" xfId="1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4" fontId="14" fillId="0" borderId="4" xfId="0" applyNumberFormat="1" applyFont="1" applyBorder="1" applyAlignment="1">
      <alignment horizontal="center" vertical="center"/>
    </xf>
    <xf numFmtId="44" fontId="14" fillId="0" borderId="4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14" fontId="13" fillId="0" borderId="5" xfId="0" applyNumberFormat="1" applyFont="1" applyBorder="1" applyAlignment="1">
      <alignment horizontal="center" vertical="center"/>
    </xf>
    <xf numFmtId="44" fontId="13" fillId="0" borderId="5" xfId="0" applyNumberFormat="1" applyFont="1" applyBorder="1" applyAlignment="1">
      <alignment horizontal="center" vertical="center"/>
    </xf>
    <xf numFmtId="0" fontId="18" fillId="0" borderId="0" xfId="0" applyFont="1"/>
    <xf numFmtId="0" fontId="20" fillId="0" borderId="0" xfId="0" applyFont="1"/>
    <xf numFmtId="0" fontId="14" fillId="0" borderId="0" xfId="0" applyFont="1" applyAlignment="1">
      <alignment horizontal="right"/>
    </xf>
    <xf numFmtId="167" fontId="14" fillId="0" borderId="0" xfId="2" applyNumberFormat="1" applyFont="1" applyFill="1" applyBorder="1" applyAlignment="1"/>
    <xf numFmtId="164" fontId="14" fillId="0" borderId="14" xfId="1" applyNumberFormat="1" applyFont="1" applyFill="1" applyBorder="1" applyAlignment="1">
      <alignment vertical="center" wrapText="1" readingOrder="1"/>
    </xf>
    <xf numFmtId="164" fontId="14" fillId="0" borderId="14" xfId="1" applyNumberFormat="1" applyFont="1" applyFill="1" applyBorder="1" applyAlignment="1">
      <alignment horizontal="right" vertical="center" wrapText="1" readingOrder="1"/>
    </xf>
    <xf numFmtId="164" fontId="14" fillId="0" borderId="0" xfId="1" applyNumberFormat="1" applyFont="1" applyFill="1" applyBorder="1" applyAlignment="1">
      <alignment horizontal="right" vertical="center" wrapText="1" readingOrder="1"/>
    </xf>
    <xf numFmtId="164" fontId="14" fillId="0" borderId="8" xfId="1" applyNumberFormat="1" applyFont="1" applyFill="1" applyBorder="1" applyAlignment="1">
      <alignment horizontal="right" vertical="center" wrapText="1" readingOrder="1"/>
    </xf>
    <xf numFmtId="166" fontId="14" fillId="0" borderId="14" xfId="1" applyNumberFormat="1" applyFont="1" applyFill="1" applyBorder="1" applyAlignment="1">
      <alignment horizontal="right" vertical="center" wrapText="1" readingOrder="1"/>
    </xf>
    <xf numFmtId="166" fontId="14" fillId="0" borderId="0" xfId="1" applyNumberFormat="1" applyFont="1" applyFill="1" applyBorder="1" applyAlignment="1">
      <alignment horizontal="right" vertical="center" wrapText="1" readingOrder="1"/>
    </xf>
    <xf numFmtId="166" fontId="14" fillId="0" borderId="8" xfId="1" applyNumberFormat="1" applyFont="1" applyFill="1" applyBorder="1" applyAlignment="1">
      <alignment horizontal="right" vertical="center" wrapText="1" readingOrder="1"/>
    </xf>
    <xf numFmtId="167" fontId="14" fillId="0" borderId="14" xfId="2" applyNumberFormat="1" applyFont="1" applyFill="1" applyBorder="1" applyAlignment="1">
      <alignment horizontal="right" vertical="center" wrapText="1" readingOrder="1"/>
    </xf>
    <xf numFmtId="167" fontId="14" fillId="0" borderId="0" xfId="2" applyNumberFormat="1" applyFont="1" applyFill="1" applyBorder="1" applyAlignment="1">
      <alignment horizontal="right" vertical="center" wrapText="1" readingOrder="1"/>
    </xf>
    <xf numFmtId="167" fontId="14" fillId="0" borderId="8" xfId="2" applyNumberFormat="1" applyFont="1" applyFill="1" applyBorder="1" applyAlignment="1">
      <alignment horizontal="right" vertical="center" wrapText="1" readingOrder="1"/>
    </xf>
    <xf numFmtId="164" fontId="14" fillId="0" borderId="15" xfId="1" applyNumberFormat="1" applyFont="1" applyFill="1" applyBorder="1" applyAlignment="1">
      <alignment vertical="center" wrapText="1" readingOrder="1"/>
    </xf>
    <xf numFmtId="167" fontId="14" fillId="0" borderId="15" xfId="2" applyNumberFormat="1" applyFont="1" applyFill="1" applyBorder="1" applyAlignment="1">
      <alignment horizontal="right" vertical="center" wrapText="1" readingOrder="1"/>
    </xf>
    <xf numFmtId="167" fontId="14" fillId="0" borderId="16" xfId="2" applyNumberFormat="1" applyFont="1" applyFill="1" applyBorder="1" applyAlignment="1">
      <alignment horizontal="right" vertical="center" wrapText="1" readingOrder="1"/>
    </xf>
    <xf numFmtId="167" fontId="14" fillId="0" borderId="12" xfId="2" applyNumberFormat="1" applyFont="1" applyFill="1" applyBorder="1" applyAlignment="1">
      <alignment horizontal="right" vertical="center" wrapText="1" readingOrder="1"/>
    </xf>
    <xf numFmtId="0" fontId="13" fillId="0" borderId="0" xfId="0" applyFont="1" applyAlignment="1">
      <alignment horizontal="left" vertical="center"/>
    </xf>
    <xf numFmtId="164" fontId="21" fillId="0" borderId="0" xfId="1" applyNumberFormat="1" applyFont="1" applyFill="1" applyBorder="1" applyAlignment="1">
      <alignment vertical="center" wrapText="1" readingOrder="1"/>
    </xf>
    <xf numFmtId="164" fontId="14" fillId="0" borderId="0" xfId="1" applyNumberFormat="1" applyFont="1" applyFill="1" applyBorder="1" applyAlignment="1">
      <alignment vertical="center" wrapText="1" readingOrder="1"/>
    </xf>
    <xf numFmtId="165" fontId="14" fillId="0" borderId="0" xfId="1" applyNumberFormat="1" applyFont="1" applyFill="1" applyBorder="1" applyAlignment="1">
      <alignment horizontal="right" vertical="center" wrapText="1" readingOrder="1"/>
    </xf>
    <xf numFmtId="164" fontId="14" fillId="0" borderId="4" xfId="1" applyNumberFormat="1" applyFont="1" applyFill="1" applyBorder="1" applyAlignment="1">
      <alignment vertical="center" wrapText="1" readingOrder="1"/>
    </xf>
    <xf numFmtId="164" fontId="14" fillId="0" borderId="5" xfId="1" applyNumberFormat="1" applyFont="1" applyFill="1" applyBorder="1" applyAlignment="1">
      <alignment vertical="center" wrapText="1" readingOrder="1"/>
    </xf>
    <xf numFmtId="165" fontId="14" fillId="0" borderId="8" xfId="1" applyNumberFormat="1" applyFont="1" applyFill="1" applyBorder="1" applyAlignment="1">
      <alignment horizontal="right" vertical="center" wrapText="1" readingOrder="1"/>
    </xf>
    <xf numFmtId="167" fontId="14" fillId="0" borderId="11" xfId="2" applyNumberFormat="1" applyFont="1" applyFill="1" applyBorder="1" applyAlignment="1">
      <alignment horizontal="right" vertical="center" wrapText="1" readingOrder="1"/>
    </xf>
    <xf numFmtId="167" fontId="14" fillId="0" borderId="10" xfId="2" applyNumberFormat="1" applyFont="1" applyFill="1" applyBorder="1" applyAlignment="1">
      <alignment horizontal="right" vertical="center" wrapText="1" readingOrder="1"/>
    </xf>
    <xf numFmtId="165" fontId="14" fillId="0" borderId="14" xfId="1" applyNumberFormat="1" applyFont="1" applyFill="1" applyBorder="1" applyAlignment="1">
      <alignment horizontal="right" vertical="center" wrapText="1" readingOrder="1"/>
    </xf>
    <xf numFmtId="164" fontId="14" fillId="0" borderId="0" xfId="1" applyNumberFormat="1" applyFont="1" applyFill="1" applyBorder="1" applyAlignment="1">
      <alignment horizontal="left" vertical="center" wrapText="1" readingOrder="1"/>
    </xf>
    <xf numFmtId="164" fontId="14" fillId="0" borderId="12" xfId="1" applyNumberFormat="1" applyFont="1" applyFill="1" applyBorder="1" applyAlignment="1">
      <alignment horizontal="right" vertical="center" wrapText="1" readingOrder="1"/>
    </xf>
    <xf numFmtId="164" fontId="14" fillId="0" borderId="16" xfId="1" applyNumberFormat="1" applyFont="1" applyFill="1" applyBorder="1" applyAlignment="1">
      <alignment horizontal="right" vertical="center" wrapText="1" readingOrder="1"/>
    </xf>
    <xf numFmtId="164" fontId="14" fillId="0" borderId="15" xfId="1" applyNumberFormat="1" applyFont="1" applyFill="1" applyBorder="1" applyAlignment="1">
      <alignment horizontal="right" vertical="center" wrapText="1" readingOrder="1"/>
    </xf>
    <xf numFmtId="164" fontId="21" fillId="0" borderId="0" xfId="1" applyNumberFormat="1" applyFont="1" applyFill="1" applyBorder="1" applyAlignment="1">
      <alignment horizontal="left" vertical="center" readingOrder="1"/>
    </xf>
    <xf numFmtId="0" fontId="21" fillId="0" borderId="0" xfId="0" applyFont="1" applyAlignment="1">
      <alignment horizontal="left" vertical="center"/>
    </xf>
    <xf numFmtId="167" fontId="14" fillId="0" borderId="9" xfId="2" applyNumberFormat="1" applyFont="1" applyFill="1" applyBorder="1" applyAlignment="1">
      <alignment horizontal="right" vertical="center" wrapText="1" readingOrder="1"/>
    </xf>
    <xf numFmtId="164" fontId="14" fillId="0" borderId="4" xfId="1" applyNumberFormat="1" applyFont="1" applyFill="1" applyBorder="1" applyAlignment="1">
      <alignment horizontal="right" vertical="center" wrapText="1" readingOrder="1"/>
    </xf>
    <xf numFmtId="166" fontId="14" fillId="0" borderId="4" xfId="1" applyNumberFormat="1" applyFont="1" applyFill="1" applyBorder="1" applyAlignment="1">
      <alignment horizontal="right" vertical="center" wrapText="1" readingOrder="1"/>
    </xf>
    <xf numFmtId="167" fontId="14" fillId="0" borderId="4" xfId="2" applyNumberFormat="1" applyFont="1" applyFill="1" applyBorder="1" applyAlignment="1">
      <alignment horizontal="right" vertical="center" wrapText="1" readingOrder="1"/>
    </xf>
    <xf numFmtId="167" fontId="14" fillId="0" borderId="5" xfId="2" applyNumberFormat="1" applyFont="1" applyFill="1" applyBorder="1" applyAlignment="1">
      <alignment horizontal="right" vertical="center" wrapText="1" readingOrder="1"/>
    </xf>
    <xf numFmtId="0" fontId="0" fillId="0" borderId="0" xfId="0" applyAlignment="1">
      <alignment horizontal="right"/>
    </xf>
    <xf numFmtId="0" fontId="14" fillId="0" borderId="0" xfId="0" applyFont="1" applyAlignment="1">
      <alignment horizontal="right" vertical="center"/>
    </xf>
    <xf numFmtId="0" fontId="18" fillId="0" borderId="0" xfId="0" applyFont="1" applyAlignment="1">
      <alignment vertical="center"/>
    </xf>
    <xf numFmtId="0" fontId="14" fillId="2" borderId="0" xfId="3" applyFont="1" applyFill="1"/>
    <xf numFmtId="0" fontId="14" fillId="2" borderId="0" xfId="3" applyFont="1" applyFill="1" applyAlignment="1">
      <alignment vertical="center"/>
    </xf>
    <xf numFmtId="169" fontId="14" fillId="2" borderId="0" xfId="4" applyNumberFormat="1" applyFont="1" applyFill="1" applyAlignment="1">
      <alignment vertical="center"/>
    </xf>
    <xf numFmtId="0" fontId="14" fillId="2" borderId="0" xfId="3" applyFont="1" applyFill="1" applyAlignment="1">
      <alignment horizontal="right"/>
    </xf>
    <xf numFmtId="0" fontId="22" fillId="3" borderId="0" xfId="3" applyFont="1" applyFill="1" applyAlignment="1">
      <alignment horizontal="left" indent="1"/>
    </xf>
    <xf numFmtId="3" fontId="14" fillId="0" borderId="0" xfId="3" applyNumberFormat="1" applyFont="1" applyAlignment="1">
      <alignment horizontal="right"/>
    </xf>
    <xf numFmtId="3" fontId="14" fillId="3" borderId="0" xfId="3" applyNumberFormat="1" applyFont="1" applyFill="1" applyAlignment="1">
      <alignment horizontal="right"/>
    </xf>
    <xf numFmtId="169" fontId="14" fillId="3" borderId="0" xfId="4" applyNumberFormat="1" applyFont="1" applyFill="1" applyBorder="1" applyAlignment="1">
      <alignment horizontal="right"/>
    </xf>
    <xf numFmtId="3" fontId="14" fillId="3" borderId="0" xfId="3" applyNumberFormat="1" applyFont="1" applyFill="1" applyAlignment="1">
      <alignment horizontal="right" indent="1"/>
    </xf>
    <xf numFmtId="0" fontId="14" fillId="3" borderId="0" xfId="3" applyFont="1" applyFill="1" applyAlignment="1">
      <alignment horizontal="left" indent="1"/>
    </xf>
    <xf numFmtId="0" fontId="14" fillId="0" borderId="0" xfId="3" applyFont="1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4" xfId="3" applyFont="1" applyBorder="1" applyAlignment="1">
      <alignment vertical="center"/>
    </xf>
    <xf numFmtId="169" fontId="14" fillId="0" borderId="4" xfId="4" applyNumberFormat="1" applyFont="1" applyFill="1" applyBorder="1" applyAlignment="1">
      <alignment horizontal="right" vertical="center"/>
    </xf>
    <xf numFmtId="0" fontId="14" fillId="4" borderId="4" xfId="3" applyFont="1" applyFill="1" applyBorder="1" applyAlignment="1">
      <alignment vertical="center"/>
    </xf>
    <xf numFmtId="169" fontId="14" fillId="4" borderId="4" xfId="4" applyNumberFormat="1" applyFont="1" applyFill="1" applyBorder="1" applyAlignment="1">
      <alignment horizontal="right" vertical="center"/>
    </xf>
    <xf numFmtId="169" fontId="14" fillId="4" borderId="4" xfId="4" applyNumberFormat="1" applyFont="1" applyFill="1" applyBorder="1" applyAlignment="1">
      <alignment horizontal="left" vertical="center"/>
    </xf>
    <xf numFmtId="169" fontId="14" fillId="0" borderId="4" xfId="4" applyNumberFormat="1" applyFont="1" applyFill="1" applyBorder="1" applyAlignment="1">
      <alignment horizontal="left" vertical="center"/>
    </xf>
    <xf numFmtId="3" fontId="14" fillId="0" borderId="4" xfId="3" applyNumberFormat="1" applyFont="1" applyBorder="1" applyAlignment="1">
      <alignment horizontal="right" vertical="center"/>
    </xf>
    <xf numFmtId="0" fontId="14" fillId="0" borderId="4" xfId="3" applyFont="1" applyBorder="1" applyAlignment="1">
      <alignment horizontal="right" vertical="center"/>
    </xf>
    <xf numFmtId="0" fontId="14" fillId="0" borderId="5" xfId="3" applyFont="1" applyBorder="1" applyAlignment="1">
      <alignment vertical="center"/>
    </xf>
    <xf numFmtId="3" fontId="14" fillId="0" borderId="5" xfId="3" applyNumberFormat="1" applyFont="1" applyBorder="1" applyAlignment="1">
      <alignment horizontal="right" vertical="center"/>
    </xf>
    <xf numFmtId="169" fontId="14" fillId="0" borderId="5" xfId="4" applyNumberFormat="1" applyFont="1" applyFill="1" applyBorder="1" applyAlignment="1">
      <alignment horizontal="right" vertical="center"/>
    </xf>
    <xf numFmtId="0" fontId="14" fillId="0" borderId="5" xfId="3" applyFont="1" applyBorder="1" applyAlignment="1">
      <alignment horizontal="right" vertical="center"/>
    </xf>
    <xf numFmtId="0" fontId="14" fillId="0" borderId="0" xfId="3" applyFont="1" applyAlignment="1">
      <alignment horizontal="right" vertical="center"/>
    </xf>
    <xf numFmtId="164" fontId="14" fillId="0" borderId="4" xfId="1" applyNumberFormat="1" applyFont="1" applyFill="1" applyBorder="1" applyAlignment="1">
      <alignment horizontal="left" vertical="center" wrapText="1" readingOrder="1"/>
    </xf>
    <xf numFmtId="3" fontId="15" fillId="5" borderId="3" xfId="1" applyNumberFormat="1" applyFont="1" applyFill="1" applyBorder="1" applyAlignment="1">
      <alignment horizontal="right" vertical="center" wrapText="1"/>
    </xf>
    <xf numFmtId="0" fontId="15" fillId="5" borderId="6" xfId="0" applyFont="1" applyFill="1" applyBorder="1" applyAlignment="1">
      <alignment vertical="center" wrapText="1"/>
    </xf>
    <xf numFmtId="3" fontId="15" fillId="5" borderId="6" xfId="1" applyNumberFormat="1" applyFont="1" applyFill="1" applyBorder="1" applyAlignment="1">
      <alignment horizontal="right" vertical="center" wrapText="1"/>
    </xf>
    <xf numFmtId="0" fontId="13" fillId="6" borderId="4" xfId="0" applyFont="1" applyFill="1" applyBorder="1" applyAlignment="1">
      <alignment horizontal="left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left" vertical="center" wrapText="1"/>
    </xf>
    <xf numFmtId="0" fontId="15" fillId="5" borderId="3" xfId="0" applyFont="1" applyFill="1" applyBorder="1" applyAlignment="1">
      <alignment horizontal="right" vertical="center" wrapText="1"/>
    </xf>
    <xf numFmtId="0" fontId="15" fillId="5" borderId="2" xfId="0" applyFont="1" applyFill="1" applyBorder="1" applyAlignment="1">
      <alignment horizontal="right" vertical="center" wrapText="1"/>
    </xf>
    <xf numFmtId="0" fontId="15" fillId="5" borderId="7" xfId="0" applyFont="1" applyFill="1" applyBorder="1" applyAlignment="1">
      <alignment horizontal="right" vertical="center" wrapText="1"/>
    </xf>
    <xf numFmtId="0" fontId="15" fillId="5" borderId="17" xfId="0" applyFont="1" applyFill="1" applyBorder="1" applyAlignment="1">
      <alignment vertical="center" wrapText="1"/>
    </xf>
    <xf numFmtId="0" fontId="15" fillId="5" borderId="17" xfId="0" applyFont="1" applyFill="1" applyBorder="1" applyAlignment="1">
      <alignment horizontal="right" vertical="center" wrapText="1"/>
    </xf>
    <xf numFmtId="0" fontId="13" fillId="6" borderId="4" xfId="0" applyFont="1" applyFill="1" applyBorder="1" applyAlignment="1">
      <alignment vertical="center" wrapText="1"/>
    </xf>
    <xf numFmtId="14" fontId="23" fillId="0" borderId="5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3" fontId="0" fillId="0" borderId="0" xfId="0" applyNumberFormat="1"/>
    <xf numFmtId="3" fontId="13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172" fontId="13" fillId="0" borderId="0" xfId="0" applyNumberFormat="1" applyFont="1" applyAlignment="1">
      <alignment horizontal="right" wrapText="1"/>
    </xf>
    <xf numFmtId="0" fontId="13" fillId="0" borderId="0" xfId="0" applyFont="1" applyAlignment="1">
      <alignment horizontal="right"/>
    </xf>
    <xf numFmtId="164" fontId="13" fillId="0" borderId="0" xfId="1" applyNumberFormat="1" applyFont="1" applyAlignment="1">
      <alignment horizontal="right" vertical="center"/>
    </xf>
    <xf numFmtId="0" fontId="13" fillId="0" borderId="4" xfId="0" applyFont="1" applyBorder="1" applyAlignment="1">
      <alignment vertical="center"/>
    </xf>
    <xf numFmtId="3" fontId="13" fillId="0" borderId="4" xfId="0" applyNumberFormat="1" applyFont="1" applyBorder="1" applyAlignment="1">
      <alignment horizontal="right" vertical="center"/>
    </xf>
    <xf numFmtId="3" fontId="13" fillId="0" borderId="4" xfId="0" applyNumberFormat="1" applyFont="1" applyBorder="1" applyAlignment="1">
      <alignment horizontal="right" vertical="center" wrapText="1"/>
    </xf>
    <xf numFmtId="3" fontId="14" fillId="0" borderId="4" xfId="0" applyNumberFormat="1" applyFont="1" applyBorder="1" applyAlignment="1">
      <alignment horizontal="right" vertical="center"/>
    </xf>
    <xf numFmtId="3" fontId="14" fillId="0" borderId="4" xfId="0" applyNumberFormat="1" applyFont="1" applyBorder="1" applyAlignment="1">
      <alignment horizontal="right" vertical="center" wrapText="1"/>
    </xf>
    <xf numFmtId="170" fontId="13" fillId="0" borderId="4" xfId="1" applyNumberFormat="1" applyFont="1" applyFill="1" applyBorder="1" applyAlignment="1">
      <alignment horizontal="right" vertical="center" wrapText="1"/>
    </xf>
    <xf numFmtId="170" fontId="13" fillId="0" borderId="4" xfId="1" applyNumberFormat="1" applyFont="1" applyBorder="1" applyAlignment="1">
      <alignment horizontal="right" vertical="center" wrapText="1"/>
    </xf>
    <xf numFmtId="171" fontId="13" fillId="0" borderId="4" xfId="0" applyNumberFormat="1" applyFont="1" applyBorder="1" applyAlignment="1">
      <alignment horizontal="right" vertical="center" wrapText="1"/>
    </xf>
    <xf numFmtId="171" fontId="13" fillId="0" borderId="4" xfId="1" applyNumberFormat="1" applyFont="1" applyBorder="1" applyAlignment="1">
      <alignment horizontal="right" vertical="center" wrapText="1"/>
    </xf>
    <xf numFmtId="172" fontId="13" fillId="0" borderId="4" xfId="0" applyNumberFormat="1" applyFont="1" applyBorder="1" applyAlignment="1">
      <alignment horizontal="right" vertical="center" wrapText="1"/>
    </xf>
    <xf numFmtId="0" fontId="13" fillId="0" borderId="4" xfId="0" applyFont="1" applyBorder="1" applyAlignment="1">
      <alignment horizontal="right" vertical="center" wrapText="1"/>
    </xf>
    <xf numFmtId="0" fontId="19" fillId="0" borderId="5" xfId="0" applyFont="1" applyBorder="1" applyAlignment="1">
      <alignment vertical="center"/>
    </xf>
    <xf numFmtId="3" fontId="19" fillId="0" borderId="5" xfId="0" applyNumberFormat="1" applyFont="1" applyBorder="1" applyAlignment="1">
      <alignment horizontal="right" vertical="center"/>
    </xf>
    <xf numFmtId="0" fontId="19" fillId="0" borderId="5" xfId="0" applyFont="1" applyBorder="1" applyAlignment="1">
      <alignment horizontal="right" vertical="center"/>
    </xf>
    <xf numFmtId="171" fontId="19" fillId="0" borderId="5" xfId="0" applyNumberFormat="1" applyFont="1" applyBorder="1" applyAlignment="1">
      <alignment horizontal="right" vertical="center" wrapText="1"/>
    </xf>
    <xf numFmtId="0" fontId="19" fillId="0" borderId="5" xfId="0" applyFont="1" applyBorder="1" applyAlignment="1">
      <alignment horizontal="right" vertical="center" wrapText="1"/>
    </xf>
    <xf numFmtId="172" fontId="13" fillId="0" borderId="4" xfId="0" applyNumberFormat="1" applyFont="1" applyBorder="1" applyAlignment="1">
      <alignment horizontal="right" vertical="center"/>
    </xf>
    <xf numFmtId="172" fontId="13" fillId="0" borderId="4" xfId="0" applyNumberFormat="1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3" fontId="13" fillId="0" borderId="5" xfId="0" applyNumberFormat="1" applyFont="1" applyBorder="1" applyAlignment="1">
      <alignment vertical="center"/>
    </xf>
    <xf numFmtId="0" fontId="13" fillId="0" borderId="5" xfId="0" applyFont="1" applyBorder="1" applyAlignment="1">
      <alignment horizontal="right" vertical="center" wrapText="1"/>
    </xf>
    <xf numFmtId="172" fontId="13" fillId="0" borderId="5" xfId="0" applyNumberFormat="1" applyFont="1" applyBorder="1" applyAlignment="1">
      <alignment vertical="center"/>
    </xf>
    <xf numFmtId="171" fontId="13" fillId="0" borderId="5" xfId="0" applyNumberFormat="1" applyFont="1" applyBorder="1" applyAlignment="1">
      <alignment horizontal="right" vertical="center" wrapText="1"/>
    </xf>
    <xf numFmtId="172" fontId="13" fillId="0" borderId="5" xfId="0" applyNumberFormat="1" applyFont="1" applyBorder="1" applyAlignment="1">
      <alignment horizontal="right" vertical="center"/>
    </xf>
    <xf numFmtId="172" fontId="13" fillId="0" borderId="5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164" fontId="13" fillId="0" borderId="4" xfId="1" applyNumberFormat="1" applyFont="1" applyFill="1" applyBorder="1" applyAlignment="1">
      <alignment vertical="center" wrapText="1" readingOrder="1"/>
    </xf>
    <xf numFmtId="164" fontId="13" fillId="0" borderId="0" xfId="1" applyNumberFormat="1" applyFont="1" applyFill="1" applyBorder="1" applyAlignment="1">
      <alignment horizontal="center" vertical="center" readingOrder="1"/>
    </xf>
    <xf numFmtId="164" fontId="13" fillId="0" borderId="0" xfId="1" applyNumberFormat="1" applyFont="1" applyFill="1" applyBorder="1" applyAlignment="1">
      <alignment horizontal="right" vertical="center" readingOrder="1"/>
    </xf>
    <xf numFmtId="164" fontId="13" fillId="0" borderId="14" xfId="1" applyNumberFormat="1" applyFont="1" applyFill="1" applyBorder="1" applyAlignment="1">
      <alignment horizontal="center" vertical="center" readingOrder="1"/>
    </xf>
    <xf numFmtId="164" fontId="13" fillId="0" borderId="8" xfId="1" applyNumberFormat="1" applyFont="1" applyFill="1" applyBorder="1" applyAlignment="1">
      <alignment horizontal="right" vertical="center" readingOrder="1"/>
    </xf>
    <xf numFmtId="164" fontId="13" fillId="0" borderId="14" xfId="1" applyNumberFormat="1" applyFont="1" applyFill="1" applyBorder="1" applyAlignment="1">
      <alignment vertical="center" wrapText="1" readingOrder="1"/>
    </xf>
    <xf numFmtId="164" fontId="13" fillId="0" borderId="8" xfId="1" applyNumberFormat="1" applyFont="1" applyFill="1" applyBorder="1" applyAlignment="1">
      <alignment horizontal="center" vertical="center" readingOrder="1"/>
    </xf>
    <xf numFmtId="164" fontId="13" fillId="0" borderId="4" xfId="1" applyNumberFormat="1" applyFont="1" applyFill="1" applyBorder="1" applyAlignment="1">
      <alignment horizontal="center" vertical="center" wrapText="1" readingOrder="1"/>
    </xf>
    <xf numFmtId="164" fontId="13" fillId="0" borderId="4" xfId="1" applyNumberFormat="1" applyFont="1" applyFill="1" applyBorder="1" applyAlignment="1">
      <alignment horizontal="right" vertical="center" readingOrder="1"/>
    </xf>
    <xf numFmtId="0" fontId="13" fillId="0" borderId="0" xfId="0" applyFont="1" applyAlignment="1">
      <alignment horizontal="center" vertical="center"/>
    </xf>
    <xf numFmtId="0" fontId="24" fillId="5" borderId="3" xfId="0" applyFont="1" applyFill="1" applyBorder="1" applyAlignment="1">
      <alignment horizontal="left" vertical="center" wrapText="1"/>
    </xf>
    <xf numFmtId="0" fontId="25" fillId="6" borderId="4" xfId="0" applyFont="1" applyFill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22" fillId="0" borderId="4" xfId="0" applyFont="1" applyBorder="1" applyAlignment="1">
      <alignment vertical="center" wrapText="1"/>
    </xf>
    <xf numFmtId="0" fontId="22" fillId="0" borderId="5" xfId="0" applyFont="1" applyBorder="1" applyAlignment="1">
      <alignment horizontal="left" vertical="center" wrapText="1"/>
    </xf>
    <xf numFmtId="0" fontId="22" fillId="0" borderId="4" xfId="0" applyFont="1" applyBorder="1" applyAlignment="1">
      <alignment vertical="center"/>
    </xf>
    <xf numFmtId="0" fontId="25" fillId="0" borderId="5" xfId="0" applyFont="1" applyBorder="1" applyAlignment="1">
      <alignment horizontal="left" vertical="center" wrapText="1"/>
    </xf>
    <xf numFmtId="37" fontId="13" fillId="6" borderId="4" xfId="1" applyNumberFormat="1" applyFont="1" applyFill="1" applyBorder="1" applyAlignment="1">
      <alignment horizontal="right" vertical="center" wrapText="1"/>
    </xf>
    <xf numFmtId="37" fontId="13" fillId="6" borderId="4" xfId="1" applyNumberFormat="1" applyFont="1" applyFill="1" applyBorder="1" applyAlignment="1">
      <alignment horizontal="right" vertical="center"/>
    </xf>
    <xf numFmtId="37" fontId="13" fillId="0" borderId="4" xfId="1" applyNumberFormat="1" applyFont="1" applyFill="1" applyBorder="1" applyAlignment="1">
      <alignment horizontal="right" vertical="center" wrapText="1"/>
    </xf>
    <xf numFmtId="37" fontId="13" fillId="0" borderId="4" xfId="1" applyNumberFormat="1" applyFont="1" applyFill="1" applyBorder="1" applyAlignment="1">
      <alignment horizontal="right" vertical="center"/>
    </xf>
    <xf numFmtId="37" fontId="14" fillId="0" borderId="4" xfId="1" applyNumberFormat="1" applyFont="1" applyFill="1" applyBorder="1" applyAlignment="1">
      <alignment horizontal="right" vertical="center" wrapText="1"/>
    </xf>
    <xf numFmtId="37" fontId="14" fillId="0" borderId="4" xfId="1" applyNumberFormat="1" applyFont="1" applyFill="1" applyBorder="1" applyAlignment="1">
      <alignment horizontal="right" vertical="center"/>
    </xf>
    <xf numFmtId="37" fontId="14" fillId="0" borderId="5" xfId="1" applyNumberFormat="1" applyFont="1" applyFill="1" applyBorder="1" applyAlignment="1">
      <alignment horizontal="right" vertical="center" wrapText="1"/>
    </xf>
    <xf numFmtId="37" fontId="14" fillId="0" borderId="0" xfId="0" applyNumberFormat="1" applyFont="1" applyAlignment="1">
      <alignment horizontal="right" vertical="center"/>
    </xf>
    <xf numFmtId="37" fontId="15" fillId="5" borderId="3" xfId="1" applyNumberFormat="1" applyFont="1" applyFill="1" applyBorder="1" applyAlignment="1">
      <alignment horizontal="right" vertical="center" wrapText="1"/>
    </xf>
    <xf numFmtId="37" fontId="15" fillId="5" borderId="3" xfId="1" applyNumberFormat="1" applyFont="1" applyFill="1" applyBorder="1" applyAlignment="1">
      <alignment horizontal="right" vertical="center"/>
    </xf>
    <xf numFmtId="37" fontId="13" fillId="0" borderId="5" xfId="1" applyNumberFormat="1" applyFont="1" applyFill="1" applyBorder="1" applyAlignment="1">
      <alignment horizontal="right" vertical="center" wrapText="1"/>
    </xf>
    <xf numFmtId="37" fontId="13" fillId="0" borderId="5" xfId="1" applyNumberFormat="1" applyFont="1" applyFill="1" applyBorder="1" applyAlignment="1">
      <alignment horizontal="right" vertical="center"/>
    </xf>
    <xf numFmtId="43" fontId="14" fillId="0" borderId="4" xfId="1" applyFont="1" applyFill="1" applyBorder="1" applyAlignment="1">
      <alignment horizontal="right" vertical="center" wrapText="1"/>
    </xf>
    <xf numFmtId="166" fontId="15" fillId="5" borderId="3" xfId="1" applyNumberFormat="1" applyFont="1" applyFill="1" applyBorder="1" applyAlignment="1">
      <alignment vertical="center" wrapText="1"/>
    </xf>
    <xf numFmtId="166" fontId="15" fillId="5" borderId="3" xfId="1" applyNumberFormat="1" applyFont="1" applyFill="1" applyBorder="1" applyAlignment="1">
      <alignment vertical="center"/>
    </xf>
    <xf numFmtId="166" fontId="13" fillId="0" borderId="4" xfId="1" applyNumberFormat="1" applyFont="1" applyFill="1" applyBorder="1" applyAlignment="1">
      <alignment vertical="center" wrapText="1"/>
    </xf>
    <xf numFmtId="166" fontId="13" fillId="0" borderId="4" xfId="1" applyNumberFormat="1" applyFont="1" applyFill="1" applyBorder="1" applyAlignment="1">
      <alignment vertical="center"/>
    </xf>
    <xf numFmtId="166" fontId="14" fillId="0" borderId="4" xfId="1" applyNumberFormat="1" applyFont="1" applyFill="1" applyBorder="1" applyAlignment="1">
      <alignment vertical="center"/>
    </xf>
    <xf numFmtId="166" fontId="14" fillId="0" borderId="4" xfId="1" applyNumberFormat="1" applyFont="1" applyFill="1" applyBorder="1" applyAlignment="1">
      <alignment horizontal="right" vertical="center" wrapText="1"/>
    </xf>
    <xf numFmtId="166" fontId="14" fillId="0" borderId="4" xfId="1" applyNumberFormat="1" applyFont="1" applyFill="1" applyBorder="1" applyAlignment="1">
      <alignment vertical="center" wrapText="1"/>
    </xf>
    <xf numFmtId="166" fontId="14" fillId="0" borderId="4" xfId="1" applyNumberFormat="1" applyFont="1" applyFill="1" applyBorder="1" applyAlignment="1">
      <alignment horizontal="right" vertical="center"/>
    </xf>
    <xf numFmtId="0" fontId="15" fillId="5" borderId="18" xfId="0" applyFont="1" applyFill="1" applyBorder="1" applyAlignment="1">
      <alignment horizontal="left" vertical="center"/>
    </xf>
    <xf numFmtId="14" fontId="13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166" fontId="13" fillId="0" borderId="4" xfId="1" applyNumberFormat="1" applyFont="1" applyBorder="1" applyAlignment="1">
      <alignment vertical="center"/>
    </xf>
    <xf numFmtId="166" fontId="13" fillId="0" borderId="4" xfId="0" applyNumberFormat="1" applyFont="1" applyBorder="1" applyAlignment="1">
      <alignment vertical="center" wrapText="1"/>
    </xf>
    <xf numFmtId="166" fontId="13" fillId="0" borderId="4" xfId="0" applyNumberFormat="1" applyFont="1" applyBorder="1" applyAlignment="1">
      <alignment vertical="center"/>
    </xf>
    <xf numFmtId="166" fontId="14" fillId="0" borderId="4" xfId="0" applyNumberFormat="1" applyFont="1" applyBorder="1" applyAlignment="1">
      <alignment vertical="center" wrapText="1"/>
    </xf>
    <xf numFmtId="166" fontId="14" fillId="0" borderId="4" xfId="0" applyNumberFormat="1" applyFont="1" applyBorder="1" applyAlignment="1">
      <alignment vertical="center"/>
    </xf>
    <xf numFmtId="166" fontId="14" fillId="0" borderId="4" xfId="1" applyNumberFormat="1" applyFont="1" applyBorder="1" applyAlignment="1">
      <alignment vertical="center"/>
    </xf>
    <xf numFmtId="166" fontId="14" fillId="0" borderId="4" xfId="1" applyNumberFormat="1" applyFont="1" applyBorder="1" applyAlignment="1">
      <alignment vertical="center" wrapText="1"/>
    </xf>
    <xf numFmtId="166" fontId="13" fillId="0" borderId="4" xfId="1" applyNumberFormat="1" applyFont="1" applyBorder="1" applyAlignment="1">
      <alignment vertical="center" wrapText="1"/>
    </xf>
    <xf numFmtId="3" fontId="13" fillId="0" borderId="4" xfId="0" applyNumberFormat="1" applyFont="1" applyBorder="1" applyAlignment="1">
      <alignment vertical="center" wrapText="1"/>
    </xf>
    <xf numFmtId="171" fontId="13" fillId="0" borderId="4" xfId="0" applyNumberFormat="1" applyFont="1" applyBorder="1" applyAlignment="1">
      <alignment vertical="center" wrapText="1"/>
    </xf>
    <xf numFmtId="170" fontId="13" fillId="0" borderId="4" xfId="1" applyNumberFormat="1" applyFont="1" applyBorder="1" applyAlignment="1">
      <alignment vertical="center"/>
    </xf>
    <xf numFmtId="170" fontId="13" fillId="0" borderId="4" xfId="1" applyNumberFormat="1" applyFont="1" applyBorder="1" applyAlignment="1">
      <alignment vertical="center" wrapText="1"/>
    </xf>
    <xf numFmtId="170" fontId="13" fillId="0" borderId="4" xfId="0" applyNumberFormat="1" applyFont="1" applyBorder="1" applyAlignment="1">
      <alignment vertical="center"/>
    </xf>
    <xf numFmtId="170" fontId="13" fillId="0" borderId="4" xfId="1" applyNumberFormat="1" applyFont="1" applyFill="1" applyBorder="1" applyAlignment="1">
      <alignment vertical="center" wrapText="1"/>
    </xf>
    <xf numFmtId="172" fontId="13" fillId="0" borderId="4" xfId="0" applyNumberFormat="1" applyFont="1" applyBorder="1" applyAlignment="1">
      <alignment vertical="center" wrapText="1"/>
    </xf>
    <xf numFmtId="170" fontId="13" fillId="0" borderId="5" xfId="1" applyNumberFormat="1" applyFont="1" applyBorder="1" applyAlignment="1">
      <alignment vertical="center"/>
    </xf>
    <xf numFmtId="0" fontId="15" fillId="7" borderId="3" xfId="0" applyFont="1" applyFill="1" applyBorder="1" applyAlignment="1">
      <alignment horizontal="left" vertical="center"/>
    </xf>
    <xf numFmtId="0" fontId="15" fillId="7" borderId="3" xfId="0" applyFont="1" applyFill="1" applyBorder="1" applyAlignment="1">
      <alignment horizontal="center" vertical="center"/>
    </xf>
    <xf numFmtId="0" fontId="15" fillId="7" borderId="3" xfId="0" applyFont="1" applyFill="1" applyBorder="1" applyAlignment="1">
      <alignment vertical="center"/>
    </xf>
    <xf numFmtId="0" fontId="27" fillId="2" borderId="0" xfId="3" applyFont="1" applyFill="1"/>
    <xf numFmtId="3" fontId="15" fillId="0" borderId="4" xfId="0" applyNumberFormat="1" applyFont="1" applyBorder="1" applyAlignment="1">
      <alignment horizontal="right" vertical="center"/>
    </xf>
    <xf numFmtId="167" fontId="14" fillId="0" borderId="0" xfId="2" applyNumberFormat="1" applyFont="1" applyFill="1" applyAlignment="1">
      <alignment vertical="center"/>
    </xf>
    <xf numFmtId="166" fontId="0" fillId="0" borderId="0" xfId="0" applyNumberFormat="1"/>
    <xf numFmtId="0" fontId="14" fillId="0" borderId="5" xfId="0" applyFont="1" applyBorder="1" applyAlignment="1">
      <alignment vertical="center" wrapText="1"/>
    </xf>
    <xf numFmtId="166" fontId="14" fillId="0" borderId="5" xfId="1" applyNumberFormat="1" applyFont="1" applyFill="1" applyBorder="1" applyAlignment="1">
      <alignment vertical="center" wrapText="1"/>
    </xf>
    <xf numFmtId="166" fontId="14" fillId="0" borderId="5" xfId="1" applyNumberFormat="1" applyFont="1" applyFill="1" applyBorder="1" applyAlignment="1">
      <alignment vertical="center"/>
    </xf>
    <xf numFmtId="164" fontId="14" fillId="0" borderId="0" xfId="0" applyNumberFormat="1" applyFont="1" applyAlignment="1">
      <alignment vertical="center"/>
    </xf>
    <xf numFmtId="0" fontId="14" fillId="0" borderId="14" xfId="0" applyFont="1" applyBorder="1" applyAlignment="1">
      <alignment vertical="center"/>
    </xf>
    <xf numFmtId="167" fontId="14" fillId="0" borderId="0" xfId="2" applyNumberFormat="1" applyFont="1" applyBorder="1" applyAlignment="1">
      <alignment vertical="center"/>
    </xf>
    <xf numFmtId="0" fontId="14" fillId="0" borderId="15" xfId="0" applyFont="1" applyBorder="1" applyAlignment="1">
      <alignment vertical="center"/>
    </xf>
    <xf numFmtId="167" fontId="14" fillId="0" borderId="16" xfId="2" applyNumberFormat="1" applyFont="1" applyBorder="1" applyAlignment="1">
      <alignment vertical="center"/>
    </xf>
    <xf numFmtId="164" fontId="14" fillId="0" borderId="8" xfId="0" applyNumberFormat="1" applyFont="1" applyBorder="1" applyAlignment="1">
      <alignment vertical="center"/>
    </xf>
    <xf numFmtId="167" fontId="14" fillId="0" borderId="8" xfId="2" applyNumberFormat="1" applyFont="1" applyBorder="1" applyAlignment="1">
      <alignment vertical="center"/>
    </xf>
    <xf numFmtId="167" fontId="14" fillId="0" borderId="12" xfId="2" applyNumberFormat="1" applyFont="1" applyBorder="1" applyAlignment="1">
      <alignment vertical="center"/>
    </xf>
    <xf numFmtId="167" fontId="14" fillId="0" borderId="14" xfId="2" applyNumberFormat="1" applyFont="1" applyBorder="1" applyAlignment="1">
      <alignment vertical="center"/>
    </xf>
    <xf numFmtId="167" fontId="14" fillId="0" borderId="15" xfId="2" applyNumberFormat="1" applyFont="1" applyBorder="1" applyAlignment="1">
      <alignment vertical="center"/>
    </xf>
    <xf numFmtId="164" fontId="14" fillId="0" borderId="16" xfId="0" applyNumberFormat="1" applyFont="1" applyBorder="1" applyAlignment="1">
      <alignment vertical="center"/>
    </xf>
    <xf numFmtId="164" fontId="14" fillId="0" borderId="12" xfId="0" applyNumberFormat="1" applyFont="1" applyBorder="1" applyAlignment="1">
      <alignment vertical="center"/>
    </xf>
    <xf numFmtId="165" fontId="14" fillId="0" borderId="15" xfId="1" applyNumberFormat="1" applyFont="1" applyFill="1" applyBorder="1" applyAlignment="1">
      <alignment horizontal="right" vertical="center" wrapText="1" readingOrder="1"/>
    </xf>
    <xf numFmtId="0" fontId="15" fillId="0" borderId="0" xfId="0" applyFont="1" applyAlignment="1">
      <alignment vertical="center" wrapText="1"/>
    </xf>
    <xf numFmtId="164" fontId="14" fillId="0" borderId="4" xfId="0" applyNumberFormat="1" applyFont="1" applyBorder="1" applyAlignment="1">
      <alignment vertical="center"/>
    </xf>
    <xf numFmtId="166" fontId="14" fillId="0" borderId="14" xfId="0" applyNumberFormat="1" applyFont="1" applyBorder="1" applyAlignment="1">
      <alignment vertical="center"/>
    </xf>
    <xf numFmtId="167" fontId="14" fillId="0" borderId="4" xfId="2" applyNumberFormat="1" applyFont="1" applyBorder="1" applyAlignment="1">
      <alignment vertical="center"/>
    </xf>
    <xf numFmtId="167" fontId="14" fillId="0" borderId="5" xfId="2" applyNumberFormat="1" applyFont="1" applyBorder="1" applyAlignment="1">
      <alignment vertical="center"/>
    </xf>
    <xf numFmtId="166" fontId="14" fillId="0" borderId="0" xfId="0" applyNumberFormat="1" applyFont="1" applyAlignment="1">
      <alignment vertical="center"/>
    </xf>
    <xf numFmtId="0" fontId="15" fillId="5" borderId="13" xfId="0" applyFont="1" applyFill="1" applyBorder="1" applyAlignment="1">
      <alignment horizontal="right" vertical="center" wrapText="1"/>
    </xf>
    <xf numFmtId="164" fontId="15" fillId="5" borderId="4" xfId="1" applyNumberFormat="1" applyFont="1" applyFill="1" applyBorder="1" applyAlignment="1">
      <alignment horizontal="right" vertical="center"/>
    </xf>
    <xf numFmtId="164" fontId="14" fillId="0" borderId="4" xfId="1" applyNumberFormat="1" applyFont="1" applyFill="1" applyBorder="1" applyAlignment="1">
      <alignment horizontal="right" vertical="center" wrapText="1"/>
    </xf>
    <xf numFmtId="164" fontId="14" fillId="0" borderId="4" xfId="1" applyNumberFormat="1" applyFont="1" applyFill="1" applyBorder="1" applyAlignment="1">
      <alignment vertical="center"/>
    </xf>
    <xf numFmtId="164" fontId="13" fillId="0" borderId="4" xfId="1" applyNumberFormat="1" applyFont="1" applyFill="1" applyBorder="1" applyAlignment="1">
      <alignment vertical="center"/>
    </xf>
    <xf numFmtId="164" fontId="14" fillId="0" borderId="5" xfId="1" applyNumberFormat="1" applyFont="1" applyFill="1" applyBorder="1" applyAlignment="1">
      <alignment vertical="center"/>
    </xf>
    <xf numFmtId="164" fontId="15" fillId="5" borderId="0" xfId="1" applyNumberFormat="1" applyFont="1" applyFill="1" applyBorder="1" applyAlignment="1">
      <alignment horizontal="right" vertical="center"/>
    </xf>
    <xf numFmtId="37" fontId="15" fillId="5" borderId="0" xfId="1" applyNumberFormat="1" applyFont="1" applyFill="1" applyBorder="1" applyAlignment="1">
      <alignment horizontal="right" vertical="center"/>
    </xf>
    <xf numFmtId="0" fontId="15" fillId="5" borderId="0" xfId="0" applyFont="1" applyFill="1" applyAlignment="1">
      <alignment horizontal="right" vertical="center" wrapText="1"/>
    </xf>
    <xf numFmtId="43" fontId="14" fillId="0" borderId="4" xfId="1" applyFont="1" applyBorder="1" applyAlignment="1">
      <alignment horizontal="right" vertical="center" wrapText="1"/>
    </xf>
    <xf numFmtId="0" fontId="29" fillId="5" borderId="18" xfId="5" applyFont="1" applyFill="1" applyBorder="1" applyAlignment="1">
      <alignment horizontal="left" vertical="center" wrapText="1" readingOrder="1"/>
    </xf>
    <xf numFmtId="0" fontId="29" fillId="0" borderId="0" xfId="5" applyFont="1" applyAlignment="1">
      <alignment horizontal="left" vertical="center" wrapText="1" readingOrder="1"/>
    </xf>
    <xf numFmtId="0" fontId="29" fillId="5" borderId="18" xfId="5" applyFont="1" applyFill="1" applyBorder="1" applyAlignment="1">
      <alignment horizontal="center" vertical="center" wrapText="1" readingOrder="1"/>
    </xf>
    <xf numFmtId="0" fontId="29" fillId="0" borderId="0" xfId="5" applyFont="1" applyAlignment="1">
      <alignment horizontal="center" vertical="top" wrapText="1" readingOrder="1"/>
    </xf>
    <xf numFmtId="0" fontId="29" fillId="5" borderId="2" xfId="5" applyFont="1" applyFill="1" applyBorder="1" applyAlignment="1">
      <alignment horizontal="center" vertical="center" wrapText="1" readingOrder="1"/>
    </xf>
    <xf numFmtId="0" fontId="30" fillId="0" borderId="0" xfId="5" applyFont="1"/>
    <xf numFmtId="164" fontId="32" fillId="0" borderId="18" xfId="6" applyNumberFormat="1" applyFont="1" applyFill="1" applyBorder="1" applyAlignment="1">
      <alignment vertical="center" wrapText="1" readingOrder="1"/>
    </xf>
    <xf numFmtId="164" fontId="32" fillId="0" borderId="0" xfId="6" applyNumberFormat="1" applyFont="1" applyFill="1" applyBorder="1" applyAlignment="1">
      <alignment vertical="center" wrapText="1" readingOrder="1"/>
    </xf>
    <xf numFmtId="164" fontId="32" fillId="0" borderId="18" xfId="6" applyNumberFormat="1" applyFont="1" applyFill="1" applyBorder="1" applyAlignment="1">
      <alignment horizontal="right" vertical="center" wrapText="1" readingOrder="1"/>
    </xf>
    <xf numFmtId="164" fontId="32" fillId="0" borderId="0" xfId="6" applyNumberFormat="1" applyFont="1" applyFill="1" applyBorder="1" applyAlignment="1">
      <alignment horizontal="right" vertical="center" wrapText="1" readingOrder="1"/>
    </xf>
    <xf numFmtId="0" fontId="13" fillId="0" borderId="0" xfId="5" applyFont="1" applyAlignment="1">
      <alignment vertical="center"/>
    </xf>
    <xf numFmtId="164" fontId="33" fillId="0" borderId="18" xfId="6" applyNumberFormat="1" applyFont="1" applyFill="1" applyBorder="1" applyAlignment="1">
      <alignment vertical="center" wrapText="1" readingOrder="1"/>
    </xf>
    <xf numFmtId="164" fontId="33" fillId="0" borderId="0" xfId="6" applyNumberFormat="1" applyFont="1" applyFill="1" applyBorder="1" applyAlignment="1">
      <alignment vertical="center" wrapText="1" readingOrder="1"/>
    </xf>
    <xf numFmtId="164" fontId="33" fillId="0" borderId="18" xfId="6" applyNumberFormat="1" applyFont="1" applyFill="1" applyBorder="1" applyAlignment="1">
      <alignment horizontal="right" vertical="center" wrapText="1" readingOrder="1"/>
    </xf>
    <xf numFmtId="164" fontId="33" fillId="0" borderId="0" xfId="6" applyNumberFormat="1" applyFont="1" applyFill="1" applyBorder="1" applyAlignment="1">
      <alignment horizontal="right" vertical="center" wrapText="1" readingOrder="1"/>
    </xf>
    <xf numFmtId="0" fontId="14" fillId="0" borderId="0" xfId="5" applyFont="1" applyAlignment="1">
      <alignment vertical="center"/>
    </xf>
    <xf numFmtId="164" fontId="33" fillId="0" borderId="0" xfId="6" applyNumberFormat="1" applyFont="1" applyFill="1" applyBorder="1" applyAlignment="1">
      <alignment horizontal="left" vertical="center" wrapText="1" readingOrder="1"/>
    </xf>
    <xf numFmtId="164" fontId="33" fillId="0" borderId="18" xfId="6" applyNumberFormat="1" applyFont="1" applyFill="1" applyBorder="1" applyAlignment="1">
      <alignment horizontal="left" vertical="center" wrapText="1" readingOrder="1"/>
    </xf>
    <xf numFmtId="0" fontId="34" fillId="3" borderId="0" xfId="5" applyFont="1" applyFill="1"/>
    <xf numFmtId="0" fontId="34" fillId="0" borderId="0" xfId="5" applyFont="1"/>
    <xf numFmtId="3" fontId="35" fillId="0" borderId="18" xfId="6" applyNumberFormat="1" applyFont="1" applyFill="1" applyBorder="1"/>
    <xf numFmtId="3" fontId="35" fillId="0" borderId="0" xfId="6" applyNumberFormat="1" applyFont="1" applyFill="1" applyBorder="1"/>
    <xf numFmtId="3" fontId="34" fillId="0" borderId="0" xfId="6" applyNumberFormat="1" applyFont="1" applyFill="1" applyBorder="1"/>
    <xf numFmtId="0" fontId="29" fillId="0" borderId="0" xfId="5" applyFont="1" applyAlignment="1">
      <alignment horizontal="center" vertical="center" wrapText="1" readingOrder="1"/>
    </xf>
    <xf numFmtId="166" fontId="33" fillId="0" borderId="18" xfId="6" applyNumberFormat="1" applyFont="1" applyFill="1" applyBorder="1" applyAlignment="1">
      <alignment horizontal="right" vertical="center" wrapText="1" readingOrder="1"/>
    </xf>
    <xf numFmtId="166" fontId="33" fillId="0" borderId="0" xfId="6" applyNumberFormat="1" applyFont="1" applyFill="1" applyBorder="1" applyAlignment="1">
      <alignment horizontal="right" vertical="center" wrapText="1" readingOrder="1"/>
    </xf>
    <xf numFmtId="168" fontId="33" fillId="0" borderId="18" xfId="6" applyFont="1" applyFill="1" applyBorder="1" applyAlignment="1">
      <alignment horizontal="right" vertical="center" wrapText="1" readingOrder="1"/>
    </xf>
    <xf numFmtId="168" fontId="33" fillId="0" borderId="0" xfId="6" applyFont="1" applyFill="1" applyBorder="1" applyAlignment="1">
      <alignment horizontal="right" vertical="center" wrapText="1" readingOrder="1"/>
    </xf>
    <xf numFmtId="0" fontId="36" fillId="0" borderId="0" xfId="5" applyFont="1"/>
    <xf numFmtId="0" fontId="37" fillId="3" borderId="0" xfId="5" applyFont="1" applyFill="1"/>
    <xf numFmtId="169" fontId="37" fillId="3" borderId="0" xfId="6" applyNumberFormat="1" applyFont="1" applyFill="1" applyAlignment="1"/>
    <xf numFmtId="169" fontId="37" fillId="0" borderId="0" xfId="6" applyNumberFormat="1" applyFont="1" applyAlignment="1">
      <alignment horizontal="left"/>
    </xf>
    <xf numFmtId="0" fontId="38" fillId="3" borderId="0" xfId="5" applyFont="1" applyFill="1"/>
    <xf numFmtId="169" fontId="38" fillId="3" borderId="0" xfId="6" applyNumberFormat="1" applyFont="1" applyFill="1" applyAlignment="1"/>
    <xf numFmtId="169" fontId="38" fillId="0" borderId="0" xfId="6" applyNumberFormat="1" applyFont="1" applyAlignment="1">
      <alignment horizontal="left"/>
    </xf>
    <xf numFmtId="0" fontId="39" fillId="0" borderId="0" xfId="5" applyFont="1"/>
    <xf numFmtId="169" fontId="39" fillId="0" borderId="0" xfId="6" applyNumberFormat="1" applyFont="1"/>
    <xf numFmtId="0" fontId="40" fillId="0" borderId="0" xfId="5" applyFont="1"/>
    <xf numFmtId="169" fontId="30" fillId="0" borderId="0" xfId="6" applyNumberFormat="1" applyFont="1"/>
    <xf numFmtId="10" fontId="30" fillId="0" borderId="0" xfId="7" applyNumberFormat="1" applyFont="1" applyBorder="1"/>
    <xf numFmtId="10" fontId="30" fillId="0" borderId="0" xfId="7" applyNumberFormat="1" applyFont="1" applyFill="1" applyBorder="1"/>
    <xf numFmtId="173" fontId="30" fillId="0" borderId="0" xfId="5" quotePrefix="1" applyNumberFormat="1" applyFont="1"/>
    <xf numFmtId="39" fontId="30" fillId="0" borderId="0" xfId="5" quotePrefix="1" applyNumberFormat="1" applyFont="1" applyAlignment="1">
      <alignment horizontal="right"/>
    </xf>
    <xf numFmtId="39" fontId="30" fillId="0" borderId="0" xfId="5" applyNumberFormat="1" applyFont="1"/>
    <xf numFmtId="37" fontId="30" fillId="0" borderId="0" xfId="5" applyNumberFormat="1" applyFont="1"/>
    <xf numFmtId="37" fontId="41" fillId="0" borderId="0" xfId="5" applyNumberFormat="1" applyFont="1"/>
    <xf numFmtId="174" fontId="30" fillId="0" borderId="0" xfId="5" applyNumberFormat="1" applyFont="1"/>
    <xf numFmtId="0" fontId="29" fillId="5" borderId="18" xfId="5" quotePrefix="1" applyFont="1" applyFill="1" applyBorder="1" applyAlignment="1">
      <alignment horizontal="center" vertical="center" wrapText="1" readingOrder="1"/>
    </xf>
    <xf numFmtId="0" fontId="29" fillId="0" borderId="0" xfId="5" quotePrefix="1" applyFont="1" applyAlignment="1">
      <alignment horizontal="center" vertical="top" wrapText="1" readingOrder="1"/>
    </xf>
    <xf numFmtId="166" fontId="32" fillId="0" borderId="18" xfId="6" applyNumberFormat="1" applyFont="1" applyFill="1" applyBorder="1" applyAlignment="1">
      <alignment horizontal="right" vertical="center" wrapText="1" readingOrder="1"/>
    </xf>
    <xf numFmtId="166" fontId="32" fillId="0" borderId="0" xfId="6" applyNumberFormat="1" applyFont="1" applyFill="1" applyBorder="1" applyAlignment="1">
      <alignment horizontal="right" vertical="center" wrapText="1" readingOrder="1"/>
    </xf>
    <xf numFmtId="167" fontId="32" fillId="0" borderId="18" xfId="7" applyNumberFormat="1" applyFont="1" applyFill="1" applyBorder="1" applyAlignment="1">
      <alignment horizontal="right" vertical="center" wrapText="1" readingOrder="1"/>
    </xf>
    <xf numFmtId="167" fontId="32" fillId="0" borderId="0" xfId="7" applyNumberFormat="1" applyFont="1" applyFill="1" applyBorder="1" applyAlignment="1">
      <alignment horizontal="right" vertical="center" wrapText="1" readingOrder="1"/>
    </xf>
    <xf numFmtId="0" fontId="14" fillId="0" borderId="4" xfId="0" applyFont="1" applyBorder="1" applyAlignment="1">
      <alignment horizontal="left" vertical="center" wrapText="1" indent="1"/>
    </xf>
    <xf numFmtId="0" fontId="22" fillId="0" borderId="4" xfId="0" applyFont="1" applyBorder="1" applyAlignment="1">
      <alignment horizontal="left" vertical="center" wrapText="1" indent="1"/>
    </xf>
    <xf numFmtId="0" fontId="13" fillId="0" borderId="4" xfId="0" applyFont="1" applyBorder="1" applyAlignment="1">
      <alignment horizontal="left" vertical="center"/>
    </xf>
    <xf numFmtId="43" fontId="13" fillId="0" borderId="4" xfId="1" applyFont="1" applyFill="1" applyBorder="1" applyAlignment="1">
      <alignment horizontal="right" vertical="center" wrapText="1"/>
    </xf>
    <xf numFmtId="175" fontId="14" fillId="0" borderId="4" xfId="1" applyNumberFormat="1" applyFont="1" applyFill="1" applyBorder="1" applyAlignment="1">
      <alignment horizontal="right" vertical="center" wrapText="1"/>
    </xf>
    <xf numFmtId="175" fontId="15" fillId="5" borderId="3" xfId="1" applyNumberFormat="1" applyFont="1" applyFill="1" applyBorder="1" applyAlignment="1">
      <alignment horizontal="right" vertical="center" wrapText="1"/>
    </xf>
    <xf numFmtId="175" fontId="13" fillId="0" borderId="4" xfId="1" applyNumberFormat="1" applyFont="1" applyFill="1" applyBorder="1" applyAlignment="1">
      <alignment horizontal="right" vertical="center" wrapText="1"/>
    </xf>
    <xf numFmtId="175" fontId="15" fillId="5" borderId="6" xfId="1" applyNumberFormat="1" applyFont="1" applyFill="1" applyBorder="1" applyAlignment="1">
      <alignment horizontal="right" vertical="center" wrapText="1"/>
    </xf>
    <xf numFmtId="175" fontId="13" fillId="0" borderId="5" xfId="1" applyNumberFormat="1" applyFont="1" applyFill="1" applyBorder="1" applyAlignment="1">
      <alignment horizontal="right" vertical="center" wrapText="1"/>
    </xf>
    <xf numFmtId="175" fontId="14" fillId="0" borderId="4" xfId="1" applyNumberFormat="1" applyFont="1" applyBorder="1" applyAlignment="1">
      <alignment horizontal="right" vertical="center" wrapText="1"/>
    </xf>
    <xf numFmtId="167" fontId="14" fillId="0" borderId="0" xfId="2" applyNumberFormat="1" applyFont="1" applyAlignment="1">
      <alignment vertical="center"/>
    </xf>
    <xf numFmtId="164" fontId="14" fillId="0" borderId="0" xfId="0" applyNumberFormat="1" applyFont="1" applyAlignment="1">
      <alignment horizontal="center" vertical="center"/>
    </xf>
    <xf numFmtId="164" fontId="14" fillId="0" borderId="8" xfId="0" applyNumberFormat="1" applyFont="1" applyBorder="1" applyAlignment="1">
      <alignment horizontal="center" vertical="center"/>
    </xf>
    <xf numFmtId="164" fontId="14" fillId="0" borderId="4" xfId="1" applyNumberFormat="1" applyFont="1" applyFill="1" applyBorder="1" applyAlignment="1">
      <alignment horizontal="left" vertical="center" wrapText="1" indent="1" readingOrder="1"/>
    </xf>
    <xf numFmtId="0" fontId="15" fillId="5" borderId="14" xfId="0" applyFont="1" applyFill="1" applyBorder="1" applyAlignment="1">
      <alignment vertical="center" wrapText="1"/>
    </xf>
    <xf numFmtId="164" fontId="13" fillId="0" borderId="5" xfId="1" applyNumberFormat="1" applyFont="1" applyFill="1" applyBorder="1" applyAlignment="1">
      <alignment vertical="center" wrapText="1" readingOrder="1"/>
    </xf>
    <xf numFmtId="164" fontId="13" fillId="0" borderId="12" xfId="1" applyNumberFormat="1" applyFont="1" applyFill="1" applyBorder="1" applyAlignment="1">
      <alignment horizontal="right" vertical="center" readingOrder="1"/>
    </xf>
    <xf numFmtId="0" fontId="15" fillId="5" borderId="14" xfId="0" applyFont="1" applyFill="1" applyBorder="1" applyAlignment="1">
      <alignment horizontal="right" vertical="center" wrapText="1"/>
    </xf>
    <xf numFmtId="167" fontId="14" fillId="0" borderId="14" xfId="1" applyNumberFormat="1" applyFont="1" applyFill="1" applyBorder="1" applyAlignment="1">
      <alignment horizontal="right" vertical="center" wrapText="1" readingOrder="1"/>
    </xf>
    <xf numFmtId="167" fontId="14" fillId="0" borderId="0" xfId="0" applyNumberFormat="1" applyFont="1" applyAlignment="1">
      <alignment vertical="center"/>
    </xf>
    <xf numFmtId="167" fontId="14" fillId="0" borderId="15" xfId="1" applyNumberFormat="1" applyFont="1" applyFill="1" applyBorder="1" applyAlignment="1">
      <alignment horizontal="right" vertical="center" wrapText="1" readingOrder="1"/>
    </xf>
    <xf numFmtId="164" fontId="13" fillId="0" borderId="15" xfId="1" applyNumberFormat="1" applyFont="1" applyFill="1" applyBorder="1" applyAlignment="1">
      <alignment horizontal="right" vertical="center" wrapText="1" readingOrder="1"/>
    </xf>
    <xf numFmtId="164" fontId="13" fillId="0" borderId="16" xfId="2" applyNumberFormat="1" applyFont="1" applyBorder="1" applyAlignment="1">
      <alignment vertical="center"/>
    </xf>
    <xf numFmtId="164" fontId="14" fillId="0" borderId="8" xfId="0" applyNumberFormat="1" applyFont="1" applyBorder="1" applyAlignment="1">
      <alignment horizontal="right" vertical="center"/>
    </xf>
    <xf numFmtId="164" fontId="14" fillId="0" borderId="0" xfId="0" applyNumberFormat="1" applyFont="1" applyAlignment="1">
      <alignment horizontal="right" vertical="center"/>
    </xf>
    <xf numFmtId="164" fontId="13" fillId="0" borderId="16" xfId="2" applyNumberFormat="1" applyFont="1" applyBorder="1" applyAlignment="1">
      <alignment horizontal="right" vertical="center"/>
    </xf>
    <xf numFmtId="164" fontId="14" fillId="0" borderId="16" xfId="2" applyNumberFormat="1" applyFont="1" applyBorder="1" applyAlignment="1">
      <alignment horizontal="right" vertical="center"/>
    </xf>
    <xf numFmtId="164" fontId="13" fillId="0" borderId="0" xfId="1" applyNumberFormat="1" applyFont="1" applyFill="1" applyBorder="1" applyAlignment="1">
      <alignment horizontal="left" vertical="center" wrapText="1" indent="1" readingOrder="1"/>
    </xf>
    <xf numFmtId="164" fontId="14" fillId="8" borderId="4" xfId="1" applyNumberFormat="1" applyFont="1" applyFill="1" applyBorder="1" applyAlignment="1">
      <alignment horizontal="left" vertical="center" wrapText="1" indent="1" readingOrder="1"/>
    </xf>
    <xf numFmtId="164" fontId="14" fillId="8" borderId="4" xfId="1" applyNumberFormat="1" applyFont="1" applyFill="1" applyBorder="1" applyAlignment="1">
      <alignment vertical="center" wrapText="1" readingOrder="1"/>
    </xf>
    <xf numFmtId="164" fontId="14" fillId="8" borderId="14" xfId="1" applyNumberFormat="1" applyFont="1" applyFill="1" applyBorder="1" applyAlignment="1">
      <alignment horizontal="right" vertical="center" wrapText="1" readingOrder="1"/>
    </xf>
    <xf numFmtId="164" fontId="14" fillId="8" borderId="0" xfId="0" applyNumberFormat="1" applyFont="1" applyFill="1" applyAlignment="1">
      <alignment horizontal="right" vertical="center"/>
    </xf>
    <xf numFmtId="164" fontId="14" fillId="8" borderId="8" xfId="0" applyNumberFormat="1" applyFont="1" applyFill="1" applyBorder="1" applyAlignment="1">
      <alignment horizontal="right" vertical="center"/>
    </xf>
    <xf numFmtId="167" fontId="14" fillId="0" borderId="8" xfId="2" applyNumberFormat="1" applyFont="1" applyBorder="1" applyAlignment="1">
      <alignment horizontal="right" vertical="center"/>
    </xf>
    <xf numFmtId="167" fontId="14" fillId="0" borderId="12" xfId="2" applyNumberFormat="1" applyFont="1" applyFill="1" applyBorder="1" applyAlignment="1">
      <alignment horizontal="right" vertical="center" readingOrder="1"/>
    </xf>
    <xf numFmtId="167" fontId="13" fillId="0" borderId="12" xfId="2" applyNumberFormat="1" applyFont="1" applyFill="1" applyBorder="1" applyAlignment="1">
      <alignment horizontal="right" vertical="center" readingOrder="1"/>
    </xf>
    <xf numFmtId="38" fontId="0" fillId="0" borderId="0" xfId="0" applyNumberFormat="1"/>
    <xf numFmtId="0" fontId="15" fillId="5" borderId="14" xfId="0" applyFont="1" applyFill="1" applyBorder="1" applyAlignment="1">
      <alignment horizontal="center" vertical="center" wrapText="1"/>
    </xf>
    <xf numFmtId="0" fontId="15" fillId="5" borderId="0" xfId="0" applyFont="1" applyFill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</cellXfs>
  <cellStyles count="8">
    <cellStyle name="Normal" xfId="0" builtinId="0"/>
    <cellStyle name="Normal 2" xfId="3" xr:uid="{044300BE-096F-4A7D-9071-FE19E6B8FAC4}"/>
    <cellStyle name="Normal 3" xfId="5" xr:uid="{801BED52-CEFD-40FF-9422-1F6991099A28}"/>
    <cellStyle name="Porcentagem" xfId="2" builtinId="5"/>
    <cellStyle name="Porcentagem 2" xfId="7" xr:uid="{ADA77813-3BEF-4A06-8A2E-B2F85F670C04}"/>
    <cellStyle name="Vírgula" xfId="1" builtinId="3"/>
    <cellStyle name="Vírgula 2" xfId="4" xr:uid="{F4A90888-65D3-467A-B252-F41825461BAB}"/>
    <cellStyle name="Vírgula 3" xfId="6" xr:uid="{39C0B3F9-EF8E-4D85-9CDC-FB7E31928D95}"/>
  </cellStyles>
  <dxfs count="0"/>
  <tableStyles count="0" defaultTableStyle="TableStyleMedium2" defaultPivotStyle="PivotStyleLight16"/>
  <colors>
    <mruColors>
      <color rgb="FF4B5866"/>
      <color rgb="FFBBDEFB"/>
      <color rgb="FF0539B6"/>
      <color rgb="FF1C8FF1"/>
      <color rgb="FF8E98A7"/>
      <color rgb="FFDADDE2"/>
      <color rgb="FFD0D4DA"/>
      <color rgb="FFECEDF0"/>
      <color rgb="FFDFE1E5"/>
      <color rgb="FF6D76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microsoft.com/office/2017/10/relationships/person" Target="persons/perso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Controle Mov. | Motion Control'!A1"/><Relationship Id="rId13" Type="http://schemas.openxmlformats.org/officeDocument/2006/relationships/hyperlink" Target="#' Montadora | OEM'!A1"/><Relationship Id="rId18" Type="http://schemas.openxmlformats.org/officeDocument/2006/relationships/hyperlink" Target="#'Tec. Av. e HQ | Ad. Tec. and HQ'!A1"/><Relationship Id="rId3" Type="http://schemas.openxmlformats.org/officeDocument/2006/relationships/hyperlink" Target="#'DRE | Income Statement '!A1"/><Relationship Id="rId21" Type="http://schemas.openxmlformats.org/officeDocument/2006/relationships/hyperlink" Target="#'Vol. por Vert. | Vol. by Vert'!A1"/><Relationship Id="rId7" Type="http://schemas.openxmlformats.org/officeDocument/2006/relationships/hyperlink" Target="#'Autope&#231;as | Auto Parts'!A1"/><Relationship Id="rId12" Type="http://schemas.openxmlformats.org/officeDocument/2006/relationships/hyperlink" Target="#'Vol. por Vert. | Vol. by Vert.'!A1"/><Relationship Id="rId17" Type="http://schemas.openxmlformats.org/officeDocument/2006/relationships/hyperlink" Target="#'Servi&#231;os |  Services'!A1"/><Relationship Id="rId2" Type="http://schemas.openxmlformats.org/officeDocument/2006/relationships/hyperlink" Target="#'Balan&#231;o Patr. | Fin. Statment'!A1"/><Relationship Id="rId16" Type="http://schemas.openxmlformats.org/officeDocument/2006/relationships/hyperlink" Target="#'D&#237;vida | Debt'!A1"/><Relationship Id="rId20" Type="http://schemas.openxmlformats.org/officeDocument/2006/relationships/hyperlink" Target="#'Elimina&#231;&#245;es | Intercompany'!A1"/><Relationship Id="rId1" Type="http://schemas.openxmlformats.org/officeDocument/2006/relationships/image" Target="../media/image1.png"/><Relationship Id="rId6" Type="http://schemas.openxmlformats.org/officeDocument/2006/relationships/hyperlink" Target="#'Montadora | OEM'!A1"/><Relationship Id="rId11" Type="http://schemas.openxmlformats.org/officeDocument/2006/relationships/hyperlink" Target="#'Elimina&#231;&#245;es | Intercompany Sale'!A1"/><Relationship Id="rId5" Type="http://schemas.openxmlformats.org/officeDocument/2006/relationships/hyperlink" Target="#'Dividendos JCP | Dividends'!A1"/><Relationship Id="rId15" Type="http://schemas.openxmlformats.org/officeDocument/2006/relationships/hyperlink" Target="#'Banco Randon | Randon Bank'!A1"/><Relationship Id="rId10" Type="http://schemas.openxmlformats.org/officeDocument/2006/relationships/hyperlink" Target="#'Tec Av e Est Dig | Adv Tec'!A1"/><Relationship Id="rId19" Type="http://schemas.openxmlformats.org/officeDocument/2006/relationships/hyperlink" Target="#'Controle Mov | Motion Control'!A1"/><Relationship Id="rId4" Type="http://schemas.openxmlformats.org/officeDocument/2006/relationships/hyperlink" Target="#'Fluxo de Caixa | Cash Flow'!A1"/><Relationship Id="rId9" Type="http://schemas.openxmlformats.org/officeDocument/2006/relationships/hyperlink" Target="#'Sol. Fin e Serv. | Fin. &amp; Serv.'!A1"/><Relationship Id="rId14" Type="http://schemas.openxmlformats.org/officeDocument/2006/relationships/hyperlink" Target="#'Autope&#231;as |  Auto Parts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enu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enu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enu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enu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enu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Menu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Menu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Menu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enu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enu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enu!A1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enu!A1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enu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enu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enu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enu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Menu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enu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enu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enu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285751</xdr:colOff>
      <xdr:row>1</xdr:row>
      <xdr:rowOff>1</xdr:rowOff>
    </xdr:from>
    <xdr:to>
      <xdr:col>17</xdr:col>
      <xdr:colOff>0</xdr:colOff>
      <xdr:row>3</xdr:row>
      <xdr:rowOff>66676</xdr:rowOff>
    </xdr:to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D9B44067-E979-4DF2-BFB8-5EB986C48212}"/>
            </a:ext>
          </a:extLst>
        </xdr:cNvPr>
        <xdr:cNvSpPr/>
      </xdr:nvSpPr>
      <xdr:spPr>
        <a:xfrm>
          <a:off x="5686426" y="190501"/>
          <a:ext cx="4552949" cy="4476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l"/>
          <a:r>
            <a:rPr lang="pt-BR" sz="2200" b="0">
              <a:solidFill>
                <a:srgbClr val="0539B6"/>
              </a:solidFill>
              <a:latin typeface="Inter Light" panose="02000503000000020004" pitchFamily="2" charset="0"/>
              <a:ea typeface="Inter Light" panose="02000503000000020004" pitchFamily="2" charset="0"/>
              <a:cs typeface="Poppins" panose="00000500000000000000" pitchFamily="2" charset="0"/>
            </a:rPr>
            <a:t>Dados Históricos | </a:t>
          </a:r>
          <a:r>
            <a:rPr lang="pt-BR" sz="2200" b="0" i="1">
              <a:solidFill>
                <a:srgbClr val="0539B6"/>
              </a:solidFill>
              <a:latin typeface="Inter Light" panose="02000503000000020004" pitchFamily="2" charset="0"/>
              <a:ea typeface="Inter Light" panose="02000503000000020004" pitchFamily="2" charset="0"/>
              <a:cs typeface="Poppins" panose="00000500000000000000" pitchFamily="2" charset="0"/>
            </a:rPr>
            <a:t>Historical Data</a:t>
          </a:r>
        </a:p>
      </xdr:txBody>
    </xdr:sp>
    <xdr:clientData/>
  </xdr:twoCellAnchor>
  <xdr:twoCellAnchor editAs="oneCell">
    <xdr:from>
      <xdr:col>0</xdr:col>
      <xdr:colOff>190500</xdr:colOff>
      <xdr:row>0</xdr:row>
      <xdr:rowOff>172833</xdr:rowOff>
    </xdr:from>
    <xdr:to>
      <xdr:col>8</xdr:col>
      <xdr:colOff>249545</xdr:colOff>
      <xdr:row>3</xdr:row>
      <xdr:rowOff>104775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A703038-D039-4F42-9217-D8D8FC9FF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72833"/>
          <a:ext cx="4558020" cy="503442"/>
        </a:xfrm>
        <a:prstGeom prst="rect">
          <a:avLst/>
        </a:prstGeom>
      </xdr:spPr>
    </xdr:pic>
    <xdr:clientData/>
  </xdr:twoCellAnchor>
  <xdr:twoCellAnchor>
    <xdr:from>
      <xdr:col>11</xdr:col>
      <xdr:colOff>104776</xdr:colOff>
      <xdr:row>15</xdr:row>
      <xdr:rowOff>47625</xdr:rowOff>
    </xdr:from>
    <xdr:to>
      <xdr:col>13</xdr:col>
      <xdr:colOff>539750</xdr:colOff>
      <xdr:row>16</xdr:row>
      <xdr:rowOff>161925</xdr:rowOff>
    </xdr:to>
    <xdr:sp macro="" textlink="">
      <xdr:nvSpPr>
        <xdr:cNvPr id="21" name="Retângulo 20">
          <a:extLst>
            <a:ext uri="{FF2B5EF4-FFF2-40B4-BE49-F238E27FC236}">
              <a16:creationId xmlns:a16="http://schemas.microsoft.com/office/drawing/2014/main" id="{352A6CB6-FEC1-4110-80C9-BFB4B53D80F8}"/>
            </a:ext>
          </a:extLst>
        </xdr:cNvPr>
        <xdr:cNvSpPr/>
      </xdr:nvSpPr>
      <xdr:spPr>
        <a:xfrm>
          <a:off x="6248401" y="2809875"/>
          <a:ext cx="1711324" cy="2952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l"/>
          <a:r>
            <a:rPr lang="pt-BR" sz="800" b="0">
              <a:solidFill>
                <a:srgbClr val="0539B6"/>
              </a:solidFill>
              <a:latin typeface="Inter Light" panose="02000503000000020004" pitchFamily="2" charset="0"/>
              <a:ea typeface="Inter Light" panose="02000503000000020004" pitchFamily="2" charset="0"/>
              <a:cs typeface="Poppins" panose="00000500000000000000" pitchFamily="2" charset="0"/>
            </a:rPr>
            <a:t>Formato reportado</a:t>
          </a:r>
          <a:r>
            <a:rPr lang="pt-BR" sz="800" b="0" baseline="0">
              <a:solidFill>
                <a:srgbClr val="0539B6"/>
              </a:solidFill>
              <a:latin typeface="Inter Light" panose="02000503000000020004" pitchFamily="2" charset="0"/>
              <a:ea typeface="Inter Light" panose="02000503000000020004" pitchFamily="2" charset="0"/>
              <a:cs typeface="Poppins" panose="00000500000000000000" pitchFamily="2" charset="0"/>
            </a:rPr>
            <a:t> até 2021</a:t>
          </a:r>
          <a:br>
            <a:rPr lang="pt-BR" sz="800" b="0" baseline="0">
              <a:solidFill>
                <a:srgbClr val="0539B6"/>
              </a:solidFill>
              <a:latin typeface="Inter Light" panose="02000503000000020004" pitchFamily="2" charset="0"/>
              <a:ea typeface="Inter Light" panose="02000503000000020004" pitchFamily="2" charset="0"/>
              <a:cs typeface="Poppins" panose="00000500000000000000" pitchFamily="2" charset="0"/>
            </a:rPr>
          </a:br>
          <a:r>
            <a:rPr lang="pt-BR" sz="800" b="0" i="1">
              <a:solidFill>
                <a:srgbClr val="0539B6"/>
              </a:solidFill>
              <a:latin typeface="Inter Light" panose="02000503000000020004" pitchFamily="2" charset="0"/>
              <a:ea typeface="Inter Light" panose="02000503000000020004" pitchFamily="2" charset="0"/>
              <a:cs typeface="Poppins" panose="00000500000000000000" pitchFamily="2" charset="0"/>
            </a:rPr>
            <a:t>Format</a:t>
          </a:r>
          <a:r>
            <a:rPr lang="pt-BR" sz="800" b="0" i="1" baseline="0">
              <a:solidFill>
                <a:srgbClr val="0539B6"/>
              </a:solidFill>
              <a:latin typeface="Inter Light" panose="02000503000000020004" pitchFamily="2" charset="0"/>
              <a:ea typeface="Inter Light" panose="02000503000000020004" pitchFamily="2" charset="0"/>
              <a:cs typeface="Poppins" panose="00000500000000000000" pitchFamily="2" charset="0"/>
            </a:rPr>
            <a:t> reported up to 2021</a:t>
          </a:r>
          <a:endParaRPr lang="pt-BR" sz="800" b="0" i="1">
            <a:solidFill>
              <a:srgbClr val="0539B6"/>
            </a:solidFill>
            <a:latin typeface="Inter Light" panose="02000503000000020004" pitchFamily="2" charset="0"/>
            <a:ea typeface="Inter Light" panose="02000503000000020004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0</xdr:col>
      <xdr:colOff>301625</xdr:colOff>
      <xdr:row>4</xdr:row>
      <xdr:rowOff>95250</xdr:rowOff>
    </xdr:from>
    <xdr:to>
      <xdr:col>3</xdr:col>
      <xdr:colOff>196850</xdr:colOff>
      <xdr:row>6</xdr:row>
      <xdr:rowOff>95250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34863F98-3792-43C8-BB34-6BC4C4999AA5}"/>
            </a:ext>
          </a:extLst>
        </xdr:cNvPr>
        <xdr:cNvSpPr/>
      </xdr:nvSpPr>
      <xdr:spPr>
        <a:xfrm>
          <a:off x="301625" y="876300"/>
          <a:ext cx="1819275" cy="3683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900" b="1" i="0">
              <a:solidFill>
                <a:srgbClr val="0539B6"/>
              </a:solidFill>
              <a:latin typeface="Inter SemiBold" panose="02000503000000020004" pitchFamily="2" charset="0"/>
              <a:ea typeface="Inter SemiBold" panose="02000503000000020004" pitchFamily="2" charset="0"/>
              <a:cs typeface="Poppins" panose="00000500000000000000" pitchFamily="2" charset="0"/>
            </a:rPr>
            <a:t>Informações</a:t>
          </a:r>
          <a:r>
            <a:rPr lang="pt-BR" sz="900" b="1" i="0" baseline="0">
              <a:solidFill>
                <a:srgbClr val="0539B6"/>
              </a:solidFill>
              <a:latin typeface="Inter SemiBold" panose="02000503000000020004" pitchFamily="2" charset="0"/>
              <a:ea typeface="Inter SemiBold" panose="02000503000000020004" pitchFamily="2" charset="0"/>
              <a:cs typeface="Poppins" panose="00000500000000000000" pitchFamily="2" charset="0"/>
            </a:rPr>
            <a:t> Consolidadas</a:t>
          </a:r>
          <a:br>
            <a:rPr lang="pt-BR" sz="900" b="0" i="0" baseline="0">
              <a:solidFill>
                <a:srgbClr val="0539B6"/>
              </a:solidFill>
              <a:latin typeface="Inter Light" panose="02000503000000020004" pitchFamily="2" charset="0"/>
              <a:ea typeface="Inter Light" panose="02000503000000020004" pitchFamily="2" charset="0"/>
              <a:cs typeface="Poppins" panose="00000500000000000000" pitchFamily="2" charset="0"/>
            </a:rPr>
          </a:br>
          <a:r>
            <a:rPr lang="pt-BR" sz="900" b="0" i="1" baseline="0">
              <a:solidFill>
                <a:srgbClr val="0539B6"/>
              </a:solidFill>
              <a:latin typeface="Inter Light" panose="02000503000000020004" pitchFamily="2" charset="0"/>
              <a:ea typeface="Inter Light" panose="02000503000000020004" pitchFamily="2" charset="0"/>
              <a:cs typeface="Poppins" panose="00000500000000000000" pitchFamily="2" charset="0"/>
            </a:rPr>
            <a:t>Consolidated Data</a:t>
          </a:r>
          <a:endParaRPr lang="pt-BR" sz="900" b="0" i="1">
            <a:solidFill>
              <a:srgbClr val="0539B6"/>
            </a:solidFill>
            <a:latin typeface="Inter Light" panose="02000503000000020004" pitchFamily="2" charset="0"/>
            <a:ea typeface="Inter Light" panose="02000503000000020004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0</xdr:col>
      <xdr:colOff>380999</xdr:colOff>
      <xdr:row>6</xdr:row>
      <xdr:rowOff>123826</xdr:rowOff>
    </xdr:from>
    <xdr:to>
      <xdr:col>3</xdr:col>
      <xdr:colOff>132599</xdr:colOff>
      <xdr:row>9</xdr:row>
      <xdr:rowOff>57150</xdr:rowOff>
    </xdr:to>
    <xdr:sp macro="" textlink="">
      <xdr:nvSpPr>
        <xdr:cNvPr id="23" name="Retângulo 2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F6C60CE-DDCE-3267-4BF3-1FE779A3A0C7}"/>
            </a:ext>
          </a:extLst>
        </xdr:cNvPr>
        <xdr:cNvSpPr/>
      </xdr:nvSpPr>
      <xdr:spPr>
        <a:xfrm>
          <a:off x="380999" y="1266826"/>
          <a:ext cx="1580400" cy="504824"/>
        </a:xfrm>
        <a:prstGeom prst="rect">
          <a:avLst/>
        </a:prstGeom>
        <a:solidFill>
          <a:srgbClr val="0539B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  <a:t>Balanço Patrimonial</a:t>
          </a:r>
          <a:b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</a:br>
          <a:r>
            <a:rPr lang="pt-BR" sz="1000" b="0" i="1">
              <a:latin typeface="Inter Light" panose="02000503000000020004" pitchFamily="2" charset="0"/>
              <a:ea typeface="Inter Light" panose="02000503000000020004" pitchFamily="2" charset="0"/>
            </a:rPr>
            <a:t>Financial Statements</a:t>
          </a:r>
        </a:p>
      </xdr:txBody>
    </xdr:sp>
    <xdr:clientData/>
  </xdr:twoCellAnchor>
  <xdr:twoCellAnchor>
    <xdr:from>
      <xdr:col>0</xdr:col>
      <xdr:colOff>380999</xdr:colOff>
      <xdr:row>9</xdr:row>
      <xdr:rowOff>95250</xdr:rowOff>
    </xdr:from>
    <xdr:to>
      <xdr:col>3</xdr:col>
      <xdr:colOff>132599</xdr:colOff>
      <xdr:row>12</xdr:row>
      <xdr:rowOff>28574</xdr:rowOff>
    </xdr:to>
    <xdr:sp macro="" textlink="">
      <xdr:nvSpPr>
        <xdr:cNvPr id="27" name="Retângulo 2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BA19B40-C68B-459B-9EEA-DE7491E04401}"/>
            </a:ext>
          </a:extLst>
        </xdr:cNvPr>
        <xdr:cNvSpPr/>
      </xdr:nvSpPr>
      <xdr:spPr>
        <a:xfrm>
          <a:off x="380999" y="1809750"/>
          <a:ext cx="1580400" cy="504824"/>
        </a:xfrm>
        <a:prstGeom prst="rect">
          <a:avLst/>
        </a:prstGeom>
        <a:solidFill>
          <a:srgbClr val="0539B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  <a:t>DRE</a:t>
          </a:r>
        </a:p>
        <a:p>
          <a:pPr algn="ctr"/>
          <a:r>
            <a:rPr lang="pt-BR" sz="1000" b="0" i="1">
              <a:latin typeface="Inter Light" panose="02000503000000020004" pitchFamily="2" charset="0"/>
              <a:ea typeface="Inter Light" panose="02000503000000020004" pitchFamily="2" charset="0"/>
            </a:rPr>
            <a:t>Income Statement</a:t>
          </a:r>
        </a:p>
      </xdr:txBody>
    </xdr:sp>
    <xdr:clientData/>
  </xdr:twoCellAnchor>
  <xdr:twoCellAnchor>
    <xdr:from>
      <xdr:col>0</xdr:col>
      <xdr:colOff>380999</xdr:colOff>
      <xdr:row>12</xdr:row>
      <xdr:rowOff>66675</xdr:rowOff>
    </xdr:from>
    <xdr:to>
      <xdr:col>3</xdr:col>
      <xdr:colOff>132599</xdr:colOff>
      <xdr:row>14</xdr:row>
      <xdr:rowOff>190499</xdr:rowOff>
    </xdr:to>
    <xdr:sp macro="" textlink="">
      <xdr:nvSpPr>
        <xdr:cNvPr id="28" name="Retângulo 2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8A63C48-BF90-4C38-AB14-4E2A6D379C2D}"/>
            </a:ext>
          </a:extLst>
        </xdr:cNvPr>
        <xdr:cNvSpPr/>
      </xdr:nvSpPr>
      <xdr:spPr>
        <a:xfrm>
          <a:off x="380999" y="2352675"/>
          <a:ext cx="1580400" cy="504824"/>
        </a:xfrm>
        <a:prstGeom prst="rect">
          <a:avLst/>
        </a:prstGeom>
        <a:solidFill>
          <a:srgbClr val="0539B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  <a:t>Fluxo de Caixa</a:t>
          </a:r>
        </a:p>
        <a:p>
          <a:pPr algn="ctr"/>
          <a:r>
            <a:rPr lang="pt-BR" sz="1000" b="0" i="1">
              <a:latin typeface="Inter Light" panose="02000503000000020004" pitchFamily="2" charset="0"/>
              <a:ea typeface="Inter Light" panose="02000503000000020004" pitchFamily="2" charset="0"/>
            </a:rPr>
            <a:t>Cash Flow Statemet</a:t>
          </a:r>
        </a:p>
      </xdr:txBody>
    </xdr:sp>
    <xdr:clientData/>
  </xdr:twoCellAnchor>
  <xdr:twoCellAnchor>
    <xdr:from>
      <xdr:col>0</xdr:col>
      <xdr:colOff>380999</xdr:colOff>
      <xdr:row>15</xdr:row>
      <xdr:rowOff>47625</xdr:rowOff>
    </xdr:from>
    <xdr:to>
      <xdr:col>3</xdr:col>
      <xdr:colOff>132599</xdr:colOff>
      <xdr:row>17</xdr:row>
      <xdr:rowOff>171449</xdr:rowOff>
    </xdr:to>
    <xdr:sp macro="" textlink="">
      <xdr:nvSpPr>
        <xdr:cNvPr id="29" name="Retângulo 2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B4AB01C-1EE1-4140-9C0B-B4090AB52688}"/>
            </a:ext>
          </a:extLst>
        </xdr:cNvPr>
        <xdr:cNvSpPr/>
      </xdr:nvSpPr>
      <xdr:spPr>
        <a:xfrm>
          <a:off x="380999" y="2905125"/>
          <a:ext cx="1580400" cy="504824"/>
        </a:xfrm>
        <a:prstGeom prst="rect">
          <a:avLst/>
        </a:prstGeom>
        <a:solidFill>
          <a:srgbClr val="0539B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  <a:t>Dividendos e JCP</a:t>
          </a:r>
        </a:p>
        <a:p>
          <a:pPr algn="ctr"/>
          <a:r>
            <a:rPr lang="pt-BR" sz="1000" b="0" i="1">
              <a:latin typeface="Inter Light" panose="02000503000000020004" pitchFamily="2" charset="0"/>
              <a:ea typeface="Inter Light" panose="02000503000000020004" pitchFamily="2" charset="0"/>
            </a:rPr>
            <a:t>Dividends and IoE</a:t>
          </a:r>
        </a:p>
      </xdr:txBody>
    </xdr:sp>
    <xdr:clientData/>
  </xdr:twoCellAnchor>
  <xdr:twoCellAnchor>
    <xdr:from>
      <xdr:col>3</xdr:col>
      <xdr:colOff>504824</xdr:colOff>
      <xdr:row>6</xdr:row>
      <xdr:rowOff>123825</xdr:rowOff>
    </xdr:from>
    <xdr:to>
      <xdr:col>6</xdr:col>
      <xdr:colOff>342149</xdr:colOff>
      <xdr:row>9</xdr:row>
      <xdr:rowOff>57149</xdr:rowOff>
    </xdr:to>
    <xdr:sp macro="" textlink="">
      <xdr:nvSpPr>
        <xdr:cNvPr id="30" name="Retângulo 2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82A5A75-7B91-4BBA-A809-D12EE5EBC578}"/>
            </a:ext>
          </a:extLst>
        </xdr:cNvPr>
        <xdr:cNvSpPr/>
      </xdr:nvSpPr>
      <xdr:spPr>
        <a:xfrm>
          <a:off x="2333624" y="1266825"/>
          <a:ext cx="1580400" cy="504824"/>
        </a:xfrm>
        <a:prstGeom prst="rect">
          <a:avLst/>
        </a:prstGeom>
        <a:solidFill>
          <a:srgbClr val="0539B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  <a:t>Montadora</a:t>
          </a:r>
          <a:b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</a:br>
          <a:r>
            <a:rPr lang="pt-BR" sz="1000" b="0" i="1">
              <a:latin typeface="Inter Light" panose="02000503000000020004" pitchFamily="2" charset="0"/>
              <a:ea typeface="Inter Light" panose="02000503000000020004" pitchFamily="2" charset="0"/>
            </a:rPr>
            <a:t>OEM </a:t>
          </a:r>
        </a:p>
      </xdr:txBody>
    </xdr:sp>
    <xdr:clientData/>
  </xdr:twoCellAnchor>
  <xdr:twoCellAnchor>
    <xdr:from>
      <xdr:col>3</xdr:col>
      <xdr:colOff>504824</xdr:colOff>
      <xdr:row>9</xdr:row>
      <xdr:rowOff>95250</xdr:rowOff>
    </xdr:from>
    <xdr:to>
      <xdr:col>6</xdr:col>
      <xdr:colOff>342149</xdr:colOff>
      <xdr:row>12</xdr:row>
      <xdr:rowOff>28574</xdr:rowOff>
    </xdr:to>
    <xdr:sp macro="" textlink="">
      <xdr:nvSpPr>
        <xdr:cNvPr id="31" name="Retângulo 3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A233801-66FB-4501-B9A3-CCE156927224}"/>
            </a:ext>
          </a:extLst>
        </xdr:cNvPr>
        <xdr:cNvSpPr/>
      </xdr:nvSpPr>
      <xdr:spPr>
        <a:xfrm>
          <a:off x="2333624" y="1809750"/>
          <a:ext cx="1580400" cy="504824"/>
        </a:xfrm>
        <a:prstGeom prst="rect">
          <a:avLst/>
        </a:prstGeom>
        <a:solidFill>
          <a:srgbClr val="0539B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  <a:t>Autopeças</a:t>
          </a:r>
          <a:b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</a:br>
          <a:r>
            <a:rPr lang="pt-BR" sz="1000" b="0" i="1">
              <a:latin typeface="Inter Light" panose="02000503000000020004" pitchFamily="2" charset="0"/>
              <a:ea typeface="Inter Light" panose="02000503000000020004" pitchFamily="2" charset="0"/>
            </a:rPr>
            <a:t>Auto Parts</a:t>
          </a:r>
        </a:p>
      </xdr:txBody>
    </xdr:sp>
    <xdr:clientData/>
  </xdr:twoCellAnchor>
  <xdr:twoCellAnchor>
    <xdr:from>
      <xdr:col>3</xdr:col>
      <xdr:colOff>504824</xdr:colOff>
      <xdr:row>12</xdr:row>
      <xdr:rowOff>66675</xdr:rowOff>
    </xdr:from>
    <xdr:to>
      <xdr:col>6</xdr:col>
      <xdr:colOff>342149</xdr:colOff>
      <xdr:row>14</xdr:row>
      <xdr:rowOff>190499</xdr:rowOff>
    </xdr:to>
    <xdr:sp macro="" textlink="">
      <xdr:nvSpPr>
        <xdr:cNvPr id="32" name="Retângulo 3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EAF78EA7-DF5A-4B7D-AE7B-F77EBE077003}"/>
            </a:ext>
          </a:extLst>
        </xdr:cNvPr>
        <xdr:cNvSpPr/>
      </xdr:nvSpPr>
      <xdr:spPr>
        <a:xfrm>
          <a:off x="2333624" y="2352675"/>
          <a:ext cx="1580400" cy="504824"/>
        </a:xfrm>
        <a:prstGeom prst="rect">
          <a:avLst/>
        </a:prstGeom>
        <a:solidFill>
          <a:srgbClr val="0539B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  <a:t>Controle de Mov.</a:t>
          </a:r>
          <a:b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</a:br>
          <a:r>
            <a:rPr lang="pt-BR" sz="1000" b="0" i="1">
              <a:latin typeface="Inter Light" panose="02000503000000020004" pitchFamily="2" charset="0"/>
              <a:ea typeface="Inter Light" panose="02000503000000020004" pitchFamily="2" charset="0"/>
            </a:rPr>
            <a:t>Motion Control</a:t>
          </a:r>
        </a:p>
      </xdr:txBody>
    </xdr:sp>
    <xdr:clientData/>
  </xdr:twoCellAnchor>
  <xdr:twoCellAnchor>
    <xdr:from>
      <xdr:col>3</xdr:col>
      <xdr:colOff>504824</xdr:colOff>
      <xdr:row>15</xdr:row>
      <xdr:rowOff>47625</xdr:rowOff>
    </xdr:from>
    <xdr:to>
      <xdr:col>6</xdr:col>
      <xdr:colOff>342149</xdr:colOff>
      <xdr:row>17</xdr:row>
      <xdr:rowOff>171449</xdr:rowOff>
    </xdr:to>
    <xdr:sp macro="" textlink="">
      <xdr:nvSpPr>
        <xdr:cNvPr id="33" name="Retângulo 3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B285CDFA-A77C-4CE4-99F8-3F4DFB42BD85}"/>
            </a:ext>
          </a:extLst>
        </xdr:cNvPr>
        <xdr:cNvSpPr/>
      </xdr:nvSpPr>
      <xdr:spPr>
        <a:xfrm>
          <a:off x="2333624" y="2905125"/>
          <a:ext cx="1580400" cy="504824"/>
        </a:xfrm>
        <a:prstGeom prst="rect">
          <a:avLst/>
        </a:prstGeom>
        <a:solidFill>
          <a:srgbClr val="0539B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  <a:t>Sol.</a:t>
          </a:r>
          <a:r>
            <a:rPr lang="pt-BR" sz="1000" b="0" baseline="0">
              <a:latin typeface="Inter Light" panose="02000503000000020004" pitchFamily="2" charset="0"/>
              <a:ea typeface="Inter Light" panose="02000503000000020004" pitchFamily="2" charset="0"/>
            </a:rPr>
            <a:t> FIn. e Serviços</a:t>
          </a:r>
          <a:b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</a:br>
          <a:r>
            <a:rPr lang="pt-BR" sz="1000" b="0" i="1">
              <a:latin typeface="Inter Light" panose="02000503000000020004" pitchFamily="2" charset="0"/>
              <a:ea typeface="Inter Light" panose="02000503000000020004" pitchFamily="2" charset="0"/>
            </a:rPr>
            <a:t>FIn.</a:t>
          </a:r>
          <a:r>
            <a:rPr lang="pt-BR" sz="1000" b="0" i="1" baseline="0">
              <a:latin typeface="Inter Light" panose="02000503000000020004" pitchFamily="2" charset="0"/>
              <a:ea typeface="Inter Light" panose="02000503000000020004" pitchFamily="2" charset="0"/>
            </a:rPr>
            <a:t> Sol. and Services</a:t>
          </a:r>
          <a:endParaRPr lang="pt-BR" sz="1000" b="0" i="1">
            <a:latin typeface="Inter Light" panose="02000503000000020004" pitchFamily="2" charset="0"/>
            <a:ea typeface="Inter Light" panose="02000503000000020004" pitchFamily="2" charset="0"/>
          </a:endParaRPr>
        </a:p>
      </xdr:txBody>
    </xdr:sp>
    <xdr:clientData/>
  </xdr:twoCellAnchor>
  <xdr:twoCellAnchor>
    <xdr:from>
      <xdr:col>6</xdr:col>
      <xdr:colOff>419100</xdr:colOff>
      <xdr:row>6</xdr:row>
      <xdr:rowOff>123825</xdr:rowOff>
    </xdr:from>
    <xdr:to>
      <xdr:col>9</xdr:col>
      <xdr:colOff>171450</xdr:colOff>
      <xdr:row>9</xdr:row>
      <xdr:rowOff>57149</xdr:rowOff>
    </xdr:to>
    <xdr:sp macro="" textlink="">
      <xdr:nvSpPr>
        <xdr:cNvPr id="34" name="Retângulo 33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F1834BB9-DA36-4F42-AA49-596406418173}"/>
            </a:ext>
          </a:extLst>
        </xdr:cNvPr>
        <xdr:cNvSpPr/>
      </xdr:nvSpPr>
      <xdr:spPr>
        <a:xfrm>
          <a:off x="3990975" y="1266825"/>
          <a:ext cx="1581150" cy="504824"/>
        </a:xfrm>
        <a:prstGeom prst="rect">
          <a:avLst/>
        </a:prstGeom>
        <a:solidFill>
          <a:srgbClr val="0539B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  <a:t>Tec. Av. e</a:t>
          </a:r>
          <a:r>
            <a:rPr lang="pt-BR" sz="1000" b="0" baseline="0">
              <a:latin typeface="Inter Light" panose="02000503000000020004" pitchFamily="2" charset="0"/>
              <a:ea typeface="Inter Light" panose="02000503000000020004" pitchFamily="2" charset="0"/>
            </a:rPr>
            <a:t> Est. Dig.</a:t>
          </a:r>
          <a:b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</a:br>
          <a:r>
            <a:rPr lang="pt-BR" sz="1000" b="0" i="1">
              <a:latin typeface="Inter Light" panose="02000503000000020004" pitchFamily="2" charset="0"/>
              <a:ea typeface="Inter Light" panose="02000503000000020004" pitchFamily="2" charset="0"/>
            </a:rPr>
            <a:t>Adv. Tec. and Dig.</a:t>
          </a:r>
          <a:r>
            <a:rPr lang="pt-BR" sz="1000" b="0" i="1" baseline="0">
              <a:latin typeface="Inter Light" panose="02000503000000020004" pitchFamily="2" charset="0"/>
              <a:ea typeface="Inter Light" panose="02000503000000020004" pitchFamily="2" charset="0"/>
            </a:rPr>
            <a:t> Strat.</a:t>
          </a:r>
          <a:endParaRPr lang="pt-BR" sz="1000" b="0" i="1">
            <a:latin typeface="Inter Light" panose="02000503000000020004" pitchFamily="2" charset="0"/>
            <a:ea typeface="Inter Light" panose="02000503000000020004" pitchFamily="2" charset="0"/>
          </a:endParaRPr>
        </a:p>
      </xdr:txBody>
    </xdr:sp>
    <xdr:clientData/>
  </xdr:twoCellAnchor>
  <xdr:twoCellAnchor>
    <xdr:from>
      <xdr:col>6</xdr:col>
      <xdr:colOff>419100</xdr:colOff>
      <xdr:row>9</xdr:row>
      <xdr:rowOff>95250</xdr:rowOff>
    </xdr:from>
    <xdr:to>
      <xdr:col>9</xdr:col>
      <xdr:colOff>171450</xdr:colOff>
      <xdr:row>12</xdr:row>
      <xdr:rowOff>28574</xdr:rowOff>
    </xdr:to>
    <xdr:sp macro="" textlink="">
      <xdr:nvSpPr>
        <xdr:cNvPr id="35" name="Retângulo 3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E0D4FB9C-BE44-43EE-B58C-6E5FFF6FCA44}"/>
            </a:ext>
          </a:extLst>
        </xdr:cNvPr>
        <xdr:cNvSpPr/>
      </xdr:nvSpPr>
      <xdr:spPr>
        <a:xfrm>
          <a:off x="3990975" y="1809750"/>
          <a:ext cx="1581150" cy="504824"/>
        </a:xfrm>
        <a:prstGeom prst="rect">
          <a:avLst/>
        </a:prstGeom>
        <a:solidFill>
          <a:srgbClr val="0539B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  <a:t>Eliminações e Outros</a:t>
          </a:r>
          <a:b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</a:br>
          <a:r>
            <a:rPr lang="pt-BR" sz="1000" b="0" i="1">
              <a:latin typeface="Inter Light" panose="02000503000000020004" pitchFamily="2" charset="0"/>
              <a:ea typeface="Inter Light" panose="02000503000000020004" pitchFamily="2" charset="0"/>
            </a:rPr>
            <a:t>Intercompany</a:t>
          </a:r>
          <a:r>
            <a:rPr lang="pt-BR" sz="1000" b="0" i="1" baseline="0">
              <a:latin typeface="Inter Light" panose="02000503000000020004" pitchFamily="2" charset="0"/>
              <a:ea typeface="Inter Light" panose="02000503000000020004" pitchFamily="2" charset="0"/>
            </a:rPr>
            <a:t> Sales</a:t>
          </a:r>
          <a:endParaRPr lang="pt-BR" sz="1000" b="0" i="1">
            <a:latin typeface="Inter Light" panose="02000503000000020004" pitchFamily="2" charset="0"/>
            <a:ea typeface="Inter Light" panose="02000503000000020004" pitchFamily="2" charset="0"/>
          </a:endParaRPr>
        </a:p>
      </xdr:txBody>
    </xdr:sp>
    <xdr:clientData/>
  </xdr:twoCellAnchor>
  <xdr:twoCellAnchor>
    <xdr:from>
      <xdr:col>6</xdr:col>
      <xdr:colOff>419100</xdr:colOff>
      <xdr:row>12</xdr:row>
      <xdr:rowOff>66675</xdr:rowOff>
    </xdr:from>
    <xdr:to>
      <xdr:col>9</xdr:col>
      <xdr:colOff>171450</xdr:colOff>
      <xdr:row>14</xdr:row>
      <xdr:rowOff>190499</xdr:rowOff>
    </xdr:to>
    <xdr:sp macro="" textlink="">
      <xdr:nvSpPr>
        <xdr:cNvPr id="36" name="Retângulo 35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3395AED6-9B5C-4995-BB1C-D9F36CE1407E}"/>
            </a:ext>
          </a:extLst>
        </xdr:cNvPr>
        <xdr:cNvSpPr/>
      </xdr:nvSpPr>
      <xdr:spPr>
        <a:xfrm>
          <a:off x="3990975" y="2352675"/>
          <a:ext cx="1581150" cy="504824"/>
        </a:xfrm>
        <a:prstGeom prst="rect">
          <a:avLst/>
        </a:prstGeom>
        <a:solidFill>
          <a:srgbClr val="0539B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  <a:t>Volumes por Vertical</a:t>
          </a:r>
          <a:b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</a:br>
          <a:r>
            <a:rPr lang="pt-BR" sz="1000" b="0" i="1">
              <a:latin typeface="Inter Light" panose="02000503000000020004" pitchFamily="2" charset="0"/>
              <a:ea typeface="Inter Light" panose="02000503000000020004" pitchFamily="2" charset="0"/>
            </a:rPr>
            <a:t>Volumes by Vertical</a:t>
          </a:r>
        </a:p>
      </xdr:txBody>
    </xdr:sp>
    <xdr:clientData/>
  </xdr:twoCellAnchor>
  <xdr:twoCellAnchor>
    <xdr:from>
      <xdr:col>11</xdr:col>
      <xdr:colOff>53975</xdr:colOff>
      <xdr:row>6</xdr:row>
      <xdr:rowOff>120650</xdr:rowOff>
    </xdr:from>
    <xdr:to>
      <xdr:col>13</xdr:col>
      <xdr:colOff>444500</xdr:colOff>
      <xdr:row>9</xdr:row>
      <xdr:rowOff>57149</xdr:rowOff>
    </xdr:to>
    <xdr:sp macro="" textlink="">
      <xdr:nvSpPr>
        <xdr:cNvPr id="38" name="Retângulo 37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441302BF-1E07-424D-8104-EBE4FE4B59BF}"/>
            </a:ext>
          </a:extLst>
        </xdr:cNvPr>
        <xdr:cNvSpPr/>
      </xdr:nvSpPr>
      <xdr:spPr>
        <a:xfrm>
          <a:off x="6197600" y="1254125"/>
          <a:ext cx="1666875" cy="479424"/>
        </a:xfrm>
        <a:prstGeom prst="rect">
          <a:avLst/>
        </a:prstGeom>
        <a:solidFill>
          <a:srgbClr val="8E98A7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  <a:t>Montadora</a:t>
          </a:r>
          <a:b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</a:br>
          <a: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  <a:t>OEM</a:t>
          </a:r>
          <a:endParaRPr lang="pt-BR" sz="1000" b="0" i="1">
            <a:latin typeface="Inter Light" panose="02000503000000020004" pitchFamily="2" charset="0"/>
            <a:ea typeface="Inter Light" panose="02000503000000020004" pitchFamily="2" charset="0"/>
          </a:endParaRPr>
        </a:p>
      </xdr:txBody>
    </xdr:sp>
    <xdr:clientData/>
  </xdr:twoCellAnchor>
  <xdr:twoCellAnchor>
    <xdr:from>
      <xdr:col>11</xdr:col>
      <xdr:colOff>53975</xdr:colOff>
      <xdr:row>9</xdr:row>
      <xdr:rowOff>95250</xdr:rowOff>
    </xdr:from>
    <xdr:to>
      <xdr:col>13</xdr:col>
      <xdr:colOff>447675</xdr:colOff>
      <xdr:row>12</xdr:row>
      <xdr:rowOff>28574</xdr:rowOff>
    </xdr:to>
    <xdr:sp macro="" textlink="">
      <xdr:nvSpPr>
        <xdr:cNvPr id="39" name="Retângulo 38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E56A5225-ABAD-45E3-ADBD-3E620F9983DC}"/>
            </a:ext>
          </a:extLst>
        </xdr:cNvPr>
        <xdr:cNvSpPr/>
      </xdr:nvSpPr>
      <xdr:spPr>
        <a:xfrm>
          <a:off x="7013575" y="1797050"/>
          <a:ext cx="1676400" cy="485774"/>
        </a:xfrm>
        <a:prstGeom prst="rect">
          <a:avLst/>
        </a:prstGeom>
        <a:solidFill>
          <a:srgbClr val="8E98A7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  <a:t>Autopeças</a:t>
          </a:r>
          <a:b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</a:br>
          <a:r>
            <a:rPr lang="pt-BR" sz="1000" b="0" i="1">
              <a:latin typeface="Inter Light" panose="02000503000000020004" pitchFamily="2" charset="0"/>
              <a:ea typeface="Inter Light" panose="02000503000000020004" pitchFamily="2" charset="0"/>
            </a:rPr>
            <a:t>Auto Parts</a:t>
          </a:r>
        </a:p>
      </xdr:txBody>
    </xdr:sp>
    <xdr:clientData/>
  </xdr:twoCellAnchor>
  <xdr:twoCellAnchor>
    <xdr:from>
      <xdr:col>11</xdr:col>
      <xdr:colOff>60325</xdr:colOff>
      <xdr:row>12</xdr:row>
      <xdr:rowOff>66675</xdr:rowOff>
    </xdr:from>
    <xdr:to>
      <xdr:col>13</xdr:col>
      <xdr:colOff>454025</xdr:colOff>
      <xdr:row>14</xdr:row>
      <xdr:rowOff>184149</xdr:rowOff>
    </xdr:to>
    <xdr:sp macro="" textlink="">
      <xdr:nvSpPr>
        <xdr:cNvPr id="40" name="Retângulo 39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F0375FA0-04E1-4D94-8D29-BC591BE130F0}"/>
            </a:ext>
          </a:extLst>
        </xdr:cNvPr>
        <xdr:cNvSpPr/>
      </xdr:nvSpPr>
      <xdr:spPr>
        <a:xfrm>
          <a:off x="7019925" y="2320925"/>
          <a:ext cx="1676400" cy="485774"/>
        </a:xfrm>
        <a:prstGeom prst="rect">
          <a:avLst/>
        </a:prstGeom>
        <a:solidFill>
          <a:srgbClr val="8E98A7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  <a:t>Serviços</a:t>
          </a:r>
          <a:b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</a:br>
          <a:r>
            <a:rPr lang="pt-BR" sz="1000" b="0" i="1">
              <a:latin typeface="Inter Light" panose="02000503000000020004" pitchFamily="2" charset="0"/>
              <a:ea typeface="Inter Light" panose="02000503000000020004" pitchFamily="2" charset="0"/>
            </a:rPr>
            <a:t>Services</a:t>
          </a:r>
        </a:p>
      </xdr:txBody>
    </xdr:sp>
    <xdr:clientData/>
  </xdr:twoCellAnchor>
  <xdr:twoCellAnchor>
    <xdr:from>
      <xdr:col>4</xdr:col>
      <xdr:colOff>419100</xdr:colOff>
      <xdr:row>4</xdr:row>
      <xdr:rowOff>107950</xdr:rowOff>
    </xdr:from>
    <xdr:to>
      <xdr:col>8</xdr:col>
      <xdr:colOff>361950</xdr:colOff>
      <xdr:row>6</xdr:row>
      <xdr:rowOff>117475</xdr:rowOff>
    </xdr:to>
    <xdr:sp macro="" textlink="">
      <xdr:nvSpPr>
        <xdr:cNvPr id="41" name="Retângulo 40">
          <a:extLst>
            <a:ext uri="{FF2B5EF4-FFF2-40B4-BE49-F238E27FC236}">
              <a16:creationId xmlns:a16="http://schemas.microsoft.com/office/drawing/2014/main" id="{42FAEF9C-B36A-41EE-8500-0A84E0F6B16B}"/>
            </a:ext>
          </a:extLst>
        </xdr:cNvPr>
        <xdr:cNvSpPr/>
      </xdr:nvSpPr>
      <xdr:spPr>
        <a:xfrm>
          <a:off x="2565400" y="889000"/>
          <a:ext cx="2508250" cy="3778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900" b="0" i="0">
              <a:solidFill>
                <a:srgbClr val="0539B6"/>
              </a:solidFill>
              <a:latin typeface="Inter SemiBold" panose="02000503000000020004" pitchFamily="2" charset="0"/>
              <a:ea typeface="Inter SemiBold" panose="02000503000000020004" pitchFamily="2" charset="0"/>
              <a:cs typeface="Poppins" panose="00000500000000000000" pitchFamily="2" charset="0"/>
            </a:rPr>
            <a:t>Informações</a:t>
          </a:r>
          <a:r>
            <a:rPr lang="pt-BR" sz="900" b="0" i="0" baseline="0">
              <a:solidFill>
                <a:srgbClr val="0539B6"/>
              </a:solidFill>
              <a:latin typeface="Inter SemiBold" panose="02000503000000020004" pitchFamily="2" charset="0"/>
              <a:ea typeface="Inter SemiBold" panose="02000503000000020004" pitchFamily="2" charset="0"/>
              <a:cs typeface="Poppins" panose="00000500000000000000" pitchFamily="2" charset="0"/>
            </a:rPr>
            <a:t> por Vertical de Negócio</a:t>
          </a:r>
          <a:br>
            <a:rPr lang="pt-BR" sz="900" b="0" i="0" baseline="0">
              <a:solidFill>
                <a:srgbClr val="0539B6"/>
              </a:solidFill>
              <a:latin typeface="Inter Light" panose="02000503000000020004" pitchFamily="2" charset="0"/>
              <a:ea typeface="Inter Light" panose="02000503000000020004" pitchFamily="2" charset="0"/>
              <a:cs typeface="Poppins" panose="00000500000000000000" pitchFamily="2" charset="0"/>
            </a:rPr>
          </a:br>
          <a:r>
            <a:rPr lang="pt-BR" sz="900" b="0" i="1" baseline="0">
              <a:solidFill>
                <a:srgbClr val="0539B6"/>
              </a:solidFill>
              <a:latin typeface="Inter Light" panose="02000503000000020004" pitchFamily="2" charset="0"/>
              <a:ea typeface="Inter Light" panose="02000503000000020004" pitchFamily="2" charset="0"/>
              <a:cs typeface="Poppins" panose="00000500000000000000" pitchFamily="2" charset="0"/>
            </a:rPr>
            <a:t>Information by Business Vertical</a:t>
          </a:r>
          <a:endParaRPr lang="pt-BR" sz="900" b="0" i="1">
            <a:solidFill>
              <a:srgbClr val="0539B6"/>
            </a:solidFill>
            <a:latin typeface="Inter Light" panose="02000503000000020004" pitchFamily="2" charset="0"/>
            <a:ea typeface="Inter Light" panose="02000503000000020004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10</xdr:col>
      <xdr:colOff>269874</xdr:colOff>
      <xdr:row>4</xdr:row>
      <xdr:rowOff>101600</xdr:rowOff>
    </xdr:from>
    <xdr:to>
      <xdr:col>14</xdr:col>
      <xdr:colOff>28575</xdr:colOff>
      <xdr:row>6</xdr:row>
      <xdr:rowOff>123825</xdr:rowOff>
    </xdr:to>
    <xdr:sp macro="" textlink="">
      <xdr:nvSpPr>
        <xdr:cNvPr id="42" name="Retângulo 41">
          <a:extLst>
            <a:ext uri="{FF2B5EF4-FFF2-40B4-BE49-F238E27FC236}">
              <a16:creationId xmlns:a16="http://schemas.microsoft.com/office/drawing/2014/main" id="{662BE688-559C-4378-8152-AB1FD114D807}"/>
            </a:ext>
          </a:extLst>
        </xdr:cNvPr>
        <xdr:cNvSpPr/>
      </xdr:nvSpPr>
      <xdr:spPr>
        <a:xfrm>
          <a:off x="6042024" y="873125"/>
          <a:ext cx="2044701" cy="3841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900" b="0" i="0">
              <a:solidFill>
                <a:srgbClr val="0539B6"/>
              </a:solidFill>
              <a:latin typeface="Inter SemiBold" panose="02000503000000020004" pitchFamily="2" charset="0"/>
              <a:ea typeface="Inter SemiBold" panose="02000503000000020004" pitchFamily="2" charset="0"/>
              <a:cs typeface="Poppins" panose="00000500000000000000" pitchFamily="2" charset="0"/>
            </a:rPr>
            <a:t>Informações</a:t>
          </a:r>
          <a:r>
            <a:rPr lang="pt-BR" sz="900" b="0" i="0" baseline="0">
              <a:solidFill>
                <a:srgbClr val="0539B6"/>
              </a:solidFill>
              <a:latin typeface="Inter SemiBold" panose="02000503000000020004" pitchFamily="2" charset="0"/>
              <a:ea typeface="Inter SemiBold" panose="02000503000000020004" pitchFamily="2" charset="0"/>
              <a:cs typeface="Poppins" panose="00000500000000000000" pitchFamily="2" charset="0"/>
            </a:rPr>
            <a:t> por Divião de Negócio</a:t>
          </a:r>
          <a:br>
            <a:rPr lang="pt-BR" sz="900" b="0" i="0" baseline="0">
              <a:solidFill>
                <a:srgbClr val="0539B6"/>
              </a:solidFill>
              <a:latin typeface="Inter Light" panose="02000503000000020004" pitchFamily="2" charset="0"/>
              <a:ea typeface="Inter Light" panose="02000503000000020004" pitchFamily="2" charset="0"/>
              <a:cs typeface="Poppins" panose="00000500000000000000" pitchFamily="2" charset="0"/>
            </a:rPr>
          </a:br>
          <a:r>
            <a:rPr lang="pt-BR" sz="900" b="0" i="1" baseline="0">
              <a:solidFill>
                <a:srgbClr val="0539B6"/>
              </a:solidFill>
              <a:latin typeface="Inter Light" panose="02000503000000020004" pitchFamily="2" charset="0"/>
              <a:ea typeface="Inter Light" panose="02000503000000020004" pitchFamily="2" charset="0"/>
              <a:cs typeface="Poppins" panose="00000500000000000000" pitchFamily="2" charset="0"/>
            </a:rPr>
            <a:t>Information by Business Division</a:t>
          </a:r>
          <a:endParaRPr lang="pt-BR" sz="900" b="0" i="1">
            <a:solidFill>
              <a:srgbClr val="0539B6"/>
            </a:solidFill>
            <a:latin typeface="Inter Light" panose="02000503000000020004" pitchFamily="2" charset="0"/>
            <a:ea typeface="Inter Light" panose="02000503000000020004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6</xdr:col>
      <xdr:colOff>409575</xdr:colOff>
      <xdr:row>15</xdr:row>
      <xdr:rowOff>57150</xdr:rowOff>
    </xdr:from>
    <xdr:to>
      <xdr:col>9</xdr:col>
      <xdr:colOff>142125</xdr:colOff>
      <xdr:row>17</xdr:row>
      <xdr:rowOff>180974</xdr:rowOff>
    </xdr:to>
    <xdr:sp macro="" textlink="">
      <xdr:nvSpPr>
        <xdr:cNvPr id="2" name="Retângulo 1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B6C57B3B-C6BA-4C3B-A680-58C142EA0BBD}"/>
            </a:ext>
          </a:extLst>
        </xdr:cNvPr>
        <xdr:cNvSpPr/>
      </xdr:nvSpPr>
      <xdr:spPr>
        <a:xfrm>
          <a:off x="3667125" y="2952750"/>
          <a:ext cx="1561350" cy="504824"/>
        </a:xfrm>
        <a:prstGeom prst="rect">
          <a:avLst/>
        </a:prstGeom>
        <a:solidFill>
          <a:srgbClr val="0539B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  <a:t>Banco</a:t>
          </a:r>
          <a:r>
            <a:rPr lang="pt-BR" sz="1000" b="0" baseline="0">
              <a:latin typeface="Inter Light" panose="02000503000000020004" pitchFamily="2" charset="0"/>
              <a:ea typeface="Inter Light" panose="02000503000000020004" pitchFamily="2" charset="0"/>
            </a:rPr>
            <a:t> Randon</a:t>
          </a:r>
          <a:b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</a:br>
          <a:r>
            <a:rPr lang="pt-BR" sz="1000" b="0" i="1">
              <a:latin typeface="Inter Light" panose="02000503000000020004" pitchFamily="2" charset="0"/>
              <a:ea typeface="Inter Light" panose="02000503000000020004" pitchFamily="2" charset="0"/>
            </a:rPr>
            <a:t>Randon Bank</a:t>
          </a:r>
        </a:p>
      </xdr:txBody>
    </xdr:sp>
    <xdr:clientData/>
  </xdr:twoCellAnchor>
  <xdr:twoCellAnchor>
    <xdr:from>
      <xdr:col>0</xdr:col>
      <xdr:colOff>381000</xdr:colOff>
      <xdr:row>18</xdr:row>
      <xdr:rowOff>47625</xdr:rowOff>
    </xdr:from>
    <xdr:to>
      <xdr:col>3</xdr:col>
      <xdr:colOff>132600</xdr:colOff>
      <xdr:row>20</xdr:row>
      <xdr:rowOff>171449</xdr:rowOff>
    </xdr:to>
    <xdr:sp macro="" textlink="">
      <xdr:nvSpPr>
        <xdr:cNvPr id="3" name="Retângulo 2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71AF0F0B-C001-49F2-974F-976C470A4689}"/>
            </a:ext>
          </a:extLst>
        </xdr:cNvPr>
        <xdr:cNvSpPr/>
      </xdr:nvSpPr>
      <xdr:spPr>
        <a:xfrm>
          <a:off x="381000" y="3352800"/>
          <a:ext cx="1666125" cy="485774"/>
        </a:xfrm>
        <a:prstGeom prst="rect">
          <a:avLst/>
        </a:prstGeom>
        <a:solidFill>
          <a:srgbClr val="0539B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  <a:t>Dívida</a:t>
          </a:r>
        </a:p>
        <a:p>
          <a:pPr algn="ctr"/>
          <a:r>
            <a:rPr lang="pt-BR" sz="1000" b="0" i="1">
              <a:latin typeface="Inter Light" panose="02000503000000020004" pitchFamily="2" charset="0"/>
              <a:ea typeface="Inter Light" panose="02000503000000020004" pitchFamily="2" charset="0"/>
            </a:rPr>
            <a:t>Debt</a:t>
          </a:r>
        </a:p>
      </xdr:txBody>
    </xdr:sp>
    <xdr:clientData/>
  </xdr:twoCellAnchor>
  <xdr:twoCellAnchor>
    <xdr:from>
      <xdr:col>14</xdr:col>
      <xdr:colOff>190500</xdr:colOff>
      <xdr:row>4</xdr:row>
      <xdr:rowOff>101600</xdr:rowOff>
    </xdr:from>
    <xdr:to>
      <xdr:col>15</xdr:col>
      <xdr:colOff>1597026</xdr:colOff>
      <xdr:row>6</xdr:row>
      <xdr:rowOff>133350</xdr:rowOff>
    </xdr:to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21CB7252-59B3-481A-A336-6CEA37BE58F9}"/>
            </a:ext>
          </a:extLst>
        </xdr:cNvPr>
        <xdr:cNvSpPr/>
      </xdr:nvSpPr>
      <xdr:spPr>
        <a:xfrm>
          <a:off x="8248650" y="873125"/>
          <a:ext cx="2044701" cy="3937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900" b="0" i="0">
              <a:solidFill>
                <a:srgbClr val="0539B6"/>
              </a:solidFill>
              <a:latin typeface="Inter SemiBold" panose="02000503000000020004" pitchFamily="2" charset="0"/>
              <a:ea typeface="Inter SemiBold" panose="02000503000000020004" pitchFamily="2" charset="0"/>
              <a:cs typeface="Poppins" panose="00000500000000000000" pitchFamily="2" charset="0"/>
            </a:rPr>
            <a:t>Informações</a:t>
          </a:r>
          <a:r>
            <a:rPr lang="pt-BR" sz="900" b="0" i="0" baseline="0">
              <a:solidFill>
                <a:srgbClr val="0539B6"/>
              </a:solidFill>
              <a:latin typeface="Inter SemiBold" panose="02000503000000020004" pitchFamily="2" charset="0"/>
              <a:ea typeface="Inter SemiBold" panose="02000503000000020004" pitchFamily="2" charset="0"/>
              <a:cs typeface="Poppins" panose="00000500000000000000" pitchFamily="2" charset="0"/>
            </a:rPr>
            <a:t> por Divião de Negócio</a:t>
          </a:r>
          <a:br>
            <a:rPr lang="pt-BR" sz="900" b="0" i="0" baseline="0">
              <a:solidFill>
                <a:srgbClr val="0539B6"/>
              </a:solidFill>
              <a:latin typeface="Inter Light" panose="02000503000000020004" pitchFamily="2" charset="0"/>
              <a:ea typeface="Inter Light" panose="02000503000000020004" pitchFamily="2" charset="0"/>
              <a:cs typeface="Poppins" panose="00000500000000000000" pitchFamily="2" charset="0"/>
            </a:rPr>
          </a:br>
          <a:r>
            <a:rPr lang="pt-BR" sz="900" b="0" i="1" baseline="0">
              <a:solidFill>
                <a:srgbClr val="0539B6"/>
              </a:solidFill>
              <a:latin typeface="Inter Light" panose="02000503000000020004" pitchFamily="2" charset="0"/>
              <a:ea typeface="Inter Light" panose="02000503000000020004" pitchFamily="2" charset="0"/>
              <a:cs typeface="Poppins" panose="00000500000000000000" pitchFamily="2" charset="0"/>
            </a:rPr>
            <a:t>Information by Business Division</a:t>
          </a:r>
          <a:endParaRPr lang="pt-BR" sz="900" b="0" i="1">
            <a:solidFill>
              <a:srgbClr val="0539B6"/>
            </a:solidFill>
            <a:latin typeface="Inter Light" panose="02000503000000020004" pitchFamily="2" charset="0"/>
            <a:ea typeface="Inter Light" panose="02000503000000020004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14</xdr:col>
      <xdr:colOff>587376</xdr:colOff>
      <xdr:row>20</xdr:row>
      <xdr:rowOff>149225</xdr:rowOff>
    </xdr:from>
    <xdr:to>
      <xdr:col>16</xdr:col>
      <xdr:colOff>34925</xdr:colOff>
      <xdr:row>21</xdr:row>
      <xdr:rowOff>171450</xdr:rowOff>
    </xdr:to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D636D18E-F7BD-4D02-B479-9CF3B6711369}"/>
            </a:ext>
          </a:extLst>
        </xdr:cNvPr>
        <xdr:cNvSpPr/>
      </xdr:nvSpPr>
      <xdr:spPr>
        <a:xfrm>
          <a:off x="8645526" y="3816350"/>
          <a:ext cx="1714499" cy="317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l"/>
          <a:r>
            <a:rPr lang="pt-BR" sz="800" b="0">
              <a:solidFill>
                <a:srgbClr val="0539B6"/>
              </a:solidFill>
              <a:latin typeface="Inter Light" panose="02000503000000020004" pitchFamily="2" charset="0"/>
              <a:ea typeface="Inter Light" panose="02000503000000020004" pitchFamily="2" charset="0"/>
              <a:cs typeface="Poppins" panose="00000500000000000000" pitchFamily="2" charset="0"/>
            </a:rPr>
            <a:t>Formato reportado</a:t>
          </a:r>
          <a:r>
            <a:rPr lang="pt-BR" sz="800" b="0" baseline="0">
              <a:solidFill>
                <a:srgbClr val="0539B6"/>
              </a:solidFill>
              <a:latin typeface="Inter Light" panose="02000503000000020004" pitchFamily="2" charset="0"/>
              <a:ea typeface="Inter Light" panose="02000503000000020004" pitchFamily="2" charset="0"/>
              <a:cs typeface="Poppins" panose="00000500000000000000" pitchFamily="2" charset="0"/>
            </a:rPr>
            <a:t> até 2025</a:t>
          </a:r>
          <a:br>
            <a:rPr lang="pt-BR" sz="800" b="0" baseline="0">
              <a:solidFill>
                <a:srgbClr val="0539B6"/>
              </a:solidFill>
              <a:latin typeface="Inter Light" panose="02000503000000020004" pitchFamily="2" charset="0"/>
              <a:ea typeface="Inter Light" panose="02000503000000020004" pitchFamily="2" charset="0"/>
              <a:cs typeface="Poppins" panose="00000500000000000000" pitchFamily="2" charset="0"/>
            </a:rPr>
          </a:br>
          <a:r>
            <a:rPr lang="pt-BR" sz="800" b="0" i="1">
              <a:solidFill>
                <a:srgbClr val="0539B6"/>
              </a:solidFill>
              <a:latin typeface="Inter Light" panose="02000503000000020004" pitchFamily="2" charset="0"/>
              <a:ea typeface="Inter Light" panose="02000503000000020004" pitchFamily="2" charset="0"/>
              <a:cs typeface="Poppins" panose="00000500000000000000" pitchFamily="2" charset="0"/>
            </a:rPr>
            <a:t>Format</a:t>
          </a:r>
          <a:r>
            <a:rPr lang="pt-BR" sz="800" b="0" i="1" baseline="0">
              <a:solidFill>
                <a:srgbClr val="0539B6"/>
              </a:solidFill>
              <a:latin typeface="Inter Light" panose="02000503000000020004" pitchFamily="2" charset="0"/>
              <a:ea typeface="Inter Light" panose="02000503000000020004" pitchFamily="2" charset="0"/>
              <a:cs typeface="Poppins" panose="00000500000000000000" pitchFamily="2" charset="0"/>
            </a:rPr>
            <a:t> reported up to 2025</a:t>
          </a:r>
          <a:endParaRPr lang="pt-BR" sz="800" b="0" i="1">
            <a:solidFill>
              <a:srgbClr val="0539B6"/>
            </a:solidFill>
            <a:latin typeface="Inter Light" panose="02000503000000020004" pitchFamily="2" charset="0"/>
            <a:ea typeface="Inter Light" panose="02000503000000020004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14</xdr:col>
      <xdr:colOff>441324</xdr:colOff>
      <xdr:row>9</xdr:row>
      <xdr:rowOff>123825</xdr:rowOff>
    </xdr:from>
    <xdr:to>
      <xdr:col>15</xdr:col>
      <xdr:colOff>1418474</xdr:colOff>
      <xdr:row>12</xdr:row>
      <xdr:rowOff>69849</xdr:rowOff>
    </xdr:to>
    <xdr:sp macro="" textlink="">
      <xdr:nvSpPr>
        <xdr:cNvPr id="11" name="Retângulo 10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12170D03-115B-44CD-9D0D-BD28B33564A5}"/>
            </a:ext>
          </a:extLst>
        </xdr:cNvPr>
        <xdr:cNvSpPr/>
      </xdr:nvSpPr>
      <xdr:spPr>
        <a:xfrm>
          <a:off x="8499474" y="1800225"/>
          <a:ext cx="1615325" cy="488949"/>
        </a:xfrm>
        <a:prstGeom prst="rect">
          <a:avLst/>
        </a:prstGeom>
        <a:solidFill>
          <a:srgbClr val="4B586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  <a:t>Serviços</a:t>
          </a:r>
          <a:b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</a:br>
          <a:r>
            <a:rPr lang="pt-BR" sz="1000" b="0" i="1">
              <a:latin typeface="Inter Light" panose="02000503000000020004" pitchFamily="2" charset="0"/>
              <a:ea typeface="Inter Light" panose="02000503000000020004" pitchFamily="2" charset="0"/>
            </a:rPr>
            <a:t>Services</a:t>
          </a:r>
        </a:p>
      </xdr:txBody>
    </xdr:sp>
    <xdr:clientData/>
  </xdr:twoCellAnchor>
  <xdr:twoCellAnchor>
    <xdr:from>
      <xdr:col>14</xdr:col>
      <xdr:colOff>419100</xdr:colOff>
      <xdr:row>12</xdr:row>
      <xdr:rowOff>95250</xdr:rowOff>
    </xdr:from>
    <xdr:to>
      <xdr:col>15</xdr:col>
      <xdr:colOff>1447800</xdr:colOff>
      <xdr:row>15</xdr:row>
      <xdr:rowOff>28574</xdr:rowOff>
    </xdr:to>
    <xdr:sp macro="" textlink="">
      <xdr:nvSpPr>
        <xdr:cNvPr id="12" name="Retângulo 11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6FB5FA31-216E-44F5-A5EE-E77F4F2744C6}"/>
            </a:ext>
          </a:extLst>
        </xdr:cNvPr>
        <xdr:cNvSpPr/>
      </xdr:nvSpPr>
      <xdr:spPr>
        <a:xfrm>
          <a:off x="8477250" y="2314575"/>
          <a:ext cx="1666875" cy="476249"/>
        </a:xfrm>
        <a:prstGeom prst="rect">
          <a:avLst/>
        </a:prstGeom>
        <a:solidFill>
          <a:srgbClr val="4B586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  <a:t>Tecnologia Av. e HQ</a:t>
          </a:r>
          <a:b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</a:br>
          <a:r>
            <a:rPr lang="pt-BR" sz="1000" b="0" i="1">
              <a:latin typeface="Inter Light" panose="02000503000000020004" pitchFamily="2" charset="0"/>
              <a:ea typeface="Inter Light" panose="02000503000000020004" pitchFamily="2" charset="0"/>
            </a:rPr>
            <a:t>Advanced Tec. and HQ</a:t>
          </a:r>
        </a:p>
      </xdr:txBody>
    </xdr:sp>
    <xdr:clientData/>
  </xdr:twoCellAnchor>
  <xdr:twoCellAnchor>
    <xdr:from>
      <xdr:col>14</xdr:col>
      <xdr:colOff>447675</xdr:colOff>
      <xdr:row>6</xdr:row>
      <xdr:rowOff>158750</xdr:rowOff>
    </xdr:from>
    <xdr:to>
      <xdr:col>15</xdr:col>
      <xdr:colOff>1421650</xdr:colOff>
      <xdr:row>9</xdr:row>
      <xdr:rowOff>98424</xdr:rowOff>
    </xdr:to>
    <xdr:sp macro="" textlink="">
      <xdr:nvSpPr>
        <xdr:cNvPr id="5" name="Retângulo 4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53305250-3848-4193-ACB8-9961B7FD2E2A}"/>
            </a:ext>
          </a:extLst>
        </xdr:cNvPr>
        <xdr:cNvSpPr/>
      </xdr:nvSpPr>
      <xdr:spPr>
        <a:xfrm>
          <a:off x="8505825" y="1292225"/>
          <a:ext cx="1612150" cy="482599"/>
        </a:xfrm>
        <a:prstGeom prst="rect">
          <a:avLst/>
        </a:prstGeom>
        <a:solidFill>
          <a:srgbClr val="4B586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  <a:t>Controle de Mov.</a:t>
          </a:r>
          <a:b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</a:br>
          <a:r>
            <a:rPr lang="pt-BR" sz="1000" b="0" i="1">
              <a:latin typeface="Inter Light" panose="02000503000000020004" pitchFamily="2" charset="0"/>
              <a:ea typeface="Inter Light" panose="02000503000000020004" pitchFamily="2" charset="0"/>
            </a:rPr>
            <a:t>Motion Control</a:t>
          </a:r>
        </a:p>
      </xdr:txBody>
    </xdr:sp>
    <xdr:clientData/>
  </xdr:twoCellAnchor>
  <xdr:twoCellAnchor>
    <xdr:from>
      <xdr:col>14</xdr:col>
      <xdr:colOff>419100</xdr:colOff>
      <xdr:row>15</xdr:row>
      <xdr:rowOff>57150</xdr:rowOff>
    </xdr:from>
    <xdr:to>
      <xdr:col>15</xdr:col>
      <xdr:colOff>1444625</xdr:colOff>
      <xdr:row>17</xdr:row>
      <xdr:rowOff>174624</xdr:rowOff>
    </xdr:to>
    <xdr:sp macro="" textlink="">
      <xdr:nvSpPr>
        <xdr:cNvPr id="10" name="Retângulo 9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E3273D43-B9EF-4110-8438-DEA6D54A1B64}"/>
            </a:ext>
          </a:extLst>
        </xdr:cNvPr>
        <xdr:cNvSpPr/>
      </xdr:nvSpPr>
      <xdr:spPr>
        <a:xfrm>
          <a:off x="8477250" y="2819400"/>
          <a:ext cx="1663700" cy="479424"/>
        </a:xfrm>
        <a:prstGeom prst="rect">
          <a:avLst/>
        </a:prstGeom>
        <a:solidFill>
          <a:srgbClr val="4B586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  <a:t>Eliminações</a:t>
          </a:r>
          <a:b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</a:br>
          <a:r>
            <a:rPr lang="pt-BR" sz="1000" b="0" i="1">
              <a:latin typeface="Inter Light" panose="02000503000000020004" pitchFamily="2" charset="0"/>
              <a:ea typeface="Inter Light" panose="02000503000000020004" pitchFamily="2" charset="0"/>
            </a:rPr>
            <a:t>Intercompany</a:t>
          </a:r>
          <a:r>
            <a:rPr lang="pt-BR" sz="1000" b="0" i="1" baseline="0">
              <a:latin typeface="Inter Light" panose="02000503000000020004" pitchFamily="2" charset="0"/>
              <a:ea typeface="Inter Light" panose="02000503000000020004" pitchFamily="2" charset="0"/>
            </a:rPr>
            <a:t> Sales</a:t>
          </a:r>
          <a:endParaRPr lang="pt-BR" sz="1000" b="0" i="1">
            <a:latin typeface="Inter Light" panose="02000503000000020004" pitchFamily="2" charset="0"/>
            <a:ea typeface="Inter Light" panose="02000503000000020004" pitchFamily="2" charset="0"/>
          </a:endParaRPr>
        </a:p>
      </xdr:txBody>
    </xdr:sp>
    <xdr:clientData/>
  </xdr:twoCellAnchor>
  <xdr:twoCellAnchor>
    <xdr:from>
      <xdr:col>14</xdr:col>
      <xdr:colOff>425450</xdr:colOff>
      <xdr:row>18</xdr:row>
      <xdr:rowOff>19050</xdr:rowOff>
    </xdr:from>
    <xdr:to>
      <xdr:col>15</xdr:col>
      <xdr:colOff>1454150</xdr:colOff>
      <xdr:row>20</xdr:row>
      <xdr:rowOff>133349</xdr:rowOff>
    </xdr:to>
    <xdr:sp macro="" textlink="">
      <xdr:nvSpPr>
        <xdr:cNvPr id="13" name="Retângulo 12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C0EA3C19-E4C8-4E47-B718-42F4A9E3C4A9}"/>
            </a:ext>
          </a:extLst>
        </xdr:cNvPr>
        <xdr:cNvSpPr/>
      </xdr:nvSpPr>
      <xdr:spPr>
        <a:xfrm>
          <a:off x="8483600" y="3324225"/>
          <a:ext cx="1666875" cy="476249"/>
        </a:xfrm>
        <a:prstGeom prst="rect">
          <a:avLst/>
        </a:prstGeom>
        <a:solidFill>
          <a:srgbClr val="4B586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  <a:t>Volumes por Vertical</a:t>
          </a:r>
          <a:b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</a:br>
          <a:r>
            <a:rPr lang="pt-BR" sz="1000" b="0" i="1">
              <a:latin typeface="Inter Light" panose="02000503000000020004" pitchFamily="2" charset="0"/>
              <a:ea typeface="Inter Light" panose="02000503000000020004" pitchFamily="2" charset="0"/>
            </a:rPr>
            <a:t>Volumes by Vertical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1295400</xdr:colOff>
      <xdr:row>2</xdr:row>
      <xdr:rowOff>95250</xdr:rowOff>
    </xdr:to>
    <xdr:sp macro="" textlink="">
      <xdr:nvSpPr>
        <xdr:cNvPr id="4" name="Retângul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798EB4-BB0F-4497-9BAF-4B40BEB11611}"/>
            </a:ext>
          </a:extLst>
        </xdr:cNvPr>
        <xdr:cNvSpPr/>
      </xdr:nvSpPr>
      <xdr:spPr>
        <a:xfrm>
          <a:off x="209550" y="190500"/>
          <a:ext cx="1295400" cy="285750"/>
        </a:xfrm>
        <a:prstGeom prst="rect">
          <a:avLst/>
        </a:prstGeom>
        <a:solidFill>
          <a:srgbClr val="1C8FF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i="0">
              <a:latin typeface="Inter Light" panose="02000503000000020004" pitchFamily="2" charset="0"/>
              <a:ea typeface="Inter Light" panose="02000503000000020004" pitchFamily="2" charset="0"/>
            </a:rPr>
            <a:t> </a:t>
          </a:r>
          <a:r>
            <a:rPr lang="pt-BR" sz="1000" b="0" i="0">
              <a:latin typeface="Inter Light" panose="02000503000000020004" pitchFamily="2" charset="0"/>
              <a:ea typeface="Inter Light" panose="02000503000000020004" pitchFamily="2" charset="0"/>
            </a:rPr>
            <a:t>&lt;&lt;&lt; Menu</a:t>
          </a:r>
        </a:p>
      </xdr:txBody>
    </xdr:sp>
    <xdr:clientData/>
  </xdr:twoCellAnchor>
  <xdr:twoCellAnchor editAs="oneCell">
    <xdr:from>
      <xdr:col>0</xdr:col>
      <xdr:colOff>200025</xdr:colOff>
      <xdr:row>2</xdr:row>
      <xdr:rowOff>171450</xdr:rowOff>
    </xdr:from>
    <xdr:to>
      <xdr:col>1</xdr:col>
      <xdr:colOff>1574165</xdr:colOff>
      <xdr:row>3</xdr:row>
      <xdr:rowOff>164898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A280D92-2C57-46ED-8B56-5898968E1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552450"/>
          <a:ext cx="1590675" cy="17569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1295400</xdr:colOff>
      <xdr:row>2</xdr:row>
      <xdr:rowOff>95250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4B1B2B-9A03-463C-BDF4-F3AC4BC0097C}"/>
            </a:ext>
          </a:extLst>
        </xdr:cNvPr>
        <xdr:cNvSpPr/>
      </xdr:nvSpPr>
      <xdr:spPr>
        <a:xfrm>
          <a:off x="219075" y="190500"/>
          <a:ext cx="1295400" cy="285750"/>
        </a:xfrm>
        <a:prstGeom prst="rect">
          <a:avLst/>
        </a:prstGeom>
        <a:solidFill>
          <a:srgbClr val="1C8FF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i="0">
              <a:latin typeface="Inter Light" panose="02000503000000020004" pitchFamily="2" charset="0"/>
              <a:ea typeface="Inter Light" panose="02000503000000020004" pitchFamily="2" charset="0"/>
            </a:rPr>
            <a:t> </a:t>
          </a:r>
          <a:r>
            <a:rPr lang="pt-BR" sz="1000" b="0" i="0">
              <a:latin typeface="Inter Light" panose="02000503000000020004" pitchFamily="2" charset="0"/>
              <a:ea typeface="Inter Light" panose="02000503000000020004" pitchFamily="2" charset="0"/>
            </a:rPr>
            <a:t>&lt;&lt;&lt; Menu</a:t>
          </a:r>
        </a:p>
      </xdr:txBody>
    </xdr:sp>
    <xdr:clientData/>
  </xdr:twoCellAnchor>
  <xdr:twoCellAnchor editAs="oneCell">
    <xdr:from>
      <xdr:col>1</xdr:col>
      <xdr:colOff>19050</xdr:colOff>
      <xdr:row>2</xdr:row>
      <xdr:rowOff>171450</xdr:rowOff>
    </xdr:from>
    <xdr:to>
      <xdr:col>1</xdr:col>
      <xdr:colOff>1612265</xdr:colOff>
      <xdr:row>3</xdr:row>
      <xdr:rowOff>171883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51C063B-3681-49B3-BF1A-6042EEBA8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552450"/>
          <a:ext cx="1590040" cy="19093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1295400</xdr:colOff>
      <xdr:row>2</xdr:row>
      <xdr:rowOff>95250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87C5D2-D5A7-4213-9A08-007DA5EB8ABE}"/>
            </a:ext>
          </a:extLst>
        </xdr:cNvPr>
        <xdr:cNvSpPr/>
      </xdr:nvSpPr>
      <xdr:spPr>
        <a:xfrm>
          <a:off x="219075" y="180975"/>
          <a:ext cx="1295400" cy="276225"/>
        </a:xfrm>
        <a:prstGeom prst="rect">
          <a:avLst/>
        </a:prstGeom>
        <a:solidFill>
          <a:srgbClr val="1C8FF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i="0">
              <a:latin typeface="Inter Light" panose="02000503000000020004" pitchFamily="2" charset="0"/>
              <a:ea typeface="Inter Light" panose="02000503000000020004" pitchFamily="2" charset="0"/>
            </a:rPr>
            <a:t> </a:t>
          </a:r>
          <a:r>
            <a:rPr lang="pt-BR" sz="1000" b="0" i="0">
              <a:latin typeface="Inter Light" panose="02000503000000020004" pitchFamily="2" charset="0"/>
              <a:ea typeface="Inter Light" panose="02000503000000020004" pitchFamily="2" charset="0"/>
            </a:rPr>
            <a:t>&lt;&lt;&lt; Menu</a:t>
          </a:r>
        </a:p>
      </xdr:txBody>
    </xdr:sp>
    <xdr:clientData/>
  </xdr:twoCellAnchor>
  <xdr:twoCellAnchor editAs="oneCell">
    <xdr:from>
      <xdr:col>0</xdr:col>
      <xdr:colOff>200025</xdr:colOff>
      <xdr:row>2</xdr:row>
      <xdr:rowOff>152400</xdr:rowOff>
    </xdr:from>
    <xdr:to>
      <xdr:col>1</xdr:col>
      <xdr:colOff>1581150</xdr:colOff>
      <xdr:row>3</xdr:row>
      <xdr:rowOff>123623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3ED977E-D53A-4748-B396-46C68C6A47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50" y="514350"/>
          <a:ext cx="1603375" cy="15537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1295400</xdr:colOff>
      <xdr:row>2</xdr:row>
      <xdr:rowOff>95250</xdr:rowOff>
    </xdr:to>
    <xdr:sp macro="" textlink="">
      <xdr:nvSpPr>
        <xdr:cNvPr id="4" name="Retângul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3416D2-3C86-4DDB-988C-F9A04E29F1C2}"/>
            </a:ext>
          </a:extLst>
        </xdr:cNvPr>
        <xdr:cNvSpPr/>
      </xdr:nvSpPr>
      <xdr:spPr>
        <a:xfrm>
          <a:off x="209550" y="190500"/>
          <a:ext cx="1295400" cy="285750"/>
        </a:xfrm>
        <a:prstGeom prst="rect">
          <a:avLst/>
        </a:prstGeom>
        <a:solidFill>
          <a:srgbClr val="1C8FF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i="0">
              <a:latin typeface="Inter Light" panose="02000503000000020004" pitchFamily="2" charset="0"/>
              <a:ea typeface="Inter Light" panose="02000503000000020004" pitchFamily="2" charset="0"/>
            </a:rPr>
            <a:t> </a:t>
          </a:r>
          <a:r>
            <a:rPr lang="pt-BR" sz="1000" b="0" i="0">
              <a:latin typeface="Inter Light" panose="02000503000000020004" pitchFamily="2" charset="0"/>
              <a:ea typeface="Inter Light" panose="02000503000000020004" pitchFamily="2" charset="0"/>
            </a:rPr>
            <a:t>&lt;&lt;&lt; Menu</a:t>
          </a:r>
        </a:p>
      </xdr:txBody>
    </xdr:sp>
    <xdr:clientData/>
  </xdr:twoCellAnchor>
  <xdr:twoCellAnchor editAs="oneCell">
    <xdr:from>
      <xdr:col>1</xdr:col>
      <xdr:colOff>0</xdr:colOff>
      <xdr:row>2</xdr:row>
      <xdr:rowOff>180975</xdr:rowOff>
    </xdr:from>
    <xdr:to>
      <xdr:col>1</xdr:col>
      <xdr:colOff>1583055</xdr:colOff>
      <xdr:row>3</xdr:row>
      <xdr:rowOff>169978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EAF00B5-DC0D-4DE2-86DD-D00864E2D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561975"/>
          <a:ext cx="1590675" cy="17569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1295400</xdr:colOff>
      <xdr:row>2</xdr:row>
      <xdr:rowOff>95250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17803D-0D9C-451C-8B14-0E6F07752758}"/>
            </a:ext>
          </a:extLst>
        </xdr:cNvPr>
        <xdr:cNvSpPr/>
      </xdr:nvSpPr>
      <xdr:spPr>
        <a:xfrm>
          <a:off x="209550" y="190500"/>
          <a:ext cx="1295400" cy="285750"/>
        </a:xfrm>
        <a:prstGeom prst="rect">
          <a:avLst/>
        </a:prstGeom>
        <a:solidFill>
          <a:srgbClr val="1C8FF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i="0">
              <a:latin typeface="Inter Light" panose="02000503000000020004" pitchFamily="2" charset="0"/>
              <a:ea typeface="Inter Light" panose="02000503000000020004" pitchFamily="2" charset="0"/>
            </a:rPr>
            <a:t> </a:t>
          </a:r>
          <a:r>
            <a:rPr lang="pt-BR" sz="1000" b="0" i="0">
              <a:latin typeface="Inter Light" panose="02000503000000020004" pitchFamily="2" charset="0"/>
              <a:ea typeface="Inter Light" panose="02000503000000020004" pitchFamily="2" charset="0"/>
            </a:rPr>
            <a:t>&lt;&lt;&lt; Menu</a:t>
          </a:r>
        </a:p>
      </xdr:txBody>
    </xdr:sp>
    <xdr:clientData/>
  </xdr:twoCellAnchor>
  <xdr:twoCellAnchor editAs="oneCell">
    <xdr:from>
      <xdr:col>0</xdr:col>
      <xdr:colOff>200025</xdr:colOff>
      <xdr:row>2</xdr:row>
      <xdr:rowOff>161925</xdr:rowOff>
    </xdr:from>
    <xdr:to>
      <xdr:col>1</xdr:col>
      <xdr:colOff>1574165</xdr:colOff>
      <xdr:row>3</xdr:row>
      <xdr:rowOff>135688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BB7A45F-336E-4E12-ACFE-6D2D268564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542925"/>
          <a:ext cx="1590675" cy="17569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1295400</xdr:colOff>
      <xdr:row>2</xdr:row>
      <xdr:rowOff>95250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88ECE4-B04C-4382-9EB2-42EB0FD1B005}"/>
            </a:ext>
          </a:extLst>
        </xdr:cNvPr>
        <xdr:cNvSpPr/>
      </xdr:nvSpPr>
      <xdr:spPr>
        <a:xfrm>
          <a:off x="209550" y="190500"/>
          <a:ext cx="1295400" cy="285750"/>
        </a:xfrm>
        <a:prstGeom prst="rect">
          <a:avLst/>
        </a:prstGeom>
        <a:solidFill>
          <a:srgbClr val="1C8FF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i="0">
              <a:latin typeface="Inter Light" panose="02000503000000020004" pitchFamily="2" charset="0"/>
              <a:ea typeface="Inter Light" panose="02000503000000020004" pitchFamily="2" charset="0"/>
            </a:rPr>
            <a:t> </a:t>
          </a:r>
          <a:r>
            <a:rPr lang="pt-BR" sz="1000" b="0" i="0">
              <a:latin typeface="Inter Light" panose="02000503000000020004" pitchFamily="2" charset="0"/>
              <a:ea typeface="Inter Light" panose="02000503000000020004" pitchFamily="2" charset="0"/>
            </a:rPr>
            <a:t>&lt;&lt;&lt; Menu</a:t>
          </a:r>
        </a:p>
      </xdr:txBody>
    </xdr:sp>
    <xdr:clientData/>
  </xdr:twoCellAnchor>
  <xdr:twoCellAnchor editAs="oneCell">
    <xdr:from>
      <xdr:col>1</xdr:col>
      <xdr:colOff>0</xdr:colOff>
      <xdr:row>4</xdr:row>
      <xdr:rowOff>0</xdr:rowOff>
    </xdr:from>
    <xdr:to>
      <xdr:col>2</xdr:col>
      <xdr:colOff>2195820</xdr:colOff>
      <xdr:row>6</xdr:row>
      <xdr:rowOff>122442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7213AE6-0330-454D-937B-8C137004B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762000"/>
          <a:ext cx="4558020" cy="50344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1295400</xdr:colOff>
      <xdr:row>2</xdr:row>
      <xdr:rowOff>95250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433F52-BFC4-42BF-84F5-FDC0A2600514}"/>
            </a:ext>
          </a:extLst>
        </xdr:cNvPr>
        <xdr:cNvSpPr/>
      </xdr:nvSpPr>
      <xdr:spPr>
        <a:xfrm>
          <a:off x="209550" y="190500"/>
          <a:ext cx="1295400" cy="285750"/>
        </a:xfrm>
        <a:prstGeom prst="rect">
          <a:avLst/>
        </a:prstGeom>
        <a:solidFill>
          <a:srgbClr val="1C8FF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i="0">
              <a:latin typeface="Inter Light" panose="02000503000000020004" pitchFamily="2" charset="0"/>
              <a:ea typeface="Inter Light" panose="02000503000000020004" pitchFamily="2" charset="0"/>
            </a:rPr>
            <a:t> </a:t>
          </a:r>
          <a:r>
            <a:rPr lang="pt-BR" sz="1000" b="0" i="0">
              <a:latin typeface="Inter Light" panose="02000503000000020004" pitchFamily="2" charset="0"/>
              <a:ea typeface="Inter Light" panose="02000503000000020004" pitchFamily="2" charset="0"/>
            </a:rPr>
            <a:t>&lt;&lt;&lt; Menu</a:t>
          </a:r>
        </a:p>
      </xdr:txBody>
    </xdr:sp>
    <xdr:clientData/>
  </xdr:twoCellAnchor>
  <xdr:twoCellAnchor editAs="oneCell">
    <xdr:from>
      <xdr:col>1</xdr:col>
      <xdr:colOff>0</xdr:colOff>
      <xdr:row>4</xdr:row>
      <xdr:rowOff>0</xdr:rowOff>
    </xdr:from>
    <xdr:to>
      <xdr:col>2</xdr:col>
      <xdr:colOff>1938645</xdr:colOff>
      <xdr:row>6</xdr:row>
      <xdr:rowOff>122442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8186CBE-D902-496D-8E40-53C6C8832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762000"/>
          <a:ext cx="4558020" cy="50344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1295400</xdr:colOff>
      <xdr:row>2</xdr:row>
      <xdr:rowOff>95250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85512B-E686-4E4C-888F-48D08F8A08BE}"/>
            </a:ext>
          </a:extLst>
        </xdr:cNvPr>
        <xdr:cNvSpPr/>
      </xdr:nvSpPr>
      <xdr:spPr>
        <a:xfrm>
          <a:off x="209550" y="190500"/>
          <a:ext cx="1295400" cy="285750"/>
        </a:xfrm>
        <a:prstGeom prst="rect">
          <a:avLst/>
        </a:prstGeom>
        <a:solidFill>
          <a:srgbClr val="1C8FF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i="0">
              <a:latin typeface="Inter Light" panose="02000503000000020004" pitchFamily="2" charset="0"/>
              <a:ea typeface="Inter Light" panose="02000503000000020004" pitchFamily="2" charset="0"/>
            </a:rPr>
            <a:t> </a:t>
          </a:r>
          <a:r>
            <a:rPr lang="pt-BR" sz="1000" b="0" i="0">
              <a:latin typeface="Inter Light" panose="02000503000000020004" pitchFamily="2" charset="0"/>
              <a:ea typeface="Inter Light" panose="02000503000000020004" pitchFamily="2" charset="0"/>
            </a:rPr>
            <a:t>&lt;&lt;&lt; Menu</a:t>
          </a:r>
        </a:p>
      </xdr:txBody>
    </xdr:sp>
    <xdr:clientData/>
  </xdr:twoCellAnchor>
  <xdr:twoCellAnchor editAs="oneCell">
    <xdr:from>
      <xdr:col>1</xdr:col>
      <xdr:colOff>0</xdr:colOff>
      <xdr:row>4</xdr:row>
      <xdr:rowOff>0</xdr:rowOff>
    </xdr:from>
    <xdr:to>
      <xdr:col>2</xdr:col>
      <xdr:colOff>2176770</xdr:colOff>
      <xdr:row>6</xdr:row>
      <xdr:rowOff>122442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28549D2-4E50-4245-BDA0-3BBAEE4CA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762000"/>
          <a:ext cx="4558020" cy="503442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1295400</xdr:colOff>
      <xdr:row>2</xdr:row>
      <xdr:rowOff>95250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EBE331-4F79-4CD1-8332-0BC08DF39169}"/>
            </a:ext>
          </a:extLst>
        </xdr:cNvPr>
        <xdr:cNvSpPr/>
      </xdr:nvSpPr>
      <xdr:spPr>
        <a:xfrm>
          <a:off x="219075" y="190500"/>
          <a:ext cx="1295400" cy="285750"/>
        </a:xfrm>
        <a:prstGeom prst="rect">
          <a:avLst/>
        </a:prstGeom>
        <a:solidFill>
          <a:srgbClr val="1C8FF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i="0">
              <a:latin typeface="Inter Light" panose="02000503000000020004" pitchFamily="2" charset="0"/>
              <a:ea typeface="Inter Light" panose="02000503000000020004" pitchFamily="2" charset="0"/>
            </a:rPr>
            <a:t> </a:t>
          </a:r>
          <a:r>
            <a:rPr lang="pt-BR" sz="1000" b="0" i="0">
              <a:latin typeface="Inter Light" panose="02000503000000020004" pitchFamily="2" charset="0"/>
              <a:ea typeface="Inter Light" panose="02000503000000020004" pitchFamily="2" charset="0"/>
            </a:rPr>
            <a:t>&lt;&lt;&lt; Menu</a:t>
          </a:r>
        </a:p>
      </xdr:txBody>
    </xdr:sp>
    <xdr:clientData/>
  </xdr:twoCellAnchor>
  <xdr:twoCellAnchor editAs="oneCell">
    <xdr:from>
      <xdr:col>0</xdr:col>
      <xdr:colOff>200025</xdr:colOff>
      <xdr:row>2</xdr:row>
      <xdr:rowOff>161925</xdr:rowOff>
    </xdr:from>
    <xdr:to>
      <xdr:col>1</xdr:col>
      <xdr:colOff>1570990</xdr:colOff>
      <xdr:row>3</xdr:row>
      <xdr:rowOff>135688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DF17FC9-90C2-4D43-A6FD-372EB40A3A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50" y="539750"/>
          <a:ext cx="1596390" cy="167438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1295400</xdr:colOff>
      <xdr:row>2</xdr:row>
      <xdr:rowOff>95250</xdr:rowOff>
    </xdr:to>
    <xdr:sp macro="" textlink="">
      <xdr:nvSpPr>
        <xdr:cNvPr id="4" name="Retângul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51628A-027B-4B87-A0AB-1AF9A5E636A5}"/>
            </a:ext>
          </a:extLst>
        </xdr:cNvPr>
        <xdr:cNvSpPr/>
      </xdr:nvSpPr>
      <xdr:spPr>
        <a:xfrm>
          <a:off x="209550" y="190500"/>
          <a:ext cx="1295400" cy="285750"/>
        </a:xfrm>
        <a:prstGeom prst="rect">
          <a:avLst/>
        </a:prstGeom>
        <a:solidFill>
          <a:srgbClr val="1C8FF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i="0">
              <a:latin typeface="Inter Light" panose="02000503000000020004" pitchFamily="2" charset="0"/>
              <a:ea typeface="Inter Light" panose="02000503000000020004" pitchFamily="2" charset="0"/>
            </a:rPr>
            <a:t> </a:t>
          </a:r>
          <a:r>
            <a:rPr lang="pt-BR" sz="1000" b="0" i="0">
              <a:latin typeface="Inter Light" panose="02000503000000020004" pitchFamily="2" charset="0"/>
              <a:ea typeface="Inter Light" panose="02000503000000020004" pitchFamily="2" charset="0"/>
            </a:rPr>
            <a:t>&lt;&lt;&lt; Menu</a:t>
          </a:r>
        </a:p>
      </xdr:txBody>
    </xdr:sp>
    <xdr:clientData/>
  </xdr:twoCellAnchor>
  <xdr:twoCellAnchor editAs="oneCell">
    <xdr:from>
      <xdr:col>1</xdr:col>
      <xdr:colOff>19050</xdr:colOff>
      <xdr:row>2</xdr:row>
      <xdr:rowOff>171450</xdr:rowOff>
    </xdr:from>
    <xdr:to>
      <xdr:col>1</xdr:col>
      <xdr:colOff>1612265</xdr:colOff>
      <xdr:row>3</xdr:row>
      <xdr:rowOff>171883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8479016-B5DE-479B-906E-693A2E13B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552450"/>
          <a:ext cx="1590675" cy="1756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2</xdr:row>
      <xdr:rowOff>184873</xdr:rowOff>
    </xdr:from>
    <xdr:to>
      <xdr:col>1</xdr:col>
      <xdr:colOff>1506855</xdr:colOff>
      <xdr:row>3</xdr:row>
      <xdr:rowOff>173876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9E3A9C08-596E-4ED0-B7FF-C15184929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565873"/>
          <a:ext cx="1590675" cy="175693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1295400</xdr:colOff>
      <xdr:row>2</xdr:row>
      <xdr:rowOff>95250</xdr:rowOff>
    </xdr:to>
    <xdr:sp macro="" textlink="">
      <xdr:nvSpPr>
        <xdr:cNvPr id="7" name="Retângulo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5BB4D6F-D687-488F-A5BA-08FC6D74E3FD}"/>
            </a:ext>
          </a:extLst>
        </xdr:cNvPr>
        <xdr:cNvSpPr/>
      </xdr:nvSpPr>
      <xdr:spPr>
        <a:xfrm>
          <a:off x="219075" y="190500"/>
          <a:ext cx="1295400" cy="285750"/>
        </a:xfrm>
        <a:prstGeom prst="rect">
          <a:avLst/>
        </a:prstGeom>
        <a:solidFill>
          <a:srgbClr val="1C8FF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i="0">
              <a:latin typeface="Inter Light" panose="02000503000000020004" pitchFamily="2" charset="0"/>
              <a:ea typeface="Inter Light" panose="02000503000000020004" pitchFamily="2" charset="0"/>
            </a:rPr>
            <a:t> </a:t>
          </a:r>
          <a:r>
            <a:rPr lang="pt-BR" sz="1000" b="0" i="0">
              <a:latin typeface="Inter Light" panose="02000503000000020004" pitchFamily="2" charset="0"/>
              <a:ea typeface="Inter Light" panose="02000503000000020004" pitchFamily="2" charset="0"/>
            </a:rPr>
            <a:t>&lt;&lt;&lt; Menu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1295400</xdr:colOff>
      <xdr:row>2</xdr:row>
      <xdr:rowOff>95250</xdr:rowOff>
    </xdr:to>
    <xdr:sp macro="" textlink="">
      <xdr:nvSpPr>
        <xdr:cNvPr id="4" name="Retângul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31D557-D432-4F01-AD3B-C3E0C5F05147}"/>
            </a:ext>
          </a:extLst>
        </xdr:cNvPr>
        <xdr:cNvSpPr/>
      </xdr:nvSpPr>
      <xdr:spPr>
        <a:xfrm>
          <a:off x="209550" y="190500"/>
          <a:ext cx="1295400" cy="285750"/>
        </a:xfrm>
        <a:prstGeom prst="rect">
          <a:avLst/>
        </a:prstGeom>
        <a:solidFill>
          <a:srgbClr val="1C8FF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i="0">
              <a:latin typeface="Inter Light" panose="02000503000000020004" pitchFamily="2" charset="0"/>
              <a:ea typeface="Inter Light" panose="02000503000000020004" pitchFamily="2" charset="0"/>
            </a:rPr>
            <a:t> </a:t>
          </a:r>
          <a:r>
            <a:rPr lang="pt-BR" sz="1000" b="0" i="0">
              <a:latin typeface="Inter Light" panose="02000503000000020004" pitchFamily="2" charset="0"/>
              <a:ea typeface="Inter Light" panose="02000503000000020004" pitchFamily="2" charset="0"/>
            </a:rPr>
            <a:t>&lt;&lt;&lt; Menu</a:t>
          </a:r>
        </a:p>
      </xdr:txBody>
    </xdr:sp>
    <xdr:clientData/>
  </xdr:twoCellAnchor>
  <xdr:twoCellAnchor editAs="oneCell">
    <xdr:from>
      <xdr:col>0</xdr:col>
      <xdr:colOff>200025</xdr:colOff>
      <xdr:row>2</xdr:row>
      <xdr:rowOff>152400</xdr:rowOff>
    </xdr:from>
    <xdr:to>
      <xdr:col>1</xdr:col>
      <xdr:colOff>1581150</xdr:colOff>
      <xdr:row>3</xdr:row>
      <xdr:rowOff>123623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023DA3E-FEC5-4ECF-9950-21FA366FDD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533400"/>
          <a:ext cx="1590675" cy="175693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1295400</xdr:colOff>
      <xdr:row>2</xdr:row>
      <xdr:rowOff>95250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F8E48E-F46D-4629-81E6-7D33298969E2}"/>
            </a:ext>
          </a:extLst>
        </xdr:cNvPr>
        <xdr:cNvSpPr/>
      </xdr:nvSpPr>
      <xdr:spPr>
        <a:xfrm>
          <a:off x="219075" y="180975"/>
          <a:ext cx="1295400" cy="276225"/>
        </a:xfrm>
        <a:prstGeom prst="rect">
          <a:avLst/>
        </a:prstGeom>
        <a:solidFill>
          <a:srgbClr val="1C8FF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i="0">
              <a:latin typeface="Inter Light" panose="02000503000000020004" pitchFamily="2" charset="0"/>
              <a:ea typeface="Inter Light" panose="02000503000000020004" pitchFamily="2" charset="0"/>
            </a:rPr>
            <a:t> </a:t>
          </a:r>
          <a:r>
            <a:rPr lang="pt-BR" sz="1000" b="0" i="0">
              <a:latin typeface="Inter Light" panose="02000503000000020004" pitchFamily="2" charset="0"/>
              <a:ea typeface="Inter Light" panose="02000503000000020004" pitchFamily="2" charset="0"/>
            </a:rPr>
            <a:t>&lt;&lt;&lt; Menu</a:t>
          </a:r>
        </a:p>
      </xdr:txBody>
    </xdr:sp>
    <xdr:clientData/>
  </xdr:twoCellAnchor>
  <xdr:twoCellAnchor editAs="oneCell">
    <xdr:from>
      <xdr:col>1</xdr:col>
      <xdr:colOff>0</xdr:colOff>
      <xdr:row>2</xdr:row>
      <xdr:rowOff>180975</xdr:rowOff>
    </xdr:from>
    <xdr:to>
      <xdr:col>1</xdr:col>
      <xdr:colOff>1583055</xdr:colOff>
      <xdr:row>3</xdr:row>
      <xdr:rowOff>169978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1C8CAB1-1CA6-4CDE-8028-A314DC43D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539750"/>
          <a:ext cx="1583055" cy="173153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1295400</xdr:colOff>
      <xdr:row>2</xdr:row>
      <xdr:rowOff>95250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E577AE-4F2C-4C87-A9CA-1B0B120CCA56}"/>
            </a:ext>
          </a:extLst>
        </xdr:cNvPr>
        <xdr:cNvSpPr/>
      </xdr:nvSpPr>
      <xdr:spPr>
        <a:xfrm>
          <a:off x="219075" y="190500"/>
          <a:ext cx="1295400" cy="285750"/>
        </a:xfrm>
        <a:prstGeom prst="rect">
          <a:avLst/>
        </a:prstGeom>
        <a:solidFill>
          <a:srgbClr val="1C8FF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i="0">
              <a:latin typeface="Inter Light" panose="02000503000000020004" pitchFamily="2" charset="0"/>
              <a:ea typeface="Inter Light" panose="02000503000000020004" pitchFamily="2" charset="0"/>
            </a:rPr>
            <a:t> </a:t>
          </a:r>
          <a:r>
            <a:rPr lang="pt-BR" sz="1000" b="0" i="0">
              <a:latin typeface="Inter Light" panose="02000503000000020004" pitchFamily="2" charset="0"/>
              <a:ea typeface="Inter Light" panose="02000503000000020004" pitchFamily="2" charset="0"/>
            </a:rPr>
            <a:t>&lt;&lt;&lt; Menu</a:t>
          </a:r>
        </a:p>
      </xdr:txBody>
    </xdr:sp>
    <xdr:clientData/>
  </xdr:twoCellAnchor>
  <xdr:twoCellAnchor editAs="oneCell">
    <xdr:from>
      <xdr:col>0</xdr:col>
      <xdr:colOff>200025</xdr:colOff>
      <xdr:row>2</xdr:row>
      <xdr:rowOff>161925</xdr:rowOff>
    </xdr:from>
    <xdr:to>
      <xdr:col>1</xdr:col>
      <xdr:colOff>1570990</xdr:colOff>
      <xdr:row>3</xdr:row>
      <xdr:rowOff>135688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DE49011-E410-43EB-AB69-0B4583B7A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50" y="539750"/>
          <a:ext cx="1593215" cy="1674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1295400</xdr:colOff>
      <xdr:row>2</xdr:row>
      <xdr:rowOff>95250</xdr:rowOff>
    </xdr:to>
    <xdr:sp macro="" textlink="">
      <xdr:nvSpPr>
        <xdr:cNvPr id="4" name="Retângul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2E0BA9-B5BA-4EEB-B1A6-F05CC07CB497}"/>
            </a:ext>
          </a:extLst>
        </xdr:cNvPr>
        <xdr:cNvSpPr/>
      </xdr:nvSpPr>
      <xdr:spPr>
        <a:xfrm>
          <a:off x="200025" y="190500"/>
          <a:ext cx="1295400" cy="285750"/>
        </a:xfrm>
        <a:prstGeom prst="rect">
          <a:avLst/>
        </a:prstGeom>
        <a:solidFill>
          <a:srgbClr val="1C8FF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i="0">
              <a:latin typeface="Inter Light" panose="02000503000000020004" pitchFamily="2" charset="0"/>
              <a:ea typeface="Inter Light" panose="02000503000000020004" pitchFamily="2" charset="0"/>
            </a:rPr>
            <a:t> </a:t>
          </a:r>
          <a:r>
            <a:rPr lang="pt-BR" sz="1000" b="0" i="0">
              <a:latin typeface="Inter Light" panose="02000503000000020004" pitchFamily="2" charset="0"/>
              <a:ea typeface="Inter Light" panose="02000503000000020004" pitchFamily="2" charset="0"/>
            </a:rPr>
            <a:t>&lt;&lt;&lt; Menu</a:t>
          </a:r>
        </a:p>
      </xdr:txBody>
    </xdr:sp>
    <xdr:clientData/>
  </xdr:twoCellAnchor>
  <xdr:twoCellAnchor editAs="oneCell">
    <xdr:from>
      <xdr:col>1</xdr:col>
      <xdr:colOff>0</xdr:colOff>
      <xdr:row>3</xdr:row>
      <xdr:rowOff>28575</xdr:rowOff>
    </xdr:from>
    <xdr:to>
      <xdr:col>1</xdr:col>
      <xdr:colOff>1579245</xdr:colOff>
      <xdr:row>4</xdr:row>
      <xdr:rowOff>21388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012AA16-C76E-424D-BDA9-814A72D61C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600075"/>
          <a:ext cx="1590675" cy="17569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1295400</xdr:colOff>
      <xdr:row>2</xdr:row>
      <xdr:rowOff>95250</xdr:rowOff>
    </xdr:to>
    <xdr:sp macro="" textlink="">
      <xdr:nvSpPr>
        <xdr:cNvPr id="4" name="Retângul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DA848A-232C-4B4C-AE9A-07769C0C4C19}"/>
            </a:ext>
          </a:extLst>
        </xdr:cNvPr>
        <xdr:cNvSpPr/>
      </xdr:nvSpPr>
      <xdr:spPr>
        <a:xfrm>
          <a:off x="209550" y="190500"/>
          <a:ext cx="1295400" cy="285750"/>
        </a:xfrm>
        <a:prstGeom prst="rect">
          <a:avLst/>
        </a:prstGeom>
        <a:solidFill>
          <a:srgbClr val="1C8FF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i="0">
              <a:latin typeface="Inter Light" panose="02000503000000020004" pitchFamily="2" charset="0"/>
              <a:ea typeface="Inter Light" panose="02000503000000020004" pitchFamily="2" charset="0"/>
            </a:rPr>
            <a:t> </a:t>
          </a:r>
          <a:r>
            <a:rPr lang="pt-BR" sz="1000" b="0" i="0">
              <a:latin typeface="Inter Light" panose="02000503000000020004" pitchFamily="2" charset="0"/>
              <a:ea typeface="Inter Light" panose="02000503000000020004" pitchFamily="2" charset="0"/>
            </a:rPr>
            <a:t>&lt;&lt;&lt; Menu</a:t>
          </a:r>
        </a:p>
      </xdr:txBody>
    </xdr:sp>
    <xdr:clientData/>
  </xdr:twoCellAnchor>
  <xdr:twoCellAnchor editAs="oneCell">
    <xdr:from>
      <xdr:col>0</xdr:col>
      <xdr:colOff>200025</xdr:colOff>
      <xdr:row>2</xdr:row>
      <xdr:rowOff>180975</xdr:rowOff>
    </xdr:from>
    <xdr:to>
      <xdr:col>1</xdr:col>
      <xdr:colOff>1581150</xdr:colOff>
      <xdr:row>3</xdr:row>
      <xdr:rowOff>173788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9A77563-A1CD-4B1C-8A3B-80093D4B5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561975"/>
          <a:ext cx="1590675" cy="17569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1295400</xdr:colOff>
      <xdr:row>2</xdr:row>
      <xdr:rowOff>95250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9A0699-7BDC-428F-9F27-FC60511D7540}"/>
            </a:ext>
          </a:extLst>
        </xdr:cNvPr>
        <xdr:cNvSpPr/>
      </xdr:nvSpPr>
      <xdr:spPr>
        <a:xfrm>
          <a:off x="209550" y="190500"/>
          <a:ext cx="1295400" cy="285750"/>
        </a:xfrm>
        <a:prstGeom prst="rect">
          <a:avLst/>
        </a:prstGeom>
        <a:solidFill>
          <a:srgbClr val="1C8FF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i="0">
              <a:latin typeface="Inter Light" panose="02000503000000020004" pitchFamily="2" charset="0"/>
              <a:ea typeface="Inter Light" panose="02000503000000020004" pitchFamily="2" charset="0"/>
            </a:rPr>
            <a:t> </a:t>
          </a:r>
          <a:r>
            <a:rPr lang="pt-BR" sz="1000" b="0" i="0">
              <a:latin typeface="Inter Light" panose="02000503000000020004" pitchFamily="2" charset="0"/>
              <a:ea typeface="Inter Light" panose="02000503000000020004" pitchFamily="2" charset="0"/>
            </a:rPr>
            <a:t>&lt;&lt;&lt; Menu</a:t>
          </a:r>
        </a:p>
      </xdr:txBody>
    </xdr:sp>
    <xdr:clientData/>
  </xdr:twoCellAnchor>
  <xdr:twoCellAnchor editAs="oneCell">
    <xdr:from>
      <xdr:col>1</xdr:col>
      <xdr:colOff>0</xdr:colOff>
      <xdr:row>2</xdr:row>
      <xdr:rowOff>171450</xdr:rowOff>
    </xdr:from>
    <xdr:to>
      <xdr:col>1</xdr:col>
      <xdr:colOff>1583055</xdr:colOff>
      <xdr:row>3</xdr:row>
      <xdr:rowOff>161723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59F284B-0482-410A-A633-1D3CF7D2D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552450"/>
          <a:ext cx="1590675" cy="17569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1295400</xdr:colOff>
      <xdr:row>2</xdr:row>
      <xdr:rowOff>95250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2D5F94-1641-48EE-8D42-7842542B8890}"/>
            </a:ext>
          </a:extLst>
        </xdr:cNvPr>
        <xdr:cNvSpPr/>
      </xdr:nvSpPr>
      <xdr:spPr>
        <a:xfrm>
          <a:off x="209550" y="190500"/>
          <a:ext cx="1295400" cy="285750"/>
        </a:xfrm>
        <a:prstGeom prst="rect">
          <a:avLst/>
        </a:prstGeom>
        <a:solidFill>
          <a:srgbClr val="1C8FF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i="0">
              <a:latin typeface="Inter Light" panose="02000503000000020004" pitchFamily="2" charset="0"/>
              <a:ea typeface="Inter Light" panose="02000503000000020004" pitchFamily="2" charset="0"/>
            </a:rPr>
            <a:t> </a:t>
          </a:r>
          <a:r>
            <a:rPr lang="pt-BR" sz="1000" b="0" i="0">
              <a:latin typeface="Inter Light" panose="02000503000000020004" pitchFamily="2" charset="0"/>
              <a:ea typeface="Inter Light" panose="02000503000000020004" pitchFamily="2" charset="0"/>
            </a:rPr>
            <a:t>&lt;&lt;&lt; Menu</a:t>
          </a:r>
        </a:p>
      </xdr:txBody>
    </xdr:sp>
    <xdr:clientData/>
  </xdr:twoCellAnchor>
  <xdr:twoCellAnchor editAs="oneCell">
    <xdr:from>
      <xdr:col>2</xdr:col>
      <xdr:colOff>2143126</xdr:colOff>
      <xdr:row>2</xdr:row>
      <xdr:rowOff>142875</xdr:rowOff>
    </xdr:from>
    <xdr:to>
      <xdr:col>2</xdr:col>
      <xdr:colOff>2988960</xdr:colOff>
      <xdr:row>4</xdr:row>
      <xdr:rowOff>130688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482109EC-562C-C240-FCA4-103368152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6" y="476250"/>
          <a:ext cx="861074" cy="321188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3</xdr:row>
      <xdr:rowOff>38100</xdr:rowOff>
    </xdr:from>
    <xdr:to>
      <xdr:col>1</xdr:col>
      <xdr:colOff>1600200</xdr:colOff>
      <xdr:row>4</xdr:row>
      <xdr:rowOff>55678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EA12BE16-42CB-4E39-A4FA-857958FDF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561975"/>
          <a:ext cx="1590675" cy="17569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1295400</xdr:colOff>
      <xdr:row>2</xdr:row>
      <xdr:rowOff>95250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9B53B2-ED35-497B-B375-83513FAF352C}"/>
            </a:ext>
          </a:extLst>
        </xdr:cNvPr>
        <xdr:cNvSpPr/>
      </xdr:nvSpPr>
      <xdr:spPr>
        <a:xfrm>
          <a:off x="219075" y="190500"/>
          <a:ext cx="1295400" cy="285750"/>
        </a:xfrm>
        <a:prstGeom prst="rect">
          <a:avLst/>
        </a:prstGeom>
        <a:solidFill>
          <a:srgbClr val="1C8FF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i="0">
              <a:latin typeface="Inter Light" panose="02000503000000020004" pitchFamily="2" charset="0"/>
              <a:ea typeface="Inter Light" panose="02000503000000020004" pitchFamily="2" charset="0"/>
            </a:rPr>
            <a:t> </a:t>
          </a:r>
          <a:r>
            <a:rPr lang="pt-BR" sz="1000" b="0" i="0">
              <a:latin typeface="Inter Light" panose="02000503000000020004" pitchFamily="2" charset="0"/>
              <a:ea typeface="Inter Light" panose="02000503000000020004" pitchFamily="2" charset="0"/>
            </a:rPr>
            <a:t>&lt;&lt;&lt; Menu</a:t>
          </a:r>
        </a:p>
      </xdr:txBody>
    </xdr:sp>
    <xdr:clientData/>
  </xdr:twoCellAnchor>
  <xdr:twoCellAnchor editAs="oneCell">
    <xdr:from>
      <xdr:col>0</xdr:col>
      <xdr:colOff>200025</xdr:colOff>
      <xdr:row>2</xdr:row>
      <xdr:rowOff>161925</xdr:rowOff>
    </xdr:from>
    <xdr:to>
      <xdr:col>1</xdr:col>
      <xdr:colOff>1574165</xdr:colOff>
      <xdr:row>3</xdr:row>
      <xdr:rowOff>135688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F347DA1-730C-4DCB-8B0C-345528CE33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50" y="539750"/>
          <a:ext cx="1593215" cy="16743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1295400</xdr:colOff>
      <xdr:row>2</xdr:row>
      <xdr:rowOff>95250</xdr:rowOff>
    </xdr:to>
    <xdr:sp macro="" textlink="">
      <xdr:nvSpPr>
        <xdr:cNvPr id="4" name="Retângul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375E9E-1275-476C-8A77-7E0989865293}"/>
            </a:ext>
          </a:extLst>
        </xdr:cNvPr>
        <xdr:cNvSpPr/>
      </xdr:nvSpPr>
      <xdr:spPr>
        <a:xfrm>
          <a:off x="209550" y="190500"/>
          <a:ext cx="1295400" cy="285750"/>
        </a:xfrm>
        <a:prstGeom prst="rect">
          <a:avLst/>
        </a:prstGeom>
        <a:solidFill>
          <a:srgbClr val="1C8FF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i="0">
              <a:latin typeface="Inter Light" panose="02000503000000020004" pitchFamily="2" charset="0"/>
              <a:ea typeface="Inter Light" panose="02000503000000020004" pitchFamily="2" charset="0"/>
            </a:rPr>
            <a:t> </a:t>
          </a:r>
          <a:r>
            <a:rPr lang="pt-BR" sz="1000" b="0" i="0">
              <a:latin typeface="Inter Light" panose="02000503000000020004" pitchFamily="2" charset="0"/>
              <a:ea typeface="Inter Light" panose="02000503000000020004" pitchFamily="2" charset="0"/>
            </a:rPr>
            <a:t>&lt;&lt;&lt; Menu</a:t>
          </a:r>
        </a:p>
      </xdr:txBody>
    </xdr:sp>
    <xdr:clientData/>
  </xdr:twoCellAnchor>
  <xdr:twoCellAnchor editAs="oneCell">
    <xdr:from>
      <xdr:col>0</xdr:col>
      <xdr:colOff>200025</xdr:colOff>
      <xdr:row>2</xdr:row>
      <xdr:rowOff>161925</xdr:rowOff>
    </xdr:from>
    <xdr:to>
      <xdr:col>1</xdr:col>
      <xdr:colOff>1581150</xdr:colOff>
      <xdr:row>3</xdr:row>
      <xdr:rowOff>131878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35AD45D-4E46-48B3-A094-AD7D4D146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542925"/>
          <a:ext cx="1590675" cy="17569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1295400</xdr:colOff>
      <xdr:row>2</xdr:row>
      <xdr:rowOff>95250</xdr:rowOff>
    </xdr:to>
    <xdr:sp macro="" textlink="">
      <xdr:nvSpPr>
        <xdr:cNvPr id="4" name="Retângul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9D9752-5016-41C8-9D1A-9BCB13B4B853}"/>
            </a:ext>
          </a:extLst>
        </xdr:cNvPr>
        <xdr:cNvSpPr/>
      </xdr:nvSpPr>
      <xdr:spPr>
        <a:xfrm>
          <a:off x="209550" y="190500"/>
          <a:ext cx="1295400" cy="285750"/>
        </a:xfrm>
        <a:prstGeom prst="rect">
          <a:avLst/>
        </a:prstGeom>
        <a:solidFill>
          <a:srgbClr val="1C8FF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i="0">
              <a:latin typeface="Inter Light" panose="02000503000000020004" pitchFamily="2" charset="0"/>
              <a:ea typeface="Inter Light" panose="02000503000000020004" pitchFamily="2" charset="0"/>
            </a:rPr>
            <a:t> </a:t>
          </a:r>
          <a:r>
            <a:rPr lang="pt-BR" sz="1000" b="0" i="0">
              <a:latin typeface="Inter Light" panose="02000503000000020004" pitchFamily="2" charset="0"/>
              <a:ea typeface="Inter Light" panose="02000503000000020004" pitchFamily="2" charset="0"/>
            </a:rPr>
            <a:t>&lt;&lt;&lt; Menu</a:t>
          </a:r>
        </a:p>
      </xdr:txBody>
    </xdr:sp>
    <xdr:clientData/>
  </xdr:twoCellAnchor>
  <xdr:twoCellAnchor editAs="oneCell">
    <xdr:from>
      <xdr:col>0</xdr:col>
      <xdr:colOff>200025</xdr:colOff>
      <xdr:row>2</xdr:row>
      <xdr:rowOff>161925</xdr:rowOff>
    </xdr:from>
    <xdr:to>
      <xdr:col>1</xdr:col>
      <xdr:colOff>1574165</xdr:colOff>
      <xdr:row>3</xdr:row>
      <xdr:rowOff>135688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B754745-CF0F-420F-B783-1A424214E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542925"/>
          <a:ext cx="1590675" cy="17569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Lucas da Motta" id="{561EC5DB-379B-46F3-8FD8-E717C353D3F0}" userId="S::00040759@randon.com.br::c568d902-3212-479d-a336-01737c64b986" providerId="AD"/>
</personList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T6" dT="2025-08-11T13:32:07.16" personId="{561EC5DB-379B-46F3-8FD8-E717C353D3F0}" id="{23230F4F-1ADE-4F66-AC68-3C90C09A141C}">
    <text xml:space="preserve">Nota: No 2T25, foram realizadas alterações nos dados das seguintes linhas: i) volumes de freio, que passaram por reclassificação na forma de agrupamento, com histórico já ajustado às novas regras na tabela acima; ii) receita de eixos e suspensões e de fundição e usinagem, que foram redistribuídas no 1T25, sem alteração na receita consolidada da vertical. </text>
  </threadedComment>
  <threadedComment ref="AT6" dT="2025-08-11T13:32:15.30" personId="{561EC5DB-379B-46F3-8FD8-E717C353D3F0}" id="{4D09B8CE-EC58-44B9-9836-1CD164DE33FB}" parentId="{23230F4F-1ADE-4F66-AC68-3C90C09A141C}">
    <text xml:space="preserve">Note: In 2Q25, changes were made to the data in the following lines:i) brake volumes, which were reclassified based on a new grouping structure, with historical data adjusted accordingly in the table above; ii) revenue from axles and suspensions, as well as from foundry and machining, which was redistributed in 1Q25, without any change to the vertical's consolidated revenue. </text>
  </threadedComment>
  <threadedComment ref="AV6" dT="2025-11-11T19:51:21.12" personId="{561EC5DB-379B-46F3-8FD8-E717C353D3F0}" id="{F579ED62-AC94-4154-AB43-495096CC592E}">
    <text>Nota: No 3T25, foram realizadas alterações nos volumes de sistemas de acoplamento, devido a reclassificação de itens, com histórico já ajustado às novas regras na tabela acima.</text>
  </threadedComment>
  <threadedComment ref="AV6" dT="2025-11-11T19:52:49.81" personId="{561EC5DB-379B-46F3-8FD8-E717C353D3F0}" id="{A5D4498A-9262-4255-B686-935D9DEEAFAF}" parentId="{F579ED62-AC94-4154-AB43-495096CC592E}">
    <text>Note: In 3Q25, changes were made to the volumes of coupling systems due to item reclassification, with historical data already adjusted accordingly in the table above.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T6" dT="2025-08-11T13:31:28.39" personId="{561EC5DB-379B-46F3-8FD8-E717C353D3F0}" id="{391208F3-9EAA-4ED1-AB85-C84ED533C1B5}">
    <text xml:space="preserve">Nota: O volume e a receita de vendas de materiais de fricção e comp. para sistema de freio sofreram alteração no total divulgado no 1T25 e 2T24, devido a ajustes na contabilização de peças. </text>
  </threadedComment>
  <threadedComment ref="AT6" dT="2025-08-11T13:31:46.34" personId="{561EC5DB-379B-46F3-8FD8-E717C353D3F0}" id="{C8C6ED4C-1C94-4EC9-8BCB-F951F013EA7F}" parentId="{391208F3-9EAA-4ED1-AB85-C84ED533C1B5}">
    <text xml:space="preserve">Note: The sales volume and revenue from friction materials and brake system components were revised in the totals previously disclosed for 1Q25 and 2Q24, due to adjustments in parts accounting. </text>
  </threadedComment>
  <threadedComment ref="AV6" dT="2025-11-11T20:01:29.68" personId="{561EC5DB-379B-46F3-8FD8-E717C353D3F0}" id="{60884CCD-0934-45D6-BB65-7AD0480A5676}">
    <text xml:space="preserve">Nota: O volume e a receita de vendas de materiais de fricção e comp. para sistemas de freio sofreram alteração no total divulgado no ano de 2024, devido a ajustes na contabilização de peças. 
</text>
  </threadedComment>
  <threadedComment ref="AV6" dT="2025-11-11T20:01:51.98" personId="{561EC5DB-379B-46F3-8FD8-E717C353D3F0}" id="{8C0F2D02-CBA2-47A4-B921-FED278776BC1}" parentId="{60884CCD-0934-45D6-BB65-7AD0480A5676}">
    <text xml:space="preserve">The sales volume and revenue from friction materials and brake system components were revised in the totals previously disclosed for 2024, due to adjustments in parts accounting. 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BT8" dT="2026-03-16T13:59:16.02" personId="{561EC5DB-379B-46F3-8FD8-E717C353D3F0}" id="{E1B5D25E-7AEB-4484-9347-7701FF808DB6}">
    <text xml:space="preserve">Nota: Os volumes foram ajustados em razão da exclusão de vendas intercompany identificadas pela companhia. </text>
  </threadedComment>
  <threadedComment ref="BT8" dT="2026-03-16T14:00:08.84" personId="{561EC5DB-379B-46F3-8FD8-E717C353D3F0}" id="{7C186402-DDFF-492C-B4C3-13DB8E8FEF72}" parentId="{E1B5D25E-7AEB-4484-9347-7701FF808DB6}">
    <text>Note: The volumes were adjusted due to the exclusion of intercompany sales identified by the Company.</text>
  </threadedComment>
  <threadedComment ref="BU8" dT="2026-03-16T13:59:16.02" personId="{561EC5DB-379B-46F3-8FD8-E717C353D3F0}" id="{7765B736-68E8-45CF-91A6-ED80784F136C}">
    <text xml:space="preserve">Nota: Os volumes foram ajustados em razão da exclusão de vendas intercompany identificadas pela companhia. </text>
  </threadedComment>
  <threadedComment ref="BU8" dT="2026-03-16T14:00:08.84" personId="{561EC5DB-379B-46F3-8FD8-E717C353D3F0}" id="{7F8DBCCA-99A9-4E4F-94E5-8C143F57C7A9}" parentId="{7765B736-68E8-45CF-91A6-ED80784F136C}">
    <text>Note: The volumes were adjusted due to the exclusion of intercompany sales identified by the Company.</text>
  </threadedComment>
  <threadedComment ref="BV8" dT="2026-03-16T13:59:16.02" personId="{561EC5DB-379B-46F3-8FD8-E717C353D3F0}" id="{C7952191-E8E9-4EE4-A5C8-0B71199BE1BD}">
    <text xml:space="preserve">Nota: Os volumes foram ajustados em razão da exclusão de vendas intercompany identificadas pela companhia. </text>
  </threadedComment>
  <threadedComment ref="BV8" dT="2026-03-16T14:00:08.84" personId="{561EC5DB-379B-46F3-8FD8-E717C353D3F0}" id="{926FE1A8-E822-4080-AE81-D20683E11101}" parentId="{C7952191-E8E9-4EE4-A5C8-0B71199BE1BD}">
    <text>Note: The volumes were adjusted due to the exclusion of intercompany sales identified by the Company.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3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6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AD1E6-F9C5-4BA4-874A-4A2E1FE37D8A}">
  <sheetPr>
    <tabColor rgb="FF1C8FF1"/>
  </sheetPr>
  <dimension ref="A1:XFC46"/>
  <sheetViews>
    <sheetView showGridLines="0" tabSelected="1" zoomScaleNormal="100" workbookViewId="0">
      <selection activeCell="I22" sqref="I22"/>
    </sheetView>
  </sheetViews>
  <sheetFormatPr defaultColWidth="0" defaultRowHeight="14.5" zeroHeight="1"/>
  <cols>
    <col min="1" max="3" width="9.08984375" customWidth="1"/>
    <col min="4" max="4" width="3.08984375" customWidth="1"/>
    <col min="5" max="9" width="9.08984375" customWidth="1"/>
    <col min="10" max="10" width="6.36328125" customWidth="1"/>
    <col min="11" max="11" width="5.36328125" customWidth="1"/>
    <col min="12" max="15" width="9.08984375" customWidth="1"/>
    <col min="16" max="16" width="23.36328125" customWidth="1"/>
    <col min="17" max="17" width="8.90625" customWidth="1"/>
    <col min="18" max="21" width="9.08984375" hidden="1" customWidth="1"/>
    <col min="22" max="16382" width="9.08984375" hidden="1"/>
    <col min="16383" max="16383" width="1.36328125" hidden="1" customWidth="1"/>
    <col min="16384" max="16384" width="0.6328125" hidden="1" customWidth="1"/>
  </cols>
  <sheetData>
    <row r="1" spans="1:21"/>
    <row r="2" spans="1:21"/>
    <row r="3" spans="1:21"/>
    <row r="4" spans="1:21" ht="18" customHeight="1"/>
    <row r="5" spans="1:21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1"/>
      <c r="S5" s="1"/>
      <c r="T5" s="1"/>
      <c r="U5" s="1"/>
    </row>
    <row r="6" spans="1:21"/>
    <row r="7" spans="1:21"/>
    <row r="8" spans="1:21"/>
    <row r="9" spans="1:21"/>
    <row r="10" spans="1:21"/>
    <row r="11" spans="1:21"/>
    <row r="12" spans="1:21"/>
    <row r="13" spans="1:21"/>
    <row r="14" spans="1:21"/>
    <row r="15" spans="1:21"/>
    <row r="16" spans="1:21"/>
    <row r="17" customFormat="1"/>
    <row r="18" customFormat="1"/>
    <row r="19" customFormat="1"/>
    <row r="20" customFormat="1"/>
    <row r="21" customFormat="1" ht="23" customHeight="1"/>
    <row r="22" customFormat="1"/>
    <row r="23" customFormat="1" hidden="1"/>
    <row r="24" customFormat="1" hidden="1"/>
    <row r="25" customFormat="1" hidden="1"/>
    <row r="26" customFormat="1" hidden="1"/>
    <row r="27" customFormat="1" hidden="1"/>
    <row r="28" customFormat="1" hidden="1"/>
    <row r="29" customFormat="1" hidden="1"/>
    <row r="30" customFormat="1" hidden="1"/>
    <row r="31" customFormat="1" hidden="1"/>
    <row r="32" customFormat="1" hidden="1"/>
    <row r="33" customFormat="1" hidden="1"/>
    <row r="34" customFormat="1" hidden="1"/>
    <row r="35" customFormat="1" hidden="1"/>
    <row r="36" customFormat="1" hidden="1"/>
    <row r="37" customFormat="1" hidden="1"/>
    <row r="38" customFormat="1" hidden="1"/>
    <row r="39" customFormat="1" hidden="1"/>
    <row r="40" customFormat="1" hidden="1"/>
    <row r="41" customFormat="1" hidden="1"/>
    <row r="42" customFormat="1" hidden="1"/>
    <row r="43" customFormat="1" hidden="1"/>
    <row r="44" customFormat="1" hidden="1"/>
    <row r="45" customFormat="1" hidden="1"/>
    <row r="46" customFormat="1" hidden="1"/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174D8-F64C-4A1E-A433-A3599BB8715D}">
  <sheetPr>
    <tabColor rgb="FF0539B6"/>
  </sheetPr>
  <dimension ref="B5:BN26"/>
  <sheetViews>
    <sheetView showGridLines="0" zoomScaleNormal="100" workbookViewId="0">
      <pane xSplit="3" ySplit="7" topLeftCell="AU8" activePane="bottomRight" state="frozen"/>
      <selection pane="topRight" activeCell="D1" sqref="D1"/>
      <selection pane="bottomLeft" activeCell="A12" sqref="A12"/>
      <selection pane="bottomRight" activeCell="BC26" sqref="BC26"/>
    </sheetView>
  </sheetViews>
  <sheetFormatPr defaultColWidth="8.6328125" defaultRowHeight="15" customHeight="1"/>
  <cols>
    <col min="1" max="1" width="3.08984375" customWidth="1"/>
    <col min="2" max="2" width="34.453125" customWidth="1"/>
    <col min="3" max="3" width="35.54296875" customWidth="1"/>
    <col min="4" max="4" width="7.453125" bestFit="1" customWidth="1"/>
    <col min="5" max="5" width="8.54296875" bestFit="1" customWidth="1"/>
    <col min="6" max="6" width="7.453125" bestFit="1" customWidth="1"/>
    <col min="7" max="7" width="8.54296875" bestFit="1" customWidth="1"/>
    <col min="8" max="8" width="7.453125" bestFit="1" customWidth="1"/>
    <col min="9" max="9" width="8.453125" bestFit="1" customWidth="1"/>
    <col min="10" max="10" width="7.453125" bestFit="1" customWidth="1"/>
    <col min="11" max="11" width="8.453125" bestFit="1" customWidth="1"/>
    <col min="12" max="12" width="7.453125" bestFit="1" customWidth="1"/>
    <col min="13" max="13" width="8.08984375" bestFit="1" customWidth="1"/>
    <col min="14" max="14" width="7.453125" bestFit="1" customWidth="1"/>
    <col min="15" max="15" width="8.36328125" bestFit="1" customWidth="1"/>
    <col min="16" max="16" width="7.453125" bestFit="1" customWidth="1"/>
    <col min="17" max="17" width="8.36328125" bestFit="1" customWidth="1"/>
    <col min="18" max="18" width="7.453125" bestFit="1" customWidth="1"/>
    <col min="19" max="19" width="9" bestFit="1" customWidth="1"/>
    <col min="20" max="20" width="7.453125" bestFit="1" customWidth="1"/>
    <col min="21" max="21" width="8.54296875" bestFit="1" customWidth="1"/>
    <col min="22" max="22" width="7.453125" bestFit="1" customWidth="1"/>
    <col min="23" max="23" width="8.6328125" bestFit="1" customWidth="1"/>
    <col min="24" max="24" width="7.453125" bestFit="1" customWidth="1"/>
    <col min="25" max="25" width="9" bestFit="1" customWidth="1"/>
    <col min="26" max="26" width="7.453125" bestFit="1" customWidth="1"/>
    <col min="27" max="27" width="9.6328125" bestFit="1" customWidth="1"/>
    <col min="28" max="55" width="8.6328125" customWidth="1"/>
    <col min="56" max="56" width="11.54296875" bestFit="1" customWidth="1"/>
    <col min="57" max="57" width="8.6328125" customWidth="1"/>
    <col min="58" max="58" width="10" bestFit="1" customWidth="1"/>
    <col min="59" max="59" width="7.90625" bestFit="1" customWidth="1"/>
    <col min="60" max="60" width="10.36328125" bestFit="1" customWidth="1"/>
    <col min="61" max="61" width="7.6328125" bestFit="1" customWidth="1"/>
    <col min="62" max="62" width="10" bestFit="1" customWidth="1"/>
    <col min="63" max="63" width="7.6328125" bestFit="1" customWidth="1"/>
    <col min="64" max="64" width="10" bestFit="1" customWidth="1"/>
    <col min="65" max="65" width="7.6328125" bestFit="1" customWidth="1"/>
    <col min="66" max="66" width="10" bestFit="1" customWidth="1"/>
  </cols>
  <sheetData>
    <row r="5" spans="2:66" s="31" customFormat="1" ht="15" customHeight="1">
      <c r="B5" s="29" t="s">
        <v>941</v>
      </c>
    </row>
    <row r="6" spans="2:66" s="31" customFormat="1" ht="15" customHeight="1">
      <c r="B6" s="130" t="s">
        <v>573</v>
      </c>
      <c r="C6" s="212" t="s">
        <v>693</v>
      </c>
      <c r="D6" s="365" t="s">
        <v>680</v>
      </c>
      <c r="E6" s="365"/>
      <c r="F6" s="366" t="s">
        <v>681</v>
      </c>
      <c r="G6" s="367"/>
      <c r="H6" s="365" t="s">
        <v>682</v>
      </c>
      <c r="I6" s="365"/>
      <c r="J6" s="366" t="s">
        <v>683</v>
      </c>
      <c r="K6" s="367"/>
      <c r="L6" s="365" t="s">
        <v>684</v>
      </c>
      <c r="M6" s="365"/>
      <c r="N6" s="366" t="s">
        <v>685</v>
      </c>
      <c r="O6" s="367"/>
      <c r="P6" s="365" t="s">
        <v>686</v>
      </c>
      <c r="Q6" s="365"/>
      <c r="R6" s="366" t="s">
        <v>687</v>
      </c>
      <c r="S6" s="367"/>
      <c r="T6" s="365" t="s">
        <v>640</v>
      </c>
      <c r="U6" s="365"/>
      <c r="V6" s="366" t="s">
        <v>641</v>
      </c>
      <c r="W6" s="367"/>
      <c r="X6" s="366" t="s">
        <v>642</v>
      </c>
      <c r="Y6" s="367"/>
      <c r="Z6" s="365" t="s">
        <v>643</v>
      </c>
      <c r="AA6" s="367"/>
      <c r="AB6" s="365" t="s">
        <v>692</v>
      </c>
      <c r="AC6" s="367"/>
      <c r="AD6" s="365" t="s">
        <v>727</v>
      </c>
      <c r="AE6" s="367"/>
      <c r="AF6" s="365" t="s">
        <v>731</v>
      </c>
      <c r="AG6" s="367"/>
      <c r="AH6" s="362" t="s">
        <v>738</v>
      </c>
      <c r="AI6" s="363"/>
      <c r="AJ6" s="362" t="s">
        <v>739</v>
      </c>
      <c r="AK6" s="363"/>
      <c r="AL6" s="362" t="s">
        <v>800</v>
      </c>
      <c r="AM6" s="363"/>
      <c r="AN6" s="362" t="s">
        <v>851</v>
      </c>
      <c r="AO6" s="363"/>
      <c r="AP6" s="362" t="s">
        <v>854</v>
      </c>
      <c r="AQ6" s="363"/>
      <c r="AR6" s="362" t="s">
        <v>855</v>
      </c>
      <c r="AS6" s="363"/>
      <c r="AT6" s="362" t="s">
        <v>863</v>
      </c>
      <c r="AU6" s="363"/>
      <c r="AV6" s="362" t="s">
        <v>868</v>
      </c>
      <c r="AW6" s="363"/>
      <c r="AX6" s="362" t="s">
        <v>885</v>
      </c>
      <c r="AY6" s="363"/>
      <c r="AZ6" s="362" t="s">
        <v>940</v>
      </c>
      <c r="BA6" s="363"/>
      <c r="BC6" s="362">
        <v>2020</v>
      </c>
      <c r="BD6" s="363"/>
      <c r="BE6" s="362">
        <v>2021</v>
      </c>
      <c r="BF6" s="363"/>
      <c r="BG6" s="362">
        <v>2022</v>
      </c>
      <c r="BH6" s="363"/>
      <c r="BI6" s="362">
        <v>2023</v>
      </c>
      <c r="BJ6" s="363"/>
      <c r="BK6" s="362">
        <v>2024</v>
      </c>
      <c r="BL6" s="363"/>
      <c r="BM6" s="362">
        <v>2025</v>
      </c>
      <c r="BN6" s="363"/>
    </row>
    <row r="7" spans="2:66" s="29" customFormat="1" ht="15" customHeight="1">
      <c r="B7" s="173"/>
      <c r="C7" s="173"/>
      <c r="D7" s="174" t="s">
        <v>474</v>
      </c>
      <c r="E7" s="175" t="s">
        <v>475</v>
      </c>
      <c r="F7" s="176" t="s">
        <v>474</v>
      </c>
      <c r="G7" s="177" t="s">
        <v>475</v>
      </c>
      <c r="H7" s="174" t="s">
        <v>474</v>
      </c>
      <c r="I7" s="175" t="s">
        <v>475</v>
      </c>
      <c r="J7" s="176" t="s">
        <v>474</v>
      </c>
      <c r="K7" s="177" t="s">
        <v>475</v>
      </c>
      <c r="L7" s="174" t="s">
        <v>474</v>
      </c>
      <c r="M7" s="175" t="s">
        <v>475</v>
      </c>
      <c r="N7" s="176" t="s">
        <v>474</v>
      </c>
      <c r="O7" s="177" t="s">
        <v>475</v>
      </c>
      <c r="P7" s="174" t="s">
        <v>474</v>
      </c>
      <c r="Q7" s="175" t="s">
        <v>475</v>
      </c>
      <c r="R7" s="176" t="s">
        <v>474</v>
      </c>
      <c r="S7" s="177" t="s">
        <v>475</v>
      </c>
      <c r="T7" s="174" t="s">
        <v>474</v>
      </c>
      <c r="U7" s="175" t="s">
        <v>475</v>
      </c>
      <c r="V7" s="176" t="s">
        <v>474</v>
      </c>
      <c r="W7" s="177" t="s">
        <v>475</v>
      </c>
      <c r="X7" s="176" t="s">
        <v>474</v>
      </c>
      <c r="Y7" s="177" t="s">
        <v>475</v>
      </c>
      <c r="Z7" s="174" t="s">
        <v>474</v>
      </c>
      <c r="AA7" s="177" t="s">
        <v>475</v>
      </c>
      <c r="AB7" s="174" t="s">
        <v>474</v>
      </c>
      <c r="AC7" s="177" t="s">
        <v>475</v>
      </c>
      <c r="AD7" s="174" t="s">
        <v>474</v>
      </c>
      <c r="AE7" s="177" t="s">
        <v>475</v>
      </c>
      <c r="AF7" s="174" t="s">
        <v>474</v>
      </c>
      <c r="AG7" s="177" t="s">
        <v>475</v>
      </c>
      <c r="AH7" s="174" t="s">
        <v>474</v>
      </c>
      <c r="AI7" s="177" t="s">
        <v>475</v>
      </c>
      <c r="AJ7" s="174" t="s">
        <v>474</v>
      </c>
      <c r="AK7" s="177" t="s">
        <v>475</v>
      </c>
      <c r="AL7" s="174" t="s">
        <v>474</v>
      </c>
      <c r="AM7" s="177" t="s">
        <v>475</v>
      </c>
      <c r="AN7" s="174" t="s">
        <v>474</v>
      </c>
      <c r="AO7" s="177" t="s">
        <v>475</v>
      </c>
      <c r="AP7" s="174" t="s">
        <v>474</v>
      </c>
      <c r="AQ7" s="177" t="s">
        <v>475</v>
      </c>
      <c r="AR7" s="174" t="s">
        <v>474</v>
      </c>
      <c r="AS7" s="177" t="s">
        <v>475</v>
      </c>
      <c r="AT7" s="174" t="s">
        <v>474</v>
      </c>
      <c r="AU7" s="177" t="s">
        <v>475</v>
      </c>
      <c r="AV7" s="174" t="s">
        <v>474</v>
      </c>
      <c r="AW7" s="177" t="s">
        <v>475</v>
      </c>
      <c r="AX7" s="174" t="s">
        <v>474</v>
      </c>
      <c r="AY7" s="177" t="s">
        <v>475</v>
      </c>
      <c r="AZ7" s="174" t="s">
        <v>474</v>
      </c>
      <c r="BA7" s="177" t="s">
        <v>475</v>
      </c>
      <c r="BB7" s="146"/>
      <c r="BC7" s="174" t="s">
        <v>474</v>
      </c>
      <c r="BD7" s="177" t="s">
        <v>475</v>
      </c>
      <c r="BE7" s="174" t="s">
        <v>474</v>
      </c>
      <c r="BF7" s="177" t="s">
        <v>475</v>
      </c>
      <c r="BG7" s="174" t="s">
        <v>474</v>
      </c>
      <c r="BH7" s="177" t="s">
        <v>475</v>
      </c>
      <c r="BI7" s="174" t="s">
        <v>474</v>
      </c>
      <c r="BJ7" s="177" t="s">
        <v>475</v>
      </c>
      <c r="BK7" s="174" t="s">
        <v>474</v>
      </c>
      <c r="BL7" s="177" t="s">
        <v>475</v>
      </c>
      <c r="BM7" s="174" t="s">
        <v>474</v>
      </c>
      <c r="BN7" s="177" t="s">
        <v>475</v>
      </c>
    </row>
    <row r="8" spans="2:66" s="31" customFormat="1" ht="15" customHeight="1">
      <c r="B8" s="78" t="s">
        <v>476</v>
      </c>
      <c r="C8" s="78" t="s">
        <v>514</v>
      </c>
      <c r="D8" s="62">
        <v>5186</v>
      </c>
      <c r="E8" s="62">
        <v>382844.30573228601</v>
      </c>
      <c r="F8" s="61">
        <v>4678</v>
      </c>
      <c r="G8" s="63">
        <v>352363.30427457392</v>
      </c>
      <c r="H8" s="62">
        <v>6774</v>
      </c>
      <c r="I8" s="62">
        <v>521977.24995263986</v>
      </c>
      <c r="J8" s="61">
        <v>7688</v>
      </c>
      <c r="K8" s="63">
        <v>586071.63165032689</v>
      </c>
      <c r="L8" s="62">
        <v>6993</v>
      </c>
      <c r="M8" s="62">
        <v>588873.4582923589</v>
      </c>
      <c r="N8" s="61">
        <v>7353</v>
      </c>
      <c r="O8" s="63">
        <v>667897.92812580452</v>
      </c>
      <c r="P8" s="62">
        <v>8034</v>
      </c>
      <c r="Q8" s="62">
        <v>789403.57833499892</v>
      </c>
      <c r="R8" s="61">
        <v>6659</v>
      </c>
      <c r="S8" s="63">
        <v>744588.93485769338</v>
      </c>
      <c r="T8" s="62">
        <v>5621</v>
      </c>
      <c r="U8" s="62">
        <v>701780.73106235522</v>
      </c>
      <c r="V8" s="61">
        <v>5987</v>
      </c>
      <c r="W8" s="63">
        <v>761325.35666362115</v>
      </c>
      <c r="X8" s="61">
        <v>6487</v>
      </c>
      <c r="Y8" s="63">
        <v>832838.04493227031</v>
      </c>
      <c r="Z8" s="62">
        <v>6461</v>
      </c>
      <c r="AA8" s="63">
        <v>812247.94849184458</v>
      </c>
      <c r="AB8" s="62">
        <v>5708</v>
      </c>
      <c r="AC8" s="63">
        <v>757094.23422550631</v>
      </c>
      <c r="AD8" s="62">
        <v>5432</v>
      </c>
      <c r="AE8" s="63">
        <v>737017.72173607338</v>
      </c>
      <c r="AF8" s="62">
        <v>7594</v>
      </c>
      <c r="AG8" s="63">
        <v>934399.20894558309</v>
      </c>
      <c r="AH8" s="62">
        <v>6001</v>
      </c>
      <c r="AI8" s="63">
        <v>776706.78088869853</v>
      </c>
      <c r="AJ8" s="62">
        <v>5785</v>
      </c>
      <c r="AK8" s="63">
        <v>682249.2782374511</v>
      </c>
      <c r="AL8" s="62">
        <v>6707</v>
      </c>
      <c r="AM8" s="63">
        <v>827708.61778682901</v>
      </c>
      <c r="AN8" s="62">
        <v>5657</v>
      </c>
      <c r="AO8" s="63">
        <v>760630.14171203692</v>
      </c>
      <c r="AP8" s="62">
        <v>6497</v>
      </c>
      <c r="AQ8" s="63">
        <v>773303.29261827178</v>
      </c>
      <c r="AR8" s="62">
        <v>4620</v>
      </c>
      <c r="AS8" s="63">
        <v>561116.25625873264</v>
      </c>
      <c r="AT8" s="62">
        <v>3445</v>
      </c>
      <c r="AU8" s="63">
        <v>436403.25449100992</v>
      </c>
      <c r="AV8" s="62">
        <v>3904</v>
      </c>
      <c r="AW8" s="63">
        <v>457817.845419174</v>
      </c>
      <c r="AX8" s="62">
        <v>3758</v>
      </c>
      <c r="AY8" s="63">
        <v>436024.10303536552</v>
      </c>
      <c r="AZ8" s="62">
        <v>4391</v>
      </c>
      <c r="BA8" s="63">
        <v>509040.90769499395</v>
      </c>
      <c r="BB8" s="257"/>
      <c r="BC8" s="62">
        <v>24326</v>
      </c>
      <c r="BD8" s="63">
        <v>1843256.4916098267</v>
      </c>
      <c r="BE8" s="243">
        <v>29039</v>
      </c>
      <c r="BF8" s="248">
        <v>2790763.8996108556</v>
      </c>
      <c r="BG8" s="243">
        <v>24556</v>
      </c>
      <c r="BH8" s="248">
        <v>3108192.0811500913</v>
      </c>
      <c r="BI8" s="243">
        <v>24735</v>
      </c>
      <c r="BJ8" s="248">
        <v>3205217.9457958615</v>
      </c>
      <c r="BK8" s="243">
        <v>24646</v>
      </c>
      <c r="BL8" s="248">
        <v>3043891.330354589</v>
      </c>
      <c r="BM8" s="243">
        <v>15727</v>
      </c>
      <c r="BN8" s="248">
        <v>1891361.4592042821</v>
      </c>
    </row>
    <row r="9" spans="2:66" s="31" customFormat="1" ht="15" customHeight="1">
      <c r="B9" s="78" t="s">
        <v>694</v>
      </c>
      <c r="C9" s="78" t="s">
        <v>696</v>
      </c>
      <c r="D9" s="62" t="s">
        <v>10</v>
      </c>
      <c r="E9" s="62" t="s">
        <v>10</v>
      </c>
      <c r="F9" s="61" t="s">
        <v>10</v>
      </c>
      <c r="G9" s="63" t="s">
        <v>10</v>
      </c>
      <c r="H9" s="62" t="s">
        <v>10</v>
      </c>
      <c r="I9" s="62" t="s">
        <v>10</v>
      </c>
      <c r="J9" s="61" t="s">
        <v>10</v>
      </c>
      <c r="K9" s="63" t="s">
        <v>10</v>
      </c>
      <c r="L9" s="62" t="s">
        <v>10</v>
      </c>
      <c r="M9" s="62" t="s">
        <v>10</v>
      </c>
      <c r="N9" s="61" t="s">
        <v>10</v>
      </c>
      <c r="O9" s="63" t="s">
        <v>10</v>
      </c>
      <c r="P9" s="62" t="s">
        <v>10</v>
      </c>
      <c r="Q9" s="62" t="s">
        <v>10</v>
      </c>
      <c r="R9" s="61" t="s">
        <v>10</v>
      </c>
      <c r="S9" s="63" t="s">
        <v>10</v>
      </c>
      <c r="T9" s="62" t="s">
        <v>10</v>
      </c>
      <c r="U9" s="62" t="s">
        <v>10</v>
      </c>
      <c r="V9" s="61" t="s">
        <v>10</v>
      </c>
      <c r="W9" s="63" t="s">
        <v>10</v>
      </c>
      <c r="X9" s="61" t="s">
        <v>10</v>
      </c>
      <c r="Y9" s="63" t="s">
        <v>10</v>
      </c>
      <c r="Z9" s="62">
        <v>1148</v>
      </c>
      <c r="AA9" s="63">
        <v>103643.26369999992</v>
      </c>
      <c r="AB9" s="62">
        <v>1771</v>
      </c>
      <c r="AC9" s="63">
        <v>155831.78957000011</v>
      </c>
      <c r="AD9" s="62">
        <v>1602</v>
      </c>
      <c r="AE9" s="63">
        <v>160568.86927382028</v>
      </c>
      <c r="AF9" s="62">
        <v>1189</v>
      </c>
      <c r="AG9" s="63">
        <v>100971.18453546014</v>
      </c>
      <c r="AH9" s="62">
        <v>1325</v>
      </c>
      <c r="AI9" s="63">
        <v>118226.70772678759</v>
      </c>
      <c r="AJ9" s="62">
        <v>307</v>
      </c>
      <c r="AK9" s="63">
        <v>30079.568082699985</v>
      </c>
      <c r="AL9" s="62">
        <v>89</v>
      </c>
      <c r="AM9" s="63">
        <v>15695.166033658001</v>
      </c>
      <c r="AN9" s="62">
        <v>125</v>
      </c>
      <c r="AO9" s="63">
        <v>16348.569963837997</v>
      </c>
      <c r="AP9" s="62">
        <v>540</v>
      </c>
      <c r="AQ9" s="63">
        <v>40564.702895041009</v>
      </c>
      <c r="AR9" s="62">
        <v>966</v>
      </c>
      <c r="AS9" s="63">
        <v>65543.49147424</v>
      </c>
      <c r="AT9" s="62">
        <v>835</v>
      </c>
      <c r="AU9" s="63">
        <v>66698.729085940009</v>
      </c>
      <c r="AV9" s="62">
        <v>851</v>
      </c>
      <c r="AW9" s="63">
        <v>51267.821232439994</v>
      </c>
      <c r="AX9" s="62">
        <v>686</v>
      </c>
      <c r="AY9" s="63">
        <v>58696.073646514</v>
      </c>
      <c r="AZ9" s="62">
        <v>367</v>
      </c>
      <c r="BA9" s="63">
        <v>30438.144714643706</v>
      </c>
      <c r="BB9" s="36"/>
      <c r="BC9" s="62">
        <v>0</v>
      </c>
      <c r="BD9" s="63">
        <v>0</v>
      </c>
      <c r="BE9" s="243">
        <v>0</v>
      </c>
      <c r="BF9" s="248">
        <v>0</v>
      </c>
      <c r="BG9" s="243">
        <v>1148</v>
      </c>
      <c r="BH9" s="248">
        <v>103643.26369999992</v>
      </c>
      <c r="BI9" s="243">
        <v>5887</v>
      </c>
      <c r="BJ9" s="248">
        <v>535598.55110606807</v>
      </c>
      <c r="BK9" s="243">
        <v>1061</v>
      </c>
      <c r="BL9" s="248">
        <v>102688.00697523699</v>
      </c>
      <c r="BM9" s="243">
        <v>3338</v>
      </c>
      <c r="BN9" s="248">
        <v>242206.11543913404</v>
      </c>
    </row>
    <row r="10" spans="2:66" s="31" customFormat="1" ht="15" customHeight="1">
      <c r="B10" s="78" t="s">
        <v>695</v>
      </c>
      <c r="C10" s="78" t="s">
        <v>697</v>
      </c>
      <c r="D10" s="62">
        <v>464</v>
      </c>
      <c r="E10" s="62">
        <v>48181.568790018413</v>
      </c>
      <c r="F10" s="61">
        <v>296</v>
      </c>
      <c r="G10" s="63">
        <v>38385.221375732333</v>
      </c>
      <c r="H10" s="62">
        <v>681</v>
      </c>
      <c r="I10" s="62">
        <v>76620.273188368781</v>
      </c>
      <c r="J10" s="61">
        <v>843</v>
      </c>
      <c r="K10" s="63">
        <v>89394.068202663781</v>
      </c>
      <c r="L10" s="62">
        <v>925</v>
      </c>
      <c r="M10" s="62">
        <v>101613.24913049868</v>
      </c>
      <c r="N10" s="61">
        <v>925</v>
      </c>
      <c r="O10" s="63">
        <v>96638.640300406812</v>
      </c>
      <c r="P10" s="62">
        <v>1108</v>
      </c>
      <c r="Q10" s="62">
        <v>138744.24557504847</v>
      </c>
      <c r="R10" s="61">
        <v>1249</v>
      </c>
      <c r="S10" s="63">
        <v>182612.57262218563</v>
      </c>
      <c r="T10" s="62">
        <v>1240</v>
      </c>
      <c r="U10" s="62">
        <v>176139.60746122076</v>
      </c>
      <c r="V10" s="61">
        <v>1258</v>
      </c>
      <c r="W10" s="63">
        <v>201488.87787713186</v>
      </c>
      <c r="X10" s="61">
        <v>1289</v>
      </c>
      <c r="Y10" s="63">
        <v>233486.32287996326</v>
      </c>
      <c r="Z10" s="62">
        <v>851</v>
      </c>
      <c r="AA10" s="63">
        <v>140786.22350601279</v>
      </c>
      <c r="AB10" s="62">
        <v>471</v>
      </c>
      <c r="AC10" s="63">
        <v>83880.886064976468</v>
      </c>
      <c r="AD10" s="62">
        <v>820</v>
      </c>
      <c r="AE10" s="63">
        <v>117443.41902098041</v>
      </c>
      <c r="AF10" s="62">
        <v>518</v>
      </c>
      <c r="AG10" s="63">
        <v>85011.591533426035</v>
      </c>
      <c r="AH10" s="62">
        <v>432</v>
      </c>
      <c r="AI10" s="63">
        <v>36621.756542842399</v>
      </c>
      <c r="AJ10" s="62">
        <v>223</v>
      </c>
      <c r="AK10" s="63">
        <v>50860.657519815803</v>
      </c>
      <c r="AL10" s="62">
        <v>537</v>
      </c>
      <c r="AM10" s="63">
        <v>117116.7715399135</v>
      </c>
      <c r="AN10" s="62">
        <v>449</v>
      </c>
      <c r="AO10" s="63">
        <v>89584.883267974292</v>
      </c>
      <c r="AP10" s="62">
        <v>784</v>
      </c>
      <c r="AQ10" s="63">
        <v>173941.37611966263</v>
      </c>
      <c r="AR10" s="62">
        <v>510</v>
      </c>
      <c r="AS10" s="63">
        <v>99407.177900408264</v>
      </c>
      <c r="AT10" s="62">
        <v>929</v>
      </c>
      <c r="AU10" s="63">
        <v>163424.88001261186</v>
      </c>
      <c r="AV10" s="62">
        <v>913</v>
      </c>
      <c r="AW10" s="63">
        <v>154610.8583796079</v>
      </c>
      <c r="AX10" s="62">
        <v>875</v>
      </c>
      <c r="AY10" s="63">
        <v>178287.5384486324</v>
      </c>
      <c r="AZ10" s="62">
        <v>673</v>
      </c>
      <c r="BA10" s="63">
        <v>131573.98823234861</v>
      </c>
      <c r="BB10" s="36"/>
      <c r="BC10" s="62">
        <v>2284</v>
      </c>
      <c r="BD10" s="63">
        <v>252581.13155678334</v>
      </c>
      <c r="BE10" s="243">
        <v>4207</v>
      </c>
      <c r="BF10" s="248">
        <v>519608.70762813959</v>
      </c>
      <c r="BG10" s="243">
        <v>4638</v>
      </c>
      <c r="BH10" s="248">
        <v>751901.03172432876</v>
      </c>
      <c r="BI10" s="243">
        <v>2241</v>
      </c>
      <c r="BJ10" s="248">
        <v>322957.65316222527</v>
      </c>
      <c r="BK10" s="243">
        <v>1993</v>
      </c>
      <c r="BL10" s="248">
        <v>407777.97733653092</v>
      </c>
      <c r="BM10" s="243">
        <v>3007</v>
      </c>
      <c r="BN10" s="248">
        <v>595730.4547412605</v>
      </c>
    </row>
    <row r="11" spans="2:66" s="31" customFormat="1" ht="15" customHeight="1">
      <c r="B11" s="78" t="s">
        <v>477</v>
      </c>
      <c r="C11" s="78" t="s">
        <v>515</v>
      </c>
      <c r="D11" s="62">
        <v>0</v>
      </c>
      <c r="E11" s="62">
        <v>47.999990000000004</v>
      </c>
      <c r="F11" s="61">
        <v>13</v>
      </c>
      <c r="G11" s="63">
        <v>6054.062785233682</v>
      </c>
      <c r="H11" s="62">
        <v>5</v>
      </c>
      <c r="I11" s="62">
        <v>605.44270477974544</v>
      </c>
      <c r="J11" s="61">
        <v>16</v>
      </c>
      <c r="K11" s="63">
        <v>3789.6097159032693</v>
      </c>
      <c r="L11" s="62">
        <v>9</v>
      </c>
      <c r="M11" s="62">
        <v>1904.7798173112271</v>
      </c>
      <c r="N11" s="61">
        <v>132</v>
      </c>
      <c r="O11" s="63">
        <v>65016.088451455027</v>
      </c>
      <c r="P11" s="62">
        <v>171</v>
      </c>
      <c r="Q11" s="62">
        <v>88535.328097355683</v>
      </c>
      <c r="R11" s="61">
        <v>147</v>
      </c>
      <c r="S11" s="63">
        <v>83512.270087214565</v>
      </c>
      <c r="T11" s="62">
        <v>27</v>
      </c>
      <c r="U11" s="62">
        <v>14072.202737529205</v>
      </c>
      <c r="V11" s="61">
        <v>92</v>
      </c>
      <c r="W11" s="63">
        <v>63283.717896870061</v>
      </c>
      <c r="X11" s="61">
        <v>123</v>
      </c>
      <c r="Y11" s="63">
        <v>86415.299499999994</v>
      </c>
      <c r="Z11" s="62">
        <v>100</v>
      </c>
      <c r="AA11" s="63">
        <v>49909.360950000017</v>
      </c>
      <c r="AB11" s="62">
        <v>46</v>
      </c>
      <c r="AC11" s="63">
        <v>20623.398135284369</v>
      </c>
      <c r="AD11" s="62">
        <v>0</v>
      </c>
      <c r="AE11" s="63">
        <v>0</v>
      </c>
      <c r="AF11" s="62">
        <v>0</v>
      </c>
      <c r="AG11" s="63">
        <v>0</v>
      </c>
      <c r="AH11" s="62">
        <v>8</v>
      </c>
      <c r="AI11" s="63">
        <v>2021.0057431365799</v>
      </c>
      <c r="AJ11" s="62">
        <v>2</v>
      </c>
      <c r="AK11" s="63">
        <v>391.40734547692466</v>
      </c>
      <c r="AL11" s="62">
        <v>52</v>
      </c>
      <c r="AM11" s="63">
        <v>29001.280931868489</v>
      </c>
      <c r="AN11" s="62">
        <v>120</v>
      </c>
      <c r="AO11" s="63">
        <v>70461.969626669597</v>
      </c>
      <c r="AP11" s="62">
        <v>11</v>
      </c>
      <c r="AQ11" s="63">
        <v>5963.42810895209</v>
      </c>
      <c r="AR11" s="62">
        <v>0</v>
      </c>
      <c r="AS11" s="63">
        <v>0</v>
      </c>
      <c r="AT11" s="62">
        <v>0</v>
      </c>
      <c r="AU11" s="63">
        <v>0</v>
      </c>
      <c r="AV11" s="62">
        <v>54</v>
      </c>
      <c r="AW11" s="63">
        <v>33546.959999999999</v>
      </c>
      <c r="AX11" s="62">
        <v>218</v>
      </c>
      <c r="AY11" s="63">
        <v>135301.84446120981</v>
      </c>
      <c r="AZ11" s="62">
        <v>0</v>
      </c>
      <c r="BA11" s="63">
        <v>0</v>
      </c>
      <c r="BB11" s="36"/>
      <c r="BC11" s="62">
        <v>34</v>
      </c>
      <c r="BD11" s="63">
        <v>10497.115195916696</v>
      </c>
      <c r="BE11" s="243">
        <v>459</v>
      </c>
      <c r="BF11" s="248">
        <v>238968.4664533365</v>
      </c>
      <c r="BG11" s="243">
        <v>342</v>
      </c>
      <c r="BH11" s="248">
        <v>213680.58108439925</v>
      </c>
      <c r="BI11" s="243">
        <v>54</v>
      </c>
      <c r="BJ11" s="248">
        <v>22644.403878420948</v>
      </c>
      <c r="BK11" s="243">
        <v>185</v>
      </c>
      <c r="BL11" s="248">
        <v>105818.08601296711</v>
      </c>
      <c r="BM11" s="243">
        <v>272</v>
      </c>
      <c r="BN11" s="248">
        <v>168848.8044612098</v>
      </c>
    </row>
    <row r="12" spans="2:66" s="31" customFormat="1" ht="15" customHeight="1">
      <c r="B12" s="78" t="s">
        <v>478</v>
      </c>
      <c r="C12" s="78" t="s">
        <v>516</v>
      </c>
      <c r="D12" s="62">
        <v>0</v>
      </c>
      <c r="E12" s="62">
        <v>55718.236607299252</v>
      </c>
      <c r="F12" s="61">
        <v>0</v>
      </c>
      <c r="G12" s="63">
        <v>55107.818720881776</v>
      </c>
      <c r="H12" s="62">
        <v>0</v>
      </c>
      <c r="I12" s="62">
        <v>70838.024891487163</v>
      </c>
      <c r="J12" s="61">
        <v>0</v>
      </c>
      <c r="K12" s="63">
        <v>69884.736982182061</v>
      </c>
      <c r="L12" s="62">
        <v>0</v>
      </c>
      <c r="M12" s="62">
        <v>79787.652091481214</v>
      </c>
      <c r="N12" s="61">
        <v>0</v>
      </c>
      <c r="O12" s="63">
        <v>100867.77057583345</v>
      </c>
      <c r="P12" s="62">
        <v>0</v>
      </c>
      <c r="Q12" s="62">
        <v>103363.17501999716</v>
      </c>
      <c r="R12" s="61">
        <v>0</v>
      </c>
      <c r="S12" s="63">
        <v>88868.510288592151</v>
      </c>
      <c r="T12" s="62">
        <v>0</v>
      </c>
      <c r="U12" s="62">
        <v>106106.98408136738</v>
      </c>
      <c r="V12" s="61">
        <v>0</v>
      </c>
      <c r="W12" s="63">
        <v>108505.00917598656</v>
      </c>
      <c r="X12" s="61">
        <v>0</v>
      </c>
      <c r="Y12" s="63">
        <v>114469.15578301348</v>
      </c>
      <c r="Z12" s="62">
        <v>0</v>
      </c>
      <c r="AA12" s="63">
        <v>94794.746047516426</v>
      </c>
      <c r="AB12" s="62">
        <v>0</v>
      </c>
      <c r="AC12" s="63">
        <v>103875.41627652101</v>
      </c>
      <c r="AD12" s="62">
        <v>0</v>
      </c>
      <c r="AE12" s="63">
        <v>106942.86259856101</v>
      </c>
      <c r="AF12" s="62">
        <v>0</v>
      </c>
      <c r="AG12" s="63">
        <v>128741.32981837375</v>
      </c>
      <c r="AH12" s="62">
        <v>0</v>
      </c>
      <c r="AI12" s="63">
        <v>123966.56072074539</v>
      </c>
      <c r="AJ12" s="62">
        <v>0</v>
      </c>
      <c r="AK12" s="63">
        <v>105181.86345725649</v>
      </c>
      <c r="AL12" s="62">
        <v>0</v>
      </c>
      <c r="AM12" s="63">
        <v>114882.1347353389</v>
      </c>
      <c r="AN12" s="62">
        <v>0</v>
      </c>
      <c r="AO12" s="63">
        <v>135862.28909465199</v>
      </c>
      <c r="AP12" s="62">
        <v>0</v>
      </c>
      <c r="AQ12" s="63">
        <v>121386.28855600899</v>
      </c>
      <c r="AR12" s="62">
        <v>0</v>
      </c>
      <c r="AS12" s="63">
        <v>107252.67127603403</v>
      </c>
      <c r="AT12" s="62">
        <v>0</v>
      </c>
      <c r="AU12" s="63">
        <v>102040.52921014086</v>
      </c>
      <c r="AV12" s="62">
        <v>0</v>
      </c>
      <c r="AW12" s="63">
        <v>105256.3376037969</v>
      </c>
      <c r="AX12" s="62">
        <v>0</v>
      </c>
      <c r="AY12" s="63">
        <v>72854.204729466917</v>
      </c>
      <c r="AZ12" s="62">
        <v>0</v>
      </c>
      <c r="BA12" s="63">
        <v>52707.19302726008</v>
      </c>
      <c r="BB12" s="36"/>
      <c r="BC12" s="62">
        <v>0</v>
      </c>
      <c r="BD12" s="63">
        <v>251548.81720185024</v>
      </c>
      <c r="BE12" s="243">
        <v>0</v>
      </c>
      <c r="BF12" s="248">
        <v>372887.10797590396</v>
      </c>
      <c r="BG12" s="243">
        <v>0</v>
      </c>
      <c r="BH12" s="248">
        <v>423875.89508788387</v>
      </c>
      <c r="BI12" s="243">
        <v>0</v>
      </c>
      <c r="BJ12" s="248">
        <v>463526.16941420117</v>
      </c>
      <c r="BK12" s="243">
        <v>0</v>
      </c>
      <c r="BL12" s="248">
        <v>501038.28695409157</v>
      </c>
      <c r="BM12" s="243">
        <v>0</v>
      </c>
      <c r="BN12" s="248">
        <v>387403.74281943875</v>
      </c>
    </row>
    <row r="13" spans="2:66" s="31" customFormat="1" ht="15" customHeight="1">
      <c r="B13" s="78" t="s">
        <v>479</v>
      </c>
      <c r="C13" s="78" t="s">
        <v>479</v>
      </c>
      <c r="D13" s="77">
        <v>0</v>
      </c>
      <c r="E13" s="62">
        <v>9067.4531444468303</v>
      </c>
      <c r="F13" s="83">
        <v>0</v>
      </c>
      <c r="G13" s="63">
        <v>16073.321604963508</v>
      </c>
      <c r="H13" s="77">
        <v>0</v>
      </c>
      <c r="I13" s="62">
        <v>21224.0149743283</v>
      </c>
      <c r="J13" s="83">
        <v>0</v>
      </c>
      <c r="K13" s="63">
        <v>16081.460942977999</v>
      </c>
      <c r="L13" s="77">
        <v>0</v>
      </c>
      <c r="M13" s="77">
        <v>0</v>
      </c>
      <c r="N13" s="83">
        <v>0</v>
      </c>
      <c r="O13" s="80">
        <v>0</v>
      </c>
      <c r="P13" s="77">
        <v>0</v>
      </c>
      <c r="Q13" s="77">
        <v>0</v>
      </c>
      <c r="R13" s="83">
        <v>0</v>
      </c>
      <c r="S13" s="80">
        <v>0</v>
      </c>
      <c r="T13" s="77" t="s">
        <v>10</v>
      </c>
      <c r="U13" s="77" t="s">
        <v>10</v>
      </c>
      <c r="V13" s="83" t="s">
        <v>10</v>
      </c>
      <c r="W13" s="80" t="s">
        <v>10</v>
      </c>
      <c r="X13" s="83" t="s">
        <v>10</v>
      </c>
      <c r="Y13" s="80" t="s">
        <v>10</v>
      </c>
      <c r="Z13" s="77" t="s">
        <v>10</v>
      </c>
      <c r="AA13" s="80" t="s">
        <v>10</v>
      </c>
      <c r="AB13" s="77" t="s">
        <v>10</v>
      </c>
      <c r="AC13" s="80" t="s">
        <v>10</v>
      </c>
      <c r="AD13" s="77" t="s">
        <v>10</v>
      </c>
      <c r="AE13" s="80" t="s">
        <v>10</v>
      </c>
      <c r="AF13" s="77"/>
      <c r="AG13" s="80"/>
      <c r="AH13" s="77"/>
      <c r="AI13" s="80"/>
      <c r="AJ13" s="77"/>
      <c r="AK13" s="80"/>
      <c r="AL13" s="77"/>
      <c r="AM13" s="80"/>
      <c r="AN13" s="77"/>
      <c r="AO13" s="80"/>
      <c r="AP13" s="77"/>
      <c r="AQ13" s="80"/>
      <c r="AR13" s="77"/>
      <c r="AS13" s="80"/>
      <c r="AT13" s="77"/>
      <c r="AU13" s="80"/>
      <c r="AV13" s="77"/>
      <c r="AW13" s="80"/>
      <c r="AX13" s="77"/>
      <c r="AY13" s="80"/>
      <c r="AZ13" s="77"/>
      <c r="BA13" s="80"/>
      <c r="BB13" s="36"/>
      <c r="BC13" s="77">
        <v>0</v>
      </c>
      <c r="BD13" s="63">
        <v>62446.250666716631</v>
      </c>
      <c r="BE13" s="243">
        <v>0</v>
      </c>
      <c r="BF13" s="248">
        <v>0</v>
      </c>
      <c r="BG13" s="243">
        <v>0</v>
      </c>
      <c r="BH13" s="248">
        <v>0</v>
      </c>
      <c r="BI13" s="243">
        <v>0</v>
      </c>
      <c r="BJ13" s="248">
        <v>0</v>
      </c>
      <c r="BK13" s="243"/>
      <c r="BL13" s="248"/>
      <c r="BM13" s="243"/>
      <c r="BN13" s="248"/>
    </row>
    <row r="14" spans="2:66" s="31" customFormat="1" ht="15" customHeight="1">
      <c r="B14" s="26" t="s">
        <v>480</v>
      </c>
      <c r="C14" s="26" t="s">
        <v>517</v>
      </c>
      <c r="D14" s="365" t="s">
        <v>680</v>
      </c>
      <c r="E14" s="365"/>
      <c r="F14" s="366" t="s">
        <v>681</v>
      </c>
      <c r="G14" s="367"/>
      <c r="H14" s="365" t="s">
        <v>682</v>
      </c>
      <c r="I14" s="365"/>
      <c r="J14" s="366" t="s">
        <v>683</v>
      </c>
      <c r="K14" s="367"/>
      <c r="L14" s="365" t="s">
        <v>684</v>
      </c>
      <c r="M14" s="365"/>
      <c r="N14" s="366" t="s">
        <v>685</v>
      </c>
      <c r="O14" s="367"/>
      <c r="P14" s="365" t="s">
        <v>686</v>
      </c>
      <c r="Q14" s="365"/>
      <c r="R14" s="366" t="s">
        <v>687</v>
      </c>
      <c r="S14" s="367"/>
      <c r="T14" s="365" t="s">
        <v>640</v>
      </c>
      <c r="U14" s="365"/>
      <c r="V14" s="366" t="s">
        <v>641</v>
      </c>
      <c r="W14" s="367"/>
      <c r="X14" s="366" t="s">
        <v>642</v>
      </c>
      <c r="Y14" s="367"/>
      <c r="Z14" s="365" t="s">
        <v>643</v>
      </c>
      <c r="AA14" s="367"/>
      <c r="AB14" s="365" t="s">
        <v>692</v>
      </c>
      <c r="AC14" s="367"/>
      <c r="AD14" s="365" t="str">
        <f>AD6</f>
        <v>2Q23</v>
      </c>
      <c r="AE14" s="367"/>
      <c r="AF14" s="365" t="str">
        <f>AF6</f>
        <v>3Q23</v>
      </c>
      <c r="AG14" s="367"/>
      <c r="AH14" s="362" t="s">
        <v>738</v>
      </c>
      <c r="AI14" s="363"/>
      <c r="AJ14" s="362" t="str">
        <f>AJ6</f>
        <v>1Q24</v>
      </c>
      <c r="AK14" s="363"/>
      <c r="AL14" s="362" t="str">
        <f>AL6</f>
        <v>2Q24</v>
      </c>
      <c r="AM14" s="363"/>
      <c r="AN14" s="362" t="str">
        <f>AN6</f>
        <v>3Q24</v>
      </c>
      <c r="AO14" s="363"/>
      <c r="AP14" s="362" t="str">
        <f>AP6</f>
        <v>4Q24</v>
      </c>
      <c r="AQ14" s="363"/>
      <c r="AR14" s="362" t="str">
        <f>AR6</f>
        <v>1Q25</v>
      </c>
      <c r="AS14" s="363"/>
      <c r="AT14" s="362" t="str">
        <f>AT6</f>
        <v>2Q25</v>
      </c>
      <c r="AU14" s="363"/>
      <c r="AV14" s="362" t="str">
        <f>AV6</f>
        <v>3Q25</v>
      </c>
      <c r="AW14" s="363"/>
      <c r="AX14" s="362" t="str">
        <f>AX6</f>
        <v>4Q25</v>
      </c>
      <c r="AY14" s="363"/>
      <c r="AZ14" s="362" t="str">
        <f>AZ6</f>
        <v>1Q26</v>
      </c>
      <c r="BA14" s="363"/>
      <c r="BC14" s="362">
        <v>2020</v>
      </c>
      <c r="BD14" s="364"/>
      <c r="BE14" s="362">
        <v>2021</v>
      </c>
      <c r="BF14" s="363"/>
      <c r="BG14" s="362">
        <v>2022</v>
      </c>
      <c r="BH14" s="363"/>
      <c r="BI14" s="362">
        <v>2023</v>
      </c>
      <c r="BJ14" s="363"/>
      <c r="BK14" s="362">
        <f>BK6</f>
        <v>2024</v>
      </c>
      <c r="BL14" s="363"/>
      <c r="BM14" s="362">
        <f>BM6</f>
        <v>2025</v>
      </c>
      <c r="BN14" s="363"/>
    </row>
    <row r="15" spans="2:66" s="31" customFormat="1" ht="15" customHeight="1">
      <c r="B15" s="78" t="s">
        <v>481</v>
      </c>
      <c r="C15" s="78" t="s">
        <v>518</v>
      </c>
      <c r="D15" s="65"/>
      <c r="E15" s="65">
        <v>495859.5642640501</v>
      </c>
      <c r="F15" s="64"/>
      <c r="G15" s="66">
        <v>467983.72876138519</v>
      </c>
      <c r="H15" s="65"/>
      <c r="I15" s="65">
        <v>691265.00571160403</v>
      </c>
      <c r="J15" s="64"/>
      <c r="K15" s="66">
        <v>765221.50749405404</v>
      </c>
      <c r="L15" s="65"/>
      <c r="M15" s="65">
        <v>772179.13933582697</v>
      </c>
      <c r="N15" s="64"/>
      <c r="O15" s="66">
        <v>930420.42744827073</v>
      </c>
      <c r="P15" s="65"/>
      <c r="Q15" s="65">
        <v>1119972.9368169643</v>
      </c>
      <c r="R15" s="64"/>
      <c r="S15" s="66">
        <v>1099655.6780637435</v>
      </c>
      <c r="T15" s="65"/>
      <c r="U15" s="65">
        <v>998099.5253399997</v>
      </c>
      <c r="V15" s="64"/>
      <c r="W15" s="66">
        <v>1134602.96160393</v>
      </c>
      <c r="X15" s="64"/>
      <c r="Y15" s="66">
        <v>1267208.8231073665</v>
      </c>
      <c r="Z15" s="65"/>
      <c r="AA15" s="66">
        <v>1201381.5426996336</v>
      </c>
      <c r="AB15" s="65"/>
      <c r="AC15" s="66">
        <v>1121305.7242706495</v>
      </c>
      <c r="AD15" s="65"/>
      <c r="AE15" s="66">
        <v>1121972.8726276096</v>
      </c>
      <c r="AF15" s="65"/>
      <c r="AG15" s="66">
        <v>1249123.3148353072</v>
      </c>
      <c r="AH15" s="65"/>
      <c r="AI15" s="66">
        <v>1057542.8116206951</v>
      </c>
      <c r="AJ15" s="65"/>
      <c r="AK15" s="66">
        <v>868762.77464117168</v>
      </c>
      <c r="AL15" s="65"/>
      <c r="AM15" s="66">
        <v>1104403.9710339208</v>
      </c>
      <c r="AN15" s="65"/>
      <c r="AO15" s="66">
        <v>1072887.8536601502</v>
      </c>
      <c r="AP15" s="65"/>
      <c r="AQ15" s="66">
        <v>1115159.0882981739</v>
      </c>
      <c r="AR15" s="65"/>
      <c r="AS15" s="66">
        <v>833319.59690941498</v>
      </c>
      <c r="AT15" s="65"/>
      <c r="AU15" s="66">
        <v>768567.39279970259</v>
      </c>
      <c r="AV15" s="65"/>
      <c r="AW15" s="66">
        <v>802499.82263501862</v>
      </c>
      <c r="AX15" s="65"/>
      <c r="AY15" s="66">
        <v>881163.76432118891</v>
      </c>
      <c r="AZ15" s="65"/>
      <c r="BA15" s="66">
        <v>723760.23366924643</v>
      </c>
      <c r="BC15" s="244"/>
      <c r="BD15" s="248">
        <v>2420329.8062310936</v>
      </c>
      <c r="BE15" s="244"/>
      <c r="BF15" s="248">
        <v>3922228.1816648059</v>
      </c>
      <c r="BH15" s="248">
        <v>4601292.8527509291</v>
      </c>
      <c r="BJ15" s="248">
        <v>4549944.7233542614</v>
      </c>
      <c r="BL15" s="248">
        <v>4161213.6876334166</v>
      </c>
      <c r="BN15" s="248">
        <v>3285550.5766653251</v>
      </c>
    </row>
    <row r="16" spans="2:66" s="31" customFormat="1" ht="15" customHeight="1">
      <c r="B16" s="78" t="s">
        <v>482</v>
      </c>
      <c r="C16" s="78" t="s">
        <v>298</v>
      </c>
      <c r="D16" s="65"/>
      <c r="E16" s="65">
        <v>-450032.60636405018</v>
      </c>
      <c r="F16" s="64"/>
      <c r="G16" s="66">
        <v>-403250.21417138499</v>
      </c>
      <c r="H16" s="65"/>
      <c r="I16" s="65">
        <v>-570367.65323619673</v>
      </c>
      <c r="J16" s="64"/>
      <c r="K16" s="66">
        <v>-624497.38894094038</v>
      </c>
      <c r="L16" s="65"/>
      <c r="M16" s="65">
        <v>-624115.37935582723</v>
      </c>
      <c r="N16" s="64"/>
      <c r="O16" s="66">
        <v>-793674.17246827087</v>
      </c>
      <c r="P16" s="65"/>
      <c r="Q16" s="65">
        <v>-941825.56857590191</v>
      </c>
      <c r="R16" s="64"/>
      <c r="S16" s="66">
        <v>-927499.13298374275</v>
      </c>
      <c r="T16" s="65"/>
      <c r="U16" s="65">
        <v>-823324.91912999982</v>
      </c>
      <c r="V16" s="64"/>
      <c r="W16" s="66">
        <v>-978655.13301393006</v>
      </c>
      <c r="X16" s="64"/>
      <c r="Y16" s="66">
        <v>-1115475.7204673667</v>
      </c>
      <c r="Z16" s="65"/>
      <c r="AA16" s="66">
        <v>-1068468.6960996347</v>
      </c>
      <c r="AB16" s="65"/>
      <c r="AC16" s="66">
        <v>-941439.27981064958</v>
      </c>
      <c r="AD16" s="65"/>
      <c r="AE16" s="66">
        <v>-937670.5190472136</v>
      </c>
      <c r="AF16" s="65"/>
      <c r="AG16" s="66">
        <v>-1114356.9348726275</v>
      </c>
      <c r="AH16" s="65"/>
      <c r="AI16" s="66">
        <v>-922252.90673695132</v>
      </c>
      <c r="AJ16" s="65"/>
      <c r="AK16" s="66">
        <v>-755934.2977414456</v>
      </c>
      <c r="AL16" s="65"/>
      <c r="AM16" s="66">
        <v>-941470.74659778166</v>
      </c>
      <c r="AN16" s="65"/>
      <c r="AO16" s="66">
        <v>-928224.02466873545</v>
      </c>
      <c r="AP16" s="65"/>
      <c r="AQ16" s="66">
        <v>-969796.30796703428</v>
      </c>
      <c r="AR16" s="65"/>
      <c r="AS16" s="66">
        <v>-745802.60027031286</v>
      </c>
      <c r="AT16" s="65"/>
      <c r="AU16" s="66">
        <v>-719947.70978911337</v>
      </c>
      <c r="AV16" s="65"/>
      <c r="AW16" s="66">
        <v>-715000.86391003034</v>
      </c>
      <c r="AX16" s="65"/>
      <c r="AY16" s="66">
        <v>-792285.20662187005</v>
      </c>
      <c r="AZ16" s="65"/>
      <c r="BA16" s="66">
        <v>-655668.36213669344</v>
      </c>
      <c r="BC16" s="244"/>
      <c r="BD16" s="248">
        <v>-2048147.8627125721</v>
      </c>
      <c r="BE16" s="244"/>
      <c r="BF16" s="248">
        <v>-3287114.2533837426</v>
      </c>
      <c r="BH16" s="248">
        <v>-3985924.4687109315</v>
      </c>
      <c r="BJ16" s="248">
        <v>-3915719.6404674416</v>
      </c>
      <c r="BL16" s="248">
        <v>-3595425.3769749971</v>
      </c>
      <c r="BN16" s="66">
        <v>-2973036.3805913269</v>
      </c>
    </row>
    <row r="17" spans="2:66" s="31" customFormat="1" ht="15" customHeight="1">
      <c r="B17" s="78" t="s">
        <v>483</v>
      </c>
      <c r="C17" s="78" t="s">
        <v>519</v>
      </c>
      <c r="D17" s="65"/>
      <c r="E17" s="65">
        <v>45826.957899999921</v>
      </c>
      <c r="F17" s="64"/>
      <c r="G17" s="66">
        <v>64733.51459000021</v>
      </c>
      <c r="H17" s="65"/>
      <c r="I17" s="65">
        <v>120897.3524754073</v>
      </c>
      <c r="J17" s="64"/>
      <c r="K17" s="66">
        <v>140724.11855311366</v>
      </c>
      <c r="L17" s="65"/>
      <c r="M17" s="65">
        <v>148063.75997999974</v>
      </c>
      <c r="N17" s="64"/>
      <c r="O17" s="66">
        <v>136746.25497999985</v>
      </c>
      <c r="P17" s="65"/>
      <c r="Q17" s="65">
        <v>178147.36824106239</v>
      </c>
      <c r="R17" s="64"/>
      <c r="S17" s="66">
        <v>172156.54508000077</v>
      </c>
      <c r="T17" s="65"/>
      <c r="U17" s="65">
        <v>174774.60620999988</v>
      </c>
      <c r="V17" s="64"/>
      <c r="W17" s="66">
        <v>155947.82858999993</v>
      </c>
      <c r="X17" s="64"/>
      <c r="Y17" s="66">
        <v>151733.10263999971</v>
      </c>
      <c r="Z17" s="65"/>
      <c r="AA17" s="66">
        <v>132912.84659999888</v>
      </c>
      <c r="AB17" s="65"/>
      <c r="AC17" s="66">
        <v>179866.44445999991</v>
      </c>
      <c r="AD17" s="65"/>
      <c r="AE17" s="66">
        <v>184302.35358039604</v>
      </c>
      <c r="AF17" s="65"/>
      <c r="AG17" s="66">
        <v>134766.3799626797</v>
      </c>
      <c r="AH17" s="65"/>
      <c r="AI17" s="66">
        <v>135289.90488374373</v>
      </c>
      <c r="AJ17" s="65"/>
      <c r="AK17" s="66">
        <v>112828.47689972608</v>
      </c>
      <c r="AL17" s="65"/>
      <c r="AM17" s="66">
        <v>162933.22443613911</v>
      </c>
      <c r="AN17" s="65"/>
      <c r="AO17" s="66">
        <v>144663.82899141475</v>
      </c>
      <c r="AP17" s="65"/>
      <c r="AQ17" s="66">
        <v>145362.78033113957</v>
      </c>
      <c r="AR17" s="65"/>
      <c r="AS17" s="66">
        <v>87516.996639102115</v>
      </c>
      <c r="AT17" s="65"/>
      <c r="AU17" s="66">
        <v>48619.683010589215</v>
      </c>
      <c r="AV17" s="65"/>
      <c r="AW17" s="66">
        <v>87498.958724988275</v>
      </c>
      <c r="AX17" s="65"/>
      <c r="AY17" s="66">
        <v>88878.557699318859</v>
      </c>
      <c r="AZ17" s="65"/>
      <c r="BA17" s="66">
        <v>68091.871532552992</v>
      </c>
      <c r="BC17" s="244"/>
      <c r="BD17" s="248">
        <v>372181.94351852109</v>
      </c>
      <c r="BE17" s="244"/>
      <c r="BF17" s="248">
        <v>635113.92828106275</v>
      </c>
      <c r="BH17" s="248">
        <v>615368.3840399984</v>
      </c>
      <c r="BJ17" s="248">
        <v>634225.08288681938</v>
      </c>
      <c r="BL17" s="248">
        <v>565788.3106584195</v>
      </c>
      <c r="BN17" s="248">
        <v>312514.19607399823</v>
      </c>
    </row>
    <row r="18" spans="2:66" s="31" customFormat="1" ht="15" customHeight="1">
      <c r="B18" s="78" t="s">
        <v>484</v>
      </c>
      <c r="C18" s="78" t="s">
        <v>520</v>
      </c>
      <c r="D18" s="68"/>
      <c r="E18" s="68">
        <v>9.2419227544830854E-2</v>
      </c>
      <c r="F18" s="67"/>
      <c r="G18" s="69">
        <v>0.13832428482359999</v>
      </c>
      <c r="H18" s="68"/>
      <c r="I18" s="68">
        <v>0.17489291585208019</v>
      </c>
      <c r="J18" s="67"/>
      <c r="K18" s="69">
        <v>0.18389984752775276</v>
      </c>
      <c r="L18" s="68"/>
      <c r="M18" s="68">
        <v>0.19174794090831507</v>
      </c>
      <c r="N18" s="67"/>
      <c r="O18" s="69">
        <v>0.1469725416014715</v>
      </c>
      <c r="P18" s="68"/>
      <c r="Q18" s="68">
        <v>0.15906399376700009</v>
      </c>
      <c r="R18" s="67"/>
      <c r="S18" s="69">
        <v>0.15655495489563725</v>
      </c>
      <c r="T18" s="68"/>
      <c r="U18" s="68">
        <v>0.17510739337388564</v>
      </c>
      <c r="V18" s="67"/>
      <c r="W18" s="69">
        <v>0.13744704876280642</v>
      </c>
      <c r="X18" s="67"/>
      <c r="Y18" s="69">
        <v>0.11973804149179591</v>
      </c>
      <c r="Z18" s="68"/>
      <c r="AA18" s="69">
        <v>0.11063333493648439</v>
      </c>
      <c r="AB18" s="68"/>
      <c r="AC18" s="69">
        <v>0.16040803196380149</v>
      </c>
      <c r="AD18" s="68"/>
      <c r="AE18" s="69">
        <v>0.16426631880035414</v>
      </c>
      <c r="AF18" s="68"/>
      <c r="AG18" s="69">
        <v>0.10788877155851358</v>
      </c>
      <c r="AH18" s="68"/>
      <c r="AI18" s="69">
        <v>0.12792853716854316</v>
      </c>
      <c r="AJ18" s="68"/>
      <c r="AK18" s="69">
        <v>0.12987259605630322</v>
      </c>
      <c r="AL18" s="68"/>
      <c r="AM18" s="69">
        <v>0.14753045869945969</v>
      </c>
      <c r="AN18" s="68"/>
      <c r="AO18" s="69">
        <v>0.13483592763017588</v>
      </c>
      <c r="AP18" s="68"/>
      <c r="AQ18" s="69">
        <v>0.13035160799610696</v>
      </c>
      <c r="AR18" s="68"/>
      <c r="AS18" s="69">
        <v>0.10502212712107327</v>
      </c>
      <c r="AT18" s="68"/>
      <c r="AU18" s="69">
        <v>6.3260142787842755E-2</v>
      </c>
      <c r="AV18" s="68"/>
      <c r="AW18" s="69">
        <v>0.10903299447180474</v>
      </c>
      <c r="AX18" s="68"/>
      <c r="AY18" s="69">
        <v>0.10086497118703823</v>
      </c>
      <c r="AZ18" s="68"/>
      <c r="BA18" s="69">
        <v>9.4080702924707132E-2</v>
      </c>
      <c r="BC18" s="244"/>
      <c r="BD18" s="249">
        <v>0.15377323477170163</v>
      </c>
      <c r="BE18" s="251"/>
      <c r="BF18" s="249">
        <v>0.16192681783533716</v>
      </c>
      <c r="BG18" s="245"/>
      <c r="BH18" s="249">
        <v>0.13373814789295452</v>
      </c>
      <c r="BI18" s="245"/>
      <c r="BJ18" s="249">
        <v>0.13939182153827637</v>
      </c>
      <c r="BK18" s="245"/>
      <c r="BL18" s="249">
        <v>0.13596713678508471</v>
      </c>
      <c r="BM18" s="245"/>
      <c r="BN18" s="249">
        <v>9.5117755390387276E-2</v>
      </c>
    </row>
    <row r="19" spans="2:66" s="31" customFormat="1" ht="15" customHeight="1">
      <c r="B19" s="78" t="s">
        <v>485</v>
      </c>
      <c r="C19" s="78" t="s">
        <v>521</v>
      </c>
      <c r="D19" s="65"/>
      <c r="E19" s="65">
        <v>-46570.097460000005</v>
      </c>
      <c r="F19" s="64"/>
      <c r="G19" s="66">
        <v>-27288.14761</v>
      </c>
      <c r="H19" s="65"/>
      <c r="I19" s="65">
        <v>-54085.999830000001</v>
      </c>
      <c r="J19" s="64"/>
      <c r="K19" s="66">
        <v>111842.0103999999</v>
      </c>
      <c r="L19" s="65"/>
      <c r="M19" s="65">
        <v>-61226.462583999994</v>
      </c>
      <c r="N19" s="64"/>
      <c r="O19" s="66">
        <v>-61173.960529999997</v>
      </c>
      <c r="P19" s="65"/>
      <c r="Q19" s="65">
        <v>-50519.540370000039</v>
      </c>
      <c r="R19" s="64"/>
      <c r="S19" s="66">
        <v>-100450.99682889997</v>
      </c>
      <c r="T19" s="65"/>
      <c r="U19" s="65">
        <v>-67237.900176299998</v>
      </c>
      <c r="V19" s="64"/>
      <c r="W19" s="66">
        <v>-71570.856699300013</v>
      </c>
      <c r="X19" s="64"/>
      <c r="Y19" s="66">
        <v>-76346.408334405016</v>
      </c>
      <c r="Z19" s="65"/>
      <c r="AA19" s="66">
        <v>-90267.538659995</v>
      </c>
      <c r="AB19" s="65"/>
      <c r="AC19" s="66">
        <v>-87190.4626935009</v>
      </c>
      <c r="AD19" s="65"/>
      <c r="AE19" s="66">
        <v>-100061.7920938024</v>
      </c>
      <c r="AF19" s="65"/>
      <c r="AG19" s="66">
        <v>-93635.681487423659</v>
      </c>
      <c r="AH19" s="65"/>
      <c r="AI19" s="66">
        <v>-91410.7326384232</v>
      </c>
      <c r="AJ19" s="65"/>
      <c r="AK19" s="66">
        <v>-92394.859017267241</v>
      </c>
      <c r="AL19" s="65"/>
      <c r="AM19" s="66">
        <v>-105070.49313655871</v>
      </c>
      <c r="AN19" s="65"/>
      <c r="AO19" s="66">
        <v>-103513.51887990898</v>
      </c>
      <c r="AP19" s="65"/>
      <c r="AQ19" s="66">
        <v>-115915.51669945149</v>
      </c>
      <c r="AR19" s="65"/>
      <c r="AS19" s="66">
        <v>-71680.280752849998</v>
      </c>
      <c r="AT19" s="65"/>
      <c r="AU19" s="66">
        <v>-79243.556995674822</v>
      </c>
      <c r="AV19" s="65"/>
      <c r="AW19" s="66">
        <v>-58506.996595816498</v>
      </c>
      <c r="AX19" s="65"/>
      <c r="AY19" s="66">
        <v>-99196.355448393966</v>
      </c>
      <c r="AZ19" s="65"/>
      <c r="BA19" s="66">
        <v>-64536.926999561772</v>
      </c>
      <c r="BC19" s="244"/>
      <c r="BD19" s="248">
        <v>-16102.234500000108</v>
      </c>
      <c r="BE19" s="244"/>
      <c r="BF19" s="248">
        <v>-273370.96031290002</v>
      </c>
      <c r="BH19" s="248">
        <v>-305422.70387000003</v>
      </c>
      <c r="BJ19" s="248">
        <v>-372298.66891315021</v>
      </c>
      <c r="BL19" s="248">
        <v>-416894.38773318648</v>
      </c>
      <c r="BN19" s="66">
        <v>-308627.18979273539</v>
      </c>
    </row>
    <row r="20" spans="2:66" s="31" customFormat="1" ht="15" customHeight="1">
      <c r="B20" s="78" t="s">
        <v>308</v>
      </c>
      <c r="C20" s="78" t="s">
        <v>308</v>
      </c>
      <c r="D20" s="65"/>
      <c r="E20" s="65">
        <v>-743.13956000009273</v>
      </c>
      <c r="F20" s="64"/>
      <c r="G20" s="66">
        <v>37445.366980000115</v>
      </c>
      <c r="H20" s="65"/>
      <c r="I20" s="65">
        <v>66811.352645407605</v>
      </c>
      <c r="J20" s="64"/>
      <c r="K20" s="66">
        <v>252566.12895311325</v>
      </c>
      <c r="L20" s="65"/>
      <c r="M20" s="65">
        <v>86837.297395999922</v>
      </c>
      <c r="N20" s="64"/>
      <c r="O20" s="66">
        <v>75572.294449999798</v>
      </c>
      <c r="P20" s="65"/>
      <c r="Q20" s="65">
        <v>127627.82787000068</v>
      </c>
      <c r="R20" s="64"/>
      <c r="S20" s="66">
        <v>71705.548251100598</v>
      </c>
      <c r="T20" s="65"/>
      <c r="U20" s="65">
        <v>107536.70603369974</v>
      </c>
      <c r="V20" s="64"/>
      <c r="W20" s="66">
        <v>84376.971890700152</v>
      </c>
      <c r="X20" s="64"/>
      <c r="Y20" s="66">
        <v>75386.694305594719</v>
      </c>
      <c r="Z20" s="65"/>
      <c r="AA20" s="66">
        <v>42645.307940003695</v>
      </c>
      <c r="AB20" s="65"/>
      <c r="AC20" s="66">
        <v>92675.981766498968</v>
      </c>
      <c r="AD20" s="65"/>
      <c r="AE20" s="66">
        <v>84240.561486593797</v>
      </c>
      <c r="AF20" s="65"/>
      <c r="AG20" s="66">
        <v>41130.698475255493</v>
      </c>
      <c r="AH20" s="65"/>
      <c r="AI20" s="66">
        <v>43879.172245320471</v>
      </c>
      <c r="AJ20" s="65"/>
      <c r="AK20" s="66">
        <v>20433.61788245881</v>
      </c>
      <c r="AL20" s="65"/>
      <c r="AM20" s="66">
        <v>57862.731299580664</v>
      </c>
      <c r="AN20" s="65"/>
      <c r="AO20" s="66">
        <v>41150.310111505627</v>
      </c>
      <c r="AP20" s="65"/>
      <c r="AQ20" s="66">
        <v>29447.263631688209</v>
      </c>
      <c r="AR20" s="65"/>
      <c r="AS20" s="66">
        <v>15836.715886252065</v>
      </c>
      <c r="AT20" s="65"/>
      <c r="AU20" s="66">
        <v>-30623.873985085607</v>
      </c>
      <c r="AV20" s="65"/>
      <c r="AW20" s="66">
        <v>28991.96212917196</v>
      </c>
      <c r="AX20" s="65"/>
      <c r="AY20" s="66">
        <v>-10317.797749075398</v>
      </c>
      <c r="AZ20" s="65"/>
      <c r="BA20" s="66">
        <v>3554.9445329913051</v>
      </c>
      <c r="BC20" s="244"/>
      <c r="BD20" s="248">
        <v>356079.70901852089</v>
      </c>
      <c r="BE20" s="244"/>
      <c r="BF20" s="248">
        <v>361742.96796710097</v>
      </c>
      <c r="BH20" s="248">
        <v>309945.68016999832</v>
      </c>
      <c r="BJ20" s="248">
        <v>261926.41397366871</v>
      </c>
      <c r="BL20" s="248">
        <v>148893.92292523329</v>
      </c>
      <c r="BN20" s="248">
        <v>3887.0062812630185</v>
      </c>
    </row>
    <row r="21" spans="2:66" s="31" customFormat="1" ht="15" customHeight="1">
      <c r="B21" s="78" t="s">
        <v>486</v>
      </c>
      <c r="C21" s="78" t="s">
        <v>486</v>
      </c>
      <c r="D21" s="65"/>
      <c r="E21" s="65">
        <v>10781.303039999906</v>
      </c>
      <c r="F21" s="64"/>
      <c r="G21" s="66">
        <v>48879.945530000121</v>
      </c>
      <c r="H21" s="65"/>
      <c r="I21" s="65">
        <v>78495.421199717966</v>
      </c>
      <c r="J21" s="64"/>
      <c r="K21" s="66">
        <v>264653.71360880288</v>
      </c>
      <c r="L21" s="65"/>
      <c r="M21" s="65">
        <v>99055.15082599991</v>
      </c>
      <c r="N21" s="64"/>
      <c r="O21" s="66">
        <v>87156.855829999811</v>
      </c>
      <c r="P21" s="65"/>
      <c r="Q21" s="65">
        <v>138912.38917000065</v>
      </c>
      <c r="R21" s="64"/>
      <c r="S21" s="66">
        <v>83283.15010110056</v>
      </c>
      <c r="T21" s="65"/>
      <c r="U21" s="65">
        <v>119481.10772048174</v>
      </c>
      <c r="V21" s="64"/>
      <c r="W21" s="66">
        <v>97586.791097477151</v>
      </c>
      <c r="X21" s="64"/>
      <c r="Y21" s="66">
        <v>88187.725812035686</v>
      </c>
      <c r="Z21" s="65"/>
      <c r="AA21" s="66">
        <v>56540.657930003705</v>
      </c>
      <c r="AB21" s="65"/>
      <c r="AC21" s="66">
        <v>107442.57826649897</v>
      </c>
      <c r="AD21" s="65"/>
      <c r="AE21" s="66">
        <v>98947.871611728799</v>
      </c>
      <c r="AF21" s="65"/>
      <c r="AG21" s="66">
        <v>55812.609568348496</v>
      </c>
      <c r="AH21" s="65"/>
      <c r="AI21" s="66">
        <v>58123.665927092465</v>
      </c>
      <c r="AJ21" s="65"/>
      <c r="AK21" s="66">
        <v>36392.160761640807</v>
      </c>
      <c r="AL21" s="65"/>
      <c r="AM21" s="66">
        <v>74486.679900398667</v>
      </c>
      <c r="AN21" s="65"/>
      <c r="AO21" s="66">
        <v>61038.42463603762</v>
      </c>
      <c r="AP21" s="65"/>
      <c r="AQ21" s="66">
        <v>51667.037409427168</v>
      </c>
      <c r="AR21" s="65"/>
      <c r="AS21" s="66">
        <v>34389.480061070069</v>
      </c>
      <c r="AT21" s="65"/>
      <c r="AU21" s="66">
        <v>-12134.118153239593</v>
      </c>
      <c r="AV21" s="65"/>
      <c r="AW21" s="66">
        <v>48928.350902607024</v>
      </c>
      <c r="AX21" s="65"/>
      <c r="AY21" s="66">
        <v>12008.824093017414</v>
      </c>
      <c r="AZ21" s="65"/>
      <c r="BA21" s="66">
        <v>25972.017979050986</v>
      </c>
      <c r="BC21" s="244"/>
      <c r="BD21" s="248">
        <v>402810.38337852084</v>
      </c>
      <c r="BE21" s="244"/>
      <c r="BF21" s="248">
        <v>408407.54592710093</v>
      </c>
      <c r="BH21" s="248">
        <v>361796.28255999828</v>
      </c>
      <c r="BJ21" s="248">
        <v>320326.72537366877</v>
      </c>
      <c r="BL21" s="248">
        <v>223584.30270750425</v>
      </c>
      <c r="BN21" s="248">
        <v>83192.536903454922</v>
      </c>
    </row>
    <row r="22" spans="2:66" s="31" customFormat="1" ht="15" customHeight="1">
      <c r="B22" s="78" t="s">
        <v>487</v>
      </c>
      <c r="C22" s="78" t="s">
        <v>522</v>
      </c>
      <c r="D22" s="68"/>
      <c r="E22" s="68">
        <v>2.1742654204928789E-2</v>
      </c>
      <c r="F22" s="67"/>
      <c r="G22" s="69">
        <v>0.1044479594608362</v>
      </c>
      <c r="H22" s="68"/>
      <c r="I22" s="68">
        <v>0.11355329801327493</v>
      </c>
      <c r="J22" s="67"/>
      <c r="K22" s="69">
        <v>0.34585242445091535</v>
      </c>
      <c r="L22" s="68"/>
      <c r="M22" s="68">
        <v>0.12828001402783301</v>
      </c>
      <c r="N22" s="67"/>
      <c r="O22" s="69">
        <v>9.3674701520722506E-2</v>
      </c>
      <c r="P22" s="68"/>
      <c r="Q22" s="68">
        <v>0.1240319159539682</v>
      </c>
      <c r="R22" s="67"/>
      <c r="S22" s="69">
        <v>7.5735661409709831E-2</v>
      </c>
      <c r="T22" s="68"/>
      <c r="U22" s="68">
        <v>0.11970861090208498</v>
      </c>
      <c r="V22" s="67"/>
      <c r="W22" s="69">
        <v>8.6009638966148744E-2</v>
      </c>
      <c r="X22" s="67"/>
      <c r="Y22" s="69">
        <v>6.9592102109727674E-2</v>
      </c>
      <c r="Z22" s="68"/>
      <c r="AA22" s="69">
        <v>4.7063031951490412E-2</v>
      </c>
      <c r="AB22" s="68"/>
      <c r="AC22" s="69">
        <v>9.5819165050980828E-2</v>
      </c>
      <c r="AD22" s="68"/>
      <c r="AE22" s="69">
        <v>8.8190966132717069E-2</v>
      </c>
      <c r="AF22" s="68"/>
      <c r="AG22" s="69">
        <v>4.4681424888548496E-2</v>
      </c>
      <c r="AH22" s="68"/>
      <c r="AI22" s="69">
        <v>5.4961052440059006E-2</v>
      </c>
      <c r="AJ22" s="68"/>
      <c r="AK22" s="69">
        <v>4.1889641020440821E-2</v>
      </c>
      <c r="AL22" s="68"/>
      <c r="AM22" s="69">
        <v>6.7445139508748544E-2</v>
      </c>
      <c r="AN22" s="68"/>
      <c r="AO22" s="69">
        <v>5.6891710002872541E-2</v>
      </c>
      <c r="AP22" s="68"/>
      <c r="AQ22" s="69">
        <v>4.6331539554840907E-2</v>
      </c>
      <c r="AR22" s="68"/>
      <c r="AS22" s="69">
        <v>4.1268056323903228E-2</v>
      </c>
      <c r="AT22" s="68"/>
      <c r="AU22" s="69">
        <v>-1.5787968975678211E-2</v>
      </c>
      <c r="AV22" s="68"/>
      <c r="AW22" s="69">
        <v>6.0969921142100876E-2</v>
      </c>
      <c r="AX22" s="68"/>
      <c r="AY22" s="69">
        <v>1.3628368050595568E-2</v>
      </c>
      <c r="AZ22" s="68"/>
      <c r="BA22" s="69">
        <v>3.5884836954056837E-2</v>
      </c>
      <c r="BC22" s="244"/>
      <c r="BD22" s="249">
        <v>0.16642789025755625</v>
      </c>
      <c r="BE22" s="251"/>
      <c r="BF22" s="249">
        <v>0.10412641157296225</v>
      </c>
      <c r="BG22" s="245"/>
      <c r="BH22" s="249">
        <v>7.8629266629637526E-2</v>
      </c>
      <c r="BI22" s="245"/>
      <c r="BJ22" s="249">
        <v>7.0402333401870631E-2</v>
      </c>
      <c r="BK22" s="245"/>
      <c r="BL22" s="249">
        <v>5.3730550625642609E-2</v>
      </c>
      <c r="BM22" s="245"/>
      <c r="BN22" s="249">
        <v>2.5320729345731551E-2</v>
      </c>
    </row>
    <row r="23" spans="2:66" s="31" customFormat="1" ht="15" customHeight="1">
      <c r="B23" s="78" t="s">
        <v>488</v>
      </c>
      <c r="C23" s="78" t="s">
        <v>523</v>
      </c>
      <c r="D23" s="65"/>
      <c r="E23" s="65">
        <v>36882.212379999903</v>
      </c>
      <c r="F23" s="64"/>
      <c r="G23" s="66">
        <v>25308.232180000123</v>
      </c>
      <c r="H23" s="65"/>
      <c r="I23" s="65">
        <v>74179.015049717971</v>
      </c>
      <c r="J23" s="64"/>
      <c r="K23" s="66">
        <v>79331.0859834851</v>
      </c>
      <c r="L23" s="65"/>
      <c r="M23" s="65">
        <v>99055.15082599991</v>
      </c>
      <c r="N23" s="64"/>
      <c r="O23" s="66">
        <v>87156.855829999811</v>
      </c>
      <c r="P23" s="65"/>
      <c r="Q23" s="65">
        <v>123813.80525340099</v>
      </c>
      <c r="R23" s="64"/>
      <c r="S23" s="66">
        <v>85614.221447700096</v>
      </c>
      <c r="T23" s="65"/>
      <c r="U23" s="65">
        <v>119481.10772048174</v>
      </c>
      <c r="V23" s="64"/>
      <c r="W23" s="66">
        <v>97586.791097477151</v>
      </c>
      <c r="X23" s="64"/>
      <c r="Y23" s="66">
        <v>88187.725812035686</v>
      </c>
      <c r="Z23" s="65"/>
      <c r="AA23" s="66">
        <v>56540.657930003705</v>
      </c>
      <c r="AB23" s="65"/>
      <c r="AC23" s="66">
        <v>107442.57826649897</v>
      </c>
      <c r="AD23" s="65"/>
      <c r="AE23" s="66">
        <v>98947.871611728799</v>
      </c>
      <c r="AF23" s="65"/>
      <c r="AG23" s="66">
        <v>55812.609568348496</v>
      </c>
      <c r="AH23" s="65"/>
      <c r="AI23" s="66">
        <v>63185.13556709246</v>
      </c>
      <c r="AJ23" s="65"/>
      <c r="AK23" s="66">
        <v>36392.160761640807</v>
      </c>
      <c r="AL23" s="65"/>
      <c r="AM23" s="66">
        <v>74486.679900398667</v>
      </c>
      <c r="AN23" s="65"/>
      <c r="AO23" s="66">
        <v>61038.42463603762</v>
      </c>
      <c r="AP23" s="65"/>
      <c r="AQ23" s="66">
        <v>51667.037409427168</v>
      </c>
      <c r="AR23" s="65"/>
      <c r="AS23" s="66">
        <v>30503.957901070069</v>
      </c>
      <c r="AT23" s="65"/>
      <c r="AU23" s="66">
        <v>-12134.118153239593</v>
      </c>
      <c r="AV23" s="65"/>
      <c r="AW23" s="66">
        <v>47265.869756318774</v>
      </c>
      <c r="AX23" s="65"/>
      <c r="AY23" s="66">
        <v>45638.543093017412</v>
      </c>
      <c r="AZ23" s="65"/>
      <c r="BA23" s="66">
        <v>25972.017979050986</v>
      </c>
      <c r="BC23" s="244"/>
      <c r="BD23" s="248">
        <v>215700.5455932031</v>
      </c>
      <c r="BE23" s="244"/>
      <c r="BF23" s="248">
        <v>395640.03335710085</v>
      </c>
      <c r="BH23" s="248">
        <v>361796.28255999828</v>
      </c>
      <c r="BJ23" s="248">
        <v>325388.19501366874</v>
      </c>
      <c r="BL23" s="248">
        <v>223584.30270750428</v>
      </c>
      <c r="BN23" s="248">
        <v>111274.25259716666</v>
      </c>
    </row>
    <row r="24" spans="2:66" s="31" customFormat="1" ht="15" customHeight="1">
      <c r="B24" s="79" t="s">
        <v>489</v>
      </c>
      <c r="C24" s="79" t="s">
        <v>524</v>
      </c>
      <c r="D24" s="72"/>
      <c r="E24" s="72">
        <v>7.0660929792890959E-2</v>
      </c>
      <c r="F24" s="71"/>
      <c r="G24" s="73">
        <v>5.4079299395693829E-2</v>
      </c>
      <c r="H24" s="72"/>
      <c r="I24" s="72">
        <v>0.10730908470240931</v>
      </c>
      <c r="J24" s="71"/>
      <c r="K24" s="73">
        <v>0.10441282695172414</v>
      </c>
      <c r="L24" s="72"/>
      <c r="M24" s="72">
        <v>0.12828001402783301</v>
      </c>
      <c r="N24" s="71"/>
      <c r="O24" s="73">
        <v>9.3674701520722506E-2</v>
      </c>
      <c r="P24" s="72"/>
      <c r="Q24" s="72">
        <v>0.11055071170316667</v>
      </c>
      <c r="R24" s="71"/>
      <c r="S24" s="73">
        <v>7.7860677089305483E-2</v>
      </c>
      <c r="T24" s="72"/>
      <c r="U24" s="72">
        <v>0.11970861090208498</v>
      </c>
      <c r="V24" s="71"/>
      <c r="W24" s="73">
        <v>8.6009638966148744E-2</v>
      </c>
      <c r="X24" s="71"/>
      <c r="Y24" s="73">
        <v>6.9592102109727674E-2</v>
      </c>
      <c r="Z24" s="72"/>
      <c r="AA24" s="73">
        <v>4.7063031951490412E-2</v>
      </c>
      <c r="AB24" s="72"/>
      <c r="AC24" s="73">
        <v>9.5819165050980828E-2</v>
      </c>
      <c r="AD24" s="72"/>
      <c r="AE24" s="73">
        <v>8.8190966132717069E-2</v>
      </c>
      <c r="AF24" s="72"/>
      <c r="AG24" s="73">
        <v>4.4681424888548496E-2</v>
      </c>
      <c r="AH24" s="72"/>
      <c r="AI24" s="73">
        <v>5.9747118388768207E-2</v>
      </c>
      <c r="AJ24" s="72"/>
      <c r="AK24" s="73">
        <v>4.1889641020440821E-2</v>
      </c>
      <c r="AL24" s="72"/>
      <c r="AM24" s="73">
        <v>6.7445139508748544E-2</v>
      </c>
      <c r="AN24" s="72"/>
      <c r="AO24" s="73">
        <v>5.6891710002872534E-2</v>
      </c>
      <c r="AP24" s="72"/>
      <c r="AQ24" s="73">
        <v>4.6331539554840907E-2</v>
      </c>
      <c r="AR24" s="72"/>
      <c r="AS24" s="73">
        <v>3.6605352873257779E-2</v>
      </c>
      <c r="AT24" s="72"/>
      <c r="AU24" s="73">
        <v>-1.5787968975678211E-2</v>
      </c>
      <c r="AV24" s="72"/>
      <c r="AW24" s="73">
        <v>5.889829308761798E-2</v>
      </c>
      <c r="AX24" s="72"/>
      <c r="AY24" s="73">
        <v>5.1793486002202328E-2</v>
      </c>
      <c r="AZ24" s="72"/>
      <c r="BA24" s="73">
        <v>3.5884836954056837E-2</v>
      </c>
      <c r="BC24" s="246"/>
      <c r="BD24" s="250">
        <v>8.912031122282843E-2</v>
      </c>
      <c r="BE24" s="252"/>
      <c r="BF24" s="250">
        <v>0.10087124334239264</v>
      </c>
      <c r="BG24" s="247"/>
      <c r="BH24" s="250">
        <v>7.8629266629637526E-2</v>
      </c>
      <c r="BI24" s="247"/>
      <c r="BJ24" s="250">
        <v>7.151475782628619E-2</v>
      </c>
      <c r="BK24" s="247"/>
      <c r="BL24" s="250">
        <v>5.3730550625642609E-2</v>
      </c>
      <c r="BM24" s="247"/>
      <c r="BN24" s="250">
        <v>3.3867764321590402E-2</v>
      </c>
    </row>
    <row r="25" spans="2:66" s="57" customFormat="1" ht="15" customHeight="1">
      <c r="B25" s="89" t="s">
        <v>525</v>
      </c>
      <c r="C25" s="75"/>
      <c r="F25" s="24"/>
      <c r="G25" s="24"/>
      <c r="H25" s="24"/>
      <c r="I25" s="24"/>
      <c r="J25" s="24"/>
      <c r="K25" s="24"/>
      <c r="L25" s="24"/>
      <c r="M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</row>
    <row r="26" spans="2:66" s="57" customFormat="1" ht="15" customHeight="1">
      <c r="B26" s="89" t="s">
        <v>698</v>
      </c>
      <c r="C26" s="75"/>
      <c r="F26" s="24"/>
      <c r="G26" s="24"/>
      <c r="H26" s="24"/>
      <c r="I26" s="24"/>
      <c r="J26" s="24"/>
      <c r="K26" s="24"/>
      <c r="L26" s="24"/>
      <c r="M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</row>
  </sheetData>
  <mergeCells count="62">
    <mergeCell ref="AR14:AS14"/>
    <mergeCell ref="BK14:BL14"/>
    <mergeCell ref="AJ6:AK6"/>
    <mergeCell ref="AJ14:AK14"/>
    <mergeCell ref="BC6:BD6"/>
    <mergeCell ref="AV6:AW6"/>
    <mergeCell ref="AV14:AW14"/>
    <mergeCell ref="BE6:BF6"/>
    <mergeCell ref="BG6:BH6"/>
    <mergeCell ref="AL6:AM6"/>
    <mergeCell ref="BK6:BL6"/>
    <mergeCell ref="BI6:BJ6"/>
    <mergeCell ref="AR6:AS6"/>
    <mergeCell ref="AZ6:BA6"/>
    <mergeCell ref="AZ14:BA14"/>
    <mergeCell ref="D14:E14"/>
    <mergeCell ref="AH6:AI6"/>
    <mergeCell ref="AH14:AI14"/>
    <mergeCell ref="D6:E6"/>
    <mergeCell ref="Z6:AA6"/>
    <mergeCell ref="X6:Y6"/>
    <mergeCell ref="V6:W6"/>
    <mergeCell ref="T6:U6"/>
    <mergeCell ref="R6:S6"/>
    <mergeCell ref="P6:Q6"/>
    <mergeCell ref="N6:O6"/>
    <mergeCell ref="L6:M6"/>
    <mergeCell ref="J6:K6"/>
    <mergeCell ref="H6:I6"/>
    <mergeCell ref="F6:G6"/>
    <mergeCell ref="H14:I14"/>
    <mergeCell ref="F14:G14"/>
    <mergeCell ref="P14:Q14"/>
    <mergeCell ref="N14:O14"/>
    <mergeCell ref="L14:M14"/>
    <mergeCell ref="J14:K14"/>
    <mergeCell ref="T14:U14"/>
    <mergeCell ref="R14:S14"/>
    <mergeCell ref="AF6:AG6"/>
    <mergeCell ref="AF14:AG14"/>
    <mergeCell ref="AD6:AE6"/>
    <mergeCell ref="AB14:AC14"/>
    <mergeCell ref="AB6:AC6"/>
    <mergeCell ref="Z14:AA14"/>
    <mergeCell ref="AD14:AE14"/>
    <mergeCell ref="X14:Y14"/>
    <mergeCell ref="BM6:BN6"/>
    <mergeCell ref="BM14:BN14"/>
    <mergeCell ref="AX6:AY6"/>
    <mergeCell ref="AX14:AY14"/>
    <mergeCell ref="V14:W14"/>
    <mergeCell ref="AT6:AU6"/>
    <mergeCell ref="AT14:AU14"/>
    <mergeCell ref="BC14:BD14"/>
    <mergeCell ref="AP6:AQ6"/>
    <mergeCell ref="AP14:AQ14"/>
    <mergeCell ref="BE14:BF14"/>
    <mergeCell ref="BG14:BH14"/>
    <mergeCell ref="BI14:BJ14"/>
    <mergeCell ref="AL14:AM14"/>
    <mergeCell ref="AN6:AO6"/>
    <mergeCell ref="AN14:AO14"/>
  </mergeCells>
  <phoneticPr fontId="26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68EE3-FC8E-4BB3-938E-CE3EC35C0603}">
  <sheetPr>
    <tabColor rgb="FF0539B6"/>
  </sheetPr>
  <dimension ref="B5:P30"/>
  <sheetViews>
    <sheetView showGridLines="0" zoomScaleNormal="100" workbookViewId="0">
      <pane xSplit="3" ySplit="7" topLeftCell="D8" activePane="bottomRight" state="frozen"/>
      <selection pane="topRight" activeCell="D1" sqref="D1"/>
      <selection pane="bottomLeft" activeCell="A12" sqref="A12"/>
      <selection pane="bottomRight" activeCell="F25" sqref="F25"/>
    </sheetView>
  </sheetViews>
  <sheetFormatPr defaultColWidth="8.6328125" defaultRowHeight="15" customHeight="1"/>
  <cols>
    <col min="1" max="1" width="3.08984375" customWidth="1"/>
    <col min="2" max="3" width="37.6328125" customWidth="1"/>
    <col min="16" max="16" width="10.90625" bestFit="1" customWidth="1"/>
  </cols>
  <sheetData>
    <row r="5" spans="2:16" s="31" customFormat="1" ht="15" customHeight="1">
      <c r="B5" s="29" t="s">
        <v>942</v>
      </c>
      <c r="C5" s="74"/>
    </row>
    <row r="6" spans="2:16" s="31" customFormat="1" ht="15" customHeight="1">
      <c r="B6" s="130" t="s">
        <v>573</v>
      </c>
      <c r="C6" s="212" t="s">
        <v>693</v>
      </c>
      <c r="D6" s="366" t="s">
        <v>855</v>
      </c>
      <c r="E6" s="367"/>
      <c r="F6" s="366" t="s">
        <v>863</v>
      </c>
      <c r="G6" s="367"/>
      <c r="H6" s="366" t="s">
        <v>868</v>
      </c>
      <c r="I6" s="367"/>
      <c r="J6" s="366" t="s">
        <v>885</v>
      </c>
      <c r="K6" s="367"/>
      <c r="L6" s="366" t="s">
        <v>940</v>
      </c>
      <c r="M6" s="367"/>
      <c r="O6" s="362">
        <v>2025</v>
      </c>
      <c r="P6" s="364"/>
    </row>
    <row r="7" spans="2:16" s="29" customFormat="1" ht="15" customHeight="1">
      <c r="B7" s="178"/>
      <c r="C7" s="173"/>
      <c r="D7" s="176" t="s">
        <v>474</v>
      </c>
      <c r="E7" s="177" t="s">
        <v>475</v>
      </c>
      <c r="F7" s="176" t="s">
        <v>474</v>
      </c>
      <c r="G7" s="177" t="s">
        <v>475</v>
      </c>
      <c r="H7" s="176" t="s">
        <v>474</v>
      </c>
      <c r="I7" s="177" t="s">
        <v>475</v>
      </c>
      <c r="J7" s="176" t="s">
        <v>474</v>
      </c>
      <c r="K7" s="177" t="s">
        <v>475</v>
      </c>
      <c r="L7" s="176" t="s">
        <v>474</v>
      </c>
      <c r="M7" s="177" t="s">
        <v>475</v>
      </c>
      <c r="O7" s="176" t="s">
        <v>474</v>
      </c>
      <c r="P7" s="177" t="s">
        <v>475</v>
      </c>
    </row>
    <row r="8" spans="2:16" s="31" customFormat="1" ht="15" customHeight="1">
      <c r="B8" s="60" t="s">
        <v>499</v>
      </c>
      <c r="C8" s="78" t="s">
        <v>535</v>
      </c>
      <c r="D8" s="61">
        <v>5013</v>
      </c>
      <c r="E8" s="63">
        <v>100888.03573</v>
      </c>
      <c r="F8" s="61"/>
      <c r="G8" s="63">
        <v>106923.56414999999</v>
      </c>
      <c r="H8" s="61"/>
      <c r="I8" s="63">
        <v>113627.05128000003</v>
      </c>
      <c r="J8" s="61">
        <v>7181</v>
      </c>
      <c r="K8" s="63">
        <v>118340.65341000006</v>
      </c>
      <c r="L8" s="61">
        <v>4279</v>
      </c>
      <c r="M8" s="63">
        <v>121887.91467</v>
      </c>
      <c r="N8" s="243"/>
      <c r="O8" s="61"/>
      <c r="P8" s="63">
        <v>439779.30457000004</v>
      </c>
    </row>
    <row r="9" spans="2:16" s="31" customFormat="1" ht="15" customHeight="1">
      <c r="B9" s="60" t="s">
        <v>699</v>
      </c>
      <c r="C9" s="78" t="s">
        <v>702</v>
      </c>
      <c r="D9" s="61">
        <v>0</v>
      </c>
      <c r="E9" s="63">
        <v>99295.929879999981</v>
      </c>
      <c r="F9" s="61"/>
      <c r="G9" s="63">
        <v>97692.373360000027</v>
      </c>
      <c r="H9" s="61"/>
      <c r="I9" s="63">
        <v>101605.23007999986</v>
      </c>
      <c r="J9" s="61">
        <v>0</v>
      </c>
      <c r="K9" s="63">
        <v>106129.95402000028</v>
      </c>
      <c r="L9" s="61">
        <v>0</v>
      </c>
      <c r="M9" s="63">
        <v>105168.75498</v>
      </c>
      <c r="O9" s="61"/>
      <c r="P9" s="63">
        <v>404723.48734000017</v>
      </c>
    </row>
    <row r="10" spans="2:16" s="31" customFormat="1" ht="15" customHeight="1">
      <c r="B10" s="60" t="s">
        <v>700</v>
      </c>
      <c r="C10" s="78" t="s">
        <v>703</v>
      </c>
      <c r="D10" s="61">
        <v>0</v>
      </c>
      <c r="E10" s="63">
        <v>2481.8999199999998</v>
      </c>
      <c r="F10" s="61"/>
      <c r="G10" s="63">
        <v>3364.2666500000005</v>
      </c>
      <c r="H10" s="61"/>
      <c r="I10" s="63">
        <v>2967.9048999999986</v>
      </c>
      <c r="J10" s="61">
        <v>0</v>
      </c>
      <c r="K10" s="63">
        <v>3870.2362000000012</v>
      </c>
      <c r="L10" s="61">
        <v>0</v>
      </c>
      <c r="M10" s="63">
        <v>2683.8579099999997</v>
      </c>
      <c r="O10" s="61"/>
      <c r="P10" s="63">
        <v>12684.30767</v>
      </c>
    </row>
    <row r="11" spans="2:16" s="31" customFormat="1" ht="15" customHeight="1">
      <c r="B11" s="130" t="s">
        <v>480</v>
      </c>
      <c r="C11" s="26" t="s">
        <v>517</v>
      </c>
      <c r="D11" s="366" t="str">
        <f>D6</f>
        <v>1Q25</v>
      </c>
      <c r="E11" s="367"/>
      <c r="F11" s="366" t="str">
        <f>F6</f>
        <v>2Q25</v>
      </c>
      <c r="G11" s="367"/>
      <c r="H11" s="366" t="str">
        <f>H6</f>
        <v>3Q25</v>
      </c>
      <c r="I11" s="367"/>
      <c r="J11" s="366" t="str">
        <f>J6</f>
        <v>4Q25</v>
      </c>
      <c r="K11" s="367"/>
      <c r="L11" s="366" t="str">
        <f>L6</f>
        <v>1Q26</v>
      </c>
      <c r="M11" s="367"/>
      <c r="O11" s="366">
        <v>2025</v>
      </c>
      <c r="P11" s="367"/>
    </row>
    <row r="12" spans="2:16" s="31" customFormat="1" ht="15" customHeight="1">
      <c r="B12" s="60" t="s">
        <v>481</v>
      </c>
      <c r="C12" s="78" t="s">
        <v>518</v>
      </c>
      <c r="D12" s="64"/>
      <c r="E12" s="66">
        <v>202665.86552999998</v>
      </c>
      <c r="F12" s="64"/>
      <c r="G12" s="66">
        <v>207980.20415999996</v>
      </c>
      <c r="H12" s="64"/>
      <c r="I12" s="66">
        <v>218200.18625999987</v>
      </c>
      <c r="J12" s="64"/>
      <c r="K12" s="66">
        <v>228340.84363000037</v>
      </c>
      <c r="L12" s="64"/>
      <c r="M12" s="66">
        <v>229740.52755999996</v>
      </c>
      <c r="O12" s="83"/>
      <c r="P12" s="63">
        <v>857187.09958000015</v>
      </c>
    </row>
    <row r="13" spans="2:16" s="31" customFormat="1" ht="15" customHeight="1">
      <c r="B13" s="60" t="s">
        <v>482</v>
      </c>
      <c r="C13" s="78" t="s">
        <v>298</v>
      </c>
      <c r="D13" s="64"/>
      <c r="E13" s="66">
        <v>-67051.429889999999</v>
      </c>
      <c r="F13" s="64"/>
      <c r="G13" s="66">
        <v>-69008.43975000002</v>
      </c>
      <c r="H13" s="64"/>
      <c r="I13" s="66">
        <v>-73077.676399999982</v>
      </c>
      <c r="J13" s="64"/>
      <c r="K13" s="66">
        <v>-80198.857969999997</v>
      </c>
      <c r="L13" s="64"/>
      <c r="M13" s="66">
        <v>-73856.697450000007</v>
      </c>
      <c r="O13" s="83"/>
      <c r="P13" s="63">
        <v>-289336.40401</v>
      </c>
    </row>
    <row r="14" spans="2:16" s="31" customFormat="1" ht="15" customHeight="1">
      <c r="B14" s="60" t="s">
        <v>483</v>
      </c>
      <c r="C14" s="78" t="s">
        <v>519</v>
      </c>
      <c r="D14" s="64"/>
      <c r="E14" s="66">
        <v>135614.43563999998</v>
      </c>
      <c r="F14" s="64"/>
      <c r="G14" s="66">
        <v>138971.76440999997</v>
      </c>
      <c r="H14" s="64"/>
      <c r="I14" s="66">
        <v>145122.5098599999</v>
      </c>
      <c r="J14" s="64"/>
      <c r="K14" s="66">
        <v>148141.98566000035</v>
      </c>
      <c r="L14" s="64"/>
      <c r="M14" s="66">
        <v>155883.83010999995</v>
      </c>
      <c r="O14" s="83"/>
      <c r="P14" s="63">
        <v>567850.69557000021</v>
      </c>
    </row>
    <row r="15" spans="2:16" s="31" customFormat="1" ht="15" customHeight="1">
      <c r="B15" s="60" t="s">
        <v>484</v>
      </c>
      <c r="C15" s="78" t="s">
        <v>520</v>
      </c>
      <c r="D15" s="67"/>
      <c r="E15" s="69">
        <v>0.66915282100095641</v>
      </c>
      <c r="F15" s="67"/>
      <c r="G15" s="69">
        <v>0.66819707659815775</v>
      </c>
      <c r="H15" s="67"/>
      <c r="I15" s="69">
        <v>0.66508884500711141</v>
      </c>
      <c r="J15" s="67"/>
      <c r="K15" s="69">
        <v>0.64877567808257341</v>
      </c>
      <c r="L15" s="67"/>
      <c r="M15" s="69">
        <v>0.67852125075880965</v>
      </c>
      <c r="O15" s="83"/>
      <c r="P15" s="69">
        <v>0.66245828460114786</v>
      </c>
    </row>
    <row r="16" spans="2:16" s="31" customFormat="1" ht="15" customHeight="1">
      <c r="B16" s="60" t="s">
        <v>485</v>
      </c>
      <c r="C16" s="78" t="s">
        <v>521</v>
      </c>
      <c r="D16" s="64"/>
      <c r="E16" s="66">
        <v>-89128.323510000017</v>
      </c>
      <c r="F16" s="64"/>
      <c r="G16" s="66">
        <v>-98088.87741236767</v>
      </c>
      <c r="H16" s="64"/>
      <c r="I16" s="66">
        <v>-95787.914539228703</v>
      </c>
      <c r="J16" s="64"/>
      <c r="K16" s="66">
        <v>-106938.76435436934</v>
      </c>
      <c r="L16" s="64"/>
      <c r="M16" s="66">
        <v>-102715.60357000159</v>
      </c>
      <c r="O16" s="83"/>
      <c r="P16" s="63">
        <v>-389943.87981596566</v>
      </c>
    </row>
    <row r="17" spans="2:16" s="31" customFormat="1" ht="15" customHeight="1">
      <c r="B17" s="60" t="s">
        <v>332</v>
      </c>
      <c r="C17" s="78" t="s">
        <v>396</v>
      </c>
      <c r="D17" s="64"/>
      <c r="E17" s="66">
        <v>2392.9114433791347</v>
      </c>
      <c r="F17" s="64"/>
      <c r="G17" s="66">
        <v>5392.385702220934</v>
      </c>
      <c r="H17" s="64"/>
      <c r="I17" s="66">
        <v>1459.2243599979374</v>
      </c>
      <c r="J17" s="64"/>
      <c r="K17" s="66">
        <v>-155902.77636499985</v>
      </c>
      <c r="L17" s="64"/>
      <c r="M17" s="66">
        <v>-35753.966129999593</v>
      </c>
      <c r="O17" s="83"/>
      <c r="P17" s="63">
        <v>-146658.25485940184</v>
      </c>
    </row>
    <row r="18" spans="2:16" s="31" customFormat="1" ht="15" customHeight="1">
      <c r="B18" s="60" t="s">
        <v>308</v>
      </c>
      <c r="C18" s="78" t="s">
        <v>308</v>
      </c>
      <c r="D18" s="64"/>
      <c r="E18" s="66">
        <v>48879.023573379105</v>
      </c>
      <c r="F18" s="64"/>
      <c r="G18" s="66">
        <v>46275.272699853245</v>
      </c>
      <c r="H18" s="64"/>
      <c r="I18" s="66">
        <v>50793.819680769164</v>
      </c>
      <c r="J18" s="64"/>
      <c r="K18" s="66">
        <v>-114699.55505936894</v>
      </c>
      <c r="L18" s="64"/>
      <c r="M18" s="66">
        <v>17414.26040999878</v>
      </c>
      <c r="O18" s="83"/>
      <c r="P18" s="63">
        <v>31248.560894632577</v>
      </c>
    </row>
    <row r="19" spans="2:16" s="31" customFormat="1" ht="15" customHeight="1">
      <c r="B19" s="60" t="s">
        <v>486</v>
      </c>
      <c r="C19" s="78" t="s">
        <v>486</v>
      </c>
      <c r="D19" s="64"/>
      <c r="E19" s="66">
        <v>50535.559463379104</v>
      </c>
      <c r="F19" s="64"/>
      <c r="G19" s="66">
        <v>48119.286179853254</v>
      </c>
      <c r="H19" s="64"/>
      <c r="I19" s="66">
        <v>52717.205760769146</v>
      </c>
      <c r="J19" s="64"/>
      <c r="K19" s="66">
        <v>-112742.15243936893</v>
      </c>
      <c r="L19" s="64"/>
      <c r="M19" s="66">
        <v>19360.459409998781</v>
      </c>
      <c r="O19" s="83"/>
      <c r="P19" s="63">
        <v>38629.898964632572</v>
      </c>
    </row>
    <row r="20" spans="2:16" s="31" customFormat="1" ht="15" customHeight="1">
      <c r="B20" s="60" t="s">
        <v>487</v>
      </c>
      <c r="C20" s="78" t="s">
        <v>522</v>
      </c>
      <c r="D20" s="67"/>
      <c r="E20" s="69">
        <v>0.24935407514838007</v>
      </c>
      <c r="F20" s="67"/>
      <c r="G20" s="69">
        <v>0.23136474153489581</v>
      </c>
      <c r="H20" s="67"/>
      <c r="I20" s="69">
        <v>0.24160018680255904</v>
      </c>
      <c r="J20" s="67"/>
      <c r="K20" s="69">
        <v>-0.49374501139206795</v>
      </c>
      <c r="L20" s="67"/>
      <c r="M20" s="69">
        <v>8.4270980029601109E-2</v>
      </c>
      <c r="O20" s="83"/>
      <c r="P20" s="69">
        <v>4.5065889329832701E-2</v>
      </c>
    </row>
    <row r="21" spans="2:16" s="31" customFormat="1" ht="15" customHeight="1">
      <c r="B21" s="60" t="s">
        <v>488</v>
      </c>
      <c r="C21" s="78" t="s">
        <v>523</v>
      </c>
      <c r="D21" s="64"/>
      <c r="E21" s="66">
        <v>50163.683653379107</v>
      </c>
      <c r="F21" s="64"/>
      <c r="G21" s="66">
        <v>48119.286179853254</v>
      </c>
      <c r="H21" s="64"/>
      <c r="I21" s="66">
        <v>52585.558800766019</v>
      </c>
      <c r="J21" s="64"/>
      <c r="K21" s="66">
        <v>49549.610270631107</v>
      </c>
      <c r="L21" s="64"/>
      <c r="M21" s="66">
        <v>19360.459409998781</v>
      </c>
      <c r="O21" s="83"/>
      <c r="P21" s="63">
        <v>200418.13890462951</v>
      </c>
    </row>
    <row r="22" spans="2:16" s="31" customFormat="1" ht="15" customHeight="1">
      <c r="B22" s="70" t="s">
        <v>489</v>
      </c>
      <c r="C22" s="79" t="s">
        <v>524</v>
      </c>
      <c r="D22" s="71"/>
      <c r="E22" s="73">
        <v>0.24751915435879623</v>
      </c>
      <c r="F22" s="71"/>
      <c r="G22" s="73">
        <v>0.23136474153489581</v>
      </c>
      <c r="H22" s="71"/>
      <c r="I22" s="73">
        <v>0.24099685569519572</v>
      </c>
      <c r="J22" s="71"/>
      <c r="K22" s="73">
        <v>0.21699845495412312</v>
      </c>
      <c r="L22" s="71"/>
      <c r="M22" s="73">
        <v>8.4270980029601109E-2</v>
      </c>
      <c r="O22" s="255"/>
      <c r="P22" s="73">
        <v>0.23380909372391312</v>
      </c>
    </row>
    <row r="23" spans="2:16" ht="14.5">
      <c r="B23" s="89" t="s">
        <v>525</v>
      </c>
    </row>
    <row r="24" spans="2:16" ht="14.5"/>
    <row r="30" spans="2:16" ht="17.399999999999999" customHeight="1"/>
  </sheetData>
  <mergeCells count="12">
    <mergeCell ref="O11:P11"/>
    <mergeCell ref="O6:P6"/>
    <mergeCell ref="D6:E6"/>
    <mergeCell ref="F6:G6"/>
    <mergeCell ref="H6:I6"/>
    <mergeCell ref="J6:K6"/>
    <mergeCell ref="L6:M6"/>
    <mergeCell ref="D11:E11"/>
    <mergeCell ref="F11:G11"/>
    <mergeCell ref="H11:I11"/>
    <mergeCell ref="J11:K11"/>
    <mergeCell ref="L11:M1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AEC15-F08A-4953-967A-18B87FA5DB93}">
  <sheetPr>
    <tabColor rgb="FF0539B6"/>
  </sheetPr>
  <dimension ref="B5:J31"/>
  <sheetViews>
    <sheetView showGridLines="0" zoomScaleNormal="100" workbookViewId="0">
      <pane xSplit="3" ySplit="7" topLeftCell="D8" activePane="bottomRight" state="frozen"/>
      <selection pane="topRight" activeCell="D1" sqref="D1"/>
      <selection pane="bottomLeft" activeCell="A12" sqref="A12"/>
      <selection pane="bottomRight" activeCell="F27" sqref="F27"/>
    </sheetView>
  </sheetViews>
  <sheetFormatPr defaultColWidth="8.6328125" defaultRowHeight="14.5"/>
  <cols>
    <col min="1" max="1" width="3.08984375" customWidth="1"/>
    <col min="2" max="2" width="33" customWidth="1"/>
    <col min="3" max="3" width="33.54296875" customWidth="1"/>
    <col min="4" max="8" width="9" customWidth="1"/>
    <col min="9" max="9" width="8.54296875" customWidth="1"/>
    <col min="10" max="10" width="15.6328125" customWidth="1"/>
  </cols>
  <sheetData>
    <row r="5" spans="2:10" s="31" customFormat="1" ht="15" customHeight="1">
      <c r="B5" s="29" t="s">
        <v>943</v>
      </c>
      <c r="C5" s="74"/>
    </row>
    <row r="6" spans="2:10" s="31" customFormat="1" ht="15" customHeight="1">
      <c r="B6" s="26" t="s">
        <v>573</v>
      </c>
      <c r="C6" s="212" t="s">
        <v>693</v>
      </c>
      <c r="D6" s="270" t="s">
        <v>855</v>
      </c>
      <c r="E6" s="270" t="s">
        <v>863</v>
      </c>
      <c r="F6" s="270" t="s">
        <v>868</v>
      </c>
      <c r="G6" s="270" t="s">
        <v>885</v>
      </c>
      <c r="H6" s="270" t="s">
        <v>940</v>
      </c>
      <c r="J6" s="133">
        <v>2025</v>
      </c>
    </row>
    <row r="7" spans="2:10" s="182" customFormat="1" ht="15" customHeight="1">
      <c r="B7" s="180"/>
      <c r="C7" s="180"/>
      <c r="D7" s="181" t="s">
        <v>475</v>
      </c>
      <c r="E7" s="181" t="s">
        <v>475</v>
      </c>
      <c r="F7" s="181" t="s">
        <v>475</v>
      </c>
      <c r="G7" s="181" t="s">
        <v>475</v>
      </c>
      <c r="H7" s="181" t="s">
        <v>475</v>
      </c>
      <c r="J7" s="181" t="s">
        <v>475</v>
      </c>
    </row>
    <row r="8" spans="2:10" s="31" customFormat="1" ht="15" customHeight="1">
      <c r="B8" s="78" t="s">
        <v>960</v>
      </c>
      <c r="C8" s="78" t="s">
        <v>962</v>
      </c>
      <c r="D8" s="91">
        <v>12211.16416</v>
      </c>
      <c r="E8" s="91">
        <v>13660.55422</v>
      </c>
      <c r="F8" s="91">
        <v>14687.627570000001</v>
      </c>
      <c r="G8" s="91">
        <v>9862.1800300000014</v>
      </c>
      <c r="H8" s="91">
        <v>9511.2283900000002</v>
      </c>
      <c r="I8" s="243"/>
      <c r="J8" s="257">
        <v>50421.525980000006</v>
      </c>
    </row>
    <row r="9" spans="2:10" s="31" customFormat="1" ht="15" customHeight="1">
      <c r="B9" s="78" t="s">
        <v>961</v>
      </c>
      <c r="C9" s="78" t="s">
        <v>963</v>
      </c>
      <c r="D9" s="91">
        <v>48970.431132253965</v>
      </c>
      <c r="E9" s="91">
        <v>50175.079014822179</v>
      </c>
      <c r="F9" s="91">
        <v>55539.815839835443</v>
      </c>
      <c r="G9" s="91">
        <v>53859.804534444011</v>
      </c>
      <c r="H9" s="91">
        <v>53431.990549407456</v>
      </c>
      <c r="J9" s="257">
        <v>208545.13052135598</v>
      </c>
    </row>
    <row r="10" spans="2:10" s="31" customFormat="1" ht="15" customHeight="1">
      <c r="B10" s="26" t="s">
        <v>480</v>
      </c>
      <c r="C10" s="26" t="s">
        <v>517</v>
      </c>
      <c r="D10" s="131" t="str">
        <f>D6</f>
        <v>1Q25</v>
      </c>
      <c r="E10" s="131" t="str">
        <f>E6</f>
        <v>2Q25</v>
      </c>
      <c r="F10" s="131" t="str">
        <f>F6</f>
        <v>3Q25</v>
      </c>
      <c r="G10" s="131" t="str">
        <f>G6</f>
        <v>4Q25</v>
      </c>
      <c r="H10" s="131" t="str">
        <f t="shared" ref="H10" si="0">H6</f>
        <v>1Q26</v>
      </c>
      <c r="J10" s="131">
        <v>2025</v>
      </c>
    </row>
    <row r="11" spans="2:10" s="31" customFormat="1" ht="15" customHeight="1">
      <c r="B11" s="78" t="s">
        <v>481</v>
      </c>
      <c r="C11" s="78" t="s">
        <v>518</v>
      </c>
      <c r="D11" s="92">
        <v>61181.595292253965</v>
      </c>
      <c r="E11" s="92">
        <v>63835.633234822177</v>
      </c>
      <c r="F11" s="92">
        <v>70227.44340983544</v>
      </c>
      <c r="G11" s="92">
        <v>63721.984564443977</v>
      </c>
      <c r="H11" s="92">
        <v>62943.218939407445</v>
      </c>
      <c r="J11" s="221">
        <v>258966.65650135555</v>
      </c>
    </row>
    <row r="12" spans="2:10" s="31" customFormat="1" ht="15" customHeight="1">
      <c r="B12" s="78" t="s">
        <v>482</v>
      </c>
      <c r="C12" s="78" t="s">
        <v>298</v>
      </c>
      <c r="D12" s="92">
        <v>-48279.787630000006</v>
      </c>
      <c r="E12" s="92">
        <v>-52627.520749999996</v>
      </c>
      <c r="F12" s="92">
        <v>-48489.306579999982</v>
      </c>
      <c r="G12" s="92">
        <v>-51038.729540000022</v>
      </c>
      <c r="H12" s="92">
        <v>-52146.280764772004</v>
      </c>
      <c r="J12" s="221">
        <v>-200435.34450000001</v>
      </c>
    </row>
    <row r="13" spans="2:10" s="31" customFormat="1" ht="15" customHeight="1">
      <c r="B13" s="78" t="s">
        <v>483</v>
      </c>
      <c r="C13" s="78" t="s">
        <v>519</v>
      </c>
      <c r="D13" s="92">
        <v>12901.807662253959</v>
      </c>
      <c r="E13" s="92">
        <v>11208.112484822184</v>
      </c>
      <c r="F13" s="92">
        <v>21738.136829835461</v>
      </c>
      <c r="G13" s="92">
        <v>12683.255024443955</v>
      </c>
      <c r="H13" s="92">
        <v>10796.938174635441</v>
      </c>
      <c r="J13" s="221">
        <v>58531.31200135556</v>
      </c>
    </row>
    <row r="14" spans="2:10" s="31" customFormat="1" ht="15" customHeight="1">
      <c r="B14" s="78" t="s">
        <v>484</v>
      </c>
      <c r="C14" s="78" t="s">
        <v>520</v>
      </c>
      <c r="D14" s="93">
        <v>0.21087726792059347</v>
      </c>
      <c r="E14" s="93">
        <v>0.17557768156842199</v>
      </c>
      <c r="F14" s="93">
        <v>0.30953906015025184</v>
      </c>
      <c r="G14" s="93">
        <v>0.19904048988959211</v>
      </c>
      <c r="H14" s="93">
        <v>0.17153457285095569</v>
      </c>
      <c r="I14" s="238"/>
      <c r="J14" s="259">
        <v>0.22601871913594862</v>
      </c>
    </row>
    <row r="15" spans="2:10" s="31" customFormat="1" ht="15" customHeight="1">
      <c r="B15" s="78" t="s">
        <v>485</v>
      </c>
      <c r="C15" s="78" t="s">
        <v>521</v>
      </c>
      <c r="D15" s="92">
        <v>-15033.441313889642</v>
      </c>
      <c r="E15" s="92">
        <v>-17330.813699999999</v>
      </c>
      <c r="F15" s="92">
        <v>-15185.784135500453</v>
      </c>
      <c r="G15" s="92">
        <v>5207.5774510099982</v>
      </c>
      <c r="H15" s="92">
        <v>-14876.163027861052</v>
      </c>
      <c r="J15" s="221">
        <v>-42342.461698380095</v>
      </c>
    </row>
    <row r="16" spans="2:10" s="31" customFormat="1" ht="15" customHeight="1">
      <c r="B16" s="78" t="s">
        <v>308</v>
      </c>
      <c r="C16" s="78" t="s">
        <v>308</v>
      </c>
      <c r="D16" s="92">
        <v>-2131.6336516356805</v>
      </c>
      <c r="E16" s="92">
        <v>-6122.7012151778154</v>
      </c>
      <c r="F16" s="92">
        <v>6552.3526943350043</v>
      </c>
      <c r="G16" s="92">
        <v>17890.83247545395</v>
      </c>
      <c r="H16" s="92">
        <v>-4079.2248532256112</v>
      </c>
      <c r="J16" s="221">
        <v>16188.850302975457</v>
      </c>
    </row>
    <row r="17" spans="2:10" s="31" customFormat="1" ht="15" customHeight="1">
      <c r="B17" s="78" t="s">
        <v>486</v>
      </c>
      <c r="C17" s="78" t="s">
        <v>486</v>
      </c>
      <c r="D17" s="92">
        <v>-691.03626163568049</v>
      </c>
      <c r="E17" s="92">
        <v>-3826.6318451778152</v>
      </c>
      <c r="F17" s="92">
        <v>8634.4149943350058</v>
      </c>
      <c r="G17" s="92">
        <v>19666.528675453948</v>
      </c>
      <c r="H17" s="92">
        <v>-2022.0717132256113</v>
      </c>
      <c r="J17" s="221">
        <v>23783.275562975457</v>
      </c>
    </row>
    <row r="18" spans="2:10" s="31" customFormat="1" ht="15" customHeight="1">
      <c r="B18" s="78" t="s">
        <v>497</v>
      </c>
      <c r="C18" s="78" t="s">
        <v>522</v>
      </c>
      <c r="D18" s="93">
        <v>-1.1294838886346768E-2</v>
      </c>
      <c r="E18" s="93">
        <v>-5.9945075364121199E-2</v>
      </c>
      <c r="F18" s="93">
        <v>0.1229492998050068</v>
      </c>
      <c r="G18" s="93">
        <v>0.30863019740957048</v>
      </c>
      <c r="H18" s="93">
        <v>-3.212533053278014E-2</v>
      </c>
      <c r="I18" s="238"/>
      <c r="J18" s="259">
        <v>9.1839142089904402E-2</v>
      </c>
    </row>
    <row r="19" spans="2:10" s="31" customFormat="1" ht="15" customHeight="1">
      <c r="B19" s="78" t="s">
        <v>488</v>
      </c>
      <c r="C19" s="78" t="s">
        <v>523</v>
      </c>
      <c r="D19" s="92">
        <v>-691.03626163568049</v>
      </c>
      <c r="E19" s="92">
        <v>-3826.6318451778152</v>
      </c>
      <c r="F19" s="92">
        <v>8634.4149943350058</v>
      </c>
      <c r="G19" s="92">
        <v>-2113.095634546049</v>
      </c>
      <c r="H19" s="92">
        <v>-2022.0717132256113</v>
      </c>
      <c r="J19" s="221">
        <v>2003.6512529754609</v>
      </c>
    </row>
    <row r="20" spans="2:10" s="31" customFormat="1" ht="15" customHeight="1">
      <c r="B20" s="79" t="s">
        <v>498</v>
      </c>
      <c r="C20" s="79" t="s">
        <v>524</v>
      </c>
      <c r="D20" s="94">
        <v>-1.1294838886346768E-2</v>
      </c>
      <c r="E20" s="94">
        <v>-5.9945075364121199E-2</v>
      </c>
      <c r="F20" s="94">
        <v>0.1229492998050068</v>
      </c>
      <c r="G20" s="94">
        <v>-3.316117112468478E-2</v>
      </c>
      <c r="H20" s="94">
        <v>-3.212533053278014E-2</v>
      </c>
      <c r="J20" s="260">
        <v>7.7371012934438254E-3</v>
      </c>
    </row>
    <row r="21" spans="2:10" s="31" customFormat="1" ht="15" customHeight="1">
      <c r="B21" s="89" t="s">
        <v>525</v>
      </c>
    </row>
    <row r="22" spans="2:10" s="31" customFormat="1" ht="15" customHeight="1"/>
    <row r="23" spans="2:10" s="31" customFormat="1" ht="15" customHeight="1"/>
    <row r="24" spans="2:10" s="24" customFormat="1" ht="10.5"/>
    <row r="25" spans="2:10" s="24" customFormat="1" ht="10.5"/>
    <row r="26" spans="2:10" s="24" customFormat="1" ht="10.5"/>
    <row r="27" spans="2:10" s="24" customFormat="1" ht="10.5"/>
    <row r="28" spans="2:10" s="24" customFormat="1" ht="10.5"/>
    <row r="29" spans="2:10" s="24" customFormat="1" ht="10.5"/>
    <row r="30" spans="2:10" s="24" customFormat="1" ht="10.5"/>
    <row r="31" spans="2:10" s="24" customFormat="1" ht="10.5"/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24A5E-FF24-4C20-B60E-28C4F1DC8904}">
  <sheetPr>
    <tabColor rgb="FF0539B6"/>
  </sheetPr>
  <dimension ref="B5:J25"/>
  <sheetViews>
    <sheetView showGridLines="0" workbookViewId="0">
      <pane xSplit="3" ySplit="6" topLeftCell="D7" activePane="bottomRight" state="frozen"/>
      <selection pane="topRight" activeCell="C1" sqref="C1"/>
      <selection pane="bottomLeft" activeCell="A4" sqref="A4"/>
      <selection pane="bottomRight" activeCell="M18" sqref="M18"/>
    </sheetView>
  </sheetViews>
  <sheetFormatPr defaultColWidth="8.6328125" defaultRowHeight="14.5"/>
  <cols>
    <col min="1" max="1" width="3.08984375" customWidth="1"/>
    <col min="2" max="2" width="33" bestFit="1" customWidth="1"/>
    <col min="3" max="3" width="37.08984375" customWidth="1"/>
    <col min="4" max="5" width="11.453125" bestFit="1" customWidth="1"/>
    <col min="6" max="7" width="10.54296875" bestFit="1" customWidth="1"/>
    <col min="10" max="10" width="11.54296875" bestFit="1" customWidth="1"/>
  </cols>
  <sheetData>
    <row r="5" spans="2:10" s="31" customFormat="1" ht="15" customHeight="1">
      <c r="B5" s="29" t="s">
        <v>964</v>
      </c>
    </row>
    <row r="6" spans="2:10" s="31" customFormat="1" ht="15" customHeight="1">
      <c r="B6" s="26" t="s">
        <v>975</v>
      </c>
      <c r="C6" s="26" t="s">
        <v>976</v>
      </c>
      <c r="D6" s="270" t="s">
        <v>855</v>
      </c>
      <c r="E6" s="270" t="s">
        <v>863</v>
      </c>
      <c r="F6" s="270" t="s">
        <v>868</v>
      </c>
      <c r="G6" s="270" t="s">
        <v>885</v>
      </c>
      <c r="H6" s="270" t="s">
        <v>940</v>
      </c>
      <c r="J6" s="131">
        <v>2025</v>
      </c>
    </row>
    <row r="7" spans="2:10" s="31" customFormat="1" ht="15" customHeight="1">
      <c r="B7" s="78" t="s">
        <v>501</v>
      </c>
      <c r="C7" s="78" t="s">
        <v>537</v>
      </c>
      <c r="D7" s="92">
        <v>-276277.34271185414</v>
      </c>
      <c r="E7" s="92">
        <v>-239291.45255906516</v>
      </c>
      <c r="F7" s="92">
        <v>-202367.95568375921</v>
      </c>
      <c r="G7" s="92">
        <v>-190267.61440917468</v>
      </c>
      <c r="H7" s="92">
        <v>-238177.4443699329</v>
      </c>
      <c r="J7" s="221">
        <v>-908204.36536385317</v>
      </c>
    </row>
    <row r="8" spans="2:10" s="31" customFormat="1" ht="15" customHeight="1">
      <c r="B8" s="78" t="s">
        <v>502</v>
      </c>
      <c r="C8" s="78" t="s">
        <v>538</v>
      </c>
      <c r="D8" s="92">
        <v>50075.67238609842</v>
      </c>
      <c r="E8" s="92">
        <v>40565.371244425063</v>
      </c>
      <c r="F8" s="92">
        <v>35800.597854847088</v>
      </c>
      <c r="G8" s="92">
        <v>32200.392329011709</v>
      </c>
      <c r="H8" s="92">
        <v>44122.729571772128</v>
      </c>
      <c r="J8" s="221">
        <v>158642.03381438227</v>
      </c>
    </row>
    <row r="9" spans="2:10" s="31" customFormat="1" ht="15" customHeight="1">
      <c r="B9" s="78" t="s">
        <v>481</v>
      </c>
      <c r="C9" s="78" t="s">
        <v>518</v>
      </c>
      <c r="D9" s="92">
        <v>-226201.67032575572</v>
      </c>
      <c r="E9" s="92">
        <v>-198726.08131464006</v>
      </c>
      <c r="F9" s="92">
        <v>-166567.35782891209</v>
      </c>
      <c r="G9" s="92">
        <v>-158067.22208016299</v>
      </c>
      <c r="H9" s="92">
        <v>-194054.71479816077</v>
      </c>
      <c r="J9" s="221">
        <v>-749562.33154947089</v>
      </c>
    </row>
    <row r="10" spans="2:10" s="31" customFormat="1" ht="15" customHeight="1">
      <c r="B10" s="78" t="s">
        <v>503</v>
      </c>
      <c r="C10" s="78" t="s">
        <v>539</v>
      </c>
      <c r="D10" s="92">
        <v>197119.84894799898</v>
      </c>
      <c r="E10" s="92">
        <v>170102.64737121848</v>
      </c>
      <c r="F10" s="92">
        <v>136039.1635429349</v>
      </c>
      <c r="G10" s="92">
        <v>125608.8868077972</v>
      </c>
      <c r="H10" s="92">
        <v>171400.48736585342</v>
      </c>
      <c r="J10" s="221">
        <v>628870.54666994954</v>
      </c>
    </row>
    <row r="11" spans="2:10" s="31" customFormat="1" ht="15" customHeight="1">
      <c r="B11" s="78" t="s">
        <v>483</v>
      </c>
      <c r="C11" s="78" t="s">
        <v>519</v>
      </c>
      <c r="D11" s="92">
        <v>-29081.821377756743</v>
      </c>
      <c r="E11" s="92">
        <v>-28623.433943421602</v>
      </c>
      <c r="F11" s="92">
        <v>-30528.194285977184</v>
      </c>
      <c r="G11" s="92">
        <v>-32458.33527236581</v>
      </c>
      <c r="H11" s="92">
        <v>-22654.227432307351</v>
      </c>
      <c r="J11" s="221">
        <v>-120691.78487952136</v>
      </c>
    </row>
    <row r="12" spans="2:10" s="31" customFormat="1" ht="15" customHeight="1">
      <c r="B12" s="123" t="s">
        <v>504</v>
      </c>
      <c r="C12" s="123" t="s">
        <v>540</v>
      </c>
      <c r="D12" s="93" t="s">
        <v>10</v>
      </c>
      <c r="E12" s="93" t="s">
        <v>10</v>
      </c>
      <c r="F12" s="93" t="s">
        <v>10</v>
      </c>
      <c r="G12" s="93" t="s">
        <v>10</v>
      </c>
      <c r="H12" s="93" t="s">
        <v>10</v>
      </c>
      <c r="J12" s="93" t="s">
        <v>10</v>
      </c>
    </row>
    <row r="13" spans="2:10" s="31" customFormat="1" ht="15" customHeight="1">
      <c r="B13" s="78" t="s">
        <v>278</v>
      </c>
      <c r="C13" s="78" t="s">
        <v>856</v>
      </c>
      <c r="D13" s="92">
        <v>-98324.065003418073</v>
      </c>
      <c r="E13" s="92">
        <v>-121.78802484709118</v>
      </c>
      <c r="F13" s="92">
        <v>1798.925913070118</v>
      </c>
      <c r="G13" s="92">
        <v>10927.417105028524</v>
      </c>
      <c r="H13" s="92">
        <v>4709.9028859949221</v>
      </c>
      <c r="J13" s="221">
        <v>-85719.51001016653</v>
      </c>
    </row>
    <row r="14" spans="2:10" s="31" customFormat="1" ht="15" customHeight="1">
      <c r="B14" s="78" t="s">
        <v>332</v>
      </c>
      <c r="C14" s="78" t="s">
        <v>396</v>
      </c>
      <c r="D14" s="92">
        <v>-575.37152420348491</v>
      </c>
      <c r="E14" s="92">
        <v>-582.98214878875945</v>
      </c>
      <c r="F14" s="92">
        <v>-1031.6027185887694</v>
      </c>
      <c r="G14" s="92">
        <v>286.46955991508065</v>
      </c>
      <c r="H14" s="92">
        <v>536.49696512761284</v>
      </c>
      <c r="J14" s="221">
        <v>-1903.4868316659331</v>
      </c>
    </row>
    <row r="15" spans="2:10" s="31" customFormat="1" ht="15" customHeight="1">
      <c r="B15" s="78" t="s">
        <v>308</v>
      </c>
      <c r="C15" s="78" t="s">
        <v>308</v>
      </c>
      <c r="D15" s="92">
        <v>-127981.2579053783</v>
      </c>
      <c r="E15" s="92">
        <v>-29328.204117057459</v>
      </c>
      <c r="F15" s="92">
        <v>-29760.871091495872</v>
      </c>
      <c r="G15" s="92">
        <v>-21244.448607422171</v>
      </c>
      <c r="H15" s="92">
        <v>-17407.827581184818</v>
      </c>
      <c r="J15" s="221">
        <v>-208314.78172135382</v>
      </c>
    </row>
    <row r="16" spans="2:10" s="31" customFormat="1" ht="15" customHeight="1">
      <c r="B16" s="78" t="s">
        <v>486</v>
      </c>
      <c r="C16" s="78" t="s">
        <v>486</v>
      </c>
      <c r="D16" s="92">
        <v>-126434.82613537833</v>
      </c>
      <c r="E16" s="92">
        <v>-27835.731916603476</v>
      </c>
      <c r="F16" s="92">
        <v>-28263.438346949457</v>
      </c>
      <c r="G16" s="92">
        <v>-19691.693650918573</v>
      </c>
      <c r="H16" s="92">
        <v>-15684.215195238798</v>
      </c>
      <c r="J16" s="221">
        <v>-202225.69004984983</v>
      </c>
    </row>
    <row r="17" spans="2:10" s="31" customFormat="1" ht="15" customHeight="1">
      <c r="B17" s="78" t="s">
        <v>505</v>
      </c>
      <c r="C17" s="78" t="s">
        <v>541</v>
      </c>
      <c r="D17" s="93" t="s">
        <v>10</v>
      </c>
      <c r="E17" s="93" t="s">
        <v>10</v>
      </c>
      <c r="F17" s="93" t="s">
        <v>10</v>
      </c>
      <c r="G17" s="93" t="s">
        <v>10</v>
      </c>
      <c r="H17" s="93" t="s">
        <v>10</v>
      </c>
      <c r="J17" s="93" t="s">
        <v>10</v>
      </c>
    </row>
    <row r="18" spans="2:10" s="31" customFormat="1" ht="15" customHeight="1">
      <c r="B18" s="78" t="s">
        <v>506</v>
      </c>
      <c r="C18" s="78" t="s">
        <v>542</v>
      </c>
      <c r="D18" s="92">
        <v>-26446.888112722372</v>
      </c>
      <c r="E18" s="92">
        <v>-27835.731916603447</v>
      </c>
      <c r="F18" s="92">
        <v>-28699.244622320355</v>
      </c>
      <c r="G18" s="92">
        <v>-17696.602650918543</v>
      </c>
      <c r="H18" s="92">
        <v>-15684.215195237717</v>
      </c>
      <c r="J18" s="221">
        <v>-100678.4673025651</v>
      </c>
    </row>
    <row r="19" spans="2:10" s="31" customFormat="1" ht="15" customHeight="1">
      <c r="B19" s="79" t="s">
        <v>507</v>
      </c>
      <c r="C19" s="79" t="s">
        <v>543</v>
      </c>
      <c r="D19" s="94" t="s">
        <v>10</v>
      </c>
      <c r="E19" s="94" t="s">
        <v>10</v>
      </c>
      <c r="F19" s="94" t="s">
        <v>10</v>
      </c>
      <c r="G19" s="94" t="s">
        <v>10</v>
      </c>
      <c r="H19" s="94" t="s">
        <v>10</v>
      </c>
      <c r="J19" s="94" t="s">
        <v>10</v>
      </c>
    </row>
    <row r="20" spans="2:10" s="31" customFormat="1" ht="15" customHeight="1">
      <c r="B20" s="89" t="s">
        <v>525</v>
      </c>
    </row>
    <row r="23" spans="2:10">
      <c r="F23" s="361"/>
      <c r="G23" s="361"/>
      <c r="J23" s="361"/>
    </row>
    <row r="25" spans="2:10">
      <c r="D25" s="239"/>
    </row>
  </sheetData>
  <phoneticPr fontId="26" type="noConversion"/>
  <pageMargins left="0.511811024" right="0.511811024" top="0.78740157499999996" bottom="0.78740157499999996" header="0.31496062000000002" footer="0.31496062000000002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B1BE4-4CE0-4F5E-BAAB-3CEF7371F397}">
  <sheetPr>
    <tabColor rgb="FF0539B6"/>
  </sheetPr>
  <dimension ref="B4:J24"/>
  <sheetViews>
    <sheetView showGridLines="0" workbookViewId="0">
      <pane xSplit="3" ySplit="6" topLeftCell="D7" activePane="bottomRight" state="frozen"/>
      <selection pane="topRight" activeCell="D1" sqref="D1"/>
      <selection pane="bottomLeft" activeCell="A11" sqref="A11"/>
      <selection pane="bottomRight" activeCell="I26" sqref="I26"/>
    </sheetView>
  </sheetViews>
  <sheetFormatPr defaultColWidth="15.6328125" defaultRowHeight="15" customHeight="1"/>
  <cols>
    <col min="1" max="1" width="3.08984375" style="6" customWidth="1"/>
    <col min="2" max="2" width="43.54296875" style="6" customWidth="1"/>
    <col min="3" max="3" width="54.36328125" style="6" customWidth="1"/>
    <col min="4" max="8" width="9" style="6" customWidth="1"/>
    <col min="9" max="9" width="15.6328125" style="6"/>
    <col min="10" max="10" width="15.6328125" style="6" collapsed="1"/>
    <col min="11" max="16384" width="15.6328125" style="6"/>
  </cols>
  <sheetData>
    <row r="4" spans="2:10" ht="15" customHeight="1">
      <c r="B4" s="20"/>
      <c r="C4" s="20"/>
    </row>
    <row r="5" spans="2:10" s="99" customFormat="1" ht="15" customHeight="1">
      <c r="B5" s="109"/>
      <c r="C5" s="74"/>
    </row>
    <row r="6" spans="2:10" s="31" customFormat="1" ht="15" customHeight="1">
      <c r="B6" s="134" t="s">
        <v>536</v>
      </c>
      <c r="C6" s="134" t="s">
        <v>555</v>
      </c>
      <c r="D6" s="135" t="s">
        <v>855</v>
      </c>
      <c r="E6" s="135" t="s">
        <v>863</v>
      </c>
      <c r="F6" s="135" t="s">
        <v>868</v>
      </c>
      <c r="G6" s="135" t="s">
        <v>885</v>
      </c>
      <c r="H6" s="135" t="s">
        <v>940</v>
      </c>
      <c r="J6" s="135">
        <v>2025</v>
      </c>
    </row>
    <row r="7" spans="2:10" s="31" customFormat="1" ht="15" customHeight="1">
      <c r="B7" s="136" t="s">
        <v>473</v>
      </c>
      <c r="C7" s="136" t="s">
        <v>981</v>
      </c>
      <c r="D7" s="127"/>
      <c r="E7" s="127"/>
      <c r="F7" s="127"/>
      <c r="G7" s="127"/>
      <c r="H7" s="127"/>
      <c r="J7" s="127"/>
    </row>
    <row r="8" spans="2:10" s="108" customFormat="1" ht="15" customHeight="1">
      <c r="B8" s="110" t="s">
        <v>508</v>
      </c>
      <c r="C8" s="110" t="s">
        <v>552</v>
      </c>
      <c r="D8" s="116">
        <v>6058</v>
      </c>
      <c r="E8" s="116">
        <v>5112</v>
      </c>
      <c r="F8" s="116">
        <v>5583</v>
      </c>
      <c r="G8" s="116">
        <v>5319</v>
      </c>
      <c r="H8" s="116">
        <v>5431</v>
      </c>
      <c r="J8" s="116">
        <v>22072</v>
      </c>
    </row>
    <row r="9" spans="2:10" s="108" customFormat="1" ht="15" customHeight="1">
      <c r="B9" s="110" t="s">
        <v>477</v>
      </c>
      <c r="C9" s="110" t="s">
        <v>554</v>
      </c>
      <c r="D9" s="111">
        <v>0</v>
      </c>
      <c r="E9" s="111">
        <v>0</v>
      </c>
      <c r="F9" s="111">
        <v>54</v>
      </c>
      <c r="G9" s="111">
        <v>218</v>
      </c>
      <c r="H9" s="111">
        <v>0</v>
      </c>
      <c r="J9" s="116">
        <v>272</v>
      </c>
    </row>
    <row r="10" spans="2:10" s="31" customFormat="1" ht="15" customHeight="1">
      <c r="B10" s="136" t="s">
        <v>559</v>
      </c>
      <c r="C10" s="136" t="s">
        <v>558</v>
      </c>
      <c r="D10" s="127"/>
      <c r="E10" s="127"/>
      <c r="F10" s="127"/>
      <c r="G10" s="127"/>
      <c r="H10" s="127"/>
      <c r="J10" s="127"/>
    </row>
    <row r="11" spans="2:10" s="108" customFormat="1" ht="15" customHeight="1">
      <c r="B11" s="110" t="s">
        <v>490</v>
      </c>
      <c r="C11" s="110" t="s">
        <v>556</v>
      </c>
      <c r="D11" s="111">
        <v>198530</v>
      </c>
      <c r="E11" s="111">
        <v>189784</v>
      </c>
      <c r="F11" s="111">
        <v>159919</v>
      </c>
      <c r="G11" s="111">
        <v>116717</v>
      </c>
      <c r="H11" s="111">
        <v>166180</v>
      </c>
      <c r="J11" s="116">
        <v>664950</v>
      </c>
    </row>
    <row r="12" spans="2:10" s="108" customFormat="1" ht="15" customHeight="1">
      <c r="B12" s="110" t="s">
        <v>491</v>
      </c>
      <c r="C12" s="110" t="s">
        <v>557</v>
      </c>
      <c r="D12" s="111">
        <v>31437</v>
      </c>
      <c r="E12" s="111">
        <v>28212</v>
      </c>
      <c r="F12" s="111">
        <v>26953</v>
      </c>
      <c r="G12" s="111">
        <v>21006</v>
      </c>
      <c r="H12" s="111">
        <v>24389</v>
      </c>
      <c r="J12" s="116">
        <v>107608</v>
      </c>
    </row>
    <row r="13" spans="2:10" s="108" customFormat="1" ht="15" customHeight="1">
      <c r="B13" s="110" t="s">
        <v>977</v>
      </c>
      <c r="C13" s="110" t="s">
        <v>979</v>
      </c>
      <c r="D13" s="111">
        <v>45286</v>
      </c>
      <c r="E13" s="111">
        <v>48865</v>
      </c>
      <c r="F13" s="111">
        <v>52202</v>
      </c>
      <c r="G13" s="111">
        <v>36705</v>
      </c>
      <c r="H13" s="111">
        <v>46163</v>
      </c>
      <c r="J13" s="116">
        <v>183058</v>
      </c>
    </row>
    <row r="14" spans="2:10" s="108" customFormat="1" ht="15" customHeight="1">
      <c r="B14" s="110" t="s">
        <v>978</v>
      </c>
      <c r="C14" s="110" t="s">
        <v>980</v>
      </c>
      <c r="D14" s="111">
        <v>21602</v>
      </c>
      <c r="E14" s="111">
        <v>21236.799999999999</v>
      </c>
      <c r="F14" s="111">
        <v>21604</v>
      </c>
      <c r="G14" s="111">
        <v>14876</v>
      </c>
      <c r="H14" s="111">
        <v>17403</v>
      </c>
      <c r="J14" s="116">
        <v>79318.8</v>
      </c>
    </row>
    <row r="15" spans="2:10" s="31" customFormat="1" ht="15" customHeight="1">
      <c r="B15" s="136" t="s">
        <v>545</v>
      </c>
      <c r="C15" s="136" t="s">
        <v>565</v>
      </c>
      <c r="D15" s="127"/>
      <c r="E15" s="127"/>
      <c r="F15" s="127"/>
      <c r="G15" s="127"/>
      <c r="H15" s="127"/>
      <c r="J15" s="127"/>
    </row>
    <row r="16" spans="2:10" s="108" customFormat="1" ht="15" customHeight="1">
      <c r="B16" s="110" t="s">
        <v>984</v>
      </c>
      <c r="C16" s="110" t="s">
        <v>985</v>
      </c>
      <c r="D16" s="111">
        <v>30056.812599312667</v>
      </c>
      <c r="E16" s="111">
        <v>30629.526168000004</v>
      </c>
      <c r="F16" s="111">
        <v>32471.679054</v>
      </c>
      <c r="G16" s="111">
        <v>31796.690770000001</v>
      </c>
      <c r="H16" s="111">
        <v>29156.353619999998</v>
      </c>
      <c r="J16" s="116">
        <v>124954.70924536309</v>
      </c>
    </row>
    <row r="17" spans="2:10" s="108" customFormat="1" ht="15" customHeight="1">
      <c r="B17" s="110" t="s">
        <v>857</v>
      </c>
      <c r="C17" s="110" t="s">
        <v>986</v>
      </c>
      <c r="D17" s="111">
        <v>4738.4260179302801</v>
      </c>
      <c r="E17" s="111">
        <v>5206.4229999999998</v>
      </c>
      <c r="F17" s="111">
        <v>5939.2139999999999</v>
      </c>
      <c r="G17" s="111">
        <v>5771.7668589894238</v>
      </c>
      <c r="H17" s="111">
        <v>3513.6759999999999</v>
      </c>
      <c r="J17" s="116">
        <v>21655.829876919703</v>
      </c>
    </row>
    <row r="18" spans="2:10" s="108" customFormat="1" ht="15" customHeight="1">
      <c r="B18" s="110" t="s">
        <v>989</v>
      </c>
      <c r="C18" s="110" t="s">
        <v>987</v>
      </c>
      <c r="D18" s="111">
        <v>6822.6917811797739</v>
      </c>
      <c r="E18" s="111">
        <v>7104.4589999999998</v>
      </c>
      <c r="F18" s="111">
        <v>7017.357</v>
      </c>
      <c r="G18" s="111">
        <v>6699.7781598119864</v>
      </c>
      <c r="H18" s="111">
        <v>6391.1989999999996</v>
      </c>
      <c r="J18" s="116">
        <v>27644.285940991758</v>
      </c>
    </row>
    <row r="19" spans="2:10" s="108" customFormat="1" ht="15" customHeight="1">
      <c r="B19" s="110" t="s">
        <v>990</v>
      </c>
      <c r="C19" s="110" t="s">
        <v>988</v>
      </c>
      <c r="D19" s="111">
        <v>780.60098960342805</v>
      </c>
      <c r="E19" s="111">
        <v>1191.248936</v>
      </c>
      <c r="F19" s="111">
        <v>1246.0024450000001</v>
      </c>
      <c r="G19" s="111">
        <v>1142.5134891985899</v>
      </c>
      <c r="H19" s="111">
        <v>916.31750399999999</v>
      </c>
      <c r="J19" s="116">
        <v>4360.3658598020174</v>
      </c>
    </row>
    <row r="20" spans="2:10" s="31" customFormat="1" ht="15" customHeight="1">
      <c r="B20" s="136" t="s">
        <v>982</v>
      </c>
      <c r="C20" s="136" t="s">
        <v>983</v>
      </c>
      <c r="D20" s="127"/>
      <c r="E20" s="127"/>
      <c r="F20" s="127"/>
      <c r="G20" s="127"/>
      <c r="H20" s="127"/>
      <c r="J20" s="127"/>
    </row>
    <row r="21" spans="2:10" s="122" customFormat="1" ht="15" customHeight="1">
      <c r="B21" s="118" t="s">
        <v>499</v>
      </c>
      <c r="C21" s="118" t="s">
        <v>898</v>
      </c>
      <c r="D21" s="119">
        <v>5013</v>
      </c>
      <c r="E21" s="119">
        <v>6650</v>
      </c>
      <c r="F21" s="119">
        <v>6130</v>
      </c>
      <c r="G21" s="119">
        <v>7181</v>
      </c>
      <c r="H21" s="119">
        <v>4279</v>
      </c>
      <c r="J21" s="119">
        <v>24974</v>
      </c>
    </row>
    <row r="22" spans="2:10" s="101" customFormat="1" ht="15" customHeight="1">
      <c r="B22" s="102"/>
      <c r="C22" s="102"/>
    </row>
    <row r="23" spans="2:10" s="11" customFormat="1" ht="12" customHeight="1"/>
    <row r="24" spans="2:10" ht="12" customHeight="1"/>
  </sheetData>
  <pageMargins left="0.86" right="0.27" top="0.984251969" bottom="0.984251969" header="0.49212598499999999" footer="0.49212598499999999"/>
  <pageSetup paperSize="9" scale="71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1F069-2FA7-49EE-8936-584FE46817A7}">
  <sheetPr>
    <tabColor rgb="FF8E98A7"/>
  </sheetPr>
  <dimension ref="A1:CO31"/>
  <sheetViews>
    <sheetView showGridLines="0" workbookViewId="0">
      <pane xSplit="3" ySplit="10" topLeftCell="CI11" activePane="bottomRight" state="frozen"/>
      <selection pane="topRight" activeCell="D1" sqref="D1"/>
      <selection pane="bottomLeft" activeCell="A11" sqref="A11"/>
      <selection pane="bottomRight" activeCell="CO25" sqref="CO25"/>
    </sheetView>
  </sheetViews>
  <sheetFormatPr defaultRowHeight="14.5"/>
  <cols>
    <col min="1" max="1" width="3.08984375" style="6" customWidth="1"/>
    <col min="2" max="2" width="35.453125" customWidth="1"/>
    <col min="3" max="3" width="36.08984375" customWidth="1"/>
    <col min="4" max="4" width="10" style="95" bestFit="1" customWidth="1"/>
    <col min="5" max="5" width="9.36328125" style="95" bestFit="1" customWidth="1"/>
    <col min="6" max="6" width="9" style="95" bestFit="1" customWidth="1"/>
    <col min="7" max="7" width="8.6328125" style="95" bestFit="1" customWidth="1"/>
    <col min="8" max="8" width="9" style="95" bestFit="1" customWidth="1"/>
    <col min="9" max="9" width="9.90625" style="95" bestFit="1" customWidth="1"/>
    <col min="10" max="10" width="9" style="95" bestFit="1" customWidth="1"/>
    <col min="11" max="11" width="9.6328125" style="95" bestFit="1" customWidth="1"/>
    <col min="12" max="14" width="9.36328125" style="95" bestFit="1" customWidth="1"/>
    <col min="15" max="15" width="9" style="95" bestFit="1" customWidth="1"/>
    <col min="16" max="16" width="10.453125" style="95" bestFit="1" customWidth="1"/>
    <col min="17" max="17" width="9" style="95" bestFit="1" customWidth="1"/>
    <col min="18" max="18" width="10.54296875" style="95" bestFit="1" customWidth="1"/>
    <col min="19" max="19" width="9.08984375" style="95" bestFit="1" customWidth="1"/>
    <col min="20" max="20" width="8.90625" style="95" bestFit="1" customWidth="1"/>
    <col min="21" max="21" width="9.90625" style="95" bestFit="1" customWidth="1"/>
    <col min="22" max="22" width="9.08984375" style="95" bestFit="1" customWidth="1"/>
    <col min="23" max="23" width="9.90625" style="95" bestFit="1" customWidth="1"/>
    <col min="24" max="24" width="9" style="95" bestFit="1" customWidth="1"/>
    <col min="25" max="25" width="10.6328125" style="95" bestFit="1" customWidth="1"/>
    <col min="26" max="26" width="8.54296875" style="95" bestFit="1" customWidth="1"/>
    <col min="27" max="27" width="9" style="95" bestFit="1" customWidth="1"/>
    <col min="28" max="28" width="9.6328125" style="95" bestFit="1" customWidth="1"/>
    <col min="29" max="29" width="9.08984375" style="95" bestFit="1" customWidth="1"/>
    <col min="30" max="30" width="9.90625" style="95" bestFit="1" customWidth="1"/>
    <col min="31" max="31" width="9.36328125" style="95" bestFit="1" customWidth="1"/>
    <col min="32" max="32" width="10.6328125" style="95" bestFit="1" customWidth="1"/>
    <col min="33" max="33" width="9" style="95" bestFit="1" customWidth="1"/>
    <col min="34" max="34" width="8.6328125" style="95" bestFit="1" customWidth="1"/>
    <col min="35" max="35" width="9.90625" style="95" bestFit="1" customWidth="1"/>
    <col min="36" max="36" width="9.08984375" style="95" bestFit="1" customWidth="1"/>
    <col min="37" max="37" width="10.6328125" style="95" bestFit="1" customWidth="1"/>
    <col min="38" max="38" width="9.08984375" style="95" bestFit="1" customWidth="1"/>
    <col min="39" max="39" width="10.54296875" style="95" bestFit="1" customWidth="1"/>
    <col min="40" max="41" width="9.36328125" style="95" bestFit="1" customWidth="1"/>
    <col min="42" max="42" width="9.54296875" style="95" bestFit="1" customWidth="1"/>
    <col min="43" max="43" width="8.90625" style="95" bestFit="1" customWidth="1"/>
    <col min="44" max="44" width="10" style="95" bestFit="1" customWidth="1"/>
    <col min="45" max="45" width="9.36328125" style="95" bestFit="1" customWidth="1"/>
    <col min="46" max="46" width="10.6328125" style="95" bestFit="1" customWidth="1"/>
    <col min="47" max="47" width="9.08984375" style="95" bestFit="1" customWidth="1"/>
    <col min="48" max="48" width="9" style="95" bestFit="1" customWidth="1"/>
    <col min="49" max="49" width="8.6328125" style="95" bestFit="1" customWidth="1"/>
    <col min="50" max="50" width="9.08984375" style="95" bestFit="1" customWidth="1"/>
    <col min="51" max="51" width="9.6328125" style="95" bestFit="1" customWidth="1"/>
    <col min="52" max="52" width="9.36328125" style="95" bestFit="1" customWidth="1"/>
    <col min="53" max="53" width="10.453125" style="95" bestFit="1" customWidth="1"/>
    <col min="54" max="54" width="9.36328125" style="95" bestFit="1" customWidth="1"/>
    <col min="55" max="56" width="9" style="95" bestFit="1" customWidth="1"/>
    <col min="57" max="57" width="8.6328125" style="95" bestFit="1" customWidth="1"/>
    <col min="58" max="58" width="9.54296875" style="95" bestFit="1" customWidth="1"/>
    <col min="59" max="59" width="9.08984375" style="95" bestFit="1" customWidth="1"/>
    <col min="60" max="60" width="10.6328125" style="95" bestFit="1" customWidth="1"/>
    <col min="61" max="61" width="8.6328125" style="95" bestFit="1" customWidth="1"/>
    <col min="62" max="62" width="9.08984375" style="95" bestFit="1" customWidth="1"/>
    <col min="63" max="63" width="9" style="95" bestFit="1" customWidth="1"/>
    <col min="64" max="64" width="8.6328125" style="95" bestFit="1" customWidth="1"/>
    <col min="65" max="65" width="9.90625" style="95" bestFit="1" customWidth="1"/>
    <col min="66" max="66" width="9.36328125" style="95" bestFit="1" customWidth="1"/>
    <col min="67" max="67" width="10.453125" style="95" bestFit="1" customWidth="1"/>
    <col min="68" max="68" width="8.90625" style="95" bestFit="1" customWidth="1"/>
    <col min="69" max="69" width="9" style="95" bestFit="1" customWidth="1"/>
    <col min="70" max="70" width="8.6328125" bestFit="1" customWidth="1"/>
    <col min="71" max="71" width="9.90625" bestFit="1" customWidth="1"/>
    <col min="72" max="72" width="9.36328125" bestFit="1" customWidth="1"/>
    <col min="73" max="73" width="10.6328125" bestFit="1" customWidth="1"/>
    <col min="74" max="74" width="9.08984375" bestFit="1" customWidth="1"/>
    <col min="75" max="75" width="9.36328125" bestFit="1" customWidth="1"/>
    <col min="76" max="76" width="9.6328125" bestFit="1" customWidth="1"/>
    <col min="77" max="77" width="8.54296875" bestFit="1" customWidth="1"/>
    <col min="78" max="78" width="10.6328125" bestFit="1" customWidth="1"/>
    <col min="79" max="79" width="9.36328125" bestFit="1" customWidth="1"/>
    <col min="80" max="80" width="10.453125" bestFit="1" customWidth="1"/>
    <col min="81" max="82" width="9" bestFit="1" customWidth="1"/>
    <col min="83" max="83" width="9.90625" bestFit="1" customWidth="1"/>
    <col min="84" max="84" width="9.36328125" bestFit="1" customWidth="1"/>
    <col min="85" max="85" width="10.6328125" bestFit="1" customWidth="1"/>
    <col min="86" max="86" width="8.54296875" bestFit="1" customWidth="1"/>
    <col min="87" max="87" width="10.453125" bestFit="1" customWidth="1"/>
    <col min="88" max="88" width="9" bestFit="1" customWidth="1"/>
    <col min="89" max="89" width="9.54296875" bestFit="1" customWidth="1"/>
    <col min="90" max="90" width="9.453125" bestFit="1" customWidth="1"/>
    <col min="91" max="91" width="9.54296875" bestFit="1" customWidth="1"/>
    <col min="92" max="92" width="10.54296875" bestFit="1" customWidth="1"/>
  </cols>
  <sheetData>
    <row r="1" spans="1:92">
      <c r="A1" s="236"/>
    </row>
    <row r="8" spans="1:92">
      <c r="A8" s="98"/>
    </row>
    <row r="9" spans="1:92" ht="15" customHeight="1">
      <c r="A9" s="99"/>
      <c r="B9" s="29" t="s">
        <v>623</v>
      </c>
    </row>
    <row r="10" spans="1:92" s="172" customFormat="1" ht="15" customHeight="1">
      <c r="A10" s="171"/>
      <c r="B10" s="233" t="s">
        <v>613</v>
      </c>
      <c r="C10" s="233" t="s">
        <v>627</v>
      </c>
      <c r="D10" s="234" t="s">
        <v>711</v>
      </c>
      <c r="E10" s="234" t="s">
        <v>712</v>
      </c>
      <c r="F10" s="234" t="s">
        <v>713</v>
      </c>
      <c r="G10" s="234" t="s">
        <v>716</v>
      </c>
      <c r="H10" s="234" t="s">
        <v>714</v>
      </c>
      <c r="I10" s="234" t="s">
        <v>629</v>
      </c>
      <c r="J10" s="234" t="s">
        <v>715</v>
      </c>
      <c r="K10" s="234">
        <v>2009</v>
      </c>
      <c r="L10" s="234" t="s">
        <v>688</v>
      </c>
      <c r="M10" s="234" t="s">
        <v>689</v>
      </c>
      <c r="N10" s="234" t="s">
        <v>717</v>
      </c>
      <c r="O10" s="234" t="s">
        <v>690</v>
      </c>
      <c r="P10" s="234" t="s">
        <v>628</v>
      </c>
      <c r="Q10" s="234" t="s">
        <v>691</v>
      </c>
      <c r="R10" s="234">
        <v>2010</v>
      </c>
      <c r="S10" s="234" t="s">
        <v>644</v>
      </c>
      <c r="T10" s="234" t="s">
        <v>645</v>
      </c>
      <c r="U10" s="234" t="s">
        <v>718</v>
      </c>
      <c r="V10" s="234" t="s">
        <v>646</v>
      </c>
      <c r="W10" s="234" t="s">
        <v>630</v>
      </c>
      <c r="X10" s="234" t="s">
        <v>647</v>
      </c>
      <c r="Y10" s="234">
        <v>2011</v>
      </c>
      <c r="Z10" s="234" t="s">
        <v>648</v>
      </c>
      <c r="AA10" s="234" t="s">
        <v>649</v>
      </c>
      <c r="AB10" s="234" t="s">
        <v>719</v>
      </c>
      <c r="AC10" s="234" t="s">
        <v>650</v>
      </c>
      <c r="AD10" s="234" t="s">
        <v>631</v>
      </c>
      <c r="AE10" s="234" t="s">
        <v>651</v>
      </c>
      <c r="AF10" s="234">
        <v>2012</v>
      </c>
      <c r="AG10" s="234" t="s">
        <v>652</v>
      </c>
      <c r="AH10" s="234" t="s">
        <v>653</v>
      </c>
      <c r="AI10" s="234" t="s">
        <v>720</v>
      </c>
      <c r="AJ10" s="234" t="s">
        <v>654</v>
      </c>
      <c r="AK10" s="234" t="s">
        <v>632</v>
      </c>
      <c r="AL10" s="234" t="s">
        <v>655</v>
      </c>
      <c r="AM10" s="234">
        <v>2013</v>
      </c>
      <c r="AN10" s="234" t="s">
        <v>656</v>
      </c>
      <c r="AO10" s="234" t="s">
        <v>657</v>
      </c>
      <c r="AP10" s="234" t="s">
        <v>721</v>
      </c>
      <c r="AQ10" s="234" t="s">
        <v>658</v>
      </c>
      <c r="AR10" s="234" t="s">
        <v>633</v>
      </c>
      <c r="AS10" s="234" t="s">
        <v>659</v>
      </c>
      <c r="AT10" s="234">
        <v>2014</v>
      </c>
      <c r="AU10" s="234" t="s">
        <v>660</v>
      </c>
      <c r="AV10" s="234" t="s">
        <v>661</v>
      </c>
      <c r="AW10" s="234" t="s">
        <v>722</v>
      </c>
      <c r="AX10" s="234" t="s">
        <v>662</v>
      </c>
      <c r="AY10" s="234" t="s">
        <v>634</v>
      </c>
      <c r="AZ10" s="234" t="s">
        <v>663</v>
      </c>
      <c r="BA10" s="234">
        <v>2015</v>
      </c>
      <c r="BB10" s="234" t="s">
        <v>664</v>
      </c>
      <c r="BC10" s="234" t="s">
        <v>665</v>
      </c>
      <c r="BD10" s="234" t="s">
        <v>723</v>
      </c>
      <c r="BE10" s="234" t="s">
        <v>666</v>
      </c>
      <c r="BF10" s="234" t="s">
        <v>635</v>
      </c>
      <c r="BG10" s="234" t="s">
        <v>667</v>
      </c>
      <c r="BH10" s="234">
        <v>2016</v>
      </c>
      <c r="BI10" s="234" t="s">
        <v>668</v>
      </c>
      <c r="BJ10" s="234" t="s">
        <v>669</v>
      </c>
      <c r="BK10" s="234" t="s">
        <v>724</v>
      </c>
      <c r="BL10" s="234" t="s">
        <v>670</v>
      </c>
      <c r="BM10" s="234" t="s">
        <v>636</v>
      </c>
      <c r="BN10" s="234" t="s">
        <v>671</v>
      </c>
      <c r="BO10" s="234">
        <v>2017</v>
      </c>
      <c r="BP10" s="234" t="s">
        <v>672</v>
      </c>
      <c r="BQ10" s="234" t="s">
        <v>673</v>
      </c>
      <c r="BR10" s="234" t="s">
        <v>674</v>
      </c>
      <c r="BS10" s="234" t="s">
        <v>637</v>
      </c>
      <c r="BT10" s="234" t="s">
        <v>675</v>
      </c>
      <c r="BU10" s="234">
        <v>2018</v>
      </c>
      <c r="BV10" s="234" t="s">
        <v>676</v>
      </c>
      <c r="BW10" s="234" t="s">
        <v>677</v>
      </c>
      <c r="BX10" s="234" t="s">
        <v>725</v>
      </c>
      <c r="BY10" s="234" t="s">
        <v>678</v>
      </c>
      <c r="BZ10" s="234" t="s">
        <v>638</v>
      </c>
      <c r="CA10" s="234" t="s">
        <v>679</v>
      </c>
      <c r="CB10" s="234">
        <v>2019</v>
      </c>
      <c r="CC10" s="234" t="s">
        <v>680</v>
      </c>
      <c r="CD10" s="234" t="s">
        <v>681</v>
      </c>
      <c r="CE10" s="234" t="s">
        <v>726</v>
      </c>
      <c r="CF10" s="234" t="s">
        <v>682</v>
      </c>
      <c r="CG10" s="234" t="s">
        <v>581</v>
      </c>
      <c r="CH10" s="234" t="s">
        <v>683</v>
      </c>
      <c r="CI10" s="234">
        <v>2020</v>
      </c>
      <c r="CJ10" s="234" t="s">
        <v>684</v>
      </c>
      <c r="CK10" s="234" t="s">
        <v>685</v>
      </c>
      <c r="CL10" s="234" t="s">
        <v>686</v>
      </c>
      <c r="CM10" s="234" t="s">
        <v>687</v>
      </c>
      <c r="CN10" s="234">
        <v>2021</v>
      </c>
    </row>
    <row r="11" spans="1:92" s="31" customFormat="1" ht="15" customHeight="1">
      <c r="B11" s="146" t="s">
        <v>614</v>
      </c>
      <c r="C11" s="146" t="s">
        <v>585</v>
      </c>
      <c r="D11" s="148">
        <v>1882588</v>
      </c>
      <c r="E11" s="148">
        <v>345282</v>
      </c>
      <c r="F11" s="148">
        <v>384554</v>
      </c>
      <c r="G11" s="148">
        <v>729836</v>
      </c>
      <c r="H11" s="148">
        <v>332710</v>
      </c>
      <c r="I11" s="148">
        <v>1062546</v>
      </c>
      <c r="J11" s="148">
        <v>426208</v>
      </c>
      <c r="K11" s="148">
        <v>1488754</v>
      </c>
      <c r="L11" s="148">
        <v>453819</v>
      </c>
      <c r="M11" s="148">
        <v>537014</v>
      </c>
      <c r="N11" s="148">
        <v>1111733</v>
      </c>
      <c r="O11" s="148">
        <v>605140</v>
      </c>
      <c r="P11" s="148">
        <v>1595973</v>
      </c>
      <c r="Q11" s="148">
        <v>717170</v>
      </c>
      <c r="R11" s="148">
        <v>2313143</v>
      </c>
      <c r="S11" s="148">
        <v>580528</v>
      </c>
      <c r="T11" s="148">
        <v>682780</v>
      </c>
      <c r="U11" s="148">
        <v>1263308</v>
      </c>
      <c r="V11" s="148">
        <v>642701</v>
      </c>
      <c r="W11" s="148">
        <v>1906009</v>
      </c>
      <c r="X11" s="148">
        <v>656070</v>
      </c>
      <c r="Y11" s="148">
        <v>2562079</v>
      </c>
      <c r="Z11" s="148">
        <v>416424</v>
      </c>
      <c r="AA11" s="148">
        <v>586383</v>
      </c>
      <c r="AB11" s="148">
        <v>1002807</v>
      </c>
      <c r="AC11" s="148">
        <v>550527</v>
      </c>
      <c r="AD11" s="148">
        <v>1553334</v>
      </c>
      <c r="AE11" s="148">
        <v>713892</v>
      </c>
      <c r="AF11" s="148">
        <v>2267226</v>
      </c>
      <c r="AG11" s="148">
        <v>635422</v>
      </c>
      <c r="AH11" s="148">
        <v>657987</v>
      </c>
      <c r="AI11" s="148">
        <v>1293409</v>
      </c>
      <c r="AJ11" s="148">
        <v>734536</v>
      </c>
      <c r="AK11" s="148">
        <v>2027945</v>
      </c>
      <c r="AL11" s="148">
        <v>752227</v>
      </c>
      <c r="AM11" s="148">
        <v>2780172</v>
      </c>
      <c r="AN11" s="148">
        <v>558379</v>
      </c>
      <c r="AO11" s="148">
        <v>689194</v>
      </c>
      <c r="AP11" s="148">
        <v>1247573</v>
      </c>
      <c r="AQ11" s="148">
        <v>503912</v>
      </c>
      <c r="AR11" s="148">
        <v>1751485</v>
      </c>
      <c r="AS11" s="148">
        <v>582745</v>
      </c>
      <c r="AT11" s="148">
        <v>2334230</v>
      </c>
      <c r="AU11" s="148">
        <v>351478</v>
      </c>
      <c r="AV11" s="148">
        <v>416265</v>
      </c>
      <c r="AW11" s="148">
        <v>767743</v>
      </c>
      <c r="AX11" s="148">
        <v>558707</v>
      </c>
      <c r="AY11" s="148">
        <v>1334979</v>
      </c>
      <c r="AZ11" s="148">
        <v>548663</v>
      </c>
      <c r="BA11" s="148">
        <v>1883643</v>
      </c>
      <c r="BB11" s="148">
        <v>471022</v>
      </c>
      <c r="BC11" s="148">
        <v>379583</v>
      </c>
      <c r="BD11" s="148">
        <v>850605</v>
      </c>
      <c r="BE11" s="147">
        <v>247164.46579443157</v>
      </c>
      <c r="BF11" s="147">
        <v>1097769.4946717785</v>
      </c>
      <c r="BG11" s="147">
        <v>331530.48440892861</v>
      </c>
      <c r="BH11" s="147">
        <v>1429299.9790807071</v>
      </c>
      <c r="BI11" s="147">
        <v>283356.10427486739</v>
      </c>
      <c r="BJ11" s="147">
        <v>379973.67525240383</v>
      </c>
      <c r="BK11" s="147">
        <v>663329.77952727117</v>
      </c>
      <c r="BL11" s="147">
        <v>387367.84284687927</v>
      </c>
      <c r="BM11" s="147">
        <v>1050697.6223741504</v>
      </c>
      <c r="BN11" s="147">
        <v>479662.5212188072</v>
      </c>
      <c r="BO11" s="147">
        <v>1530360.1435929576</v>
      </c>
      <c r="BP11" s="147">
        <v>482650.94020802836</v>
      </c>
      <c r="BQ11" s="147">
        <v>558583.16626176715</v>
      </c>
      <c r="BR11" s="147">
        <v>628800.74990926846</v>
      </c>
      <c r="BS11" s="147">
        <v>1670034.856379064</v>
      </c>
      <c r="BT11" s="147">
        <v>666140.93227074342</v>
      </c>
      <c r="BU11" s="147">
        <v>2336175.7886498077</v>
      </c>
      <c r="BV11" s="147">
        <v>583312.33133436332</v>
      </c>
      <c r="BW11" s="147">
        <v>718225.84978447831</v>
      </c>
      <c r="BX11" s="147">
        <v>1301538.1811188417</v>
      </c>
      <c r="BY11" s="147">
        <v>772208.65536626487</v>
      </c>
      <c r="BZ11" s="147">
        <v>2073746.8364851065</v>
      </c>
      <c r="CA11" s="147">
        <v>713839.2224728961</v>
      </c>
      <c r="CB11" s="147">
        <v>2787586.0589580028</v>
      </c>
      <c r="CC11" s="147">
        <v>621094.68380067882</v>
      </c>
      <c r="CD11" s="147">
        <v>582156.83114836423</v>
      </c>
      <c r="CE11" s="147">
        <v>1203251.514949043</v>
      </c>
      <c r="CF11" s="147">
        <v>849462.09187595057</v>
      </c>
      <c r="CG11" s="147">
        <v>2052713.6068249936</v>
      </c>
      <c r="CH11" s="147">
        <v>928327.92253989843</v>
      </c>
      <c r="CI11" s="147">
        <v>2981041.5293648923</v>
      </c>
      <c r="CJ11" s="147">
        <v>937345.31455417711</v>
      </c>
      <c r="CK11" s="147">
        <v>1140653.2984547706</v>
      </c>
      <c r="CL11" s="147">
        <v>1371250.2946595652</v>
      </c>
      <c r="CM11" s="147">
        <v>1351544.3770384574</v>
      </c>
      <c r="CN11" s="147">
        <v>4800793.2847069707</v>
      </c>
    </row>
    <row r="12" spans="1:92" s="31" customFormat="1" ht="15" customHeight="1">
      <c r="A12" s="108"/>
      <c r="B12" s="43" t="s">
        <v>615</v>
      </c>
      <c r="C12" s="43" t="s">
        <v>586</v>
      </c>
      <c r="D12" s="150">
        <v>-391841</v>
      </c>
      <c r="E12" s="150">
        <v>-70578</v>
      </c>
      <c r="F12" s="150">
        <v>-74668</v>
      </c>
      <c r="G12" s="150">
        <v>-145246</v>
      </c>
      <c r="H12" s="150">
        <v>-62895</v>
      </c>
      <c r="I12" s="150">
        <v>-208141</v>
      </c>
      <c r="J12" s="150">
        <v>-83308</v>
      </c>
      <c r="K12" s="150">
        <v>-291449</v>
      </c>
      <c r="L12" s="150">
        <v>-85807</v>
      </c>
      <c r="M12" s="150">
        <v>-96352</v>
      </c>
      <c r="N12" s="150">
        <v>-243559</v>
      </c>
      <c r="O12" s="150">
        <v>-114409</v>
      </c>
      <c r="P12" s="150">
        <v>-296568</v>
      </c>
      <c r="Q12" s="150">
        <v>-139472</v>
      </c>
      <c r="R12" s="150">
        <v>-436040</v>
      </c>
      <c r="S12" s="150">
        <v>-113018</v>
      </c>
      <c r="T12" s="150">
        <v>-129596</v>
      </c>
      <c r="U12" s="150">
        <v>-242614</v>
      </c>
      <c r="V12" s="150">
        <v>-122960</v>
      </c>
      <c r="W12" s="150">
        <v>-365574</v>
      </c>
      <c r="X12" s="150">
        <v>-129671</v>
      </c>
      <c r="Y12" s="150">
        <v>-495245</v>
      </c>
      <c r="Z12" s="150">
        <v>-74833</v>
      </c>
      <c r="AA12" s="150">
        <v>-114882</v>
      </c>
      <c r="AB12" s="150">
        <v>-189715</v>
      </c>
      <c r="AC12" s="150">
        <v>-104103</v>
      </c>
      <c r="AD12" s="150">
        <v>-293.82</v>
      </c>
      <c r="AE12" s="150">
        <v>-123877</v>
      </c>
      <c r="AF12" s="150">
        <v>-417695</v>
      </c>
      <c r="AG12" s="150">
        <v>-121674</v>
      </c>
      <c r="AH12" s="150">
        <v>-131080</v>
      </c>
      <c r="AI12" s="150">
        <v>-252754</v>
      </c>
      <c r="AJ12" s="150">
        <v>-143202</v>
      </c>
      <c r="AK12" s="150">
        <v>-395956</v>
      </c>
      <c r="AL12" s="150">
        <v>-150528</v>
      </c>
      <c r="AM12" s="150">
        <v>-546483</v>
      </c>
      <c r="AN12" s="150">
        <v>-106289</v>
      </c>
      <c r="AO12" s="150">
        <v>-121439</v>
      </c>
      <c r="AP12" s="150">
        <v>-227728</v>
      </c>
      <c r="AQ12" s="150">
        <v>-89388</v>
      </c>
      <c r="AR12" s="150">
        <v>-317116</v>
      </c>
      <c r="AS12" s="150">
        <v>-104549</v>
      </c>
      <c r="AT12" s="150">
        <v>-421665</v>
      </c>
      <c r="AU12" s="150">
        <v>-59672</v>
      </c>
      <c r="AV12" s="150">
        <v>-72482</v>
      </c>
      <c r="AW12" s="150">
        <v>-132154</v>
      </c>
      <c r="AX12" s="150">
        <v>-100484</v>
      </c>
      <c r="AY12" s="150">
        <v>-232.84</v>
      </c>
      <c r="AZ12" s="150">
        <v>-101319</v>
      </c>
      <c r="BA12" s="150">
        <v>-334160</v>
      </c>
      <c r="BB12" s="150">
        <v>-94287</v>
      </c>
      <c r="BC12" s="150">
        <v>-71402</v>
      </c>
      <c r="BD12" s="150">
        <v>-165688</v>
      </c>
      <c r="BE12" s="149">
        <v>-43871.303740000039</v>
      </c>
      <c r="BF12" s="149">
        <v>-209559.50549000004</v>
      </c>
      <c r="BG12" s="149">
        <v>-54786.61968999997</v>
      </c>
      <c r="BH12" s="149">
        <v>-264346.12518000003</v>
      </c>
      <c r="BI12" s="149">
        <v>-47910.873659999997</v>
      </c>
      <c r="BJ12" s="149">
        <v>-59619.142830000012</v>
      </c>
      <c r="BK12" s="149">
        <v>-107530.01649000001</v>
      </c>
      <c r="BL12" s="149">
        <v>-67173.434770000007</v>
      </c>
      <c r="BM12" s="149">
        <v>-174703.45126</v>
      </c>
      <c r="BN12" s="149">
        <v>-80757.119169999991</v>
      </c>
      <c r="BO12" s="149">
        <v>-255460.57042999999</v>
      </c>
      <c r="BP12" s="149">
        <v>-78151.996230000004</v>
      </c>
      <c r="BQ12" s="149">
        <v>-96769.344180000029</v>
      </c>
      <c r="BR12" s="149">
        <v>-112251.16626999999</v>
      </c>
      <c r="BS12" s="149">
        <v>-287172.50667999999</v>
      </c>
      <c r="BT12" s="149">
        <v>-116498.08410000002</v>
      </c>
      <c r="BU12" s="149">
        <v>-403670.59078000003</v>
      </c>
      <c r="BV12" s="149">
        <v>-104364.52104000002</v>
      </c>
      <c r="BW12" s="149">
        <v>-131826.43928999998</v>
      </c>
      <c r="BX12" s="149">
        <v>-236190.96033</v>
      </c>
      <c r="BY12" s="149">
        <v>-144560.43277454999</v>
      </c>
      <c r="BZ12" s="149">
        <v>-380751.39310454996</v>
      </c>
      <c r="CA12" s="149">
        <v>-131543.19098045005</v>
      </c>
      <c r="CB12" s="149">
        <v>-512294.5840850001</v>
      </c>
      <c r="CC12" s="149">
        <v>-126036.12158340002</v>
      </c>
      <c r="CD12" s="149">
        <v>-116337.61154904998</v>
      </c>
      <c r="CE12" s="149">
        <v>-242373.73313245</v>
      </c>
      <c r="CF12" s="149">
        <v>-160693.89612902503</v>
      </c>
      <c r="CG12" s="149">
        <v>-403067.62926147506</v>
      </c>
      <c r="CH12" s="149">
        <v>-168771.97522342484</v>
      </c>
      <c r="CI12" s="149">
        <v>-571839.6044848999</v>
      </c>
      <c r="CJ12" s="149">
        <v>-168067.12081310002</v>
      </c>
      <c r="CK12" s="149">
        <v>-214549.21963252494</v>
      </c>
      <c r="CL12" s="149">
        <v>-252025.20804420995</v>
      </c>
      <c r="CM12" s="149">
        <v>-242382.9700967872</v>
      </c>
      <c r="CN12" s="149">
        <v>-877024.51858662209</v>
      </c>
    </row>
    <row r="13" spans="1:92" s="31" customFormat="1" ht="15" customHeight="1">
      <c r="A13" s="108"/>
      <c r="B13" s="146" t="s">
        <v>616</v>
      </c>
      <c r="C13" s="146" t="s">
        <v>587</v>
      </c>
      <c r="D13" s="148">
        <v>1490747</v>
      </c>
      <c r="E13" s="148">
        <v>274704</v>
      </c>
      <c r="F13" s="148">
        <v>309886</v>
      </c>
      <c r="G13" s="148">
        <v>584590</v>
      </c>
      <c r="H13" s="148">
        <v>269815</v>
      </c>
      <c r="I13" s="148">
        <v>854405</v>
      </c>
      <c r="J13" s="148">
        <v>342900</v>
      </c>
      <c r="K13" s="148">
        <v>1197305</v>
      </c>
      <c r="L13" s="148">
        <v>368012</v>
      </c>
      <c r="M13" s="148">
        <v>440662</v>
      </c>
      <c r="N13" s="148">
        <v>868174</v>
      </c>
      <c r="O13" s="148">
        <v>490731</v>
      </c>
      <c r="P13" s="148">
        <v>1299405</v>
      </c>
      <c r="Q13" s="148">
        <v>577698</v>
      </c>
      <c r="R13" s="148">
        <v>1877103</v>
      </c>
      <c r="S13" s="148">
        <v>467510</v>
      </c>
      <c r="T13" s="148">
        <v>553184</v>
      </c>
      <c r="U13" s="148">
        <v>1020694</v>
      </c>
      <c r="V13" s="148">
        <v>519741</v>
      </c>
      <c r="W13" s="148">
        <v>1540435</v>
      </c>
      <c r="X13" s="148">
        <v>526399</v>
      </c>
      <c r="Y13" s="148">
        <v>2066834</v>
      </c>
      <c r="Z13" s="148">
        <v>341591</v>
      </c>
      <c r="AA13" s="148">
        <v>471501</v>
      </c>
      <c r="AB13" s="148">
        <v>813092</v>
      </c>
      <c r="AC13" s="148">
        <v>446424</v>
      </c>
      <c r="AD13" s="148">
        <v>1259516</v>
      </c>
      <c r="AE13" s="148">
        <v>590015</v>
      </c>
      <c r="AF13" s="148">
        <v>1849531</v>
      </c>
      <c r="AG13" s="148">
        <v>513748</v>
      </c>
      <c r="AH13" s="148">
        <v>526907</v>
      </c>
      <c r="AI13" s="148">
        <v>1040655</v>
      </c>
      <c r="AJ13" s="148">
        <v>591334</v>
      </c>
      <c r="AK13" s="148">
        <v>1631989</v>
      </c>
      <c r="AL13" s="148">
        <v>601699</v>
      </c>
      <c r="AM13" s="148">
        <v>2233688</v>
      </c>
      <c r="AN13" s="148">
        <v>452090</v>
      </c>
      <c r="AO13" s="148">
        <v>567755</v>
      </c>
      <c r="AP13" s="148">
        <v>1019845</v>
      </c>
      <c r="AQ13" s="148">
        <v>414524</v>
      </c>
      <c r="AR13" s="148">
        <v>1434369</v>
      </c>
      <c r="AS13" s="148">
        <v>478196</v>
      </c>
      <c r="AT13" s="148">
        <v>1912565</v>
      </c>
      <c r="AU13" s="148">
        <v>291806</v>
      </c>
      <c r="AV13" s="148">
        <v>343782</v>
      </c>
      <c r="AW13" s="148">
        <v>635589</v>
      </c>
      <c r="AX13" s="148">
        <v>458224</v>
      </c>
      <c r="AY13" s="148">
        <v>1102138</v>
      </c>
      <c r="AZ13" s="148">
        <v>447344</v>
      </c>
      <c r="BA13" s="148">
        <v>1549483</v>
      </c>
      <c r="BB13" s="148">
        <v>376735</v>
      </c>
      <c r="BC13" s="148">
        <v>308182</v>
      </c>
      <c r="BD13" s="148">
        <v>684917</v>
      </c>
      <c r="BE13" s="147">
        <v>203293.16205443154</v>
      </c>
      <c r="BF13" s="147">
        <v>888209.98918177851</v>
      </c>
      <c r="BG13" s="147">
        <v>276743.86471892858</v>
      </c>
      <c r="BH13" s="147">
        <v>1164953.8539007071</v>
      </c>
      <c r="BI13" s="147">
        <v>235445.23061486741</v>
      </c>
      <c r="BJ13" s="147">
        <v>320354.5324224038</v>
      </c>
      <c r="BK13" s="147">
        <v>555799.76303727122</v>
      </c>
      <c r="BL13" s="147">
        <v>320194.40807687928</v>
      </c>
      <c r="BM13" s="147">
        <v>875994.17111415043</v>
      </c>
      <c r="BN13" s="147">
        <v>398905.40204880724</v>
      </c>
      <c r="BO13" s="147">
        <v>1274899.5731629576</v>
      </c>
      <c r="BP13" s="147">
        <v>404498.94397802837</v>
      </c>
      <c r="BQ13" s="147">
        <v>461813.82208176714</v>
      </c>
      <c r="BR13" s="147">
        <v>516549.58363926841</v>
      </c>
      <c r="BS13" s="147">
        <v>1382862.3496990639</v>
      </c>
      <c r="BT13" s="147">
        <v>549642.84817074414</v>
      </c>
      <c r="BU13" s="147">
        <v>1932505.1978698082</v>
      </c>
      <c r="BV13" s="147">
        <v>478947.8102943633</v>
      </c>
      <c r="BW13" s="147">
        <v>586399.41049447842</v>
      </c>
      <c r="BX13" s="147">
        <v>1065347.2207888418</v>
      </c>
      <c r="BY13" s="147">
        <v>627648.22259171482</v>
      </c>
      <c r="BZ13" s="147">
        <v>1692995.4433805565</v>
      </c>
      <c r="CA13" s="147">
        <v>582296.0314924469</v>
      </c>
      <c r="CB13" s="147">
        <v>2275291.4748730035</v>
      </c>
      <c r="CC13" s="147">
        <v>495058.56221727887</v>
      </c>
      <c r="CD13" s="147">
        <v>465819.21959931427</v>
      </c>
      <c r="CE13" s="147">
        <v>960877.78181659314</v>
      </c>
      <c r="CF13" s="147">
        <v>688768.19574692554</v>
      </c>
      <c r="CG13" s="147">
        <v>1649645.9775635186</v>
      </c>
      <c r="CH13" s="147">
        <v>759555.94731647358</v>
      </c>
      <c r="CI13" s="147">
        <v>2409201.9248799924</v>
      </c>
      <c r="CJ13" s="147">
        <v>769278.19374107709</v>
      </c>
      <c r="CK13" s="147">
        <v>926104.07882224559</v>
      </c>
      <c r="CL13" s="147">
        <v>1119225.0866153545</v>
      </c>
      <c r="CM13" s="147">
        <v>1109161.4069416702</v>
      </c>
      <c r="CN13" s="147">
        <v>3923768.7661203486</v>
      </c>
    </row>
    <row r="14" spans="1:92" s="31" customFormat="1" ht="15" customHeight="1">
      <c r="A14" s="108"/>
      <c r="B14" s="146" t="s">
        <v>617</v>
      </c>
      <c r="C14" s="146" t="s">
        <v>588</v>
      </c>
      <c r="D14" s="148">
        <v>-1067811</v>
      </c>
      <c r="E14" s="148">
        <v>-208683</v>
      </c>
      <c r="F14" s="148">
        <v>-252531</v>
      </c>
      <c r="G14" s="148">
        <v>-461214</v>
      </c>
      <c r="H14" s="148">
        <v>-223190</v>
      </c>
      <c r="I14" s="148">
        <v>-684404</v>
      </c>
      <c r="J14" s="148">
        <v>-278672</v>
      </c>
      <c r="K14" s="148">
        <v>-963076</v>
      </c>
      <c r="L14" s="148">
        <v>-298860</v>
      </c>
      <c r="M14" s="148">
        <v>-346644</v>
      </c>
      <c r="N14" s="148">
        <v>-642339</v>
      </c>
      <c r="O14" s="148">
        <v>-369163</v>
      </c>
      <c r="P14" s="148">
        <v>-1016699</v>
      </c>
      <c r="Q14" s="148">
        <v>-445212</v>
      </c>
      <c r="R14" s="148">
        <v>-1459879</v>
      </c>
      <c r="S14" s="148">
        <v>-355780</v>
      </c>
      <c r="T14" s="148">
        <v>-419970</v>
      </c>
      <c r="U14" s="148">
        <v>-775750</v>
      </c>
      <c r="V14" s="148">
        <v>-405627</v>
      </c>
      <c r="W14" s="148">
        <v>-1181377</v>
      </c>
      <c r="X14" s="148">
        <v>-425016</v>
      </c>
      <c r="Y14" s="148">
        <v>-1606393</v>
      </c>
      <c r="Z14" s="148">
        <v>-277172</v>
      </c>
      <c r="AA14" s="148">
        <v>-410289</v>
      </c>
      <c r="AB14" s="148">
        <v>-687461</v>
      </c>
      <c r="AC14" s="148">
        <v>-375566</v>
      </c>
      <c r="AD14" s="148">
        <v>1063027</v>
      </c>
      <c r="AE14" s="148">
        <v>-503402</v>
      </c>
      <c r="AF14" s="148">
        <v>-1566429</v>
      </c>
      <c r="AG14" s="148">
        <v>-427574</v>
      </c>
      <c r="AH14" s="148">
        <v>-421531</v>
      </c>
      <c r="AI14" s="148">
        <v>-849105</v>
      </c>
      <c r="AJ14" s="148">
        <v>-457823</v>
      </c>
      <c r="AK14" s="148">
        <v>-1306928</v>
      </c>
      <c r="AL14" s="148">
        <v>-475404</v>
      </c>
      <c r="AM14" s="148">
        <v>-1782332</v>
      </c>
      <c r="AN14" s="148">
        <v>-338065</v>
      </c>
      <c r="AO14" s="148">
        <v>-433608</v>
      </c>
      <c r="AP14" s="148">
        <v>-771673</v>
      </c>
      <c r="AQ14" s="148">
        <v>-341070</v>
      </c>
      <c r="AR14" s="148">
        <v>-1112743</v>
      </c>
      <c r="AS14" s="148">
        <v>-389554</v>
      </c>
      <c r="AT14" s="148">
        <v>-1502296</v>
      </c>
      <c r="AU14" s="148">
        <v>-250765</v>
      </c>
      <c r="AV14" s="148">
        <v>-301366</v>
      </c>
      <c r="AW14" s="148">
        <v>-552131</v>
      </c>
      <c r="AX14" s="148">
        <v>-397532</v>
      </c>
      <c r="AY14" s="148">
        <v>-949663</v>
      </c>
      <c r="AZ14" s="148">
        <v>-392293</v>
      </c>
      <c r="BA14" s="148">
        <v>-1341956</v>
      </c>
      <c r="BB14" s="148">
        <v>-353025</v>
      </c>
      <c r="BC14" s="148">
        <v>-275762</v>
      </c>
      <c r="BD14" s="148">
        <v>-628787</v>
      </c>
      <c r="BE14" s="147">
        <v>-198787.31611443197</v>
      </c>
      <c r="BF14" s="147">
        <v>-827574.23424177885</v>
      </c>
      <c r="BG14" s="147">
        <v>-264678.77424892806</v>
      </c>
      <c r="BH14" s="147">
        <v>-1092253.008490707</v>
      </c>
      <c r="BI14" s="147">
        <v>-219450.83368486745</v>
      </c>
      <c r="BJ14" s="147">
        <v>-272082.36643240385</v>
      </c>
      <c r="BK14" s="147">
        <v>-491533.20011727128</v>
      </c>
      <c r="BL14" s="147">
        <v>-273714.46997687937</v>
      </c>
      <c r="BM14" s="147">
        <v>-765247.67009415058</v>
      </c>
      <c r="BN14" s="147">
        <v>-336806.439818807</v>
      </c>
      <c r="BO14" s="147">
        <v>-1102054.1099129575</v>
      </c>
      <c r="BP14" s="147">
        <v>-343709.63101712835</v>
      </c>
      <c r="BQ14" s="147">
        <v>-392081.04652744258</v>
      </c>
      <c r="BR14" s="147">
        <v>-441313.00222701812</v>
      </c>
      <c r="BS14" s="147">
        <v>-1177103.6797715891</v>
      </c>
      <c r="BT14" s="147">
        <v>-463262.75031699421</v>
      </c>
      <c r="BU14" s="147">
        <v>-1640366.4300885834</v>
      </c>
      <c r="BV14" s="147">
        <v>-400709.19211203826</v>
      </c>
      <c r="BW14" s="147">
        <v>-456489.26658540359</v>
      </c>
      <c r="BX14" s="147">
        <v>-857198.45869744185</v>
      </c>
      <c r="BY14" s="147">
        <v>-511783.71891246439</v>
      </c>
      <c r="BZ14" s="147">
        <v>-1368982.1776099061</v>
      </c>
      <c r="CA14" s="147">
        <v>-484009.1160614281</v>
      </c>
      <c r="CB14" s="147">
        <v>-1852991.2936713342</v>
      </c>
      <c r="CC14" s="147">
        <v>-443317.54254205397</v>
      </c>
      <c r="CD14" s="147">
        <v>-396940.58073813911</v>
      </c>
      <c r="CE14" s="147">
        <v>-840258.12328019307</v>
      </c>
      <c r="CF14" s="147">
        <v>-559067.83688510105</v>
      </c>
      <c r="CG14" s="147">
        <v>-1399325.9601652941</v>
      </c>
      <c r="CH14" s="147">
        <v>-619751.38476637274</v>
      </c>
      <c r="CI14" s="147">
        <v>-2019077.3449316667</v>
      </c>
      <c r="CJ14" s="147">
        <v>-622277.01060097723</v>
      </c>
      <c r="CK14" s="147">
        <v>-790068.7180505459</v>
      </c>
      <c r="CL14" s="147">
        <v>-941915.52770067879</v>
      </c>
      <c r="CM14" s="147">
        <v>-937113.9440716682</v>
      </c>
      <c r="CN14" s="147">
        <v>-3291375.2004238702</v>
      </c>
    </row>
    <row r="15" spans="1:92" s="31" customFormat="1" ht="15" customHeight="1">
      <c r="B15" s="146" t="s">
        <v>618</v>
      </c>
      <c r="C15" s="146" t="s">
        <v>589</v>
      </c>
      <c r="D15" s="148">
        <v>422936</v>
      </c>
      <c r="E15" s="148">
        <v>66021</v>
      </c>
      <c r="F15" s="148">
        <v>57355</v>
      </c>
      <c r="G15" s="148">
        <v>123376</v>
      </c>
      <c r="H15" s="148">
        <v>46625</v>
      </c>
      <c r="I15" s="148">
        <v>170001</v>
      </c>
      <c r="J15" s="148">
        <v>64228</v>
      </c>
      <c r="K15" s="148">
        <v>234229</v>
      </c>
      <c r="L15" s="148">
        <v>69152</v>
      </c>
      <c r="M15" s="148">
        <v>94018</v>
      </c>
      <c r="N15" s="148">
        <v>225835</v>
      </c>
      <c r="O15" s="148">
        <v>121568</v>
      </c>
      <c r="P15" s="148">
        <v>282706</v>
      </c>
      <c r="Q15" s="148">
        <v>132486</v>
      </c>
      <c r="R15" s="148">
        <v>417224</v>
      </c>
      <c r="S15" s="148">
        <v>111730</v>
      </c>
      <c r="T15" s="148">
        <v>133214</v>
      </c>
      <c r="U15" s="148">
        <v>244944</v>
      </c>
      <c r="V15" s="148">
        <v>114114</v>
      </c>
      <c r="W15" s="148">
        <v>359058</v>
      </c>
      <c r="X15" s="148">
        <v>101383</v>
      </c>
      <c r="Y15" s="148">
        <v>460441</v>
      </c>
      <c r="Z15" s="148">
        <v>64419</v>
      </c>
      <c r="AA15" s="148">
        <v>61212</v>
      </c>
      <c r="AB15" s="148">
        <v>125631</v>
      </c>
      <c r="AC15" s="148">
        <v>70858</v>
      </c>
      <c r="AD15" s="148">
        <v>196498</v>
      </c>
      <c r="AE15" s="148">
        <v>86613</v>
      </c>
      <c r="AF15" s="148">
        <v>283102</v>
      </c>
      <c r="AG15" s="148">
        <v>86174</v>
      </c>
      <c r="AH15" s="148">
        <v>105376</v>
      </c>
      <c r="AI15" s="148">
        <v>191550</v>
      </c>
      <c r="AJ15" s="148">
        <v>133511</v>
      </c>
      <c r="AK15" s="148">
        <v>325061</v>
      </c>
      <c r="AL15" s="148">
        <v>126296</v>
      </c>
      <c r="AM15" s="148">
        <v>451357</v>
      </c>
      <c r="AN15" s="148">
        <v>114025</v>
      </c>
      <c r="AO15" s="148">
        <v>134147</v>
      </c>
      <c r="AP15" s="148">
        <v>248172</v>
      </c>
      <c r="AQ15" s="148">
        <v>73455</v>
      </c>
      <c r="AR15" s="148">
        <v>321626</v>
      </c>
      <c r="AS15" s="148">
        <v>88643</v>
      </c>
      <c r="AT15" s="148">
        <v>410269</v>
      </c>
      <c r="AU15" s="148">
        <v>41041</v>
      </c>
      <c r="AV15" s="148">
        <v>42417</v>
      </c>
      <c r="AW15" s="148">
        <v>83458</v>
      </c>
      <c r="AX15" s="148">
        <v>60692</v>
      </c>
      <c r="AY15" s="148">
        <v>152475</v>
      </c>
      <c r="AZ15" s="148">
        <v>55051</v>
      </c>
      <c r="BA15" s="148">
        <v>207526</v>
      </c>
      <c r="BB15" s="148">
        <v>23710</v>
      </c>
      <c r="BC15" s="148">
        <v>32420</v>
      </c>
      <c r="BD15" s="148">
        <v>56130</v>
      </c>
      <c r="BE15" s="147">
        <v>4505.8459399995627</v>
      </c>
      <c r="BF15" s="147">
        <v>60635.754939999664</v>
      </c>
      <c r="BG15" s="147">
        <v>12065.090470000519</v>
      </c>
      <c r="BH15" s="147">
        <v>72700.845410000067</v>
      </c>
      <c r="BI15" s="147">
        <v>15994.396929999959</v>
      </c>
      <c r="BJ15" s="147">
        <v>48272.16598999995</v>
      </c>
      <c r="BK15" s="147">
        <v>64266.562919999909</v>
      </c>
      <c r="BL15" s="147">
        <v>46479.938099999912</v>
      </c>
      <c r="BM15" s="147">
        <v>110746.50101999982</v>
      </c>
      <c r="BN15" s="147">
        <v>62098.962230000237</v>
      </c>
      <c r="BO15" s="147">
        <v>172845.46325000006</v>
      </c>
      <c r="BP15" s="147">
        <v>60789.312960900017</v>
      </c>
      <c r="BQ15" s="147">
        <v>69732.775554324558</v>
      </c>
      <c r="BR15" s="147">
        <v>75236.581412250322</v>
      </c>
      <c r="BS15" s="147">
        <v>205758.66992747525</v>
      </c>
      <c r="BT15" s="147">
        <v>86380.097853749845</v>
      </c>
      <c r="BU15" s="147">
        <v>292138.76778122509</v>
      </c>
      <c r="BV15" s="147">
        <v>78238.618182324935</v>
      </c>
      <c r="BW15" s="147">
        <v>129910.14390907515</v>
      </c>
      <c r="BX15" s="147">
        <v>208148.76209140007</v>
      </c>
      <c r="BY15" s="147">
        <v>115864.50367925</v>
      </c>
      <c r="BZ15" s="147">
        <v>324013.26577065006</v>
      </c>
      <c r="CA15" s="147">
        <v>98286.915431018293</v>
      </c>
      <c r="CB15" s="147">
        <v>422300.18120166834</v>
      </c>
      <c r="CC15" s="147">
        <v>51741.019675224976</v>
      </c>
      <c r="CD15" s="147">
        <v>68878.638861175059</v>
      </c>
      <c r="CE15" s="147">
        <v>120619.65853640003</v>
      </c>
      <c r="CF15" s="147">
        <v>129700.35886182486</v>
      </c>
      <c r="CG15" s="147">
        <v>250320.01739822491</v>
      </c>
      <c r="CH15" s="147">
        <v>139804.56255010085</v>
      </c>
      <c r="CI15" s="147">
        <v>390124.57994832576</v>
      </c>
      <c r="CJ15" s="147">
        <v>147001.18314009986</v>
      </c>
      <c r="CK15" s="147">
        <v>136035.36077169969</v>
      </c>
      <c r="CL15" s="147">
        <v>177309.55891467535</v>
      </c>
      <c r="CM15" s="147">
        <v>172047.46287000453</v>
      </c>
      <c r="CN15" s="147">
        <v>632393.56569647929</v>
      </c>
    </row>
    <row r="16" spans="1:92" s="31" customFormat="1" ht="15" customHeight="1">
      <c r="A16" s="108"/>
      <c r="B16" s="43" t="s">
        <v>619</v>
      </c>
      <c r="C16" s="43" t="s">
        <v>590</v>
      </c>
      <c r="D16" s="150">
        <v>-197072</v>
      </c>
      <c r="E16" s="150">
        <v>-36956</v>
      </c>
      <c r="F16" s="150">
        <v>-42303</v>
      </c>
      <c r="G16" s="150">
        <v>-79259</v>
      </c>
      <c r="H16" s="150">
        <v>-39520</v>
      </c>
      <c r="I16" s="150">
        <v>-118779</v>
      </c>
      <c r="J16" s="150">
        <v>-35802</v>
      </c>
      <c r="K16" s="150">
        <v>-154581</v>
      </c>
      <c r="L16" s="150">
        <v>-43429</v>
      </c>
      <c r="M16" s="150">
        <v>-48662</v>
      </c>
      <c r="N16" s="150">
        <v>-88777</v>
      </c>
      <c r="O16" s="150">
        <v>-59544</v>
      </c>
      <c r="P16" s="150">
        <v>-151722</v>
      </c>
      <c r="Q16" s="150">
        <v>-62687</v>
      </c>
      <c r="R16" s="150">
        <v>-214322</v>
      </c>
      <c r="S16" s="150">
        <v>-57525</v>
      </c>
      <c r="T16" s="150">
        <v>-64661</v>
      </c>
      <c r="U16" s="150">
        <v>-122186</v>
      </c>
      <c r="V16" s="150">
        <v>-65652</v>
      </c>
      <c r="W16" s="150">
        <v>-187838</v>
      </c>
      <c r="X16" s="150">
        <v>-67752</v>
      </c>
      <c r="Y16" s="150">
        <v>-255590</v>
      </c>
      <c r="Z16" s="150">
        <v>-53370</v>
      </c>
      <c r="AA16" s="150">
        <v>-66451</v>
      </c>
      <c r="AB16" s="150">
        <v>-119821</v>
      </c>
      <c r="AC16" s="150">
        <v>-71916</v>
      </c>
      <c r="AD16" s="150">
        <v>191737</v>
      </c>
      <c r="AE16" s="150">
        <v>-77340</v>
      </c>
      <c r="AF16" s="150">
        <v>-272464</v>
      </c>
      <c r="AG16" s="150">
        <v>-56886</v>
      </c>
      <c r="AH16" s="150">
        <v>-65047</v>
      </c>
      <c r="AI16" s="150">
        <v>-121933</v>
      </c>
      <c r="AJ16" s="150">
        <v>-69090</v>
      </c>
      <c r="AK16" s="150">
        <v>-191023</v>
      </c>
      <c r="AL16" s="150">
        <v>-63886</v>
      </c>
      <c r="AM16" s="150">
        <v>-254909</v>
      </c>
      <c r="AN16" s="150">
        <v>-58557</v>
      </c>
      <c r="AO16" s="150">
        <v>-64628</v>
      </c>
      <c r="AP16" s="150">
        <v>-123185</v>
      </c>
      <c r="AQ16" s="150">
        <v>-56220</v>
      </c>
      <c r="AR16" s="150">
        <v>-179405</v>
      </c>
      <c r="AS16" s="150">
        <v>-60274</v>
      </c>
      <c r="AT16" s="150">
        <v>-239679</v>
      </c>
      <c r="AU16" s="150">
        <v>-54288</v>
      </c>
      <c r="AV16" s="150">
        <v>-42341</v>
      </c>
      <c r="AW16" s="150">
        <v>-96629</v>
      </c>
      <c r="AX16" s="150">
        <v>-72481</v>
      </c>
      <c r="AY16" s="150">
        <v>-182571</v>
      </c>
      <c r="AZ16" s="150">
        <v>-67492</v>
      </c>
      <c r="BA16" s="150">
        <v>-250063</v>
      </c>
      <c r="BB16" s="150">
        <v>-48707</v>
      </c>
      <c r="BC16" s="150">
        <v>-45076</v>
      </c>
      <c r="BD16" s="150">
        <v>-93783</v>
      </c>
      <c r="BE16" s="149">
        <v>-45001.696699999993</v>
      </c>
      <c r="BF16" s="149">
        <v>-138784.34782000002</v>
      </c>
      <c r="BG16" s="149">
        <v>-65717.547699999923</v>
      </c>
      <c r="BH16" s="149">
        <v>-188832.95518999998</v>
      </c>
      <c r="BI16" s="149">
        <v>-23014.338990000004</v>
      </c>
      <c r="BJ16" s="149">
        <v>-46030.463759999999</v>
      </c>
      <c r="BK16" s="149">
        <v>-69044.802750000003</v>
      </c>
      <c r="BL16" s="149">
        <v>-41386.693650000008</v>
      </c>
      <c r="BM16" s="149">
        <v>-110431.4964</v>
      </c>
      <c r="BN16" s="149">
        <v>-52598.406170000031</v>
      </c>
      <c r="BO16" s="149">
        <v>-163029.90257000003</v>
      </c>
      <c r="BP16" s="149">
        <v>-42055.412960000001</v>
      </c>
      <c r="BQ16" s="149">
        <v>-46058.567439999999</v>
      </c>
      <c r="BR16" s="149">
        <v>-46343.323370000006</v>
      </c>
      <c r="BS16" s="149">
        <v>-134457.30377</v>
      </c>
      <c r="BT16" s="149">
        <v>-49659.241299999994</v>
      </c>
      <c r="BU16" s="149">
        <v>-184116.54506999999</v>
      </c>
      <c r="BV16" s="149">
        <v>-52342.70046</v>
      </c>
      <c r="BW16" s="149">
        <v>-57672.808370000006</v>
      </c>
      <c r="BX16" s="149">
        <v>-110015.50882999999</v>
      </c>
      <c r="BY16" s="149">
        <v>-56696.079169999997</v>
      </c>
      <c r="BZ16" s="149">
        <v>-166711.58799999999</v>
      </c>
      <c r="CA16" s="149">
        <v>-57037.467742666078</v>
      </c>
      <c r="CB16" s="149">
        <v>-223749.0557426661</v>
      </c>
      <c r="CC16" s="149">
        <v>-58926.565408563838</v>
      </c>
      <c r="CD16" s="149">
        <v>-34842.035394061488</v>
      </c>
      <c r="CE16" s="149">
        <v>-93768.600802625326</v>
      </c>
      <c r="CF16" s="149">
        <v>-56656.535957374668</v>
      </c>
      <c r="CG16" s="149">
        <v>-150425.13675999999</v>
      </c>
      <c r="CH16" s="149">
        <v>198285.94211471171</v>
      </c>
      <c r="CI16" s="149">
        <v>47860.805354711716</v>
      </c>
      <c r="CJ16" s="149">
        <v>-59210.730964000002</v>
      </c>
      <c r="CK16" s="149">
        <v>-56812.851269999977</v>
      </c>
      <c r="CL16" s="149">
        <v>-56883.151406000034</v>
      </c>
      <c r="CM16" s="149">
        <v>-102080.05165793397</v>
      </c>
      <c r="CN16" s="149">
        <v>-274986.78529793397</v>
      </c>
    </row>
    <row r="17" spans="1:93" s="31" customFormat="1" ht="15" customHeight="1">
      <c r="A17" s="108"/>
      <c r="B17" s="43" t="s">
        <v>620</v>
      </c>
      <c r="C17" s="43" t="s">
        <v>591</v>
      </c>
      <c r="D17" s="150">
        <v>-32420</v>
      </c>
      <c r="E17" s="150">
        <v>-1954</v>
      </c>
      <c r="F17" s="150">
        <v>11563</v>
      </c>
      <c r="G17" s="150">
        <v>9609</v>
      </c>
      <c r="H17" s="150">
        <v>-237</v>
      </c>
      <c r="I17" s="150">
        <v>9372</v>
      </c>
      <c r="J17" s="150">
        <v>-2251</v>
      </c>
      <c r="K17" s="150">
        <v>7121</v>
      </c>
      <c r="L17" s="150">
        <v>-1928</v>
      </c>
      <c r="M17" s="150">
        <v>2318</v>
      </c>
      <c r="N17" s="150">
        <v>1840</v>
      </c>
      <c r="O17" s="150">
        <v>688</v>
      </c>
      <c r="P17" s="150">
        <v>-5789</v>
      </c>
      <c r="Q17" s="150">
        <v>3998</v>
      </c>
      <c r="R17" s="150">
        <v>-1790</v>
      </c>
      <c r="S17" s="150">
        <v>5700</v>
      </c>
      <c r="T17" s="150">
        <v>4031</v>
      </c>
      <c r="U17" s="150">
        <v>9731</v>
      </c>
      <c r="V17" s="150">
        <v>7965</v>
      </c>
      <c r="W17" s="150">
        <v>17697</v>
      </c>
      <c r="X17" s="150">
        <v>3954</v>
      </c>
      <c r="Y17" s="150">
        <v>38720</v>
      </c>
      <c r="Z17" s="150">
        <v>438</v>
      </c>
      <c r="AA17" s="150">
        <v>-27303</v>
      </c>
      <c r="AB17" s="150">
        <v>-26865</v>
      </c>
      <c r="AC17" s="150">
        <v>-3993</v>
      </c>
      <c r="AD17" s="150">
        <v>30858</v>
      </c>
      <c r="AE17" s="150">
        <v>-4257</v>
      </c>
      <c r="AF17" s="150">
        <v>-35115</v>
      </c>
      <c r="AG17" s="150">
        <v>-2622</v>
      </c>
      <c r="AH17" s="150">
        <v>4229</v>
      </c>
      <c r="AI17" s="150">
        <v>1607</v>
      </c>
      <c r="AJ17" s="150">
        <v>-10551</v>
      </c>
      <c r="AK17" s="150">
        <v>-8944</v>
      </c>
      <c r="AL17" s="150">
        <v>-15550</v>
      </c>
      <c r="AM17" s="150">
        <v>-24494</v>
      </c>
      <c r="AN17" s="150" t="s">
        <v>10</v>
      </c>
      <c r="AO17" s="150" t="s">
        <v>10</v>
      </c>
      <c r="AP17" s="150" t="s">
        <v>10</v>
      </c>
      <c r="AQ17" s="150" t="s">
        <v>10</v>
      </c>
      <c r="AR17" s="150" t="s">
        <v>10</v>
      </c>
      <c r="AS17" s="150" t="s">
        <v>10</v>
      </c>
      <c r="AT17" s="150" t="s">
        <v>10</v>
      </c>
      <c r="AU17" s="150" t="s">
        <v>10</v>
      </c>
      <c r="AV17" s="150" t="s">
        <v>10</v>
      </c>
      <c r="AW17" s="150" t="s">
        <v>10</v>
      </c>
      <c r="AX17" s="150" t="s">
        <v>10</v>
      </c>
      <c r="AY17" s="150" t="s">
        <v>10</v>
      </c>
      <c r="AZ17" s="150" t="s">
        <v>10</v>
      </c>
      <c r="BA17" s="150" t="s">
        <v>10</v>
      </c>
      <c r="BB17" s="150" t="s">
        <v>10</v>
      </c>
      <c r="BC17" s="150" t="s">
        <v>10</v>
      </c>
      <c r="BD17" s="150" t="s">
        <v>10</v>
      </c>
      <c r="BE17" s="150" t="s">
        <v>10</v>
      </c>
      <c r="BF17" s="150" t="s">
        <v>10</v>
      </c>
      <c r="BG17" s="150">
        <v>-15668.940329999983</v>
      </c>
      <c r="BH17" s="150">
        <v>-116132.10977999991</v>
      </c>
      <c r="BI17" s="150"/>
      <c r="BJ17" s="150"/>
      <c r="BK17" s="150">
        <v>0</v>
      </c>
      <c r="BL17" s="150"/>
      <c r="BM17" s="150">
        <v>0</v>
      </c>
      <c r="BN17" s="150"/>
      <c r="BO17" s="150">
        <v>0</v>
      </c>
      <c r="BP17" s="149"/>
      <c r="BQ17" s="149"/>
      <c r="BR17" s="149"/>
      <c r="BS17" s="149"/>
      <c r="BT17" s="149"/>
      <c r="BU17" s="149"/>
      <c r="BV17" s="149"/>
      <c r="BW17" s="149"/>
      <c r="BX17" s="149"/>
      <c r="BY17" s="149"/>
      <c r="BZ17" s="149"/>
      <c r="CA17" s="149"/>
      <c r="CB17" s="149"/>
      <c r="CC17" s="149"/>
      <c r="CD17" s="149"/>
      <c r="CE17" s="149">
        <v>0</v>
      </c>
      <c r="CF17" s="149"/>
      <c r="CG17" s="149">
        <v>0</v>
      </c>
      <c r="CH17" s="149"/>
      <c r="CI17" s="149">
        <v>0</v>
      </c>
      <c r="CJ17" s="149"/>
      <c r="CK17" s="149"/>
      <c r="CL17" s="149"/>
      <c r="CM17" s="149"/>
      <c r="CN17" s="149"/>
    </row>
    <row r="18" spans="1:93" s="31" customFormat="1" ht="15" customHeight="1">
      <c r="A18" s="108"/>
      <c r="B18" s="146" t="s">
        <v>621</v>
      </c>
      <c r="C18" s="146" t="s">
        <v>592</v>
      </c>
      <c r="D18" s="148">
        <v>193444</v>
      </c>
      <c r="E18" s="148">
        <v>27111</v>
      </c>
      <c r="F18" s="148">
        <v>26615</v>
      </c>
      <c r="G18" s="148">
        <v>53726</v>
      </c>
      <c r="H18" s="148">
        <v>6868</v>
      </c>
      <c r="I18" s="148">
        <v>60594</v>
      </c>
      <c r="J18" s="148">
        <v>26175</v>
      </c>
      <c r="K18" s="148">
        <v>86769</v>
      </c>
      <c r="L18" s="148">
        <v>23080</v>
      </c>
      <c r="M18" s="148">
        <v>73504</v>
      </c>
      <c r="N18" s="148">
        <v>138898</v>
      </c>
      <c r="O18" s="148">
        <v>62023</v>
      </c>
      <c r="P18" s="148">
        <v>125195</v>
      </c>
      <c r="Q18" s="148">
        <v>75916</v>
      </c>
      <c r="R18" s="148">
        <v>201112</v>
      </c>
      <c r="S18" s="148">
        <v>59905</v>
      </c>
      <c r="T18" s="148">
        <v>72584</v>
      </c>
      <c r="U18" s="148">
        <v>132489</v>
      </c>
      <c r="V18" s="148">
        <v>56427</v>
      </c>
      <c r="W18" s="148">
        <v>188917</v>
      </c>
      <c r="X18" s="148">
        <v>37585</v>
      </c>
      <c r="Y18" s="148">
        <v>291643</v>
      </c>
      <c r="Z18" s="148">
        <v>11487</v>
      </c>
      <c r="AA18" s="148">
        <v>-32542</v>
      </c>
      <c r="AB18" s="148">
        <v>-21055</v>
      </c>
      <c r="AC18" s="148">
        <v>-5051</v>
      </c>
      <c r="AD18" s="148">
        <v>-26106</v>
      </c>
      <c r="AE18" s="148">
        <v>5016</v>
      </c>
      <c r="AF18" s="148">
        <v>-24477</v>
      </c>
      <c r="AG18" s="148">
        <v>26666</v>
      </c>
      <c r="AH18" s="148">
        <v>44558</v>
      </c>
      <c r="AI18" s="148">
        <v>71224</v>
      </c>
      <c r="AJ18" s="148">
        <v>53870</v>
      </c>
      <c r="AK18" s="148">
        <v>125094</v>
      </c>
      <c r="AL18" s="148">
        <v>46860</v>
      </c>
      <c r="AM18" s="148">
        <v>171954</v>
      </c>
      <c r="AN18" s="148" t="s">
        <v>10</v>
      </c>
      <c r="AO18" s="148" t="s">
        <v>10</v>
      </c>
      <c r="AP18" s="148" t="s">
        <v>10</v>
      </c>
      <c r="AQ18" s="148" t="s">
        <v>10</v>
      </c>
      <c r="AR18" s="148" t="s">
        <v>10</v>
      </c>
      <c r="AS18" s="148" t="s">
        <v>10</v>
      </c>
      <c r="AT18" s="148" t="s">
        <v>10</v>
      </c>
      <c r="AU18" s="148" t="s">
        <v>10</v>
      </c>
      <c r="AV18" s="148" t="s">
        <v>10</v>
      </c>
      <c r="AW18" s="148" t="s">
        <v>10</v>
      </c>
      <c r="AX18" s="148" t="s">
        <v>10</v>
      </c>
      <c r="AY18" s="148" t="s">
        <v>10</v>
      </c>
      <c r="AZ18" s="148" t="s">
        <v>10</v>
      </c>
      <c r="BA18" s="148" t="s">
        <v>10</v>
      </c>
      <c r="BB18" s="148" t="s">
        <v>10</v>
      </c>
      <c r="BC18" s="148" t="s">
        <v>10</v>
      </c>
      <c r="BD18" s="148" t="s">
        <v>10</v>
      </c>
      <c r="BE18" s="148" t="s">
        <v>10</v>
      </c>
      <c r="BF18" s="148" t="s">
        <v>10</v>
      </c>
      <c r="BG18" s="148">
        <v>-53652.4572299996</v>
      </c>
      <c r="BH18" s="148">
        <v>-76527.753949999926</v>
      </c>
      <c r="BI18" s="148"/>
      <c r="BJ18" s="148"/>
      <c r="BK18" s="148">
        <v>0</v>
      </c>
      <c r="BL18" s="148"/>
      <c r="BM18" s="148">
        <v>0</v>
      </c>
      <c r="BN18" s="148"/>
      <c r="BO18" s="148">
        <v>0</v>
      </c>
      <c r="BP18" s="149"/>
      <c r="BQ18" s="149"/>
      <c r="BR18" s="149"/>
      <c r="BS18" s="149"/>
      <c r="BT18" s="149"/>
      <c r="BU18" s="149"/>
      <c r="BV18" s="149"/>
      <c r="BW18" s="149"/>
      <c r="BX18" s="149"/>
      <c r="BY18" s="149"/>
      <c r="BZ18" s="149"/>
      <c r="CA18" s="149"/>
      <c r="CB18" s="149"/>
      <c r="CC18" s="149"/>
      <c r="CD18" s="149"/>
      <c r="CE18" s="149">
        <v>0</v>
      </c>
      <c r="CF18" s="149"/>
      <c r="CG18" s="149">
        <v>0</v>
      </c>
      <c r="CH18" s="149"/>
      <c r="CI18" s="149">
        <v>0</v>
      </c>
      <c r="CJ18" s="149"/>
      <c r="CK18" s="149"/>
      <c r="CL18" s="149"/>
      <c r="CM18" s="149"/>
      <c r="CN18" s="149"/>
    </row>
    <row r="19" spans="1:93" s="31" customFormat="1" ht="15" customHeight="1">
      <c r="A19" s="108"/>
      <c r="B19" s="146" t="s">
        <v>622</v>
      </c>
      <c r="C19" s="146" t="s">
        <v>593</v>
      </c>
      <c r="D19" s="148">
        <v>137723</v>
      </c>
      <c r="E19" s="148">
        <v>15270</v>
      </c>
      <c r="F19" s="148">
        <v>19525</v>
      </c>
      <c r="G19" s="148">
        <v>34795</v>
      </c>
      <c r="H19" s="148">
        <v>2379</v>
      </c>
      <c r="I19" s="148">
        <v>37174</v>
      </c>
      <c r="J19" s="148">
        <v>24550</v>
      </c>
      <c r="K19" s="148">
        <v>61724</v>
      </c>
      <c r="L19" s="148">
        <v>14155</v>
      </c>
      <c r="M19" s="148">
        <v>26956</v>
      </c>
      <c r="N19" s="148">
        <v>49608</v>
      </c>
      <c r="O19" s="148">
        <v>40656</v>
      </c>
      <c r="P19" s="148">
        <v>88899</v>
      </c>
      <c r="Q19" s="148">
        <v>58355</v>
      </c>
      <c r="R19" s="148">
        <v>147254</v>
      </c>
      <c r="S19" s="148">
        <v>38325</v>
      </c>
      <c r="T19" s="148">
        <v>56007</v>
      </c>
      <c r="U19" s="148">
        <v>94332</v>
      </c>
      <c r="V19" s="148">
        <v>36005</v>
      </c>
      <c r="W19" s="148">
        <v>130337</v>
      </c>
      <c r="X19" s="148">
        <v>32101</v>
      </c>
      <c r="Y19" s="148">
        <v>98515</v>
      </c>
      <c r="Z19" s="148">
        <v>6015</v>
      </c>
      <c r="AA19" s="148">
        <v>-20952</v>
      </c>
      <c r="AB19" s="148">
        <v>-14937</v>
      </c>
      <c r="AC19" s="148">
        <v>-6125</v>
      </c>
      <c r="AD19" s="148">
        <v>-21062</v>
      </c>
      <c r="AE19" s="148">
        <v>1485</v>
      </c>
      <c r="AF19" s="148">
        <v>-19448</v>
      </c>
      <c r="AG19" s="148">
        <v>17029</v>
      </c>
      <c r="AH19" s="148">
        <v>38509</v>
      </c>
      <c r="AI19" s="148">
        <v>55538</v>
      </c>
      <c r="AJ19" s="148">
        <v>37074</v>
      </c>
      <c r="AK19" s="148">
        <v>92612</v>
      </c>
      <c r="AL19" s="148">
        <v>39014</v>
      </c>
      <c r="AM19" s="148">
        <v>131626</v>
      </c>
      <c r="AN19" s="148" t="s">
        <v>10</v>
      </c>
      <c r="AO19" s="148" t="s">
        <v>10</v>
      </c>
      <c r="AP19" s="148" t="s">
        <v>10</v>
      </c>
      <c r="AQ19" s="148" t="s">
        <v>10</v>
      </c>
      <c r="AR19" s="148" t="s">
        <v>10</v>
      </c>
      <c r="AS19" s="148" t="s">
        <v>10</v>
      </c>
      <c r="AT19" s="148" t="s">
        <v>10</v>
      </c>
      <c r="AU19" s="148" t="s">
        <v>10</v>
      </c>
      <c r="AV19" s="148" t="s">
        <v>10</v>
      </c>
      <c r="AW19" s="148" t="s">
        <v>10</v>
      </c>
      <c r="AX19" s="148" t="s">
        <v>10</v>
      </c>
      <c r="AY19" s="148" t="s">
        <v>10</v>
      </c>
      <c r="AZ19" s="148" t="s">
        <v>10</v>
      </c>
      <c r="BA19" s="148" t="s">
        <v>10</v>
      </c>
      <c r="BB19" s="148" t="s">
        <v>10</v>
      </c>
      <c r="BC19" s="148" t="s">
        <v>10</v>
      </c>
      <c r="BD19" s="148" t="s">
        <v>10</v>
      </c>
      <c r="BE19" s="148" t="s">
        <v>10</v>
      </c>
      <c r="BF19" s="148" t="s">
        <v>10</v>
      </c>
      <c r="BG19" s="148">
        <v>-59461.537173817393</v>
      </c>
      <c r="BH19" s="148">
        <v>-59461.537173817393</v>
      </c>
      <c r="BI19" s="148"/>
      <c r="BJ19" s="148"/>
      <c r="BK19" s="148">
        <v>0</v>
      </c>
      <c r="BL19" s="148"/>
      <c r="BM19" s="148">
        <v>0</v>
      </c>
      <c r="BN19" s="148"/>
      <c r="BO19" s="148">
        <v>0</v>
      </c>
      <c r="BP19" s="149">
        <v>6.8348050180328176E-2</v>
      </c>
      <c r="BQ19" s="149"/>
      <c r="BR19" s="149"/>
      <c r="BS19" s="149"/>
      <c r="BT19" s="149"/>
      <c r="BU19" s="149"/>
      <c r="BV19" s="149"/>
      <c r="BW19" s="149"/>
      <c r="BX19" s="149"/>
      <c r="BY19" s="149"/>
      <c r="BZ19" s="149"/>
      <c r="CA19" s="149"/>
      <c r="CB19" s="149"/>
      <c r="CC19" s="149"/>
      <c r="CD19" s="149"/>
      <c r="CE19" s="149">
        <v>0</v>
      </c>
      <c r="CF19" s="149"/>
      <c r="CG19" s="149">
        <v>0</v>
      </c>
      <c r="CH19" s="149"/>
      <c r="CI19" s="149">
        <v>0</v>
      </c>
      <c r="CJ19" s="149"/>
      <c r="CK19" s="149"/>
      <c r="CL19" s="149"/>
      <c r="CM19" s="149"/>
      <c r="CN19" s="149"/>
    </row>
    <row r="20" spans="1:93" s="31" customFormat="1" ht="15" customHeight="1">
      <c r="A20" s="108"/>
      <c r="B20" s="146" t="s">
        <v>594</v>
      </c>
      <c r="C20" s="146" t="s">
        <v>594</v>
      </c>
      <c r="D20" s="148">
        <v>225864</v>
      </c>
      <c r="E20" s="148">
        <v>29065</v>
      </c>
      <c r="F20" s="148">
        <v>15052</v>
      </c>
      <c r="G20" s="148">
        <v>44117</v>
      </c>
      <c r="H20" s="148">
        <v>7105</v>
      </c>
      <c r="I20" s="148">
        <v>51222</v>
      </c>
      <c r="J20" s="148">
        <v>28426</v>
      </c>
      <c r="K20" s="148">
        <v>79648</v>
      </c>
      <c r="L20" s="148">
        <v>25723</v>
      </c>
      <c r="M20" s="148">
        <v>45356</v>
      </c>
      <c r="N20" s="148">
        <v>137058</v>
      </c>
      <c r="O20" s="148">
        <v>62024</v>
      </c>
      <c r="P20" s="148">
        <v>130984</v>
      </c>
      <c r="Q20" s="148">
        <v>69799</v>
      </c>
      <c r="R20" s="148">
        <v>202902</v>
      </c>
      <c r="S20" s="148">
        <v>54205</v>
      </c>
      <c r="T20" s="148">
        <v>68553</v>
      </c>
      <c r="U20" s="148">
        <v>122758</v>
      </c>
      <c r="V20" s="148">
        <v>48462</v>
      </c>
      <c r="W20" s="148">
        <v>171220</v>
      </c>
      <c r="X20" s="148">
        <v>33631</v>
      </c>
      <c r="Y20" s="148">
        <v>204851</v>
      </c>
      <c r="Z20" s="148">
        <v>11049</v>
      </c>
      <c r="AA20" s="148">
        <v>-5239</v>
      </c>
      <c r="AB20" s="148">
        <v>5810</v>
      </c>
      <c r="AC20" s="148">
        <v>-1058</v>
      </c>
      <c r="AD20" s="148">
        <v>4752</v>
      </c>
      <c r="AE20" s="148">
        <v>9273</v>
      </c>
      <c r="AF20" s="148">
        <v>10638</v>
      </c>
      <c r="AG20" s="148">
        <v>29288</v>
      </c>
      <c r="AH20" s="148">
        <v>40329</v>
      </c>
      <c r="AI20" s="148">
        <v>69617</v>
      </c>
      <c r="AJ20" s="148">
        <v>64421</v>
      </c>
      <c r="AK20" s="148">
        <v>134038</v>
      </c>
      <c r="AL20" s="148">
        <v>62410</v>
      </c>
      <c r="AM20" s="148">
        <v>196448</v>
      </c>
      <c r="AN20" s="148">
        <v>55467</v>
      </c>
      <c r="AO20" s="148">
        <v>69520</v>
      </c>
      <c r="AP20" s="148">
        <v>124987</v>
      </c>
      <c r="AQ20" s="148">
        <v>17235</v>
      </c>
      <c r="AR20" s="148">
        <v>142222</v>
      </c>
      <c r="AS20" s="148">
        <v>28369</v>
      </c>
      <c r="AT20" s="148">
        <v>170590</v>
      </c>
      <c r="AU20" s="148">
        <v>-13247</v>
      </c>
      <c r="AV20" s="148">
        <v>76</v>
      </c>
      <c r="AW20" s="148">
        <v>-13171</v>
      </c>
      <c r="AX20" s="148">
        <v>-11789</v>
      </c>
      <c r="AY20" s="148">
        <v>-30096</v>
      </c>
      <c r="AZ20" s="148">
        <v>-12441</v>
      </c>
      <c r="BA20" s="148">
        <v>-42536</v>
      </c>
      <c r="BB20" s="148">
        <v>-24997</v>
      </c>
      <c r="BC20" s="148">
        <v>-12656</v>
      </c>
      <c r="BD20" s="148">
        <v>-37653</v>
      </c>
      <c r="BE20" s="147">
        <v>-40495.85076000043</v>
      </c>
      <c r="BF20" s="147">
        <v>-78148.59288000036</v>
      </c>
      <c r="BG20" s="147">
        <v>-37983.516899999689</v>
      </c>
      <c r="BH20" s="147">
        <v>-116132.10977999991</v>
      </c>
      <c r="BI20" s="147">
        <v>-7019.9420600000449</v>
      </c>
      <c r="BJ20" s="147">
        <v>2241.7022299999517</v>
      </c>
      <c r="BK20" s="147">
        <v>-4778.2398300000932</v>
      </c>
      <c r="BL20" s="147">
        <v>5093.2444499999037</v>
      </c>
      <c r="BM20" s="147">
        <v>315.00461999981053</v>
      </c>
      <c r="BN20" s="147">
        <v>9500.5560600002063</v>
      </c>
      <c r="BO20" s="147">
        <v>9815.5606800000169</v>
      </c>
      <c r="BP20" s="149">
        <v>18733.900000900016</v>
      </c>
      <c r="BQ20" s="149">
        <v>23674.20811432456</v>
      </c>
      <c r="BR20" s="149">
        <v>28893.258042250312</v>
      </c>
      <c r="BS20" s="149">
        <v>71301.366157475233</v>
      </c>
      <c r="BT20" s="149">
        <v>36720.856553749858</v>
      </c>
      <c r="BU20" s="149">
        <v>108022.2227112251</v>
      </c>
      <c r="BV20" s="149">
        <v>25895.917722324928</v>
      </c>
      <c r="BW20" s="149">
        <v>72237.335539075182</v>
      </c>
      <c r="BX20" s="149">
        <v>98133.25326140011</v>
      </c>
      <c r="BY20" s="149">
        <v>59168.424509249955</v>
      </c>
      <c r="BZ20" s="149">
        <v>157301.67777065007</v>
      </c>
      <c r="CA20" s="149">
        <v>41249.447688352258</v>
      </c>
      <c r="CB20" s="149">
        <v>198551.1254590023</v>
      </c>
      <c r="CC20" s="149">
        <v>-7185.5457333388686</v>
      </c>
      <c r="CD20" s="149">
        <v>34036.603467113564</v>
      </c>
      <c r="CE20" s="149">
        <v>26851.057733774694</v>
      </c>
      <c r="CF20" s="149">
        <v>73043.822904450179</v>
      </c>
      <c r="CG20" s="149">
        <v>99894.880638224873</v>
      </c>
      <c r="CH20" s="149">
        <v>338090.50466481183</v>
      </c>
      <c r="CI20" s="149">
        <v>437985.38530303672</v>
      </c>
      <c r="CJ20" s="149">
        <v>87790.452176099978</v>
      </c>
      <c r="CK20" s="149">
        <v>79222.509501699707</v>
      </c>
      <c r="CL20" s="149">
        <v>120426.40750867534</v>
      </c>
      <c r="CM20" s="149">
        <v>69967.411212070525</v>
      </c>
      <c r="CN20" s="149">
        <v>357406.78039854532</v>
      </c>
    </row>
    <row r="21" spans="1:93" s="31" customFormat="1" ht="15" customHeight="1">
      <c r="A21" s="108"/>
      <c r="B21" s="146" t="s">
        <v>595</v>
      </c>
      <c r="C21" s="146" t="s">
        <v>595</v>
      </c>
      <c r="D21" s="148">
        <v>245079</v>
      </c>
      <c r="E21" s="148">
        <v>34909</v>
      </c>
      <c r="F21" s="148">
        <v>21407</v>
      </c>
      <c r="G21" s="148">
        <v>56316</v>
      </c>
      <c r="H21" s="148">
        <v>10131</v>
      </c>
      <c r="I21" s="148">
        <v>66447</v>
      </c>
      <c r="J21" s="148">
        <v>34334</v>
      </c>
      <c r="K21" s="148">
        <v>100781</v>
      </c>
      <c r="L21" s="148">
        <v>31894</v>
      </c>
      <c r="M21" s="148">
        <v>51642</v>
      </c>
      <c r="N21" s="148">
        <v>165451</v>
      </c>
      <c r="O21" s="148">
        <v>68327</v>
      </c>
      <c r="P21" s="148">
        <v>151938</v>
      </c>
      <c r="Q21" s="148">
        <v>78980</v>
      </c>
      <c r="R21" s="148">
        <v>230843</v>
      </c>
      <c r="S21" s="148">
        <v>61256</v>
      </c>
      <c r="T21" s="148">
        <v>75801</v>
      </c>
      <c r="U21" s="148">
        <v>137056</v>
      </c>
      <c r="V21" s="148">
        <v>55976</v>
      </c>
      <c r="W21" s="148">
        <v>193032</v>
      </c>
      <c r="X21" s="148">
        <v>41886</v>
      </c>
      <c r="Y21" s="148">
        <v>234919</v>
      </c>
      <c r="Z21" s="148">
        <v>20026</v>
      </c>
      <c r="AA21" s="148">
        <v>4908</v>
      </c>
      <c r="AB21" s="148">
        <v>24934</v>
      </c>
      <c r="AC21" s="148">
        <v>9001</v>
      </c>
      <c r="AD21" s="148">
        <v>33935</v>
      </c>
      <c r="AE21" s="148">
        <v>19220</v>
      </c>
      <c r="AF21" s="148">
        <v>49768</v>
      </c>
      <c r="AG21" s="148">
        <v>39155</v>
      </c>
      <c r="AH21" s="148">
        <v>50084</v>
      </c>
      <c r="AI21" s="148">
        <v>89238</v>
      </c>
      <c r="AJ21" s="148">
        <v>74106</v>
      </c>
      <c r="AK21" s="148">
        <v>163345</v>
      </c>
      <c r="AL21" s="148">
        <v>72238</v>
      </c>
      <c r="AM21" s="148">
        <v>225755</v>
      </c>
      <c r="AN21" s="148">
        <v>67442</v>
      </c>
      <c r="AO21" s="148">
        <v>77683</v>
      </c>
      <c r="AP21" s="148">
        <v>145126</v>
      </c>
      <c r="AQ21" s="148">
        <v>27252</v>
      </c>
      <c r="AR21" s="148">
        <v>172378</v>
      </c>
      <c r="AS21" s="148">
        <v>38321</v>
      </c>
      <c r="AT21" s="148">
        <v>210699</v>
      </c>
      <c r="AU21" s="148">
        <v>-3238</v>
      </c>
      <c r="AV21" s="148">
        <v>9225</v>
      </c>
      <c r="AW21" s="148">
        <v>5987</v>
      </c>
      <c r="AX21" s="148">
        <v>-1681</v>
      </c>
      <c r="AY21" s="148">
        <v>165</v>
      </c>
      <c r="AZ21" s="148">
        <v>-2313</v>
      </c>
      <c r="BA21" s="148">
        <v>-2148</v>
      </c>
      <c r="BB21" s="148">
        <v>-14712</v>
      </c>
      <c r="BC21" s="148">
        <v>-2939</v>
      </c>
      <c r="BD21" s="148">
        <v>-17651</v>
      </c>
      <c r="BE21" s="147">
        <v>-30734.30928000038</v>
      </c>
      <c r="BF21" s="147">
        <v>-48384.907540000357</v>
      </c>
      <c r="BG21" s="147">
        <v>-28142.846409999715</v>
      </c>
      <c r="BH21" s="147">
        <v>-76527.753949999926</v>
      </c>
      <c r="BI21" s="147">
        <v>2466.1137700000304</v>
      </c>
      <c r="BJ21" s="147">
        <v>11528.884409999911</v>
      </c>
      <c r="BK21" s="147">
        <v>13994.998179999942</v>
      </c>
      <c r="BL21" s="147">
        <v>13960.003029999974</v>
      </c>
      <c r="BM21" s="147">
        <v>27955.001209999915</v>
      </c>
      <c r="BN21" s="147">
        <v>18358.48287000004</v>
      </c>
      <c r="BO21" s="147">
        <v>46313.484079999951</v>
      </c>
      <c r="BP21" s="149">
        <v>27646.714120900037</v>
      </c>
      <c r="BQ21" s="149">
        <v>33271.487014324892</v>
      </c>
      <c r="BR21" s="149">
        <v>39347.337382250305</v>
      </c>
      <c r="BS21" s="149">
        <v>100265.53851747523</v>
      </c>
      <c r="BT21" s="149">
        <v>46066.949154475791</v>
      </c>
      <c r="BU21" s="149">
        <v>146332.48767195101</v>
      </c>
      <c r="BV21" s="149">
        <v>37346.202647461796</v>
      </c>
      <c r="BW21" s="149">
        <v>83857.676773894316</v>
      </c>
      <c r="BX21" s="149">
        <v>121203.87942135611</v>
      </c>
      <c r="BY21" s="149">
        <v>70860.045313507944</v>
      </c>
      <c r="BZ21" s="149">
        <v>192063.92473486403</v>
      </c>
      <c r="CA21" s="149">
        <v>53683.786596796155</v>
      </c>
      <c r="CB21" s="149">
        <v>245747.71133166022</v>
      </c>
      <c r="CC21" s="149">
        <v>5379.3096766611297</v>
      </c>
      <c r="CD21" s="149">
        <v>46381.28177711356</v>
      </c>
      <c r="CE21" s="149">
        <v>51760.591453774687</v>
      </c>
      <c r="CF21" s="149">
        <v>85717.613778760555</v>
      </c>
      <c r="CG21" s="149">
        <v>137478.20523253526</v>
      </c>
      <c r="CH21" s="149">
        <v>351378.48093050148</v>
      </c>
      <c r="CI21" s="149">
        <v>488856.68616303673</v>
      </c>
      <c r="CJ21" s="149">
        <v>101134.88544609997</v>
      </c>
      <c r="CK21" s="149">
        <v>91826.768741699489</v>
      </c>
      <c r="CL21" s="149">
        <v>133012.86443867534</v>
      </c>
      <c r="CM21" s="149">
        <v>83234.730652070517</v>
      </c>
      <c r="CN21" s="149">
        <v>409209.24927854526</v>
      </c>
    </row>
    <row r="22" spans="1:93" s="31" customFormat="1" ht="15" customHeight="1">
      <c r="A22" s="108"/>
      <c r="B22" s="146" t="s">
        <v>582</v>
      </c>
      <c r="C22" s="146" t="s">
        <v>596</v>
      </c>
      <c r="D22" s="153">
        <v>0</v>
      </c>
      <c r="E22" s="153">
        <v>0</v>
      </c>
      <c r="F22" s="153">
        <v>18.5</v>
      </c>
      <c r="G22" s="153">
        <v>21.1</v>
      </c>
      <c r="H22" s="153">
        <v>17.3</v>
      </c>
      <c r="I22" s="153">
        <v>19.899999999999999</v>
      </c>
      <c r="J22" s="153">
        <v>18.7</v>
      </c>
      <c r="K22" s="153">
        <v>19.600000000000001</v>
      </c>
      <c r="L22" s="153">
        <v>18.790691607882351</v>
      </c>
      <c r="M22" s="153">
        <v>21.335626852326726</v>
      </c>
      <c r="N22" s="153">
        <v>26</v>
      </c>
      <c r="O22" s="153">
        <v>24.6</v>
      </c>
      <c r="P22" s="153">
        <v>21.8</v>
      </c>
      <c r="Q22" s="153">
        <v>22.933435809021322</v>
      </c>
      <c r="R22" s="153">
        <v>22.2</v>
      </c>
      <c r="S22" s="153">
        <v>23.9</v>
      </c>
      <c r="T22" s="153">
        <v>24.1</v>
      </c>
      <c r="U22" s="153">
        <v>24</v>
      </c>
      <c r="V22" s="153">
        <v>22</v>
      </c>
      <c r="W22" s="153">
        <v>23.3</v>
      </c>
      <c r="X22" s="153">
        <v>19.3</v>
      </c>
      <c r="Y22" s="153">
        <v>22.27759945888252</v>
      </c>
      <c r="Z22" s="153">
        <v>18.899999999999999</v>
      </c>
      <c r="AA22" s="153">
        <v>13</v>
      </c>
      <c r="AB22" s="153">
        <v>15.5</v>
      </c>
      <c r="AC22" s="153">
        <v>15.9</v>
      </c>
      <c r="AD22" s="153">
        <v>15.6</v>
      </c>
      <c r="AE22" s="153">
        <v>14.7</v>
      </c>
      <c r="AF22" s="153">
        <v>15.3</v>
      </c>
      <c r="AG22" s="153">
        <v>16.8</v>
      </c>
      <c r="AH22" s="153">
        <v>20</v>
      </c>
      <c r="AI22" s="153">
        <v>18.399999999999999</v>
      </c>
      <c r="AJ22" s="153">
        <v>22.6</v>
      </c>
      <c r="AK22" s="153">
        <v>19.899999999999999</v>
      </c>
      <c r="AL22" s="153">
        <v>21</v>
      </c>
      <c r="AM22" s="153">
        <v>20.2</v>
      </c>
      <c r="AN22" s="153">
        <v>25.2</v>
      </c>
      <c r="AO22" s="153">
        <v>23.6</v>
      </c>
      <c r="AP22" s="153">
        <v>24.3</v>
      </c>
      <c r="AQ22" s="153">
        <v>17.7</v>
      </c>
      <c r="AR22" s="153">
        <v>2.4</v>
      </c>
      <c r="AS22" s="153">
        <v>18.5</v>
      </c>
      <c r="AT22" s="153">
        <v>21.5</v>
      </c>
      <c r="AU22" s="153">
        <v>14.1</v>
      </c>
      <c r="AV22" s="153">
        <v>12.3</v>
      </c>
      <c r="AW22" s="153">
        <v>13.1</v>
      </c>
      <c r="AX22" s="153">
        <v>13.2</v>
      </c>
      <c r="AY22" s="153" t="s">
        <v>10</v>
      </c>
      <c r="AZ22" s="153">
        <v>12.3</v>
      </c>
      <c r="BA22" s="153">
        <v>13.4</v>
      </c>
      <c r="BB22" s="153">
        <v>6.3</v>
      </c>
      <c r="BC22" s="153">
        <v>10.5</v>
      </c>
      <c r="BD22" s="153">
        <v>8.1999999999999993</v>
      </c>
      <c r="BE22" s="153">
        <v>2.2164276921390629</v>
      </c>
      <c r="BF22" s="153">
        <v>6.8267364337860572</v>
      </c>
      <c r="BG22" s="153">
        <v>4.3596596015792635</v>
      </c>
      <c r="BH22" s="153">
        <v>6.2406631100940242</v>
      </c>
      <c r="BI22" s="153">
        <v>6.7932558617689738</v>
      </c>
      <c r="BJ22" s="153">
        <v>15.068357430432929</v>
      </c>
      <c r="BK22" s="154">
        <v>11.562898582180626</v>
      </c>
      <c r="BL22" s="153">
        <v>14.516161721612574</v>
      </c>
      <c r="BM22" s="153">
        <v>12.6</v>
      </c>
      <c r="BN22" s="153">
        <v>15.567340505055945</v>
      </c>
      <c r="BO22" s="154">
        <v>13.557574799494185</v>
      </c>
      <c r="BP22" s="153">
        <v>15.028299545870254</v>
      </c>
      <c r="BQ22" s="153">
        <v>15.099759301266197</v>
      </c>
      <c r="BR22" s="153">
        <v>14.565219641100647</v>
      </c>
      <c r="BS22" s="153">
        <v>14.879186635766898</v>
      </c>
      <c r="BT22" s="153">
        <v>15.715677578855031</v>
      </c>
      <c r="BU22" s="153">
        <v>15.117101268511377</v>
      </c>
      <c r="BV22" s="153">
        <v>16.335520593410617</v>
      </c>
      <c r="BW22" s="153">
        <v>22.153866730447266</v>
      </c>
      <c r="BX22" s="153">
        <v>19.538114713180111</v>
      </c>
      <c r="BY22" s="153">
        <v>18.460102252949397</v>
      </c>
      <c r="BZ22" s="153">
        <v>19.138460592880485</v>
      </c>
      <c r="CA22" s="153">
        <v>16.88</v>
      </c>
      <c r="CB22" s="153">
        <v>18.600000000000001</v>
      </c>
      <c r="CC22" s="153">
        <v>10.5</v>
      </c>
      <c r="CD22" s="152">
        <v>14.8</v>
      </c>
      <c r="CE22" s="152">
        <v>12.5530697887885</v>
      </c>
      <c r="CF22" s="152">
        <v>18.8307705934611</v>
      </c>
      <c r="CG22" s="152">
        <v>15.174165900003601</v>
      </c>
      <c r="CH22" s="152">
        <v>18.406091485957347</v>
      </c>
      <c r="CI22" s="152">
        <v>16.193104277374257</v>
      </c>
      <c r="CJ22" s="152">
        <v>19.11</v>
      </c>
      <c r="CK22" s="152">
        <v>14.688992725817601</v>
      </c>
      <c r="CL22" s="151">
        <v>15.8</v>
      </c>
      <c r="CM22" s="151">
        <v>15.51149019369479</v>
      </c>
      <c r="CN22" s="151">
        <v>16.116993721874248</v>
      </c>
    </row>
    <row r="23" spans="1:93" s="31" customFormat="1" ht="15" customHeight="1">
      <c r="B23" s="146" t="s">
        <v>583</v>
      </c>
      <c r="C23" s="146" t="s">
        <v>597</v>
      </c>
      <c r="D23" s="156">
        <v>16.399999999999999</v>
      </c>
      <c r="E23" s="156">
        <v>12.7</v>
      </c>
      <c r="F23" s="156">
        <v>6.9</v>
      </c>
      <c r="G23" s="156">
        <v>9.6</v>
      </c>
      <c r="H23" s="156">
        <v>3.8</v>
      </c>
      <c r="I23" s="156">
        <v>7.8</v>
      </c>
      <c r="J23" s="156">
        <v>10</v>
      </c>
      <c r="K23" s="156">
        <v>8.4</v>
      </c>
      <c r="L23" s="156">
        <v>8.6999999999999993</v>
      </c>
      <c r="M23" s="155">
        <v>11.719186133589917</v>
      </c>
      <c r="N23" s="156">
        <v>19.100000000000001</v>
      </c>
      <c r="O23" s="156">
        <v>13.9</v>
      </c>
      <c r="P23" s="156">
        <v>11.7</v>
      </c>
      <c r="Q23" s="156">
        <v>13.7</v>
      </c>
      <c r="R23" s="156">
        <v>12.3</v>
      </c>
      <c r="S23" s="156">
        <v>13.1</v>
      </c>
      <c r="T23" s="156">
        <v>13.7</v>
      </c>
      <c r="U23" s="156">
        <v>13.4</v>
      </c>
      <c r="V23" s="156">
        <v>10.8</v>
      </c>
      <c r="W23" s="156">
        <v>12.5</v>
      </c>
      <c r="X23" s="156">
        <v>8</v>
      </c>
      <c r="Y23" s="155">
        <v>11.366128097370181</v>
      </c>
      <c r="Z23" s="156">
        <v>5.9</v>
      </c>
      <c r="AA23" s="156">
        <v>1</v>
      </c>
      <c r="AB23" s="156">
        <v>3.1</v>
      </c>
      <c r="AC23" s="156">
        <v>2</v>
      </c>
      <c r="AD23" s="156">
        <v>2.7</v>
      </c>
      <c r="AE23" s="156">
        <v>3.3</v>
      </c>
      <c r="AF23" s="156">
        <v>2.7</v>
      </c>
      <c r="AG23" s="156">
        <v>7.6</v>
      </c>
      <c r="AH23" s="156">
        <v>9.5</v>
      </c>
      <c r="AI23" s="156">
        <v>8.6</v>
      </c>
      <c r="AJ23" s="156">
        <v>12.5</v>
      </c>
      <c r="AK23" s="156">
        <v>10</v>
      </c>
      <c r="AL23" s="156">
        <v>12</v>
      </c>
      <c r="AM23" s="156">
        <v>10.1</v>
      </c>
      <c r="AN23" s="156">
        <v>14.9</v>
      </c>
      <c r="AO23" s="156">
        <v>13.7</v>
      </c>
      <c r="AP23" s="156">
        <v>14.2</v>
      </c>
      <c r="AQ23" s="156">
        <v>6.6</v>
      </c>
      <c r="AR23" s="156">
        <v>12</v>
      </c>
      <c r="AS23" s="156">
        <v>8</v>
      </c>
      <c r="AT23" s="156">
        <v>11</v>
      </c>
      <c r="AU23" s="156">
        <v>1.1000000000000001</v>
      </c>
      <c r="AV23" s="156">
        <v>-2.7</v>
      </c>
      <c r="AW23" s="156">
        <v>0.9</v>
      </c>
      <c r="AX23" s="156">
        <v>-0.4</v>
      </c>
      <c r="AY23" s="156">
        <v>0</v>
      </c>
      <c r="AZ23" s="156">
        <v>-0.5</v>
      </c>
      <c r="BA23" s="156">
        <v>-0.1</v>
      </c>
      <c r="BB23" s="156">
        <v>3.9</v>
      </c>
      <c r="BC23" s="156">
        <v>-1</v>
      </c>
      <c r="BD23" s="156">
        <v>-2.6</v>
      </c>
      <c r="BE23" s="155">
        <v>-15.118220883283474</v>
      </c>
      <c r="BF23" s="155">
        <v>-5.447462664158131</v>
      </c>
      <c r="BG23" s="148">
        <v>-10.16927563636601</v>
      </c>
      <c r="BH23" s="153">
        <v>-6.5691661256586249</v>
      </c>
      <c r="BI23" s="153">
        <v>1.0474256639473016</v>
      </c>
      <c r="BJ23" s="153">
        <v>3.598789229801965</v>
      </c>
      <c r="BK23" s="153">
        <v>2.5179928295617957</v>
      </c>
      <c r="BL23" s="153">
        <v>4.3598522266035795</v>
      </c>
      <c r="BM23" s="153">
        <v>3.2</v>
      </c>
      <c r="BN23" s="153">
        <v>4.6022146543289546</v>
      </c>
      <c r="BO23" s="153">
        <v>3.6327162589833395</v>
      </c>
      <c r="BP23" s="153">
        <v>6.8348050180328173</v>
      </c>
      <c r="BQ23" s="153">
        <v>7.2045238629592072</v>
      </c>
      <c r="BR23" s="153">
        <v>7.6173398698794541</v>
      </c>
      <c r="BS23" s="153">
        <v>7.2505798237470875</v>
      </c>
      <c r="BT23" s="153">
        <v>8.3812514449683686</v>
      </c>
      <c r="BU23" s="153">
        <v>7.5721652823108911</v>
      </c>
      <c r="BV23" s="153">
        <v>7.797551600561377</v>
      </c>
      <c r="BW23" s="153">
        <v>14.300436745524989</v>
      </c>
      <c r="BX23" s="153">
        <v>11.376936744774166</v>
      </c>
      <c r="BY23" s="153">
        <v>11.289770728722734</v>
      </c>
      <c r="BZ23" s="153">
        <v>11.344621480572489</v>
      </c>
      <c r="CA23" s="153">
        <v>9.1999999999999993</v>
      </c>
      <c r="CB23" s="153">
        <v>10.8</v>
      </c>
      <c r="CC23" s="153">
        <v>1.1000000000000001</v>
      </c>
      <c r="CD23" s="152">
        <v>10</v>
      </c>
      <c r="CE23" s="152">
        <v>5.3868028206374401</v>
      </c>
      <c r="CF23" s="152">
        <v>12.4450597905156</v>
      </c>
      <c r="CG23" s="152">
        <v>8.33380053068033</v>
      </c>
      <c r="CH23" s="152">
        <v>46.26104004213628</v>
      </c>
      <c r="CI23" s="152">
        <v>20.291229270348012</v>
      </c>
      <c r="CJ23" s="152">
        <v>13.15</v>
      </c>
      <c r="CK23" s="152">
        <v>9.9153832535192308</v>
      </c>
      <c r="CL23" s="151">
        <v>11.9</v>
      </c>
      <c r="CM23" s="151">
        <v>7.5042937962993577</v>
      </c>
      <c r="CN23" s="151">
        <v>10.428984827338679</v>
      </c>
    </row>
    <row r="24" spans="1:93" s="97" customFormat="1" ht="15" customHeight="1">
      <c r="A24" s="108"/>
      <c r="B24" s="157" t="s">
        <v>584</v>
      </c>
      <c r="C24" s="157"/>
      <c r="D24" s="161">
        <v>0</v>
      </c>
      <c r="E24" s="161">
        <v>0</v>
      </c>
      <c r="F24" s="161">
        <v>0</v>
      </c>
      <c r="G24" s="161">
        <v>0</v>
      </c>
      <c r="H24" s="161">
        <v>0</v>
      </c>
      <c r="I24" s="161">
        <v>0</v>
      </c>
      <c r="J24" s="161">
        <v>0</v>
      </c>
      <c r="K24" s="161">
        <v>0</v>
      </c>
      <c r="L24" s="161">
        <v>3.8</v>
      </c>
      <c r="M24" s="161">
        <v>5.8</v>
      </c>
      <c r="N24" s="161">
        <v>5.7</v>
      </c>
      <c r="O24" s="161">
        <v>8.3000000000000007</v>
      </c>
      <c r="P24" s="161">
        <v>6.8</v>
      </c>
      <c r="Q24" s="161">
        <v>10.1</v>
      </c>
      <c r="R24" s="161">
        <v>7.8</v>
      </c>
      <c r="S24" s="161">
        <v>8.1999999999999993</v>
      </c>
      <c r="T24" s="161">
        <v>10.1</v>
      </c>
      <c r="U24" s="161">
        <v>9.1999999999999993</v>
      </c>
      <c r="V24" s="161">
        <v>6.9</v>
      </c>
      <c r="W24" s="161">
        <v>8.5</v>
      </c>
      <c r="X24" s="161">
        <v>6.1</v>
      </c>
      <c r="Y24" s="161">
        <v>4.9000000000000004</v>
      </c>
      <c r="Z24" s="161">
        <v>1.8</v>
      </c>
      <c r="AA24" s="161">
        <v>-4.4000000000000004</v>
      </c>
      <c r="AB24" s="161">
        <v>-1.8</v>
      </c>
      <c r="AC24" s="161">
        <v>-1.4</v>
      </c>
      <c r="AD24" s="161">
        <v>-1.7</v>
      </c>
      <c r="AE24" s="161">
        <v>0.3</v>
      </c>
      <c r="AF24" s="161">
        <v>-1.1000000000000001</v>
      </c>
      <c r="AG24" s="161">
        <v>3.3</v>
      </c>
      <c r="AH24" s="161">
        <v>7.3</v>
      </c>
      <c r="AI24" s="161">
        <v>5.3</v>
      </c>
      <c r="AJ24" s="161">
        <v>6.3</v>
      </c>
      <c r="AK24" s="161">
        <v>5.7</v>
      </c>
      <c r="AL24" s="161">
        <v>6.5</v>
      </c>
      <c r="AM24" s="161">
        <v>5.9</v>
      </c>
      <c r="AN24" s="161" t="s">
        <v>10</v>
      </c>
      <c r="AO24" s="161" t="s">
        <v>10</v>
      </c>
      <c r="AP24" s="161" t="s">
        <v>10</v>
      </c>
      <c r="AQ24" s="161" t="s">
        <v>10</v>
      </c>
      <c r="AR24" s="161" t="s">
        <v>10</v>
      </c>
      <c r="AS24" s="161" t="s">
        <v>10</v>
      </c>
      <c r="AT24" s="161" t="s">
        <v>10</v>
      </c>
      <c r="AU24" s="161" t="s">
        <v>10</v>
      </c>
      <c r="AV24" s="161" t="s">
        <v>10</v>
      </c>
      <c r="AW24" s="161" t="s">
        <v>10</v>
      </c>
      <c r="AX24" s="161" t="s">
        <v>10</v>
      </c>
      <c r="AY24" s="161" t="s">
        <v>10</v>
      </c>
      <c r="AZ24" s="161" t="s">
        <v>10</v>
      </c>
      <c r="BA24" s="161" t="s">
        <v>10</v>
      </c>
      <c r="BB24" s="161" t="s">
        <v>10</v>
      </c>
      <c r="BC24" s="161" t="s">
        <v>10</v>
      </c>
      <c r="BD24" s="161" t="s">
        <v>10</v>
      </c>
      <c r="BE24" s="161" t="s">
        <v>10</v>
      </c>
      <c r="BF24" s="161" t="s">
        <v>10</v>
      </c>
      <c r="BG24" s="161"/>
      <c r="BH24" s="160">
        <v>-21.486126615384503</v>
      </c>
      <c r="BI24" s="159"/>
      <c r="BJ24" s="159"/>
      <c r="BK24" s="159"/>
      <c r="BL24" s="159"/>
      <c r="BM24" s="159"/>
      <c r="BN24" s="159"/>
      <c r="BO24" s="159"/>
      <c r="BP24" s="159"/>
      <c r="BQ24" s="159"/>
      <c r="BR24" s="157"/>
      <c r="BS24" s="157"/>
      <c r="BT24" s="157"/>
      <c r="BU24" s="157"/>
      <c r="BV24" s="157"/>
      <c r="BW24" s="157"/>
      <c r="BX24" s="157"/>
      <c r="BY24" s="157"/>
      <c r="BZ24" s="157"/>
      <c r="CA24" s="157"/>
      <c r="CB24" s="157"/>
      <c r="CC24" s="157"/>
      <c r="CD24" s="157"/>
      <c r="CE24" s="158">
        <v>0</v>
      </c>
      <c r="CF24" s="157"/>
      <c r="CG24" s="157"/>
      <c r="CH24" s="157"/>
      <c r="CI24" s="157"/>
      <c r="CJ24" s="157"/>
      <c r="CK24" s="157"/>
      <c r="CL24" s="157"/>
      <c r="CM24" s="157"/>
      <c r="CN24" s="157"/>
    </row>
    <row r="25" spans="1:93" s="95" customFormat="1" ht="15" customHeight="1">
      <c r="A25" s="108"/>
      <c r="B25"/>
      <c r="C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</row>
    <row r="26" spans="1:93" s="95" customFormat="1">
      <c r="A26" s="108"/>
      <c r="B26" s="138"/>
      <c r="C26" s="138"/>
      <c r="BE26" s="139"/>
      <c r="BF26" s="139"/>
      <c r="BG26" s="139"/>
      <c r="BH26" s="139"/>
      <c r="BI26" s="139"/>
      <c r="BJ26" s="139"/>
      <c r="BK26" s="139"/>
      <c r="BL26" s="139"/>
      <c r="BM26" s="139"/>
      <c r="BN26" s="139"/>
      <c r="BO26" s="139"/>
      <c r="BP26" s="139"/>
      <c r="BQ26" s="139"/>
      <c r="BR26" s="138"/>
      <c r="BS26" s="138"/>
      <c r="BT26" s="138"/>
      <c r="BU26" s="138"/>
      <c r="BV26" s="138"/>
      <c r="BW26" s="138"/>
      <c r="BX26" s="138"/>
      <c r="BY26" s="138"/>
      <c r="BZ26" s="138"/>
      <c r="CA26" s="138"/>
      <c r="CB26" s="138"/>
      <c r="CC26" s="138"/>
      <c r="CD26" s="138"/>
      <c r="CE26" s="138"/>
      <c r="CF26" s="138"/>
      <c r="CG26" s="138"/>
      <c r="CH26" s="138"/>
      <c r="CI26" s="138"/>
      <c r="CJ26" s="138"/>
      <c r="CK26" s="138"/>
      <c r="CL26" s="138"/>
      <c r="CM26" s="138"/>
      <c r="CN26" s="138"/>
      <c r="CO26"/>
    </row>
    <row r="27" spans="1:93" s="95" customFormat="1" ht="14.25" customHeight="1">
      <c r="A27" s="108"/>
      <c r="B27" s="138"/>
      <c r="C27" s="138"/>
      <c r="AG27" s="138"/>
      <c r="AH27" s="138"/>
      <c r="AI27" s="138"/>
      <c r="AJ27" s="138"/>
      <c r="AK27" s="138"/>
      <c r="AL27" s="138"/>
      <c r="AM27" s="138"/>
      <c r="AN27" s="138"/>
      <c r="AO27" s="138"/>
      <c r="AP27" s="138"/>
      <c r="AQ27" s="138"/>
      <c r="AR27" s="138"/>
      <c r="AS27" s="138"/>
      <c r="AT27" s="138"/>
      <c r="AU27" s="138"/>
      <c r="AV27" s="138"/>
      <c r="AW27" s="138"/>
      <c r="AX27" s="138"/>
      <c r="AY27" s="138"/>
      <c r="AZ27" s="138"/>
      <c r="BA27" s="138"/>
      <c r="BB27" s="138"/>
      <c r="BC27" s="138"/>
      <c r="BD27" s="138"/>
      <c r="BE27" s="138"/>
      <c r="BF27" s="138"/>
      <c r="BG27" s="138"/>
      <c r="BH27" s="138"/>
      <c r="BI27" s="138"/>
      <c r="BJ27" s="138"/>
      <c r="BK27" s="138"/>
      <c r="BL27" s="138"/>
      <c r="BM27" s="138"/>
      <c r="BN27" s="138"/>
      <c r="BO27" s="138"/>
      <c r="BP27" s="138"/>
      <c r="BQ27" s="138"/>
      <c r="BR27" s="138"/>
      <c r="BS27" s="138"/>
      <c r="BT27" s="138"/>
      <c r="BU27" s="138"/>
      <c r="BV27" s="138"/>
      <c r="BW27" s="138"/>
      <c r="BX27" s="138"/>
      <c r="BY27" s="138"/>
      <c r="BZ27" s="138"/>
      <c r="CA27" s="138"/>
      <c r="CB27" s="138"/>
      <c r="CC27" s="138"/>
      <c r="CD27" s="138"/>
      <c r="CE27" s="138"/>
      <c r="CF27" s="138"/>
      <c r="CG27" s="138"/>
      <c r="CH27" s="138"/>
      <c r="CI27" s="138"/>
      <c r="CJ27" s="138"/>
      <c r="CK27" s="138"/>
      <c r="CL27" s="138"/>
      <c r="CM27" s="138"/>
      <c r="CN27" s="138"/>
      <c r="CO27"/>
    </row>
    <row r="28" spans="1:93">
      <c r="A28" s="31"/>
    </row>
    <row r="29" spans="1:93" s="95" customFormat="1">
      <c r="A29" s="122"/>
      <c r="B29"/>
      <c r="C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 s="140"/>
      <c r="CN29"/>
      <c r="CO29"/>
    </row>
    <row r="30" spans="1:93">
      <c r="A30" s="101"/>
    </row>
    <row r="31" spans="1:93">
      <c r="A31" s="11"/>
    </row>
  </sheetData>
  <pageMargins left="0.78740157499999996" right="0.78740157499999996" top="0.984251969" bottom="0.984251969" header="0.4921259845" footer="0.4921259845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CEB0E-BAE4-4225-ABC3-99B15D7ECC5E}">
  <sheetPr>
    <tabColor rgb="FF8E98A7"/>
  </sheetPr>
  <dimension ref="A1:CN31"/>
  <sheetViews>
    <sheetView showGridLines="0" workbookViewId="0">
      <pane xSplit="3" ySplit="10" topLeftCell="CE11" activePane="bottomRight" state="frozen"/>
      <selection pane="topRight" activeCell="D1" sqref="D1"/>
      <selection pane="bottomLeft" activeCell="A11" sqref="A11"/>
      <selection pane="bottomRight" activeCell="CO25" sqref="CO25"/>
    </sheetView>
  </sheetViews>
  <sheetFormatPr defaultRowHeight="14.5"/>
  <cols>
    <col min="1" max="1" width="3.08984375" style="6" customWidth="1"/>
    <col min="2" max="2" width="39.36328125" customWidth="1"/>
    <col min="3" max="3" width="38.90625" customWidth="1"/>
    <col min="4" max="4" width="10.54296875" style="95" bestFit="1" customWidth="1"/>
    <col min="5" max="5" width="9.90625" style="95" bestFit="1" customWidth="1"/>
    <col min="6" max="6" width="9.6328125" style="95" bestFit="1" customWidth="1"/>
    <col min="7" max="7" width="9.453125" style="95" bestFit="1" customWidth="1"/>
    <col min="8" max="8" width="9.90625" style="95" bestFit="1" customWidth="1"/>
    <col min="9" max="9" width="10.08984375" style="95" bestFit="1" customWidth="1"/>
    <col min="10" max="10" width="9.08984375" style="95" bestFit="1" customWidth="1"/>
    <col min="11" max="11" width="10.453125" style="95" bestFit="1" customWidth="1"/>
    <col min="12" max="12" width="9.90625" style="95" bestFit="1" customWidth="1"/>
    <col min="13" max="13" width="9.6328125" style="95" bestFit="1" customWidth="1"/>
    <col min="14" max="14" width="9.90625" style="95" bestFit="1" customWidth="1"/>
    <col min="15" max="15" width="9.54296875" style="95" bestFit="1" customWidth="1"/>
    <col min="16" max="16" width="10.90625" style="95" bestFit="1" customWidth="1"/>
    <col min="17" max="17" width="9.90625" style="95" bestFit="1" customWidth="1"/>
    <col min="18" max="18" width="11.36328125" style="95" bestFit="1" customWidth="1"/>
    <col min="19" max="19" width="9.90625" style="95" bestFit="1" customWidth="1"/>
    <col min="20" max="20" width="9.54296875" style="95" bestFit="1" customWidth="1"/>
    <col min="21" max="21" width="10.36328125" style="95" bestFit="1" customWidth="1"/>
    <col min="22" max="22" width="9.90625" style="95" bestFit="1" customWidth="1"/>
    <col min="23" max="23" width="10.90625" style="95" bestFit="1" customWidth="1"/>
    <col min="24" max="24" width="9.54296875" style="95" bestFit="1" customWidth="1"/>
    <col min="25" max="25" width="10.453125" style="95" bestFit="1" customWidth="1"/>
    <col min="26" max="27" width="9.54296875" style="95" bestFit="1" customWidth="1"/>
    <col min="28" max="28" width="9.6328125" style="95" bestFit="1" customWidth="1"/>
    <col min="29" max="29" width="9.54296875" style="95" bestFit="1" customWidth="1"/>
    <col min="30" max="30" width="10.08984375" style="95" bestFit="1" customWidth="1"/>
    <col min="31" max="31" width="9.54296875" style="95" bestFit="1" customWidth="1"/>
    <col min="32" max="32" width="10.90625" style="95" bestFit="1" customWidth="1"/>
    <col min="33" max="33" width="9.90625" style="95" bestFit="1" customWidth="1"/>
    <col min="34" max="34" width="9.54296875" style="95" bestFit="1" customWidth="1"/>
    <col min="35" max="35" width="10.453125" style="95" bestFit="1" customWidth="1"/>
    <col min="36" max="36" width="9.90625" style="95" bestFit="1" customWidth="1"/>
    <col min="37" max="37" width="11" style="95" bestFit="1" customWidth="1"/>
    <col min="38" max="38" width="9.54296875" style="95" bestFit="1" customWidth="1"/>
    <col min="39" max="39" width="11.36328125" style="95" bestFit="1" customWidth="1"/>
    <col min="40" max="40" width="9.90625" style="95" bestFit="1" customWidth="1"/>
    <col min="41" max="41" width="9.453125" style="95" bestFit="1" customWidth="1"/>
    <col min="42" max="42" width="10.08984375" style="95" bestFit="1" customWidth="1"/>
    <col min="43" max="43" width="9.54296875" style="95" bestFit="1" customWidth="1"/>
    <col min="44" max="44" width="10.6328125" style="95" bestFit="1" customWidth="1"/>
    <col min="45" max="45" width="9.90625" style="95" bestFit="1" customWidth="1"/>
    <col min="46" max="46" width="11" style="95" bestFit="1" customWidth="1"/>
    <col min="47" max="47" width="9.36328125" style="95" bestFit="1" customWidth="1"/>
    <col min="48" max="48" width="9.54296875" style="95" bestFit="1" customWidth="1"/>
    <col min="49" max="49" width="9.6328125" style="95" bestFit="1" customWidth="1"/>
    <col min="50" max="50" width="9.453125" style="95" bestFit="1" customWidth="1"/>
    <col min="51" max="51" width="10" style="95" bestFit="1" customWidth="1"/>
    <col min="52" max="52" width="9.90625" style="95" bestFit="1" customWidth="1"/>
    <col min="53" max="53" width="10.90625" style="95" bestFit="1" customWidth="1"/>
    <col min="54" max="54" width="9.36328125" style="95" bestFit="1" customWidth="1"/>
    <col min="55" max="55" width="9.90625" style="95" bestFit="1" customWidth="1"/>
    <col min="56" max="56" width="9.54296875" style="95" bestFit="1" customWidth="1"/>
    <col min="57" max="57" width="9.6328125" style="95" bestFit="1" customWidth="1"/>
    <col min="58" max="58" width="10.453125" style="95" bestFit="1" customWidth="1"/>
    <col min="59" max="59" width="9.90625" style="95" bestFit="1" customWidth="1"/>
    <col min="60" max="60" width="11" style="95" bestFit="1" customWidth="1"/>
    <col min="61" max="61" width="9.90625" style="95" bestFit="1" customWidth="1"/>
    <col min="62" max="62" width="9.6328125" style="95" bestFit="1" customWidth="1"/>
    <col min="63" max="63" width="9.54296875" style="95" bestFit="1" customWidth="1"/>
    <col min="64" max="64" width="9.6328125" style="95" bestFit="1" customWidth="1"/>
    <col min="65" max="65" width="10.453125" style="95" bestFit="1" customWidth="1"/>
    <col min="66" max="66" width="9.08984375" style="95" bestFit="1" customWidth="1"/>
    <col min="67" max="67" width="10.453125" style="95" bestFit="1" customWidth="1"/>
    <col min="68" max="68" width="9.54296875" style="95" bestFit="1" customWidth="1"/>
    <col min="69" max="69" width="9.36328125" bestFit="1" customWidth="1"/>
    <col min="70" max="70" width="9.6328125" bestFit="1" customWidth="1"/>
    <col min="71" max="71" width="10.90625" bestFit="1" customWidth="1"/>
    <col min="72" max="72" width="9.6328125" bestFit="1" customWidth="1"/>
    <col min="73" max="73" width="10.6328125" bestFit="1" customWidth="1"/>
    <col min="74" max="74" width="9.6328125" bestFit="1" customWidth="1"/>
    <col min="75" max="75" width="9.54296875" bestFit="1" customWidth="1"/>
    <col min="76" max="76" width="10.08984375" bestFit="1" customWidth="1"/>
    <col min="77" max="77" width="9.54296875" bestFit="1" customWidth="1"/>
    <col min="78" max="78" width="10.36328125" bestFit="1" customWidth="1"/>
    <col min="79" max="79" width="9.90625" bestFit="1" customWidth="1"/>
    <col min="80" max="80" width="11.36328125" bestFit="1" customWidth="1"/>
    <col min="81" max="81" width="9.54296875" bestFit="1" customWidth="1"/>
    <col min="82" max="82" width="9.90625" bestFit="1" customWidth="1"/>
    <col min="83" max="83" width="10.453125" bestFit="1" customWidth="1"/>
    <col min="84" max="84" width="9.90625" bestFit="1" customWidth="1"/>
    <col min="85" max="85" width="11" bestFit="1" customWidth="1"/>
    <col min="86" max="86" width="10.08984375" bestFit="1" customWidth="1"/>
    <col min="87" max="87" width="11.54296875" bestFit="1" customWidth="1"/>
    <col min="88" max="88" width="10.36328125" bestFit="1" customWidth="1"/>
    <col min="89" max="89" width="9.90625" bestFit="1" customWidth="1"/>
    <col min="90" max="90" width="10.36328125" bestFit="1" customWidth="1"/>
    <col min="91" max="91" width="10.453125" bestFit="1" customWidth="1"/>
    <col min="92" max="92" width="11.453125" bestFit="1" customWidth="1"/>
  </cols>
  <sheetData>
    <row r="1" spans="1:92">
      <c r="A1" s="236"/>
    </row>
    <row r="8" spans="1:92">
      <c r="A8" s="98"/>
    </row>
    <row r="9" spans="1:92">
      <c r="A9" s="99"/>
      <c r="B9" s="29" t="s">
        <v>625</v>
      </c>
    </row>
    <row r="10" spans="1:92" s="29" customFormat="1" ht="15" customHeight="1">
      <c r="A10" s="31"/>
      <c r="B10" s="235" t="s">
        <v>613</v>
      </c>
      <c r="C10" s="235" t="s">
        <v>627</v>
      </c>
      <c r="D10" s="234" t="s">
        <v>711</v>
      </c>
      <c r="E10" s="234" t="s">
        <v>712</v>
      </c>
      <c r="F10" s="234" t="s">
        <v>713</v>
      </c>
      <c r="G10" s="234" t="s">
        <v>716</v>
      </c>
      <c r="H10" s="234" t="s">
        <v>714</v>
      </c>
      <c r="I10" s="234" t="s">
        <v>629</v>
      </c>
      <c r="J10" s="234" t="s">
        <v>715</v>
      </c>
      <c r="K10" s="234">
        <v>2009</v>
      </c>
      <c r="L10" s="234" t="s">
        <v>688</v>
      </c>
      <c r="M10" s="234" t="s">
        <v>689</v>
      </c>
      <c r="N10" s="234" t="s">
        <v>717</v>
      </c>
      <c r="O10" s="234" t="s">
        <v>690</v>
      </c>
      <c r="P10" s="234" t="s">
        <v>628</v>
      </c>
      <c r="Q10" s="234" t="s">
        <v>691</v>
      </c>
      <c r="R10" s="234">
        <v>2010</v>
      </c>
      <c r="S10" s="234" t="s">
        <v>644</v>
      </c>
      <c r="T10" s="234" t="s">
        <v>645</v>
      </c>
      <c r="U10" s="234" t="s">
        <v>718</v>
      </c>
      <c r="V10" s="234" t="s">
        <v>646</v>
      </c>
      <c r="W10" s="234" t="s">
        <v>630</v>
      </c>
      <c r="X10" s="234" t="s">
        <v>647</v>
      </c>
      <c r="Y10" s="234">
        <v>2011</v>
      </c>
      <c r="Z10" s="234" t="s">
        <v>648</v>
      </c>
      <c r="AA10" s="234" t="s">
        <v>649</v>
      </c>
      <c r="AB10" s="234" t="s">
        <v>719</v>
      </c>
      <c r="AC10" s="234" t="s">
        <v>650</v>
      </c>
      <c r="AD10" s="234" t="s">
        <v>631</v>
      </c>
      <c r="AE10" s="234" t="s">
        <v>651</v>
      </c>
      <c r="AF10" s="234">
        <v>2012</v>
      </c>
      <c r="AG10" s="234" t="s">
        <v>652</v>
      </c>
      <c r="AH10" s="234" t="s">
        <v>653</v>
      </c>
      <c r="AI10" s="234" t="s">
        <v>720</v>
      </c>
      <c r="AJ10" s="234" t="s">
        <v>654</v>
      </c>
      <c r="AK10" s="234" t="s">
        <v>632</v>
      </c>
      <c r="AL10" s="234" t="s">
        <v>655</v>
      </c>
      <c r="AM10" s="234">
        <v>2013</v>
      </c>
      <c r="AN10" s="234" t="s">
        <v>656</v>
      </c>
      <c r="AO10" s="234" t="s">
        <v>657</v>
      </c>
      <c r="AP10" s="234" t="s">
        <v>721</v>
      </c>
      <c r="AQ10" s="234" t="s">
        <v>658</v>
      </c>
      <c r="AR10" s="234" t="s">
        <v>633</v>
      </c>
      <c r="AS10" s="234" t="s">
        <v>659</v>
      </c>
      <c r="AT10" s="234">
        <v>2014</v>
      </c>
      <c r="AU10" s="234" t="s">
        <v>660</v>
      </c>
      <c r="AV10" s="234" t="s">
        <v>661</v>
      </c>
      <c r="AW10" s="234" t="s">
        <v>722</v>
      </c>
      <c r="AX10" s="234" t="s">
        <v>662</v>
      </c>
      <c r="AY10" s="234" t="s">
        <v>634</v>
      </c>
      <c r="AZ10" s="234" t="s">
        <v>663</v>
      </c>
      <c r="BA10" s="234">
        <v>2015</v>
      </c>
      <c r="BB10" s="234" t="s">
        <v>664</v>
      </c>
      <c r="BC10" s="234" t="s">
        <v>665</v>
      </c>
      <c r="BD10" s="234" t="s">
        <v>723</v>
      </c>
      <c r="BE10" s="234" t="s">
        <v>666</v>
      </c>
      <c r="BF10" s="234" t="s">
        <v>635</v>
      </c>
      <c r="BG10" s="234" t="s">
        <v>667</v>
      </c>
      <c r="BH10" s="234">
        <v>2016</v>
      </c>
      <c r="BI10" s="234" t="s">
        <v>668</v>
      </c>
      <c r="BJ10" s="234" t="s">
        <v>669</v>
      </c>
      <c r="BK10" s="234" t="s">
        <v>724</v>
      </c>
      <c r="BL10" s="234" t="s">
        <v>670</v>
      </c>
      <c r="BM10" s="234" t="s">
        <v>636</v>
      </c>
      <c r="BN10" s="234" t="s">
        <v>671</v>
      </c>
      <c r="BO10" s="234">
        <v>2017</v>
      </c>
      <c r="BP10" s="234" t="s">
        <v>672</v>
      </c>
      <c r="BQ10" s="234" t="s">
        <v>673</v>
      </c>
      <c r="BR10" s="234" t="s">
        <v>674</v>
      </c>
      <c r="BS10" s="234" t="s">
        <v>637</v>
      </c>
      <c r="BT10" s="234" t="s">
        <v>675</v>
      </c>
      <c r="BU10" s="234">
        <v>2018</v>
      </c>
      <c r="BV10" s="234" t="s">
        <v>676</v>
      </c>
      <c r="BW10" s="234" t="s">
        <v>677</v>
      </c>
      <c r="BX10" s="234" t="s">
        <v>725</v>
      </c>
      <c r="BY10" s="234" t="s">
        <v>678</v>
      </c>
      <c r="BZ10" s="234" t="s">
        <v>638</v>
      </c>
      <c r="CA10" s="234" t="s">
        <v>679</v>
      </c>
      <c r="CB10" s="234">
        <v>2019</v>
      </c>
      <c r="CC10" s="234" t="s">
        <v>680</v>
      </c>
      <c r="CD10" s="234" t="s">
        <v>681</v>
      </c>
      <c r="CE10" s="234" t="s">
        <v>726</v>
      </c>
      <c r="CF10" s="234" t="s">
        <v>682</v>
      </c>
      <c r="CG10" s="234" t="s">
        <v>581</v>
      </c>
      <c r="CH10" s="234" t="s">
        <v>683</v>
      </c>
      <c r="CI10" s="234">
        <v>2020</v>
      </c>
      <c r="CJ10" s="234" t="s">
        <v>684</v>
      </c>
      <c r="CK10" s="234" t="s">
        <v>685</v>
      </c>
      <c r="CL10" s="234" t="s">
        <v>686</v>
      </c>
      <c r="CM10" s="234" t="s">
        <v>687</v>
      </c>
      <c r="CN10" s="234">
        <v>2021</v>
      </c>
    </row>
    <row r="11" spans="1:92" s="31" customFormat="1" ht="15" customHeight="1">
      <c r="B11" s="146" t="s">
        <v>614</v>
      </c>
      <c r="C11" s="146" t="s">
        <v>598</v>
      </c>
      <c r="D11" s="218">
        <v>1951698</v>
      </c>
      <c r="E11" s="218">
        <v>328251</v>
      </c>
      <c r="F11" s="218">
        <v>388758</v>
      </c>
      <c r="G11" s="218">
        <v>717009</v>
      </c>
      <c r="H11" s="218">
        <v>405277</v>
      </c>
      <c r="I11" s="218">
        <v>1122286</v>
      </c>
      <c r="J11" s="218">
        <v>468963</v>
      </c>
      <c r="K11" s="218">
        <v>1591249</v>
      </c>
      <c r="L11" s="218">
        <v>517961</v>
      </c>
      <c r="M11" s="218">
        <v>593772</v>
      </c>
      <c r="N11" s="218">
        <v>1111733</v>
      </c>
      <c r="O11" s="218">
        <v>615951</v>
      </c>
      <c r="P11" s="218">
        <v>1727684</v>
      </c>
      <c r="Q11" s="218">
        <v>564511</v>
      </c>
      <c r="R11" s="218">
        <v>2292195</v>
      </c>
      <c r="S11" s="218">
        <v>606386</v>
      </c>
      <c r="T11" s="218">
        <v>681475</v>
      </c>
      <c r="U11" s="218">
        <v>1287861</v>
      </c>
      <c r="V11" s="218">
        <v>692783</v>
      </c>
      <c r="W11" s="218">
        <v>1980644</v>
      </c>
      <c r="X11" s="218">
        <v>633296</v>
      </c>
      <c r="Y11" s="218">
        <v>2613940</v>
      </c>
      <c r="Z11" s="218">
        <v>478924</v>
      </c>
      <c r="AA11" s="218">
        <v>505620</v>
      </c>
      <c r="AB11" s="218">
        <v>984544</v>
      </c>
      <c r="AC11" s="218">
        <v>527760</v>
      </c>
      <c r="AD11" s="218">
        <v>1512304</v>
      </c>
      <c r="AE11" s="218">
        <v>475322</v>
      </c>
      <c r="AF11" s="218">
        <v>1987626</v>
      </c>
      <c r="AG11" s="218">
        <v>572229</v>
      </c>
      <c r="AH11" s="218">
        <v>660465</v>
      </c>
      <c r="AI11" s="218">
        <v>1232694</v>
      </c>
      <c r="AJ11" s="218">
        <v>672453</v>
      </c>
      <c r="AK11" s="218">
        <v>1905147</v>
      </c>
      <c r="AL11" s="218">
        <v>589781</v>
      </c>
      <c r="AM11" s="218">
        <v>2494928</v>
      </c>
      <c r="AN11" s="218">
        <v>629188</v>
      </c>
      <c r="AO11" s="218">
        <v>540161</v>
      </c>
      <c r="AP11" s="218">
        <v>1169349</v>
      </c>
      <c r="AQ11" s="218">
        <v>564673</v>
      </c>
      <c r="AR11" s="218">
        <v>1734022</v>
      </c>
      <c r="AS11" s="218">
        <v>518876</v>
      </c>
      <c r="AT11" s="218">
        <v>2252898</v>
      </c>
      <c r="AU11" s="218">
        <v>479451</v>
      </c>
      <c r="AV11" s="218">
        <v>443745</v>
      </c>
      <c r="AW11" s="218">
        <v>923195</v>
      </c>
      <c r="AX11" s="218">
        <v>449969</v>
      </c>
      <c r="AY11" s="218">
        <v>1373165</v>
      </c>
      <c r="AZ11" s="218">
        <v>430788</v>
      </c>
      <c r="BA11" s="218">
        <v>1803953</v>
      </c>
      <c r="BB11" s="218">
        <v>409851</v>
      </c>
      <c r="BC11" s="218">
        <v>453247</v>
      </c>
      <c r="BD11" s="218">
        <v>863098</v>
      </c>
      <c r="BE11" s="219">
        <v>431583.27724546351</v>
      </c>
      <c r="BF11" s="219">
        <v>1294680.8112800003</v>
      </c>
      <c r="BG11" s="207">
        <v>403316.66602999973</v>
      </c>
      <c r="BH11" s="207">
        <v>1697997.47731</v>
      </c>
      <c r="BI11" s="207">
        <v>406461.95525722281</v>
      </c>
      <c r="BJ11" s="207">
        <v>481422.01448763092</v>
      </c>
      <c r="BK11" s="207">
        <v>887883.96974485368</v>
      </c>
      <c r="BL11" s="207">
        <v>540705.97179937176</v>
      </c>
      <c r="BM11" s="219">
        <v>1428589.9415442254</v>
      </c>
      <c r="BN11" s="207">
        <v>537637.16004514485</v>
      </c>
      <c r="BO11" s="219">
        <v>1966227.1015893703</v>
      </c>
      <c r="BP11" s="219">
        <v>610991.09825676365</v>
      </c>
      <c r="BQ11" s="219">
        <v>655267.39793977258</v>
      </c>
      <c r="BR11" s="219">
        <v>707606.75149765424</v>
      </c>
      <c r="BS11" s="219">
        <v>1973865.2476941906</v>
      </c>
      <c r="BT11" s="219">
        <v>785078.3863622332</v>
      </c>
      <c r="BU11" s="219">
        <v>2758943.6340564233</v>
      </c>
      <c r="BV11" s="219">
        <v>783089.81580528745</v>
      </c>
      <c r="BW11" s="219">
        <v>844337.09431089344</v>
      </c>
      <c r="BX11" s="219">
        <v>1627426.910116181</v>
      </c>
      <c r="BY11" s="219">
        <v>889627.18208757928</v>
      </c>
      <c r="BZ11" s="219">
        <v>2517054.0922037601</v>
      </c>
      <c r="CA11" s="219">
        <v>824787.60468027019</v>
      </c>
      <c r="CB11" s="219">
        <v>3341841.6968840305</v>
      </c>
      <c r="CC11" s="219">
        <v>791578.40508070251</v>
      </c>
      <c r="CD11" s="219">
        <v>524236.98156876088</v>
      </c>
      <c r="CE11" s="219">
        <v>1315815.3866494633</v>
      </c>
      <c r="CF11" s="219">
        <v>971310.65303692652</v>
      </c>
      <c r="CG11" s="219">
        <v>2287126.0396863897</v>
      </c>
      <c r="CH11" s="219">
        <v>1248131.6095616545</v>
      </c>
      <c r="CI11" s="219">
        <v>3535257.649248044</v>
      </c>
      <c r="CJ11" s="219">
        <v>1382457.0535319268</v>
      </c>
      <c r="CK11" s="207">
        <v>1409119.1808963292</v>
      </c>
      <c r="CL11" s="207">
        <v>1638975.9724643317</v>
      </c>
      <c r="CM11" s="207">
        <v>1710004.8831091155</v>
      </c>
      <c r="CN11" s="207">
        <v>6140557.0900017023</v>
      </c>
    </row>
    <row r="12" spans="1:92" s="31" customFormat="1" ht="15" customHeight="1">
      <c r="A12" s="108"/>
      <c r="B12" s="43" t="s">
        <v>615</v>
      </c>
      <c r="C12" s="43" t="s">
        <v>599</v>
      </c>
      <c r="D12" s="220">
        <v>-428021</v>
      </c>
      <c r="E12" s="220">
        <v>-77380</v>
      </c>
      <c r="F12" s="220">
        <v>-89138</v>
      </c>
      <c r="G12" s="220">
        <v>-166518</v>
      </c>
      <c r="H12" s="220">
        <v>-92209</v>
      </c>
      <c r="I12" s="220">
        <v>-258727</v>
      </c>
      <c r="J12" s="220">
        <v>-106214</v>
      </c>
      <c r="K12" s="220">
        <v>-364940</v>
      </c>
      <c r="L12" s="220">
        <v>-115282</v>
      </c>
      <c r="M12" s="220">
        <v>-128277</v>
      </c>
      <c r="N12" s="220">
        <v>-243559</v>
      </c>
      <c r="O12" s="220">
        <v>-135798</v>
      </c>
      <c r="P12" s="220">
        <v>-379357</v>
      </c>
      <c r="Q12" s="220">
        <v>-122269</v>
      </c>
      <c r="R12" s="220">
        <v>-501626</v>
      </c>
      <c r="S12" s="220">
        <v>-133708</v>
      </c>
      <c r="T12" s="220">
        <v>-151206</v>
      </c>
      <c r="U12" s="220">
        <v>-284914</v>
      </c>
      <c r="V12" s="220">
        <v>-158440</v>
      </c>
      <c r="W12" s="220">
        <v>-443354</v>
      </c>
      <c r="X12" s="220">
        <v>-142831</v>
      </c>
      <c r="Y12" s="220">
        <v>-586185</v>
      </c>
      <c r="Z12" s="220">
        <v>-103965</v>
      </c>
      <c r="AA12" s="220">
        <v>-112641</v>
      </c>
      <c r="AB12" s="220">
        <v>-216606</v>
      </c>
      <c r="AC12" s="220">
        <v>-117333</v>
      </c>
      <c r="AD12" s="220">
        <v>-333939</v>
      </c>
      <c r="AE12" s="220">
        <v>-81288</v>
      </c>
      <c r="AF12" s="220">
        <v>-415227</v>
      </c>
      <c r="AG12" s="220">
        <v>-132594</v>
      </c>
      <c r="AH12" s="220">
        <v>-152551</v>
      </c>
      <c r="AI12" s="220">
        <v>-285145</v>
      </c>
      <c r="AJ12" s="220">
        <v>-155209</v>
      </c>
      <c r="AK12" s="220">
        <v>-440354</v>
      </c>
      <c r="AL12" s="220">
        <v>-133600</v>
      </c>
      <c r="AM12" s="220">
        <v>-573954</v>
      </c>
      <c r="AN12" s="220">
        <v>-143313</v>
      </c>
      <c r="AO12" s="220">
        <v>-123005</v>
      </c>
      <c r="AP12" s="220">
        <v>-266318</v>
      </c>
      <c r="AQ12" s="220">
        <v>-126502</v>
      </c>
      <c r="AR12" s="220">
        <v>-392820</v>
      </c>
      <c r="AS12" s="220">
        <v>-121070</v>
      </c>
      <c r="AT12" s="220">
        <v>-513890</v>
      </c>
      <c r="AU12" s="220">
        <v>-107065</v>
      </c>
      <c r="AV12" s="220">
        <v>-97514</v>
      </c>
      <c r="AW12" s="220">
        <v>-204579</v>
      </c>
      <c r="AX12" s="220">
        <v>-92371</v>
      </c>
      <c r="AY12" s="220">
        <v>-296950</v>
      </c>
      <c r="AZ12" s="220">
        <v>-87708</v>
      </c>
      <c r="BA12" s="220">
        <v>-384658</v>
      </c>
      <c r="BB12" s="220">
        <v>-87251</v>
      </c>
      <c r="BC12" s="220">
        <v>-100827</v>
      </c>
      <c r="BD12" s="220">
        <v>-188077</v>
      </c>
      <c r="BE12" s="221">
        <v>-100934.18167999995</v>
      </c>
      <c r="BF12" s="221">
        <v>-289011.49326999998</v>
      </c>
      <c r="BG12" s="208">
        <v>-94365.147089999911</v>
      </c>
      <c r="BH12" s="208">
        <v>-383376.6403599999</v>
      </c>
      <c r="BI12" s="208">
        <v>-98601.755436416192</v>
      </c>
      <c r="BJ12" s="208">
        <v>-108918.97457265775</v>
      </c>
      <c r="BK12" s="208">
        <v>-207520.73000907394</v>
      </c>
      <c r="BL12" s="208">
        <v>-124955.57375092605</v>
      </c>
      <c r="BM12" s="219">
        <v>-332476.30375999998</v>
      </c>
      <c r="BN12" s="208">
        <v>-121184.57382775009</v>
      </c>
      <c r="BO12" s="219">
        <v>-453660.87758775009</v>
      </c>
      <c r="BP12" s="221">
        <v>-131515.33212215258</v>
      </c>
      <c r="BQ12" s="221">
        <v>-138577.00360723175</v>
      </c>
      <c r="BR12" s="221">
        <v>-155739.13418061577</v>
      </c>
      <c r="BS12" s="221">
        <v>-425831.4699100001</v>
      </c>
      <c r="BT12" s="221">
        <v>-166496.01089000009</v>
      </c>
      <c r="BU12" s="221">
        <v>-592327.48080000014</v>
      </c>
      <c r="BV12" s="221">
        <v>-172785.40376902418</v>
      </c>
      <c r="BW12" s="221">
        <v>-178214.35803097588</v>
      </c>
      <c r="BX12" s="221">
        <v>-350999.76180000009</v>
      </c>
      <c r="BY12" s="221">
        <v>-193804.7456999998</v>
      </c>
      <c r="BZ12" s="221">
        <v>-544804.50749999983</v>
      </c>
      <c r="CA12" s="221">
        <v>-170284.97860107827</v>
      </c>
      <c r="CB12" s="221">
        <v>-715089.4861010781</v>
      </c>
      <c r="CC12" s="221">
        <v>-168798.45573999998</v>
      </c>
      <c r="CD12" s="221">
        <v>-103587.33321000007</v>
      </c>
      <c r="CE12" s="221">
        <v>-272385.78895000007</v>
      </c>
      <c r="CF12" s="221">
        <v>-197253.34691629893</v>
      </c>
      <c r="CG12" s="221">
        <v>-469639.13586629904</v>
      </c>
      <c r="CH12" s="221">
        <v>-255946.53978311294</v>
      </c>
      <c r="CI12" s="221">
        <v>-725585.67564941198</v>
      </c>
      <c r="CJ12" s="221">
        <v>-300473.78161076043</v>
      </c>
      <c r="CK12" s="208">
        <v>-290968.99043289578</v>
      </c>
      <c r="CL12" s="208">
        <v>-339238.71659246314</v>
      </c>
      <c r="CM12" s="208">
        <v>-349983.3674299047</v>
      </c>
      <c r="CN12" s="208">
        <v>-1280664.8560660239</v>
      </c>
    </row>
    <row r="13" spans="1:92" s="31" customFormat="1" ht="15" customHeight="1">
      <c r="A13" s="108"/>
      <c r="B13" s="146" t="s">
        <v>616</v>
      </c>
      <c r="C13" s="146" t="s">
        <v>600</v>
      </c>
      <c r="D13" s="218">
        <v>1523677</v>
      </c>
      <c r="E13" s="218">
        <v>250871</v>
      </c>
      <c r="F13" s="218">
        <v>299620</v>
      </c>
      <c r="G13" s="218">
        <v>550491</v>
      </c>
      <c r="H13" s="218">
        <v>313068</v>
      </c>
      <c r="I13" s="218">
        <v>863559</v>
      </c>
      <c r="J13" s="218">
        <v>362749</v>
      </c>
      <c r="K13" s="218">
        <v>1226309</v>
      </c>
      <c r="L13" s="218">
        <v>402679</v>
      </c>
      <c r="M13" s="218">
        <v>465495</v>
      </c>
      <c r="N13" s="218">
        <v>868174</v>
      </c>
      <c r="O13" s="218">
        <v>480153</v>
      </c>
      <c r="P13" s="218">
        <v>1348327</v>
      </c>
      <c r="Q13" s="218">
        <v>442242</v>
      </c>
      <c r="R13" s="218">
        <v>1790569</v>
      </c>
      <c r="S13" s="218">
        <v>472678</v>
      </c>
      <c r="T13" s="218">
        <v>530269</v>
      </c>
      <c r="U13" s="218">
        <v>1002947</v>
      </c>
      <c r="V13" s="218">
        <v>534343</v>
      </c>
      <c r="W13" s="218">
        <v>1537290</v>
      </c>
      <c r="X13" s="218">
        <v>490465</v>
      </c>
      <c r="Y13" s="218">
        <v>2027755</v>
      </c>
      <c r="Z13" s="218">
        <v>374959</v>
      </c>
      <c r="AA13" s="218">
        <v>392979</v>
      </c>
      <c r="AB13" s="218">
        <v>767938</v>
      </c>
      <c r="AC13" s="218">
        <v>410427</v>
      </c>
      <c r="AD13" s="218">
        <v>1178365</v>
      </c>
      <c r="AE13" s="218">
        <v>394034</v>
      </c>
      <c r="AF13" s="218">
        <v>1572399</v>
      </c>
      <c r="AG13" s="218">
        <v>439635</v>
      </c>
      <c r="AH13" s="218">
        <v>507914</v>
      </c>
      <c r="AI13" s="218">
        <v>947549</v>
      </c>
      <c r="AJ13" s="218">
        <v>517244</v>
      </c>
      <c r="AK13" s="218">
        <v>1464793</v>
      </c>
      <c r="AL13" s="218">
        <v>456181</v>
      </c>
      <c r="AM13" s="218">
        <v>1920974</v>
      </c>
      <c r="AN13" s="218">
        <v>485875</v>
      </c>
      <c r="AO13" s="218">
        <v>417156</v>
      </c>
      <c r="AP13" s="218">
        <v>903031</v>
      </c>
      <c r="AQ13" s="218">
        <v>438172</v>
      </c>
      <c r="AR13" s="218">
        <v>1341203</v>
      </c>
      <c r="AS13" s="218">
        <v>397806</v>
      </c>
      <c r="AT13" s="218">
        <v>1739009</v>
      </c>
      <c r="AU13" s="218">
        <v>372385</v>
      </c>
      <c r="AV13" s="218">
        <v>346231</v>
      </c>
      <c r="AW13" s="218">
        <v>718617</v>
      </c>
      <c r="AX13" s="218">
        <v>357598</v>
      </c>
      <c r="AY13" s="218">
        <v>1076214</v>
      </c>
      <c r="AZ13" s="218">
        <v>343081</v>
      </c>
      <c r="BA13" s="218">
        <v>1419295</v>
      </c>
      <c r="BB13" s="218">
        <v>322600</v>
      </c>
      <c r="BC13" s="218">
        <v>352420</v>
      </c>
      <c r="BD13" s="218">
        <v>675020</v>
      </c>
      <c r="BE13" s="219">
        <v>330649.09556546353</v>
      </c>
      <c r="BF13" s="219">
        <v>1005669.3180100003</v>
      </c>
      <c r="BG13" s="207">
        <v>308951.51893999981</v>
      </c>
      <c r="BH13" s="207">
        <v>1314620.8369500001</v>
      </c>
      <c r="BI13" s="207">
        <v>307860.19982080662</v>
      </c>
      <c r="BJ13" s="207">
        <v>372503.0399149732</v>
      </c>
      <c r="BK13" s="207">
        <v>680363.23973577982</v>
      </c>
      <c r="BL13" s="207">
        <v>415750.3980484457</v>
      </c>
      <c r="BM13" s="219">
        <v>1096113.6377842254</v>
      </c>
      <c r="BN13" s="207">
        <v>416452.58621739474</v>
      </c>
      <c r="BO13" s="219">
        <v>1512566.2240016202</v>
      </c>
      <c r="BP13" s="219">
        <v>479475.7661346111</v>
      </c>
      <c r="BQ13" s="219">
        <v>516690.3943325408</v>
      </c>
      <c r="BR13" s="219">
        <v>551867.61731703859</v>
      </c>
      <c r="BS13" s="219">
        <v>1548033.7777841906</v>
      </c>
      <c r="BT13" s="219">
        <v>618582.37547223235</v>
      </c>
      <c r="BU13" s="219">
        <v>2166616.1532564228</v>
      </c>
      <c r="BV13" s="219">
        <v>610304.41203626338</v>
      </c>
      <c r="BW13" s="219">
        <v>666122.73627991765</v>
      </c>
      <c r="BX13" s="219">
        <v>1276427.148316181</v>
      </c>
      <c r="BY13" s="219">
        <v>695822.43638757942</v>
      </c>
      <c r="BZ13" s="219">
        <v>1972249.5847037605</v>
      </c>
      <c r="CA13" s="219">
        <v>654502.62607919145</v>
      </c>
      <c r="CB13" s="219">
        <v>2626752.2107829517</v>
      </c>
      <c r="CC13" s="219">
        <v>622779.9493407025</v>
      </c>
      <c r="CD13" s="219">
        <v>420649.64835876081</v>
      </c>
      <c r="CE13" s="219">
        <v>1043429.5976994634</v>
      </c>
      <c r="CF13" s="219">
        <v>774057.30612062721</v>
      </c>
      <c r="CG13" s="219">
        <v>1817486.9038200905</v>
      </c>
      <c r="CH13" s="219">
        <v>992185.06977854157</v>
      </c>
      <c r="CI13" s="219">
        <v>2809671.973598632</v>
      </c>
      <c r="CJ13" s="219">
        <v>1081983.2719211699</v>
      </c>
      <c r="CK13" s="207">
        <v>1118150.1904634335</v>
      </c>
      <c r="CL13" s="207">
        <v>1299737.2558718701</v>
      </c>
      <c r="CM13" s="207">
        <v>1360021.5156792109</v>
      </c>
      <c r="CN13" s="207">
        <v>4859892.2339356784</v>
      </c>
    </row>
    <row r="14" spans="1:92" s="31" customFormat="1" ht="15" customHeight="1">
      <c r="A14" s="108"/>
      <c r="B14" s="146" t="s">
        <v>617</v>
      </c>
      <c r="C14" s="146" t="s">
        <v>601</v>
      </c>
      <c r="D14" s="218">
        <v>-1157977</v>
      </c>
      <c r="E14" s="218">
        <v>-203869</v>
      </c>
      <c r="F14" s="218">
        <v>-224278</v>
      </c>
      <c r="G14" s="218">
        <v>-428147</v>
      </c>
      <c r="H14" s="218">
        <v>-228944</v>
      </c>
      <c r="I14" s="218">
        <v>-657091</v>
      </c>
      <c r="J14" s="218">
        <v>-271189</v>
      </c>
      <c r="K14" s="218">
        <v>-928281</v>
      </c>
      <c r="L14" s="218">
        <v>-296866</v>
      </c>
      <c r="M14" s="218">
        <v>-345473</v>
      </c>
      <c r="N14" s="218">
        <v>-642339</v>
      </c>
      <c r="O14" s="218">
        <v>-364816</v>
      </c>
      <c r="P14" s="218">
        <v>-1007155</v>
      </c>
      <c r="Q14" s="218">
        <v>-345334</v>
      </c>
      <c r="R14" s="218">
        <v>-1352489</v>
      </c>
      <c r="S14" s="218">
        <v>-352446</v>
      </c>
      <c r="T14" s="218">
        <v>-394241</v>
      </c>
      <c r="U14" s="218">
        <v>-746687</v>
      </c>
      <c r="V14" s="218">
        <v>-404283</v>
      </c>
      <c r="W14" s="218">
        <v>-1150970</v>
      </c>
      <c r="X14" s="218">
        <v>-380140</v>
      </c>
      <c r="Y14" s="218">
        <v>-1531110</v>
      </c>
      <c r="Z14" s="218">
        <v>-295314</v>
      </c>
      <c r="AA14" s="218">
        <v>-292773</v>
      </c>
      <c r="AB14" s="218">
        <v>-588087</v>
      </c>
      <c r="AC14" s="218">
        <v>-310492</v>
      </c>
      <c r="AD14" s="218">
        <v>-898579</v>
      </c>
      <c r="AE14" s="218">
        <v>-298707</v>
      </c>
      <c r="AF14" s="218">
        <v>-1197286</v>
      </c>
      <c r="AG14" s="218">
        <v>-320842</v>
      </c>
      <c r="AH14" s="218">
        <v>-370780</v>
      </c>
      <c r="AI14" s="218">
        <v>-691622</v>
      </c>
      <c r="AJ14" s="218">
        <v>-369898</v>
      </c>
      <c r="AK14" s="218">
        <v>-1061520</v>
      </c>
      <c r="AL14" s="218">
        <v>-363910</v>
      </c>
      <c r="AM14" s="218">
        <v>-1425430</v>
      </c>
      <c r="AN14" s="218">
        <v>-362946</v>
      </c>
      <c r="AO14" s="218">
        <v>-315879</v>
      </c>
      <c r="AP14" s="218">
        <v>-678825</v>
      </c>
      <c r="AQ14" s="218">
        <v>-337327</v>
      </c>
      <c r="AR14" s="218">
        <v>-1016152</v>
      </c>
      <c r="AS14" s="218">
        <v>-302088</v>
      </c>
      <c r="AT14" s="218">
        <v>-1318239</v>
      </c>
      <c r="AU14" s="218">
        <v>-289811</v>
      </c>
      <c r="AV14" s="218">
        <v>-272576</v>
      </c>
      <c r="AW14" s="218">
        <v>-562387</v>
      </c>
      <c r="AX14" s="218">
        <v>-276581</v>
      </c>
      <c r="AY14" s="218">
        <v>-838.97</v>
      </c>
      <c r="AZ14" s="218">
        <v>-268588</v>
      </c>
      <c r="BA14" s="218">
        <v>-1107556</v>
      </c>
      <c r="BB14" s="218">
        <v>-248114</v>
      </c>
      <c r="BC14" s="218">
        <v>-256338</v>
      </c>
      <c r="BD14" s="218">
        <v>-504451</v>
      </c>
      <c r="BE14" s="219">
        <v>-257284.34922000015</v>
      </c>
      <c r="BF14" s="219">
        <v>-761735.63456000015</v>
      </c>
      <c r="BG14" s="217">
        <v>-240206.09483122974</v>
      </c>
      <c r="BH14" s="217">
        <v>-1002142.10367</v>
      </c>
      <c r="BI14" s="217">
        <v>-240206.09483122974</v>
      </c>
      <c r="BJ14" s="217">
        <v>-274637.63454162591</v>
      </c>
      <c r="BK14" s="217">
        <v>-514843.72937285563</v>
      </c>
      <c r="BL14" s="217">
        <v>-304870.0546201992</v>
      </c>
      <c r="BM14" s="219">
        <v>-819713.78399305488</v>
      </c>
      <c r="BN14" s="217">
        <v>-312166.97496356914</v>
      </c>
      <c r="BO14" s="219">
        <v>-1131880.758956624</v>
      </c>
      <c r="BP14" s="219">
        <v>-359477.31648471422</v>
      </c>
      <c r="BQ14" s="219">
        <v>-381531.38657126384</v>
      </c>
      <c r="BR14" s="219">
        <v>-393566.9383541579</v>
      </c>
      <c r="BS14" s="219">
        <v>-1134575.6414101359</v>
      </c>
      <c r="BT14" s="219">
        <v>-466556.54379288078</v>
      </c>
      <c r="BU14" s="219">
        <v>-1601132.1852030167</v>
      </c>
      <c r="BV14" s="219">
        <v>-460734.39849456504</v>
      </c>
      <c r="BW14" s="219">
        <v>-493787.31173976464</v>
      </c>
      <c r="BX14" s="219">
        <v>-954521.71023432969</v>
      </c>
      <c r="BY14" s="219">
        <v>-516595.18192079209</v>
      </c>
      <c r="BZ14" s="219">
        <v>-1471116.8921551218</v>
      </c>
      <c r="CA14" s="219">
        <v>-492345.4120958483</v>
      </c>
      <c r="CB14" s="219">
        <v>-1963462.30425097</v>
      </c>
      <c r="CC14" s="219">
        <v>-465512.70758008776</v>
      </c>
      <c r="CD14" s="219">
        <v>-330628.71481173194</v>
      </c>
      <c r="CE14" s="219">
        <v>-796141.42239181977</v>
      </c>
      <c r="CF14" s="219">
        <v>-530279.50875247316</v>
      </c>
      <c r="CG14" s="219">
        <v>-1326420.9311442929</v>
      </c>
      <c r="CH14" s="219">
        <v>-697668.88244758744</v>
      </c>
      <c r="CI14" s="219">
        <v>-2024089.8135918803</v>
      </c>
      <c r="CJ14" s="219">
        <v>-769401.42025200173</v>
      </c>
      <c r="CK14" s="217">
        <v>-793179.86191872379</v>
      </c>
      <c r="CL14" s="207">
        <v>-893467.65636243124</v>
      </c>
      <c r="CM14" s="207">
        <v>-992430.53187500907</v>
      </c>
      <c r="CN14" s="207">
        <v>-3448479.4704081658</v>
      </c>
    </row>
    <row r="15" spans="1:92" s="31" customFormat="1" ht="15" customHeight="1">
      <c r="B15" s="146" t="s">
        <v>618</v>
      </c>
      <c r="C15" s="146" t="s">
        <v>602</v>
      </c>
      <c r="D15" s="218">
        <v>365700</v>
      </c>
      <c r="E15" s="218">
        <v>47002</v>
      </c>
      <c r="F15" s="218">
        <v>75342</v>
      </c>
      <c r="G15" s="218">
        <v>122344</v>
      </c>
      <c r="H15" s="218">
        <v>84124</v>
      </c>
      <c r="I15" s="218">
        <v>206468</v>
      </c>
      <c r="J15" s="218">
        <v>91560</v>
      </c>
      <c r="K15" s="218">
        <v>298028</v>
      </c>
      <c r="L15" s="218">
        <v>105813</v>
      </c>
      <c r="M15" s="218">
        <v>120022</v>
      </c>
      <c r="N15" s="218">
        <v>225835</v>
      </c>
      <c r="O15" s="218">
        <v>115337</v>
      </c>
      <c r="P15" s="218">
        <v>341172</v>
      </c>
      <c r="Q15" s="218">
        <v>96908</v>
      </c>
      <c r="R15" s="218">
        <v>438080</v>
      </c>
      <c r="S15" s="218">
        <v>120232</v>
      </c>
      <c r="T15" s="218">
        <v>136028</v>
      </c>
      <c r="U15" s="218">
        <v>256260</v>
      </c>
      <c r="V15" s="218">
        <v>130060</v>
      </c>
      <c r="W15" s="218">
        <v>386320</v>
      </c>
      <c r="X15" s="218">
        <v>110325</v>
      </c>
      <c r="Y15" s="218">
        <v>496645</v>
      </c>
      <c r="Z15" s="218">
        <v>79645</v>
      </c>
      <c r="AA15" s="218">
        <v>100206</v>
      </c>
      <c r="AB15" s="218">
        <v>179851</v>
      </c>
      <c r="AC15" s="218">
        <v>99935</v>
      </c>
      <c r="AD15" s="218">
        <v>279786</v>
      </c>
      <c r="AE15" s="218">
        <v>95327</v>
      </c>
      <c r="AF15" s="218">
        <v>375113</v>
      </c>
      <c r="AG15" s="218">
        <v>118793</v>
      </c>
      <c r="AH15" s="218">
        <v>137134</v>
      </c>
      <c r="AI15" s="218">
        <v>255927</v>
      </c>
      <c r="AJ15" s="218">
        <v>147346</v>
      </c>
      <c r="AK15" s="218">
        <v>403273</v>
      </c>
      <c r="AL15" s="218">
        <v>92271</v>
      </c>
      <c r="AM15" s="218">
        <v>495544</v>
      </c>
      <c r="AN15" s="218">
        <v>122929</v>
      </c>
      <c r="AO15" s="218">
        <v>101277</v>
      </c>
      <c r="AP15" s="218">
        <v>224206</v>
      </c>
      <c r="AQ15" s="218">
        <v>100845</v>
      </c>
      <c r="AR15" s="218">
        <v>325051</v>
      </c>
      <c r="AS15" s="218">
        <v>95718</v>
      </c>
      <c r="AT15" s="218">
        <v>420769</v>
      </c>
      <c r="AU15" s="218">
        <v>82574</v>
      </c>
      <c r="AV15" s="218">
        <v>73655</v>
      </c>
      <c r="AW15" s="218">
        <v>156229</v>
      </c>
      <c r="AX15" s="218">
        <v>81017</v>
      </c>
      <c r="AY15" s="218">
        <v>237.25</v>
      </c>
      <c r="AZ15" s="218">
        <v>74492</v>
      </c>
      <c r="BA15" s="218">
        <v>311739</v>
      </c>
      <c r="BB15" s="218">
        <v>74487</v>
      </c>
      <c r="BC15" s="218">
        <v>96082</v>
      </c>
      <c r="BD15" s="218">
        <v>170569</v>
      </c>
      <c r="BE15" s="219">
        <v>73364.746345463383</v>
      </c>
      <c r="BF15" s="219">
        <v>243933.68345000013</v>
      </c>
      <c r="BG15" s="217">
        <v>68545.049830000033</v>
      </c>
      <c r="BH15" s="217">
        <v>312478.73328000016</v>
      </c>
      <c r="BI15" s="217">
        <v>67654.104989576881</v>
      </c>
      <c r="BJ15" s="217">
        <v>97865.405373347283</v>
      </c>
      <c r="BK15" s="217">
        <v>165519.51036292416</v>
      </c>
      <c r="BL15" s="217">
        <v>110880.3434282465</v>
      </c>
      <c r="BM15" s="219">
        <v>276399.85379117064</v>
      </c>
      <c r="BN15" s="217">
        <v>104285.6112538256</v>
      </c>
      <c r="BO15" s="219">
        <v>380685.46504499624</v>
      </c>
      <c r="BP15" s="219">
        <v>119998.44964989688</v>
      </c>
      <c r="BQ15" s="219">
        <v>135159.00776127697</v>
      </c>
      <c r="BR15" s="219">
        <v>158300.6789628808</v>
      </c>
      <c r="BS15" s="219">
        <v>413458.13637405465</v>
      </c>
      <c r="BT15" s="219">
        <v>152025.8316793518</v>
      </c>
      <c r="BU15" s="219">
        <v>565483.96805340645</v>
      </c>
      <c r="BV15" s="219">
        <v>149570.01354169834</v>
      </c>
      <c r="BW15" s="219">
        <v>172335.42454015298</v>
      </c>
      <c r="BX15" s="219">
        <v>321905.43808185111</v>
      </c>
      <c r="BY15" s="219">
        <v>179227.2544667875</v>
      </c>
      <c r="BZ15" s="219">
        <v>501132.69254863862</v>
      </c>
      <c r="CA15" s="219">
        <v>162157.2139833433</v>
      </c>
      <c r="CB15" s="219">
        <v>663289.90653198189</v>
      </c>
      <c r="CC15" s="219">
        <v>157267.24176061479</v>
      </c>
      <c r="CD15" s="219">
        <v>90020.933547029024</v>
      </c>
      <c r="CE15" s="219">
        <v>247288.17530764383</v>
      </c>
      <c r="CF15" s="219">
        <v>243777.79736815367</v>
      </c>
      <c r="CG15" s="219">
        <v>491065.97267579753</v>
      </c>
      <c r="CH15" s="219">
        <v>294516.18733095413</v>
      </c>
      <c r="CI15" s="219">
        <v>785582.16000675166</v>
      </c>
      <c r="CJ15" s="219">
        <v>312581.85166916472</v>
      </c>
      <c r="CK15" s="217">
        <v>324970.32854470972</v>
      </c>
      <c r="CL15" s="207">
        <v>406269.59950943873</v>
      </c>
      <c r="CM15" s="207">
        <v>367590.98380420171</v>
      </c>
      <c r="CN15" s="207">
        <v>1411412.7635275142</v>
      </c>
    </row>
    <row r="16" spans="1:92" s="31" customFormat="1" ht="15" customHeight="1">
      <c r="A16" s="108"/>
      <c r="B16" s="43" t="s">
        <v>619</v>
      </c>
      <c r="C16" s="43" t="s">
        <v>603</v>
      </c>
      <c r="D16" s="220">
        <v>-149972</v>
      </c>
      <c r="E16" s="220">
        <v>-29551</v>
      </c>
      <c r="F16" s="220">
        <v>-31794</v>
      </c>
      <c r="G16" s="220">
        <v>-61345</v>
      </c>
      <c r="H16" s="220">
        <v>-34783</v>
      </c>
      <c r="I16" s="220">
        <v>-96128</v>
      </c>
      <c r="J16" s="220">
        <v>-50465</v>
      </c>
      <c r="K16" s="220">
        <v>-146593</v>
      </c>
      <c r="L16" s="220">
        <v>-39941</v>
      </c>
      <c r="M16" s="220">
        <v>-48836</v>
      </c>
      <c r="N16" s="220">
        <v>-88777</v>
      </c>
      <c r="O16" s="220">
        <v>-52499</v>
      </c>
      <c r="P16" s="220">
        <v>-141276</v>
      </c>
      <c r="Q16" s="220">
        <v>-51593</v>
      </c>
      <c r="R16" s="220">
        <v>-192869</v>
      </c>
      <c r="S16" s="220">
        <v>-52394</v>
      </c>
      <c r="T16" s="220">
        <v>-59361</v>
      </c>
      <c r="U16" s="220">
        <v>-111755</v>
      </c>
      <c r="V16" s="220">
        <v>-66552</v>
      </c>
      <c r="W16" s="220">
        <v>-178307</v>
      </c>
      <c r="X16" s="220">
        <v>-65415</v>
      </c>
      <c r="Y16" s="220">
        <v>-243722</v>
      </c>
      <c r="Z16" s="220">
        <v>-52300</v>
      </c>
      <c r="AA16" s="220">
        <v>-61749</v>
      </c>
      <c r="AB16" s="220">
        <v>-114049</v>
      </c>
      <c r="AC16" s="220">
        <v>-50574</v>
      </c>
      <c r="AD16" s="220">
        <v>-164623</v>
      </c>
      <c r="AE16" s="220">
        <v>-61089</v>
      </c>
      <c r="AF16" s="220">
        <v>-226936</v>
      </c>
      <c r="AG16" s="220">
        <v>-61781</v>
      </c>
      <c r="AH16" s="220">
        <v>-62197</v>
      </c>
      <c r="AI16" s="220">
        <v>-123978</v>
      </c>
      <c r="AJ16" s="220">
        <v>-70653</v>
      </c>
      <c r="AK16" s="220">
        <v>-194631</v>
      </c>
      <c r="AL16" s="220">
        <v>-72566</v>
      </c>
      <c r="AM16" s="220">
        <v>-267197</v>
      </c>
      <c r="AN16" s="220">
        <v>-65840</v>
      </c>
      <c r="AO16" s="220">
        <v>-65965</v>
      </c>
      <c r="AP16" s="220">
        <v>-131805</v>
      </c>
      <c r="AQ16" s="220">
        <v>-58885</v>
      </c>
      <c r="AR16" s="220">
        <v>-190690</v>
      </c>
      <c r="AS16" s="220">
        <v>-59929</v>
      </c>
      <c r="AT16" s="220">
        <v>-250619</v>
      </c>
      <c r="AU16" s="220">
        <v>-57566</v>
      </c>
      <c r="AV16" s="220">
        <v>-61134</v>
      </c>
      <c r="AW16" s="220">
        <v>-118700</v>
      </c>
      <c r="AX16" s="220">
        <v>-68138</v>
      </c>
      <c r="AY16" s="220">
        <v>-186838</v>
      </c>
      <c r="AZ16" s="220">
        <v>-79359</v>
      </c>
      <c r="BA16" s="220">
        <v>-266197</v>
      </c>
      <c r="BB16" s="220">
        <v>-44807</v>
      </c>
      <c r="BC16" s="220">
        <v>-46581</v>
      </c>
      <c r="BD16" s="220">
        <v>-91388</v>
      </c>
      <c r="BE16" s="221">
        <v>-52393.921198161581</v>
      </c>
      <c r="BF16" s="221">
        <v>-143782.27024381893</v>
      </c>
      <c r="BG16" s="222">
        <v>-67745.86785000001</v>
      </c>
      <c r="BH16" s="222">
        <v>-211528.13809381897</v>
      </c>
      <c r="BI16" s="222">
        <v>-50215.557276302163</v>
      </c>
      <c r="BJ16" s="222">
        <v>-53195.887299566355</v>
      </c>
      <c r="BK16" s="222">
        <v>-103411.44457586852</v>
      </c>
      <c r="BL16" s="222">
        <v>-60904.239769798158</v>
      </c>
      <c r="BM16" s="219">
        <v>-164315.68434566667</v>
      </c>
      <c r="BN16" s="222">
        <v>-76279.231781824696</v>
      </c>
      <c r="BO16" s="219">
        <v>-240594.91612749136</v>
      </c>
      <c r="BP16" s="221">
        <v>-16179.032452038909</v>
      </c>
      <c r="BQ16" s="221">
        <v>-79753.502275902691</v>
      </c>
      <c r="BR16" s="221">
        <v>-82461.421829518396</v>
      </c>
      <c r="BS16" s="221">
        <v>-178393.95655745998</v>
      </c>
      <c r="BT16" s="221">
        <v>-102863.37118372659</v>
      </c>
      <c r="BU16" s="221">
        <v>-281257.32774118654</v>
      </c>
      <c r="BV16" s="221">
        <v>-91478.906070495723</v>
      </c>
      <c r="BW16" s="221">
        <v>-94412.126922755313</v>
      </c>
      <c r="BX16" s="221">
        <v>-185891.03299325102</v>
      </c>
      <c r="BY16" s="221">
        <v>-97183.249618075643</v>
      </c>
      <c r="BZ16" s="221">
        <v>-283074.28261132672</v>
      </c>
      <c r="CA16" s="221">
        <v>-96590.133045958239</v>
      </c>
      <c r="CB16" s="221">
        <v>-379664.41565728496</v>
      </c>
      <c r="CC16" s="221">
        <v>-100083.53872919857</v>
      </c>
      <c r="CD16" s="221">
        <v>-25491.343572102134</v>
      </c>
      <c r="CE16" s="221">
        <v>-125574.88230130071</v>
      </c>
      <c r="CF16" s="221">
        <v>-111470.1536566898</v>
      </c>
      <c r="CG16" s="221">
        <v>-237045.03595799051</v>
      </c>
      <c r="CH16" s="221">
        <v>-18987.975933568654</v>
      </c>
      <c r="CI16" s="221">
        <v>-256033.01189155917</v>
      </c>
      <c r="CJ16" s="221">
        <v>-124098.65132805851</v>
      </c>
      <c r="CK16" s="222">
        <v>-154174.39654618077</v>
      </c>
      <c r="CL16" s="208">
        <v>-200352.19094577897</v>
      </c>
      <c r="CM16" s="208">
        <v>-238862.86113496163</v>
      </c>
      <c r="CN16" s="208">
        <v>-717488.09995497996</v>
      </c>
    </row>
    <row r="17" spans="1:92" s="31" customFormat="1" ht="15" customHeight="1">
      <c r="A17" s="108"/>
      <c r="B17" s="43" t="s">
        <v>620</v>
      </c>
      <c r="C17" s="43" t="s">
        <v>604</v>
      </c>
      <c r="D17" s="220">
        <v>-3803</v>
      </c>
      <c r="E17" s="220">
        <v>3875</v>
      </c>
      <c r="F17" s="220">
        <v>12982</v>
      </c>
      <c r="G17" s="220">
        <v>16857</v>
      </c>
      <c r="H17" s="220">
        <v>6510</v>
      </c>
      <c r="I17" s="220">
        <v>23367</v>
      </c>
      <c r="J17" s="220">
        <v>5197</v>
      </c>
      <c r="K17" s="220">
        <v>28564</v>
      </c>
      <c r="L17" s="220">
        <v>-478</v>
      </c>
      <c r="M17" s="220">
        <v>2318</v>
      </c>
      <c r="N17" s="220">
        <v>1840</v>
      </c>
      <c r="O17" s="220">
        <v>5270</v>
      </c>
      <c r="P17" s="220">
        <v>7110</v>
      </c>
      <c r="Q17" s="220">
        <v>7844</v>
      </c>
      <c r="R17" s="220">
        <v>14954</v>
      </c>
      <c r="S17" s="220">
        <v>10363</v>
      </c>
      <c r="T17" s="220">
        <v>9437</v>
      </c>
      <c r="U17" s="220">
        <v>19800</v>
      </c>
      <c r="V17" s="220">
        <v>12011</v>
      </c>
      <c r="W17" s="220">
        <v>31811</v>
      </c>
      <c r="X17" s="220">
        <v>6909</v>
      </c>
      <c r="Y17" s="220">
        <v>38720</v>
      </c>
      <c r="Z17" s="220">
        <v>8068</v>
      </c>
      <c r="AA17" s="220">
        <v>-4053</v>
      </c>
      <c r="AB17" s="220">
        <v>4015</v>
      </c>
      <c r="AC17" s="220">
        <v>-4186</v>
      </c>
      <c r="AD17" s="220">
        <v>-171</v>
      </c>
      <c r="AE17" s="220">
        <v>-3643</v>
      </c>
      <c r="AF17" s="220">
        <v>-3813</v>
      </c>
      <c r="AG17" s="220">
        <v>-4137</v>
      </c>
      <c r="AH17" s="220">
        <v>-7619</v>
      </c>
      <c r="AI17" s="220">
        <v>-11756</v>
      </c>
      <c r="AJ17" s="220">
        <v>-1060</v>
      </c>
      <c r="AK17" s="220">
        <v>-12816</v>
      </c>
      <c r="AL17" s="220">
        <v>-848</v>
      </c>
      <c r="AM17" s="220">
        <v>-13664</v>
      </c>
      <c r="AN17" s="220" t="s">
        <v>10</v>
      </c>
      <c r="AO17" s="220" t="s">
        <v>10</v>
      </c>
      <c r="AP17" s="220" t="s">
        <v>10</v>
      </c>
      <c r="AQ17" s="220" t="s">
        <v>10</v>
      </c>
      <c r="AR17" s="220" t="s">
        <v>10</v>
      </c>
      <c r="AS17" s="220" t="s">
        <v>10</v>
      </c>
      <c r="AT17" s="220" t="s">
        <v>10</v>
      </c>
      <c r="AU17" s="220" t="s">
        <v>10</v>
      </c>
      <c r="AV17" s="220" t="s">
        <v>10</v>
      </c>
      <c r="AW17" s="220" t="s">
        <v>10</v>
      </c>
      <c r="AX17" s="220" t="s">
        <v>10</v>
      </c>
      <c r="AY17" s="220" t="s">
        <v>10</v>
      </c>
      <c r="AZ17" s="220" t="s">
        <v>10</v>
      </c>
      <c r="BA17" s="220" t="s">
        <v>10</v>
      </c>
      <c r="BB17" s="220" t="s">
        <v>10</v>
      </c>
      <c r="BC17" s="220" t="s">
        <v>10</v>
      </c>
      <c r="BD17" s="220" t="s">
        <v>10</v>
      </c>
      <c r="BE17" s="220" t="s">
        <v>10</v>
      </c>
      <c r="BF17" s="220" t="s">
        <v>10</v>
      </c>
      <c r="BG17" s="222">
        <v>0</v>
      </c>
      <c r="BH17" s="223" t="s">
        <v>10</v>
      </c>
      <c r="BI17" s="223"/>
      <c r="BJ17" s="223"/>
      <c r="BK17" s="223">
        <v>0</v>
      </c>
      <c r="BL17" s="223"/>
      <c r="BM17" s="219">
        <v>0</v>
      </c>
      <c r="BN17" s="223"/>
      <c r="BO17" s="219">
        <v>0</v>
      </c>
      <c r="BP17" s="221"/>
      <c r="BQ17" s="221"/>
      <c r="BR17" s="221"/>
      <c r="BS17" s="221"/>
      <c r="BT17" s="221"/>
      <c r="BU17" s="221"/>
      <c r="BV17" s="221"/>
      <c r="BW17" s="221"/>
      <c r="BX17" s="221"/>
      <c r="BY17" s="221"/>
      <c r="BZ17" s="221"/>
      <c r="CA17" s="221"/>
      <c r="CB17" s="221"/>
      <c r="CC17" s="221"/>
      <c r="CD17" s="221"/>
      <c r="CE17" s="221">
        <v>0</v>
      </c>
      <c r="CF17" s="221"/>
      <c r="CG17" s="221">
        <v>0</v>
      </c>
      <c r="CH17" s="221"/>
      <c r="CI17" s="221">
        <v>0</v>
      </c>
      <c r="CJ17" s="221"/>
      <c r="CK17" s="222"/>
      <c r="CL17" s="208"/>
      <c r="CM17" s="208"/>
      <c r="CN17" s="208"/>
    </row>
    <row r="18" spans="1:92" s="31" customFormat="1" ht="15" customHeight="1">
      <c r="A18" s="108"/>
      <c r="B18" s="146" t="s">
        <v>621</v>
      </c>
      <c r="C18" s="146" t="s">
        <v>605</v>
      </c>
      <c r="D18" s="218">
        <v>211925</v>
      </c>
      <c r="E18" s="218">
        <v>21326</v>
      </c>
      <c r="F18" s="218">
        <v>56530</v>
      </c>
      <c r="G18" s="218">
        <v>77856</v>
      </c>
      <c r="H18" s="218">
        <v>55851</v>
      </c>
      <c r="I18" s="218">
        <v>133707</v>
      </c>
      <c r="J18" s="218">
        <v>46292</v>
      </c>
      <c r="K18" s="218">
        <v>179999</v>
      </c>
      <c r="L18" s="218">
        <v>65394</v>
      </c>
      <c r="M18" s="218">
        <v>73504</v>
      </c>
      <c r="N18" s="218">
        <v>138898</v>
      </c>
      <c r="O18" s="218">
        <v>68108</v>
      </c>
      <c r="P18" s="218">
        <v>207006</v>
      </c>
      <c r="Q18" s="218">
        <v>53159</v>
      </c>
      <c r="R18" s="218">
        <v>260165</v>
      </c>
      <c r="S18" s="218">
        <v>78201</v>
      </c>
      <c r="T18" s="218">
        <v>86104</v>
      </c>
      <c r="U18" s="218">
        <v>164305</v>
      </c>
      <c r="V18" s="218">
        <v>75519</v>
      </c>
      <c r="W18" s="218">
        <v>239824</v>
      </c>
      <c r="X18" s="218">
        <v>51819</v>
      </c>
      <c r="Y18" s="218">
        <v>291643</v>
      </c>
      <c r="Z18" s="218">
        <v>35413</v>
      </c>
      <c r="AA18" s="218">
        <v>34404</v>
      </c>
      <c r="AB18" s="218">
        <v>69817</v>
      </c>
      <c r="AC18" s="218">
        <v>45175</v>
      </c>
      <c r="AD18" s="218">
        <v>144992</v>
      </c>
      <c r="AE18" s="218">
        <v>30595</v>
      </c>
      <c r="AF18" s="218">
        <v>144364</v>
      </c>
      <c r="AG18" s="218">
        <v>52875</v>
      </c>
      <c r="AH18" s="218">
        <v>67318</v>
      </c>
      <c r="AI18" s="218">
        <v>120193</v>
      </c>
      <c r="AJ18" s="218">
        <v>75633</v>
      </c>
      <c r="AK18" s="218">
        <v>195826</v>
      </c>
      <c r="AL18" s="218">
        <v>18857</v>
      </c>
      <c r="AM18" s="218">
        <v>214683</v>
      </c>
      <c r="AN18" s="218" t="s">
        <v>10</v>
      </c>
      <c r="AO18" s="218" t="s">
        <v>10</v>
      </c>
      <c r="AP18" s="218" t="s">
        <v>10</v>
      </c>
      <c r="AQ18" s="218" t="s">
        <v>10</v>
      </c>
      <c r="AR18" s="218" t="s">
        <v>10</v>
      </c>
      <c r="AS18" s="218" t="s">
        <v>10</v>
      </c>
      <c r="AT18" s="218" t="s">
        <v>10</v>
      </c>
      <c r="AU18" s="218" t="s">
        <v>10</v>
      </c>
      <c r="AV18" s="218" t="s">
        <v>10</v>
      </c>
      <c r="AW18" s="218" t="s">
        <v>10</v>
      </c>
      <c r="AX18" s="218" t="s">
        <v>10</v>
      </c>
      <c r="AY18" s="218" t="s">
        <v>10</v>
      </c>
      <c r="AZ18" s="218" t="s">
        <v>10</v>
      </c>
      <c r="BA18" s="218" t="s">
        <v>10</v>
      </c>
      <c r="BB18" s="218" t="s">
        <v>10</v>
      </c>
      <c r="BC18" s="218" t="s">
        <v>10</v>
      </c>
      <c r="BD18" s="218" t="s">
        <v>10</v>
      </c>
      <c r="BE18" s="218" t="s">
        <v>10</v>
      </c>
      <c r="BF18" s="218" t="s">
        <v>10</v>
      </c>
      <c r="BG18" s="222">
        <v>0</v>
      </c>
      <c r="BH18" s="224" t="s">
        <v>10</v>
      </c>
      <c r="BI18" s="224"/>
      <c r="BJ18" s="224"/>
      <c r="BK18" s="224">
        <v>0</v>
      </c>
      <c r="BL18" s="224"/>
      <c r="BM18" s="219">
        <v>0</v>
      </c>
      <c r="BN18" s="224"/>
      <c r="BO18" s="219">
        <v>0</v>
      </c>
      <c r="BP18" s="221"/>
      <c r="BQ18" s="221"/>
      <c r="BR18" s="221"/>
      <c r="BS18" s="221"/>
      <c r="BT18" s="221"/>
      <c r="BU18" s="221"/>
      <c r="BV18" s="221"/>
      <c r="BW18" s="221"/>
      <c r="BX18" s="221"/>
      <c r="BY18" s="221"/>
      <c r="BZ18" s="221"/>
      <c r="CA18" s="221"/>
      <c r="CB18" s="221"/>
      <c r="CC18" s="221"/>
      <c r="CD18" s="221"/>
      <c r="CE18" s="221">
        <v>0</v>
      </c>
      <c r="CF18" s="221"/>
      <c r="CG18" s="221">
        <v>0</v>
      </c>
      <c r="CH18" s="221"/>
      <c r="CI18" s="221">
        <v>0</v>
      </c>
      <c r="CJ18" s="221"/>
      <c r="CK18" s="217"/>
      <c r="CL18" s="207"/>
      <c r="CM18" s="207"/>
      <c r="CN18" s="207"/>
    </row>
    <row r="19" spans="1:92" s="31" customFormat="1" ht="15" customHeight="1">
      <c r="A19" s="108"/>
      <c r="B19" s="146" t="s">
        <v>622</v>
      </c>
      <c r="C19" s="146" t="s">
        <v>606</v>
      </c>
      <c r="D19" s="218">
        <v>83516</v>
      </c>
      <c r="E19" s="218">
        <v>9479</v>
      </c>
      <c r="F19" s="218">
        <v>22407</v>
      </c>
      <c r="G19" s="218">
        <v>31886</v>
      </c>
      <c r="H19" s="218">
        <v>21715</v>
      </c>
      <c r="I19" s="218">
        <v>53601</v>
      </c>
      <c r="J19" s="218">
        <v>14741</v>
      </c>
      <c r="K19" s="218">
        <v>68342</v>
      </c>
      <c r="L19" s="218">
        <v>22652</v>
      </c>
      <c r="M19" s="218">
        <v>26956</v>
      </c>
      <c r="N19" s="218">
        <v>49608</v>
      </c>
      <c r="O19" s="218">
        <v>24286</v>
      </c>
      <c r="P19" s="218">
        <v>73894</v>
      </c>
      <c r="Q19" s="218">
        <v>19629</v>
      </c>
      <c r="R19" s="218">
        <v>93523</v>
      </c>
      <c r="S19" s="218">
        <v>26023</v>
      </c>
      <c r="T19" s="218">
        <v>30699</v>
      </c>
      <c r="U19" s="218">
        <v>56722</v>
      </c>
      <c r="V19" s="218">
        <v>25508</v>
      </c>
      <c r="W19" s="218">
        <v>82230</v>
      </c>
      <c r="X19" s="218">
        <v>16286</v>
      </c>
      <c r="Y19" s="218">
        <v>98515</v>
      </c>
      <c r="Z19" s="218">
        <v>11354</v>
      </c>
      <c r="AA19" s="218">
        <v>13412</v>
      </c>
      <c r="AB19" s="218">
        <v>24766</v>
      </c>
      <c r="AC19" s="218">
        <v>16454</v>
      </c>
      <c r="AD19" s="218">
        <v>41220</v>
      </c>
      <c r="AE19" s="218">
        <v>11779</v>
      </c>
      <c r="AF19" s="218">
        <v>52999</v>
      </c>
      <c r="AG19" s="218">
        <v>19356</v>
      </c>
      <c r="AH19" s="218">
        <v>25602</v>
      </c>
      <c r="AI19" s="218">
        <v>44958</v>
      </c>
      <c r="AJ19" s="218">
        <v>36518</v>
      </c>
      <c r="AK19" s="218">
        <v>81476</v>
      </c>
      <c r="AL19" s="218">
        <v>5145</v>
      </c>
      <c r="AM19" s="218">
        <v>86621</v>
      </c>
      <c r="AN19" s="218" t="s">
        <v>10</v>
      </c>
      <c r="AO19" s="218" t="s">
        <v>10</v>
      </c>
      <c r="AP19" s="218" t="s">
        <v>10</v>
      </c>
      <c r="AQ19" s="218" t="s">
        <v>10</v>
      </c>
      <c r="AR19" s="218" t="s">
        <v>10</v>
      </c>
      <c r="AS19" s="218" t="s">
        <v>10</v>
      </c>
      <c r="AT19" s="218" t="s">
        <v>10</v>
      </c>
      <c r="AU19" s="218" t="s">
        <v>10</v>
      </c>
      <c r="AV19" s="218" t="s">
        <v>10</v>
      </c>
      <c r="AW19" s="218" t="s">
        <v>10</v>
      </c>
      <c r="AX19" s="218" t="s">
        <v>10</v>
      </c>
      <c r="AY19" s="218" t="s">
        <v>10</v>
      </c>
      <c r="AZ19" s="218" t="s">
        <v>10</v>
      </c>
      <c r="BA19" s="218" t="s">
        <v>10</v>
      </c>
      <c r="BB19" s="218" t="s">
        <v>10</v>
      </c>
      <c r="BC19" s="218" t="s">
        <v>10</v>
      </c>
      <c r="BD19" s="218" t="s">
        <v>10</v>
      </c>
      <c r="BE19" s="218" t="s">
        <v>10</v>
      </c>
      <c r="BF19" s="218" t="s">
        <v>10</v>
      </c>
      <c r="BG19" s="222">
        <v>0</v>
      </c>
      <c r="BH19" s="224" t="s">
        <v>10</v>
      </c>
      <c r="BI19" s="224"/>
      <c r="BJ19" s="224"/>
      <c r="BK19" s="224">
        <v>0</v>
      </c>
      <c r="BL19" s="224"/>
      <c r="BM19" s="219">
        <v>0</v>
      </c>
      <c r="BN19" s="224"/>
      <c r="BO19" s="219">
        <v>0</v>
      </c>
      <c r="BP19" s="221">
        <v>0.25971996948203796</v>
      </c>
      <c r="BQ19" s="221"/>
      <c r="BR19" s="221"/>
      <c r="BS19" s="221"/>
      <c r="BT19" s="221"/>
      <c r="BU19" s="221"/>
      <c r="BV19" s="221"/>
      <c r="BW19" s="221"/>
      <c r="BX19" s="221"/>
      <c r="BY19" s="221"/>
      <c r="BZ19" s="221"/>
      <c r="CA19" s="221"/>
      <c r="CB19" s="221"/>
      <c r="CC19" s="221"/>
      <c r="CD19" s="221"/>
      <c r="CE19" s="221">
        <v>0</v>
      </c>
      <c r="CF19" s="221"/>
      <c r="CG19" s="221">
        <v>0</v>
      </c>
      <c r="CH19" s="221"/>
      <c r="CI19" s="221">
        <v>0</v>
      </c>
      <c r="CJ19" s="221"/>
      <c r="CK19" s="217"/>
      <c r="CL19" s="207"/>
      <c r="CM19" s="207"/>
      <c r="CN19" s="207"/>
    </row>
    <row r="20" spans="1:92" s="31" customFormat="1" ht="15" customHeight="1">
      <c r="A20" s="108"/>
      <c r="B20" s="146" t="s">
        <v>594</v>
      </c>
      <c r="C20" s="146" t="s">
        <v>607</v>
      </c>
      <c r="D20" s="218">
        <v>215728</v>
      </c>
      <c r="E20" s="218">
        <v>17451</v>
      </c>
      <c r="F20" s="218">
        <v>43548</v>
      </c>
      <c r="G20" s="218">
        <v>60999</v>
      </c>
      <c r="H20" s="218">
        <v>49341</v>
      </c>
      <c r="I20" s="218">
        <v>110340</v>
      </c>
      <c r="J20" s="218">
        <v>41095</v>
      </c>
      <c r="K20" s="218">
        <v>151435</v>
      </c>
      <c r="L20" s="218">
        <v>65872</v>
      </c>
      <c r="M20" s="218">
        <v>71186</v>
      </c>
      <c r="N20" s="218">
        <v>137058</v>
      </c>
      <c r="O20" s="218">
        <v>62838</v>
      </c>
      <c r="P20" s="218">
        <v>199896</v>
      </c>
      <c r="Q20" s="218">
        <v>45315</v>
      </c>
      <c r="R20" s="218">
        <v>245211</v>
      </c>
      <c r="S20" s="218">
        <v>67838</v>
      </c>
      <c r="T20" s="218">
        <v>76667</v>
      </c>
      <c r="U20" s="218">
        <v>144505</v>
      </c>
      <c r="V20" s="218">
        <v>63508</v>
      </c>
      <c r="W20" s="218">
        <v>208013</v>
      </c>
      <c r="X20" s="218">
        <v>44910</v>
      </c>
      <c r="Y20" s="218">
        <v>252923</v>
      </c>
      <c r="Z20" s="218">
        <v>27345</v>
      </c>
      <c r="AA20" s="218">
        <v>38457</v>
      </c>
      <c r="AB20" s="218">
        <v>65802</v>
      </c>
      <c r="AC20" s="218">
        <v>49361</v>
      </c>
      <c r="AD20" s="218">
        <v>115163</v>
      </c>
      <c r="AE20" s="218">
        <v>34238</v>
      </c>
      <c r="AF20" s="218">
        <v>148177</v>
      </c>
      <c r="AG20" s="218">
        <v>57012</v>
      </c>
      <c r="AH20" s="218">
        <v>74937</v>
      </c>
      <c r="AI20" s="218">
        <v>131949</v>
      </c>
      <c r="AJ20" s="218">
        <v>76693</v>
      </c>
      <c r="AK20" s="218">
        <v>208642</v>
      </c>
      <c r="AL20" s="218">
        <v>19705</v>
      </c>
      <c r="AM20" s="218">
        <v>228347</v>
      </c>
      <c r="AN20" s="218">
        <v>57089</v>
      </c>
      <c r="AO20" s="218">
        <v>35312</v>
      </c>
      <c r="AP20" s="218">
        <v>92401</v>
      </c>
      <c r="AQ20" s="218">
        <v>41960</v>
      </c>
      <c r="AR20" s="218">
        <v>134361</v>
      </c>
      <c r="AS20" s="218">
        <v>35790</v>
      </c>
      <c r="AT20" s="218">
        <v>170150</v>
      </c>
      <c r="AU20" s="218">
        <v>25008</v>
      </c>
      <c r="AV20" s="218">
        <v>12521</v>
      </c>
      <c r="AW20" s="218">
        <v>37529</v>
      </c>
      <c r="AX20" s="218">
        <v>12879</v>
      </c>
      <c r="AY20" s="218">
        <v>50408</v>
      </c>
      <c r="AZ20" s="218">
        <v>-4867</v>
      </c>
      <c r="BA20" s="218">
        <v>45541</v>
      </c>
      <c r="BB20" s="218">
        <v>29679</v>
      </c>
      <c r="BC20" s="218">
        <v>49501</v>
      </c>
      <c r="BD20" s="218">
        <v>79181</v>
      </c>
      <c r="BE20" s="219">
        <v>20970.825147301803</v>
      </c>
      <c r="BF20" s="219">
        <v>100151.4132061812</v>
      </c>
      <c r="BG20" s="217">
        <v>799.18198000002303</v>
      </c>
      <c r="BH20" s="217">
        <v>100950.59518618119</v>
      </c>
      <c r="BI20" s="217">
        <v>17438.547713274718</v>
      </c>
      <c r="BJ20" s="217">
        <v>44669.518073780928</v>
      </c>
      <c r="BK20" s="217">
        <v>62108.065787055646</v>
      </c>
      <c r="BL20" s="217">
        <v>49976.103658448345</v>
      </c>
      <c r="BM20" s="219">
        <v>112084.169445504</v>
      </c>
      <c r="BN20" s="217">
        <v>28006.379472000903</v>
      </c>
      <c r="BO20" s="219">
        <v>140090.5489175049</v>
      </c>
      <c r="BP20" s="221">
        <v>103819.41719785797</v>
      </c>
      <c r="BQ20" s="221">
        <v>55405.505485374277</v>
      </c>
      <c r="BR20" s="221">
        <v>75839.257133362291</v>
      </c>
      <c r="BS20" s="221">
        <v>235064.17981659461</v>
      </c>
      <c r="BT20" s="221">
        <v>49162.460495625201</v>
      </c>
      <c r="BU20" s="221">
        <v>284226.6403122198</v>
      </c>
      <c r="BV20" s="221">
        <v>58091.107471202471</v>
      </c>
      <c r="BW20" s="221">
        <v>77923.297617397664</v>
      </c>
      <c r="BX20" s="221">
        <v>136014.40508860012</v>
      </c>
      <c r="BY20" s="221">
        <v>82044.004848711789</v>
      </c>
      <c r="BZ20" s="221">
        <v>218058.40993731192</v>
      </c>
      <c r="CA20" s="221">
        <v>65567.08093738505</v>
      </c>
      <c r="CB20" s="221">
        <v>283625.49087469699</v>
      </c>
      <c r="CC20" s="221">
        <v>57183.703031416211</v>
      </c>
      <c r="CD20" s="221">
        <v>64529.589974926901</v>
      </c>
      <c r="CE20" s="221">
        <v>121713.29300634311</v>
      </c>
      <c r="CF20" s="221">
        <v>132307.64371146396</v>
      </c>
      <c r="CG20" s="221">
        <v>254020.93671780708</v>
      </c>
      <c r="CH20" s="221">
        <v>275528.21139738511</v>
      </c>
      <c r="CI20" s="221">
        <v>529549.14811519219</v>
      </c>
      <c r="CJ20" s="221">
        <v>188483.20034110622</v>
      </c>
      <c r="CK20" s="217">
        <v>170795.93199852895</v>
      </c>
      <c r="CL20" s="207">
        <v>205917.40856365996</v>
      </c>
      <c r="CM20" s="207">
        <v>128728.12266923988</v>
      </c>
      <c r="CN20" s="207">
        <v>693924.66357253434</v>
      </c>
    </row>
    <row r="21" spans="1:92" s="31" customFormat="1" ht="15" customHeight="1">
      <c r="A21" s="108"/>
      <c r="B21" s="146" t="s">
        <v>595</v>
      </c>
      <c r="C21" s="146" t="s">
        <v>608</v>
      </c>
      <c r="D21" s="218">
        <v>263200</v>
      </c>
      <c r="E21" s="218">
        <v>27703</v>
      </c>
      <c r="F21" s="218">
        <v>53766</v>
      </c>
      <c r="G21" s="218">
        <v>81469</v>
      </c>
      <c r="H21" s="218">
        <v>54264</v>
      </c>
      <c r="I21" s="218">
        <v>135733</v>
      </c>
      <c r="J21" s="218">
        <v>50983</v>
      </c>
      <c r="K21" s="218">
        <v>186716</v>
      </c>
      <c r="L21" s="218">
        <v>79828</v>
      </c>
      <c r="M21" s="218">
        <v>85623</v>
      </c>
      <c r="N21" s="218">
        <v>165451</v>
      </c>
      <c r="O21" s="218">
        <v>76775</v>
      </c>
      <c r="P21" s="218">
        <v>242226</v>
      </c>
      <c r="Q21" s="218">
        <v>56299</v>
      </c>
      <c r="R21" s="218">
        <v>298525</v>
      </c>
      <c r="S21" s="218">
        <v>81188</v>
      </c>
      <c r="T21" s="218">
        <v>90407</v>
      </c>
      <c r="U21" s="218">
        <v>171594</v>
      </c>
      <c r="V21" s="218">
        <v>77957</v>
      </c>
      <c r="W21" s="218">
        <v>249550</v>
      </c>
      <c r="X21" s="218">
        <v>59826</v>
      </c>
      <c r="Y21" s="218">
        <v>309376</v>
      </c>
      <c r="Z21" s="218">
        <v>44739</v>
      </c>
      <c r="AA21" s="218">
        <v>57110</v>
      </c>
      <c r="AB21" s="218">
        <v>101849</v>
      </c>
      <c r="AC21" s="218">
        <v>65448</v>
      </c>
      <c r="AD21" s="218">
        <v>167297</v>
      </c>
      <c r="AE21" s="218">
        <v>54175</v>
      </c>
      <c r="AF21" s="218">
        <v>220248</v>
      </c>
      <c r="AG21" s="218">
        <v>75883</v>
      </c>
      <c r="AH21" s="218">
        <v>94680</v>
      </c>
      <c r="AI21" s="218">
        <v>170564</v>
      </c>
      <c r="AJ21" s="218">
        <v>95038</v>
      </c>
      <c r="AK21" s="218">
        <v>265603</v>
      </c>
      <c r="AL21" s="218">
        <v>40220</v>
      </c>
      <c r="AM21" s="218">
        <v>285308</v>
      </c>
      <c r="AN21" s="218">
        <v>75244</v>
      </c>
      <c r="AO21" s="218">
        <v>56917</v>
      </c>
      <c r="AP21" s="218">
        <v>132161</v>
      </c>
      <c r="AQ21" s="218">
        <v>61441</v>
      </c>
      <c r="AR21" s="218">
        <v>193603</v>
      </c>
      <c r="AS21" s="218">
        <v>56902</v>
      </c>
      <c r="AT21" s="218">
        <v>250505</v>
      </c>
      <c r="AU21" s="218">
        <v>45713</v>
      </c>
      <c r="AV21" s="218">
        <v>33271</v>
      </c>
      <c r="AW21" s="218">
        <v>78984</v>
      </c>
      <c r="AX21" s="218">
        <v>34294</v>
      </c>
      <c r="AY21" s="218">
        <v>113277</v>
      </c>
      <c r="AZ21" s="218">
        <v>15964</v>
      </c>
      <c r="BA21" s="218">
        <v>129241</v>
      </c>
      <c r="BB21" s="218">
        <v>50795</v>
      </c>
      <c r="BC21" s="218">
        <v>69352</v>
      </c>
      <c r="BD21" s="218">
        <v>120147</v>
      </c>
      <c r="BE21" s="219">
        <v>41377.883157301636</v>
      </c>
      <c r="BF21" s="219">
        <v>161525.10126618118</v>
      </c>
      <c r="BG21" s="217">
        <v>20685.39903000015</v>
      </c>
      <c r="BH21" s="217">
        <v>182210.50029618118</v>
      </c>
      <c r="BI21" s="217">
        <v>36752.151299336721</v>
      </c>
      <c r="BJ21" s="217">
        <v>63526.642815012863</v>
      </c>
      <c r="BK21" s="217">
        <v>100278.79411434958</v>
      </c>
      <c r="BL21" s="217">
        <v>69284.493000326169</v>
      </c>
      <c r="BM21" s="219">
        <v>169563.28711467574</v>
      </c>
      <c r="BN21" s="217">
        <v>50909.88132430923</v>
      </c>
      <c r="BO21" s="219">
        <v>220473.16843898495</v>
      </c>
      <c r="BP21" s="221">
        <v>124529.43134785796</v>
      </c>
      <c r="BQ21" s="221">
        <v>76449.186645374386</v>
      </c>
      <c r="BR21" s="221">
        <v>96386.137441733692</v>
      </c>
      <c r="BS21" s="221">
        <v>297364.75543496601</v>
      </c>
      <c r="BT21" s="221">
        <v>70518.343634610952</v>
      </c>
      <c r="BU21" s="221">
        <v>367883.09906957694</v>
      </c>
      <c r="BV21" s="221">
        <v>83201.426874248587</v>
      </c>
      <c r="BW21" s="221">
        <v>103671.16712435153</v>
      </c>
      <c r="BX21" s="221">
        <v>186872.59399860012</v>
      </c>
      <c r="BY21" s="221">
        <v>108398.78826695043</v>
      </c>
      <c r="BZ21" s="221">
        <v>295271.38226555055</v>
      </c>
      <c r="CA21" s="221">
        <v>100460.58432616961</v>
      </c>
      <c r="CB21" s="221">
        <v>395731.96659172018</v>
      </c>
      <c r="CC21" s="221">
        <v>87971.60468266785</v>
      </c>
      <c r="CD21" s="221">
        <v>96232.406485857849</v>
      </c>
      <c r="CE21" s="221">
        <v>184204.0111685257</v>
      </c>
      <c r="CF21" s="221">
        <v>167361.66538928132</v>
      </c>
      <c r="CG21" s="221">
        <v>351565.67655780702</v>
      </c>
      <c r="CH21" s="221">
        <v>314420.79331424122</v>
      </c>
      <c r="CI21" s="221">
        <v>665986.46987204824</v>
      </c>
      <c r="CJ21" s="221">
        <v>230435.72193421921</v>
      </c>
      <c r="CK21" s="217">
        <v>211262.29572208933</v>
      </c>
      <c r="CL21" s="207">
        <v>249437.05809465254</v>
      </c>
      <c r="CM21" s="207">
        <v>175320.09518518162</v>
      </c>
      <c r="CN21" s="207">
        <v>866455.17093614268</v>
      </c>
    </row>
    <row r="22" spans="1:92" s="31" customFormat="1" ht="15" customHeight="1">
      <c r="A22" s="108"/>
      <c r="B22" s="146" t="s">
        <v>504</v>
      </c>
      <c r="C22" s="146" t="s">
        <v>609</v>
      </c>
      <c r="D22" s="225">
        <v>0</v>
      </c>
      <c r="E22" s="225">
        <v>0</v>
      </c>
      <c r="F22" s="225">
        <v>25.1</v>
      </c>
      <c r="G22" s="225">
        <v>22.2</v>
      </c>
      <c r="H22" s="225">
        <v>26.9</v>
      </c>
      <c r="I22" s="225">
        <v>23.9</v>
      </c>
      <c r="J22" s="225">
        <v>25.2</v>
      </c>
      <c r="K22" s="225">
        <v>24.3</v>
      </c>
      <c r="L22" s="225">
        <v>26.3</v>
      </c>
      <c r="M22" s="225">
        <v>25.8</v>
      </c>
      <c r="N22" s="225">
        <v>26</v>
      </c>
      <c r="O22" s="225">
        <v>24</v>
      </c>
      <c r="P22" s="225">
        <v>25.3</v>
      </c>
      <c r="Q22" s="225">
        <v>21.9</v>
      </c>
      <c r="R22" s="225">
        <v>24.5</v>
      </c>
      <c r="S22" s="225">
        <v>25.4</v>
      </c>
      <c r="T22" s="225">
        <v>25.7</v>
      </c>
      <c r="U22" s="225">
        <v>25.6</v>
      </c>
      <c r="V22" s="225">
        <v>24.3</v>
      </c>
      <c r="W22" s="225">
        <v>25.1</v>
      </c>
      <c r="X22" s="225">
        <v>22.5</v>
      </c>
      <c r="Y22" s="225">
        <v>24.5</v>
      </c>
      <c r="Z22" s="225">
        <v>21.2</v>
      </c>
      <c r="AA22" s="225">
        <v>25.5</v>
      </c>
      <c r="AB22" s="225">
        <v>23.4</v>
      </c>
      <c r="AC22" s="225">
        <v>24.3</v>
      </c>
      <c r="AD22" s="225">
        <v>23.7</v>
      </c>
      <c r="AE22" s="225">
        <v>24.2</v>
      </c>
      <c r="AF22" s="225">
        <v>23.9</v>
      </c>
      <c r="AG22" s="225">
        <v>27</v>
      </c>
      <c r="AH22" s="225">
        <v>27</v>
      </c>
      <c r="AI22" s="225">
        <v>27</v>
      </c>
      <c r="AJ22" s="225">
        <v>28.5</v>
      </c>
      <c r="AK22" s="225">
        <v>27.5</v>
      </c>
      <c r="AL22" s="225">
        <v>20.2</v>
      </c>
      <c r="AM22" s="225">
        <v>25.8</v>
      </c>
      <c r="AN22" s="225">
        <v>25.3</v>
      </c>
      <c r="AO22" s="225">
        <v>24.3</v>
      </c>
      <c r="AP22" s="225">
        <v>24.8</v>
      </c>
      <c r="AQ22" s="225">
        <v>23</v>
      </c>
      <c r="AR22" s="225">
        <v>24.2</v>
      </c>
      <c r="AS22" s="225">
        <v>24.1</v>
      </c>
      <c r="AT22" s="225">
        <v>24.2</v>
      </c>
      <c r="AU22" s="225">
        <v>22.2</v>
      </c>
      <c r="AV22" s="225">
        <v>21.3</v>
      </c>
      <c r="AW22" s="225">
        <v>21.7</v>
      </c>
      <c r="AX22" s="225">
        <v>22.7</v>
      </c>
      <c r="AY22" s="225">
        <v>22</v>
      </c>
      <c r="AZ22" s="225">
        <v>21.7</v>
      </c>
      <c r="BA22" s="225">
        <v>22</v>
      </c>
      <c r="BB22" s="226">
        <v>23.1</v>
      </c>
      <c r="BC22" s="226">
        <v>27.3</v>
      </c>
      <c r="BD22" s="225">
        <v>25.3</v>
      </c>
      <c r="BE22" s="226">
        <v>22.188098297984993</v>
      </c>
      <c r="BF22" s="163">
        <v>24.255854193970197</v>
      </c>
      <c r="BG22" s="227">
        <v>22.186344985509486</v>
      </c>
      <c r="BH22" s="227">
        <v>23.769494937032164</v>
      </c>
      <c r="BI22" s="227">
        <v>21.975593152007207</v>
      </c>
      <c r="BJ22" s="227">
        <v>26.272377641719608</v>
      </c>
      <c r="BK22" s="228">
        <v>24.328108971202493</v>
      </c>
      <c r="BL22" s="227">
        <v>26.669930792303433</v>
      </c>
      <c r="BM22" s="229">
        <v>25.2</v>
      </c>
      <c r="BN22" s="227">
        <v>25.041412805487269</v>
      </c>
      <c r="BO22" s="228">
        <v>25.168184969637963</v>
      </c>
      <c r="BP22" s="226">
        <v>25.027010357017236</v>
      </c>
      <c r="BQ22" s="226">
        <v>26.158606632483462</v>
      </c>
      <c r="BR22" s="226">
        <v>28.684538464582488</v>
      </c>
      <c r="BS22" s="226">
        <v>26.708599147356221</v>
      </c>
      <c r="BT22" s="226">
        <v>24.576489358154387</v>
      </c>
      <c r="BU22" s="226">
        <v>26.099868553249934</v>
      </c>
      <c r="BV22" s="226">
        <v>24.507444251084806</v>
      </c>
      <c r="BW22" s="226">
        <v>25.87142205993316</v>
      </c>
      <c r="BX22" s="226">
        <v>25.219256618483694</v>
      </c>
      <c r="BY22" s="226">
        <v>25.757613594246955</v>
      </c>
      <c r="BZ22" s="226">
        <v>25.409192448830492</v>
      </c>
      <c r="CA22" s="226">
        <v>24.8</v>
      </c>
      <c r="CB22" s="226">
        <v>25.3</v>
      </c>
      <c r="CC22" s="226">
        <v>25.3</v>
      </c>
      <c r="CD22" s="228">
        <v>21.4</v>
      </c>
      <c r="CE22" s="228">
        <v>23.699555375164799</v>
      </c>
      <c r="CF22" s="228">
        <v>31.493507708092601</v>
      </c>
      <c r="CG22" s="228">
        <v>27.018955220180601</v>
      </c>
      <c r="CH22" s="228">
        <v>29.68359394852525</v>
      </c>
      <c r="CI22" s="228">
        <v>27.95992441069826</v>
      </c>
      <c r="CJ22" s="228">
        <v>28.89</v>
      </c>
      <c r="CK22" s="228">
        <v>29.063209157083001</v>
      </c>
      <c r="CL22" s="230">
        <v>31.3</v>
      </c>
      <c r="CM22" s="230">
        <v>27.028321211567192</v>
      </c>
      <c r="CN22" s="230">
        <v>29.042058868546384</v>
      </c>
    </row>
    <row r="23" spans="1:92" s="31" customFormat="1" ht="15" customHeight="1">
      <c r="B23" s="146" t="s">
        <v>505</v>
      </c>
      <c r="C23" s="146" t="s">
        <v>610</v>
      </c>
      <c r="D23" s="41">
        <v>17.3</v>
      </c>
      <c r="E23" s="41">
        <v>11</v>
      </c>
      <c r="F23" s="41">
        <v>17.899999999999999</v>
      </c>
      <c r="G23" s="41">
        <v>14.8</v>
      </c>
      <c r="H23" s="41">
        <v>17.3</v>
      </c>
      <c r="I23" s="41">
        <v>15.7</v>
      </c>
      <c r="J23" s="41">
        <v>14.1</v>
      </c>
      <c r="K23" s="41">
        <v>15.2</v>
      </c>
      <c r="L23" s="41">
        <v>19.8</v>
      </c>
      <c r="M23" s="41">
        <v>18.399999999999999</v>
      </c>
      <c r="N23" s="41">
        <v>19.100000000000001</v>
      </c>
      <c r="O23" s="41">
        <v>16</v>
      </c>
      <c r="P23" s="41">
        <v>18</v>
      </c>
      <c r="Q23" s="41">
        <v>12.7</v>
      </c>
      <c r="R23" s="41">
        <v>16.7</v>
      </c>
      <c r="S23" s="41">
        <v>17.2</v>
      </c>
      <c r="T23" s="41">
        <v>17</v>
      </c>
      <c r="U23" s="41">
        <v>17.100000000000001</v>
      </c>
      <c r="V23" s="41">
        <v>14.6</v>
      </c>
      <c r="W23" s="41">
        <v>16.2</v>
      </c>
      <c r="X23" s="41">
        <v>12.2</v>
      </c>
      <c r="Y23" s="41">
        <v>15.3</v>
      </c>
      <c r="Z23" s="41">
        <v>11.9</v>
      </c>
      <c r="AA23" s="41">
        <v>14.5</v>
      </c>
      <c r="AB23" s="41">
        <v>13.3</v>
      </c>
      <c r="AC23" s="41">
        <v>15.9</v>
      </c>
      <c r="AD23" s="41">
        <v>14.2</v>
      </c>
      <c r="AE23" s="41">
        <v>13.7</v>
      </c>
      <c r="AF23" s="41">
        <v>14</v>
      </c>
      <c r="AG23" s="41">
        <v>17.3</v>
      </c>
      <c r="AH23" s="41">
        <v>18.600000000000001</v>
      </c>
      <c r="AI23" s="41">
        <v>18</v>
      </c>
      <c r="AJ23" s="41">
        <v>18.399999999999999</v>
      </c>
      <c r="AK23" s="41">
        <v>18.100000000000001</v>
      </c>
      <c r="AL23" s="41">
        <v>8.8000000000000007</v>
      </c>
      <c r="AM23" s="41">
        <v>14.9</v>
      </c>
      <c r="AN23" s="41">
        <v>15.5</v>
      </c>
      <c r="AO23" s="41">
        <v>13.6</v>
      </c>
      <c r="AP23" s="41">
        <v>14.6</v>
      </c>
      <c r="AQ23" s="41">
        <v>14</v>
      </c>
      <c r="AR23" s="41">
        <v>14.4</v>
      </c>
      <c r="AS23" s="41">
        <v>14.3</v>
      </c>
      <c r="AT23" s="41">
        <v>14.4</v>
      </c>
      <c r="AU23" s="41">
        <v>12.3</v>
      </c>
      <c r="AV23" s="41">
        <v>9.6</v>
      </c>
      <c r="AW23" s="41">
        <v>11</v>
      </c>
      <c r="AX23" s="41">
        <v>9.6</v>
      </c>
      <c r="AY23" s="41">
        <v>10.5</v>
      </c>
      <c r="AZ23" s="41">
        <v>4.7</v>
      </c>
      <c r="BA23" s="41">
        <v>9.1</v>
      </c>
      <c r="BB23" s="41">
        <v>15.7</v>
      </c>
      <c r="BC23" s="41">
        <v>19.7</v>
      </c>
      <c r="BD23" s="41">
        <v>17.8</v>
      </c>
      <c r="BE23" s="231">
        <v>12.514137710414344</v>
      </c>
      <c r="BF23" s="163">
        <v>16.061452643877416</v>
      </c>
      <c r="BG23" s="227">
        <v>6.6953543717703417</v>
      </c>
      <c r="BH23" s="227">
        <v>13.860308248188167</v>
      </c>
      <c r="BI23" s="227">
        <v>11.937935244870468</v>
      </c>
      <c r="BJ23" s="227">
        <v>17.053993124328148</v>
      </c>
      <c r="BK23" s="226">
        <v>14.739008261718112</v>
      </c>
      <c r="BL23" s="227">
        <v>16.664925235321778</v>
      </c>
      <c r="BM23" s="229">
        <v>15.5</v>
      </c>
      <c r="BN23" s="227">
        <v>12.224652459652029</v>
      </c>
      <c r="BO23" s="226">
        <v>14.576100202456246</v>
      </c>
      <c r="BP23" s="226">
        <v>25.971996948203795</v>
      </c>
      <c r="BQ23" s="226">
        <v>14.795937273835181</v>
      </c>
      <c r="BR23" s="226">
        <v>17.46544541068107</v>
      </c>
      <c r="BS23" s="226">
        <v>19.209190374424846</v>
      </c>
      <c r="BT23" s="226">
        <v>11.399992374625368</v>
      </c>
      <c r="BU23" s="226">
        <v>16.979615817811052</v>
      </c>
      <c r="BV23" s="226">
        <v>13.632774928932498</v>
      </c>
      <c r="BW23" s="226">
        <v>15.563373156022543</v>
      </c>
      <c r="BX23" s="226">
        <v>14.640286697530373</v>
      </c>
      <c r="BY23" s="226">
        <v>15.578512936391048</v>
      </c>
      <c r="BZ23" s="226">
        <v>14.971298995603616</v>
      </c>
      <c r="CA23" s="226">
        <v>15.3</v>
      </c>
      <c r="CB23" s="226">
        <v>15.1</v>
      </c>
      <c r="CC23" s="226">
        <v>14.1</v>
      </c>
      <c r="CD23" s="146">
        <v>22.9</v>
      </c>
      <c r="CE23" s="163">
        <v>17.653707693806599</v>
      </c>
      <c r="CF23" s="163">
        <v>21.621353363106198</v>
      </c>
      <c r="CG23" s="163">
        <v>19.343505354501701</v>
      </c>
      <c r="CH23" s="163">
        <v>31.689732378700381</v>
      </c>
      <c r="CI23" s="163">
        <v>23.703353136240029</v>
      </c>
      <c r="CJ23" s="163">
        <v>21.3</v>
      </c>
      <c r="CK23" s="163">
        <v>18.893910453525798</v>
      </c>
      <c r="CL23" s="163">
        <v>19.2</v>
      </c>
      <c r="CM23" s="163">
        <v>12.890979529660212</v>
      </c>
      <c r="CN23" s="163">
        <v>17.828691033226111</v>
      </c>
    </row>
    <row r="24" spans="1:92" s="31" customFormat="1" ht="15" customHeight="1">
      <c r="A24" s="108"/>
      <c r="B24" s="164" t="s">
        <v>624</v>
      </c>
      <c r="C24" s="164"/>
      <c r="D24" s="47">
        <v>0</v>
      </c>
      <c r="E24" s="47">
        <v>0</v>
      </c>
      <c r="F24" s="47">
        <v>0</v>
      </c>
      <c r="G24" s="47">
        <v>0</v>
      </c>
      <c r="H24" s="47">
        <v>0</v>
      </c>
      <c r="I24" s="47">
        <v>0</v>
      </c>
      <c r="J24" s="47">
        <v>0</v>
      </c>
      <c r="K24" s="47">
        <v>0</v>
      </c>
      <c r="L24" s="47">
        <v>5.6</v>
      </c>
      <c r="M24" s="47">
        <v>5.8</v>
      </c>
      <c r="N24" s="47">
        <v>5.7</v>
      </c>
      <c r="O24" s="47">
        <v>5.0999999999999996</v>
      </c>
      <c r="P24" s="47">
        <v>5.5</v>
      </c>
      <c r="Q24" s="47">
        <v>4.4000000000000004</v>
      </c>
      <c r="R24" s="47">
        <v>5.2</v>
      </c>
      <c r="S24" s="47">
        <v>5.5</v>
      </c>
      <c r="T24" s="47">
        <v>5.8</v>
      </c>
      <c r="U24" s="47">
        <v>5.7</v>
      </c>
      <c r="V24" s="47">
        <v>4.8</v>
      </c>
      <c r="W24" s="47">
        <v>5.3</v>
      </c>
      <c r="X24" s="47">
        <v>3.3</v>
      </c>
      <c r="Y24" s="47">
        <v>4.9000000000000004</v>
      </c>
      <c r="Z24" s="47">
        <v>3</v>
      </c>
      <c r="AA24" s="47">
        <v>3.4</v>
      </c>
      <c r="AB24" s="47">
        <v>3.2</v>
      </c>
      <c r="AC24" s="47">
        <v>4</v>
      </c>
      <c r="AD24" s="47">
        <v>3.5</v>
      </c>
      <c r="AE24" s="47">
        <v>3</v>
      </c>
      <c r="AF24" s="47">
        <v>3.4</v>
      </c>
      <c r="AG24" s="47">
        <v>4.4000000000000004</v>
      </c>
      <c r="AH24" s="47">
        <v>5</v>
      </c>
      <c r="AI24" s="47">
        <v>4.7</v>
      </c>
      <c r="AJ24" s="47">
        <v>7.1</v>
      </c>
      <c r="AK24" s="47">
        <v>5.6</v>
      </c>
      <c r="AL24" s="47">
        <v>1.1000000000000001</v>
      </c>
      <c r="AM24" s="47">
        <v>4.5</v>
      </c>
      <c r="AN24" s="47" t="s">
        <v>10</v>
      </c>
      <c r="AO24" s="47" t="s">
        <v>10</v>
      </c>
      <c r="AP24" s="47" t="s">
        <v>10</v>
      </c>
      <c r="AQ24" s="47" t="s">
        <v>10</v>
      </c>
      <c r="AR24" s="47" t="s">
        <v>10</v>
      </c>
      <c r="AS24" s="47" t="s">
        <v>10</v>
      </c>
      <c r="AT24" s="47" t="s">
        <v>10</v>
      </c>
      <c r="AU24" s="47" t="s">
        <v>10</v>
      </c>
      <c r="AV24" s="47" t="s">
        <v>10</v>
      </c>
      <c r="AW24" s="47" t="s">
        <v>10</v>
      </c>
      <c r="AX24" s="47" t="s">
        <v>10</v>
      </c>
      <c r="AY24" s="47" t="s">
        <v>10</v>
      </c>
      <c r="AZ24" s="47" t="s">
        <v>10</v>
      </c>
      <c r="BA24" s="47" t="s">
        <v>10</v>
      </c>
      <c r="BB24" s="47" t="s">
        <v>10</v>
      </c>
      <c r="BC24" s="47" t="s">
        <v>10</v>
      </c>
      <c r="BD24" s="47" t="s">
        <v>10</v>
      </c>
      <c r="BE24" s="47" t="s">
        <v>10</v>
      </c>
      <c r="BF24" s="47" t="s">
        <v>10</v>
      </c>
      <c r="BG24" s="232">
        <v>2.0099783198530337</v>
      </c>
      <c r="BH24" s="47" t="s">
        <v>10</v>
      </c>
      <c r="BI24" s="164"/>
      <c r="BJ24" s="164"/>
      <c r="BK24" s="164">
        <v>0</v>
      </c>
      <c r="BL24" s="164"/>
      <c r="BM24" s="164"/>
      <c r="BN24" s="164"/>
      <c r="BO24" s="164"/>
      <c r="BP24" s="164"/>
      <c r="BQ24" s="164"/>
      <c r="BR24" s="164"/>
      <c r="BS24" s="164"/>
      <c r="BT24" s="164"/>
      <c r="BU24" s="164"/>
      <c r="BV24" s="164"/>
      <c r="BW24" s="164"/>
      <c r="BX24" s="164"/>
      <c r="BY24" s="164"/>
      <c r="BZ24" s="164"/>
      <c r="CA24" s="164"/>
      <c r="CB24" s="164"/>
      <c r="CC24" s="164"/>
      <c r="CD24" s="164"/>
      <c r="CE24" s="164"/>
      <c r="CF24" s="164"/>
      <c r="CG24" s="164"/>
      <c r="CH24" s="164"/>
      <c r="CI24" s="165">
        <v>0</v>
      </c>
      <c r="CJ24" s="164"/>
      <c r="CK24" s="164"/>
      <c r="CL24" s="164"/>
      <c r="CM24" s="164"/>
      <c r="CN24" s="164"/>
    </row>
    <row r="25" spans="1:92" s="96" customFormat="1" ht="15" customHeight="1">
      <c r="A25" s="108"/>
      <c r="B25" s="31"/>
      <c r="C25" s="31"/>
      <c r="BG25" s="145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</row>
    <row r="26" spans="1:92" s="95" customFormat="1">
      <c r="A26" s="108"/>
      <c r="B26"/>
      <c r="C26"/>
      <c r="BQ26"/>
      <c r="BR26"/>
      <c r="BS26"/>
      <c r="BT26"/>
      <c r="BU26"/>
      <c r="BV26"/>
      <c r="BW26"/>
      <c r="BX26"/>
      <c r="BY26"/>
      <c r="BZ26"/>
      <c r="CA26" s="138"/>
      <c r="CB26" s="138"/>
      <c r="CC26"/>
      <c r="CD26"/>
      <c r="CE26"/>
      <c r="CF26"/>
      <c r="CG26"/>
      <c r="CH26"/>
      <c r="CI26"/>
      <c r="CJ26"/>
      <c r="CK26"/>
      <c r="CL26"/>
      <c r="CM26"/>
      <c r="CN26"/>
    </row>
    <row r="27" spans="1:92">
      <c r="A27" s="108"/>
    </row>
    <row r="28" spans="1:92">
      <c r="A28" s="31"/>
    </row>
    <row r="29" spans="1:92">
      <c r="A29" s="122"/>
    </row>
    <row r="30" spans="1:92">
      <c r="A30" s="101"/>
    </row>
    <row r="31" spans="1:92">
      <c r="A31" s="11"/>
    </row>
  </sheetData>
  <pageMargins left="0.511811024" right="0.511811024" top="0.78740157499999996" bottom="0.78740157499999996" header="0.31496062000000002" footer="0.31496062000000002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F7DAE-5952-4BD5-A46B-3D2B0C21DC2C}">
  <sheetPr>
    <tabColor rgb="FF8E98A7"/>
  </sheetPr>
  <dimension ref="A8:CN31"/>
  <sheetViews>
    <sheetView showGridLines="0" workbookViewId="0">
      <pane xSplit="3" ySplit="10" topLeftCell="CG11" activePane="bottomRight" state="frozen"/>
      <selection pane="topRight" activeCell="D1" sqref="D1"/>
      <selection pane="bottomLeft" activeCell="A11" sqref="A11"/>
      <selection pane="bottomRight" activeCell="CO26" sqref="CO26"/>
    </sheetView>
  </sheetViews>
  <sheetFormatPr defaultColWidth="8.453125" defaultRowHeight="14.5"/>
  <cols>
    <col min="1" max="1" width="3.08984375" style="6" customWidth="1"/>
    <col min="2" max="2" width="35.6328125" customWidth="1"/>
    <col min="3" max="3" width="38.453125" customWidth="1"/>
    <col min="4" max="4" width="7.36328125" style="95" bestFit="1" customWidth="1"/>
    <col min="5" max="5" width="7" style="95" bestFit="1" customWidth="1"/>
    <col min="6" max="6" width="6.6328125" style="95" bestFit="1" customWidth="1"/>
    <col min="7" max="7" width="7.36328125" style="95" bestFit="1" customWidth="1"/>
    <col min="8" max="8" width="6.54296875" style="95" bestFit="1" customWidth="1"/>
    <col min="9" max="9" width="7.08984375" style="95" bestFit="1" customWidth="1"/>
    <col min="10" max="10" width="6.54296875" style="95" bestFit="1" customWidth="1"/>
    <col min="11" max="11" width="7.36328125" style="95" bestFit="1" customWidth="1"/>
    <col min="12" max="12" width="6.6328125" style="95" bestFit="1" customWidth="1"/>
    <col min="13" max="13" width="7" style="95" bestFit="1" customWidth="1"/>
    <col min="14" max="14" width="7.08984375" style="95" bestFit="1" customWidth="1"/>
    <col min="15" max="16" width="7" style="95" bestFit="1" customWidth="1"/>
    <col min="17" max="17" width="6.6328125" style="95" bestFit="1" customWidth="1"/>
    <col min="18" max="18" width="7.36328125" style="95" bestFit="1" customWidth="1"/>
    <col min="19" max="19" width="7" style="95" bestFit="1" customWidth="1"/>
    <col min="20" max="20" width="6.6328125" style="95" bestFit="1" customWidth="1"/>
    <col min="21" max="21" width="7.36328125" style="95" bestFit="1" customWidth="1"/>
    <col min="22" max="22" width="7" style="95" bestFit="1" customWidth="1"/>
    <col min="23" max="23" width="7.36328125" style="95" bestFit="1" customWidth="1"/>
    <col min="24" max="24" width="6.90625" style="95" bestFit="1" customWidth="1"/>
    <col min="25" max="25" width="7.36328125" style="95" bestFit="1" customWidth="1"/>
    <col min="26" max="28" width="7" style="95" bestFit="1" customWidth="1"/>
    <col min="29" max="29" width="7.08984375" style="95" bestFit="1" customWidth="1"/>
    <col min="30" max="30" width="7.36328125" style="95" bestFit="1" customWidth="1"/>
    <col min="31" max="32" width="7.08984375" style="95" bestFit="1" customWidth="1"/>
    <col min="33" max="33" width="7.36328125" style="95" bestFit="1" customWidth="1"/>
    <col min="34" max="34" width="7.08984375" style="95" bestFit="1" customWidth="1"/>
    <col min="35" max="36" width="7.36328125" style="95" bestFit="1" customWidth="1"/>
    <col min="37" max="37" width="7" style="95" bestFit="1" customWidth="1"/>
    <col min="38" max="38" width="7.36328125" style="95" bestFit="1" customWidth="1"/>
    <col min="39" max="39" width="7.90625" style="95" bestFit="1" customWidth="1"/>
    <col min="40" max="41" width="7.36328125" style="95" bestFit="1" customWidth="1"/>
    <col min="42" max="42" width="7.08984375" style="95" bestFit="1" customWidth="1"/>
    <col min="43" max="43" width="7" style="95" bestFit="1" customWidth="1"/>
    <col min="44" max="44" width="7.90625" style="95" bestFit="1" customWidth="1"/>
    <col min="45" max="45" width="7.36328125" style="95" bestFit="1" customWidth="1"/>
    <col min="46" max="46" width="8" style="95" bestFit="1" customWidth="1"/>
    <col min="47" max="50" width="7.36328125" style="95" bestFit="1" customWidth="1"/>
    <col min="51" max="51" width="7.90625" style="95" bestFit="1" customWidth="1"/>
    <col min="52" max="52" width="7.36328125" style="95" bestFit="1" customWidth="1"/>
    <col min="53" max="53" width="8.08984375" style="95" bestFit="1" customWidth="1"/>
    <col min="54" max="54" width="7.08984375" style="95" bestFit="1" customWidth="1"/>
    <col min="55" max="57" width="7.36328125" style="95" bestFit="1" customWidth="1"/>
    <col min="58" max="58" width="8.08984375" style="95" bestFit="1" customWidth="1"/>
    <col min="59" max="59" width="7.36328125" style="95" bestFit="1" customWidth="1"/>
    <col min="60" max="60" width="8.08984375" style="95" bestFit="1" customWidth="1"/>
    <col min="61" max="61" width="7.36328125" style="95" bestFit="1" customWidth="1"/>
    <col min="62" max="62" width="7.08984375" style="95" bestFit="1" customWidth="1"/>
    <col min="63" max="64" width="7.36328125" style="95" bestFit="1" customWidth="1"/>
    <col min="65" max="65" width="7.90625" style="95" bestFit="1" customWidth="1"/>
    <col min="66" max="66" width="7.36328125" style="95" bestFit="1" customWidth="1"/>
    <col min="67" max="67" width="9" style="95" bestFit="1" customWidth="1"/>
    <col min="68" max="68" width="7.08984375" style="95" bestFit="1" customWidth="1"/>
    <col min="69" max="69" width="7.36328125" style="95" bestFit="1" customWidth="1"/>
    <col min="70" max="70" width="7" bestFit="1" customWidth="1"/>
    <col min="71" max="71" width="8.08984375" bestFit="1" customWidth="1"/>
    <col min="72" max="72" width="7.36328125" bestFit="1" customWidth="1"/>
    <col min="73" max="73" width="8.08984375" bestFit="1" customWidth="1"/>
    <col min="74" max="75" width="7.36328125" bestFit="1" customWidth="1"/>
    <col min="76" max="76" width="8.08984375" bestFit="1" customWidth="1"/>
    <col min="77" max="77" width="7.36328125" bestFit="1" customWidth="1"/>
    <col min="78" max="78" width="8.08984375" bestFit="1" customWidth="1"/>
    <col min="79" max="79" width="7.36328125" bestFit="1" customWidth="1"/>
    <col min="80" max="80" width="8.08984375" bestFit="1" customWidth="1"/>
    <col min="81" max="82" width="7.36328125" bestFit="1" customWidth="1"/>
    <col min="83" max="83" width="7.90625" bestFit="1" customWidth="1"/>
    <col min="84" max="84" width="7.08984375" bestFit="1" customWidth="1"/>
    <col min="85" max="85" width="8.08984375" bestFit="1" customWidth="1"/>
    <col min="86" max="86" width="7.36328125" bestFit="1" customWidth="1"/>
    <col min="87" max="87" width="8.453125" bestFit="1" customWidth="1"/>
    <col min="88" max="88" width="7.08984375" bestFit="1" customWidth="1"/>
    <col min="89" max="89" width="7.36328125" bestFit="1" customWidth="1"/>
    <col min="90" max="90" width="7.6328125" bestFit="1" customWidth="1"/>
    <col min="91" max="91" width="7.54296875" bestFit="1" customWidth="1"/>
    <col min="92" max="92" width="8.453125" bestFit="1" customWidth="1"/>
  </cols>
  <sheetData>
    <row r="8" spans="1:92">
      <c r="A8" s="98"/>
    </row>
    <row r="9" spans="1:92">
      <c r="A9" s="99"/>
      <c r="B9" s="29" t="s">
        <v>626</v>
      </c>
    </row>
    <row r="10" spans="1:92" s="31" customFormat="1" ht="15" customHeight="1">
      <c r="B10" s="235" t="s">
        <v>613</v>
      </c>
      <c r="C10" s="235" t="s">
        <v>627</v>
      </c>
      <c r="D10" s="234" t="s">
        <v>711</v>
      </c>
      <c r="E10" s="234" t="s">
        <v>712</v>
      </c>
      <c r="F10" s="234" t="s">
        <v>713</v>
      </c>
      <c r="G10" s="234" t="s">
        <v>716</v>
      </c>
      <c r="H10" s="234" t="s">
        <v>714</v>
      </c>
      <c r="I10" s="234" t="s">
        <v>629</v>
      </c>
      <c r="J10" s="234" t="s">
        <v>715</v>
      </c>
      <c r="K10" s="234">
        <v>2009</v>
      </c>
      <c r="L10" s="234" t="s">
        <v>688</v>
      </c>
      <c r="M10" s="234" t="s">
        <v>689</v>
      </c>
      <c r="N10" s="234" t="s">
        <v>717</v>
      </c>
      <c r="O10" s="234" t="s">
        <v>690</v>
      </c>
      <c r="P10" s="234" t="s">
        <v>628</v>
      </c>
      <c r="Q10" s="234" t="s">
        <v>691</v>
      </c>
      <c r="R10" s="234">
        <v>2010</v>
      </c>
      <c r="S10" s="234" t="s">
        <v>644</v>
      </c>
      <c r="T10" s="234" t="s">
        <v>645</v>
      </c>
      <c r="U10" s="234" t="s">
        <v>718</v>
      </c>
      <c r="V10" s="234" t="s">
        <v>646</v>
      </c>
      <c r="W10" s="234" t="s">
        <v>630</v>
      </c>
      <c r="X10" s="234" t="s">
        <v>647</v>
      </c>
      <c r="Y10" s="234">
        <v>2011</v>
      </c>
      <c r="Z10" s="234" t="s">
        <v>648</v>
      </c>
      <c r="AA10" s="234" t="s">
        <v>649</v>
      </c>
      <c r="AB10" s="234" t="s">
        <v>719</v>
      </c>
      <c r="AC10" s="234" t="s">
        <v>650</v>
      </c>
      <c r="AD10" s="234" t="s">
        <v>631</v>
      </c>
      <c r="AE10" s="234" t="s">
        <v>651</v>
      </c>
      <c r="AF10" s="234">
        <v>2012</v>
      </c>
      <c r="AG10" s="234" t="s">
        <v>652</v>
      </c>
      <c r="AH10" s="234" t="s">
        <v>653</v>
      </c>
      <c r="AI10" s="234" t="s">
        <v>720</v>
      </c>
      <c r="AJ10" s="234" t="s">
        <v>654</v>
      </c>
      <c r="AK10" s="234" t="s">
        <v>632</v>
      </c>
      <c r="AL10" s="234" t="s">
        <v>655</v>
      </c>
      <c r="AM10" s="234">
        <v>2013</v>
      </c>
      <c r="AN10" s="234" t="s">
        <v>656</v>
      </c>
      <c r="AO10" s="234" t="s">
        <v>657</v>
      </c>
      <c r="AP10" s="234" t="s">
        <v>721</v>
      </c>
      <c r="AQ10" s="234" t="s">
        <v>658</v>
      </c>
      <c r="AR10" s="234" t="s">
        <v>633</v>
      </c>
      <c r="AS10" s="234" t="s">
        <v>659</v>
      </c>
      <c r="AT10" s="234">
        <v>2014</v>
      </c>
      <c r="AU10" s="234" t="s">
        <v>660</v>
      </c>
      <c r="AV10" s="234" t="s">
        <v>661</v>
      </c>
      <c r="AW10" s="234" t="s">
        <v>722</v>
      </c>
      <c r="AX10" s="234" t="s">
        <v>662</v>
      </c>
      <c r="AY10" s="234" t="s">
        <v>634</v>
      </c>
      <c r="AZ10" s="234" t="s">
        <v>663</v>
      </c>
      <c r="BA10" s="234">
        <v>2015</v>
      </c>
      <c r="BB10" s="234" t="s">
        <v>664</v>
      </c>
      <c r="BC10" s="234" t="s">
        <v>665</v>
      </c>
      <c r="BD10" s="234" t="s">
        <v>723</v>
      </c>
      <c r="BE10" s="234" t="s">
        <v>666</v>
      </c>
      <c r="BF10" s="234" t="s">
        <v>635</v>
      </c>
      <c r="BG10" s="234" t="s">
        <v>667</v>
      </c>
      <c r="BH10" s="234">
        <v>2016</v>
      </c>
      <c r="BI10" s="234" t="s">
        <v>668</v>
      </c>
      <c r="BJ10" s="234" t="s">
        <v>669</v>
      </c>
      <c r="BK10" s="234" t="s">
        <v>724</v>
      </c>
      <c r="BL10" s="234" t="s">
        <v>670</v>
      </c>
      <c r="BM10" s="234" t="s">
        <v>636</v>
      </c>
      <c r="BN10" s="234" t="s">
        <v>671</v>
      </c>
      <c r="BO10" s="234">
        <v>2017</v>
      </c>
      <c r="BP10" s="234" t="s">
        <v>672</v>
      </c>
      <c r="BQ10" s="234" t="s">
        <v>673</v>
      </c>
      <c r="BR10" s="234" t="s">
        <v>674</v>
      </c>
      <c r="BS10" s="234" t="s">
        <v>637</v>
      </c>
      <c r="BT10" s="234" t="s">
        <v>675</v>
      </c>
      <c r="BU10" s="234">
        <v>2018</v>
      </c>
      <c r="BV10" s="234" t="s">
        <v>676</v>
      </c>
      <c r="BW10" s="234" t="s">
        <v>677</v>
      </c>
      <c r="BX10" s="234" t="s">
        <v>725</v>
      </c>
      <c r="BY10" s="234" t="s">
        <v>678</v>
      </c>
      <c r="BZ10" s="234" t="s">
        <v>638</v>
      </c>
      <c r="CA10" s="234" t="s">
        <v>679</v>
      </c>
      <c r="CB10" s="234">
        <v>2019</v>
      </c>
      <c r="CC10" s="234" t="s">
        <v>680</v>
      </c>
      <c r="CD10" s="234" t="s">
        <v>681</v>
      </c>
      <c r="CE10" s="234" t="s">
        <v>726</v>
      </c>
      <c r="CF10" s="234" t="s">
        <v>682</v>
      </c>
      <c r="CG10" s="234" t="s">
        <v>581</v>
      </c>
      <c r="CH10" s="234" t="s">
        <v>683</v>
      </c>
      <c r="CI10" s="234">
        <v>2020</v>
      </c>
      <c r="CJ10" s="234" t="s">
        <v>684</v>
      </c>
      <c r="CK10" s="234" t="s">
        <v>685</v>
      </c>
      <c r="CL10" s="234" t="s">
        <v>686</v>
      </c>
      <c r="CM10" s="234" t="s">
        <v>687</v>
      </c>
      <c r="CN10" s="234">
        <v>2021</v>
      </c>
    </row>
    <row r="11" spans="1:92" s="31" customFormat="1" ht="15" customHeight="1">
      <c r="B11" s="146" t="s">
        <v>614</v>
      </c>
      <c r="C11" s="146" t="s">
        <v>585</v>
      </c>
      <c r="D11" s="148">
        <v>50091</v>
      </c>
      <c r="E11" s="148">
        <v>13045</v>
      </c>
      <c r="F11" s="148">
        <v>12519</v>
      </c>
      <c r="G11" s="148">
        <v>25564</v>
      </c>
      <c r="H11" s="148">
        <v>13157</v>
      </c>
      <c r="I11" s="148">
        <v>38721</v>
      </c>
      <c r="J11" s="148">
        <v>12147</v>
      </c>
      <c r="K11" s="148">
        <v>50868</v>
      </c>
      <c r="L11" s="148">
        <v>13271</v>
      </c>
      <c r="M11" s="148">
        <v>13788</v>
      </c>
      <c r="N11" s="148">
        <v>27058</v>
      </c>
      <c r="O11" s="148">
        <v>14781</v>
      </c>
      <c r="P11" s="148">
        <v>41839</v>
      </c>
      <c r="Q11" s="148">
        <v>15147</v>
      </c>
      <c r="R11" s="148">
        <v>56986</v>
      </c>
      <c r="S11" s="148">
        <v>15264</v>
      </c>
      <c r="T11" s="148">
        <v>16215</v>
      </c>
      <c r="U11" s="148">
        <v>31479</v>
      </c>
      <c r="V11" s="148">
        <v>18014</v>
      </c>
      <c r="W11" s="148">
        <v>49493</v>
      </c>
      <c r="X11" s="148">
        <v>19016</v>
      </c>
      <c r="Y11" s="148">
        <v>68509</v>
      </c>
      <c r="Z11" s="148">
        <v>20019</v>
      </c>
      <c r="AA11" s="148">
        <v>21423</v>
      </c>
      <c r="AB11" s="148">
        <v>41442</v>
      </c>
      <c r="AC11" s="148">
        <v>22670</v>
      </c>
      <c r="AD11" s="148">
        <v>64112</v>
      </c>
      <c r="AE11" s="148">
        <v>23780</v>
      </c>
      <c r="AF11" s="148">
        <v>87892</v>
      </c>
      <c r="AG11" s="148">
        <v>23624</v>
      </c>
      <c r="AH11" s="148">
        <v>26621</v>
      </c>
      <c r="AI11" s="148">
        <v>50245</v>
      </c>
      <c r="AJ11" s="148">
        <v>27796</v>
      </c>
      <c r="AK11" s="148">
        <v>78041</v>
      </c>
      <c r="AL11" s="148">
        <v>30154</v>
      </c>
      <c r="AM11" s="148">
        <v>108195</v>
      </c>
      <c r="AN11" s="148">
        <v>30581</v>
      </c>
      <c r="AO11" s="148">
        <v>32299</v>
      </c>
      <c r="AP11" s="148">
        <v>62879</v>
      </c>
      <c r="AQ11" s="148">
        <v>37277</v>
      </c>
      <c r="AR11" s="148">
        <v>100156</v>
      </c>
      <c r="AS11" s="148">
        <v>38522</v>
      </c>
      <c r="AT11" s="148">
        <v>138678</v>
      </c>
      <c r="AU11" s="148">
        <v>35370</v>
      </c>
      <c r="AV11" s="148">
        <v>48040</v>
      </c>
      <c r="AW11" s="148">
        <v>83410</v>
      </c>
      <c r="AX11" s="148">
        <v>40298</v>
      </c>
      <c r="AY11" s="148">
        <v>115179</v>
      </c>
      <c r="AZ11" s="148">
        <v>27595</v>
      </c>
      <c r="BA11" s="148">
        <v>142774</v>
      </c>
      <c r="BB11" s="148">
        <v>38437</v>
      </c>
      <c r="BC11" s="148">
        <v>39626</v>
      </c>
      <c r="BD11" s="148">
        <v>78063</v>
      </c>
      <c r="BE11" s="147">
        <v>39820.88222</v>
      </c>
      <c r="BF11" s="147">
        <v>117884.16731</v>
      </c>
      <c r="BG11" s="147">
        <v>40233.706879999998</v>
      </c>
      <c r="BH11" s="147">
        <v>158117.87419</v>
      </c>
      <c r="BI11" s="147">
        <v>40003.26758</v>
      </c>
      <c r="BJ11" s="147">
        <v>41023.011340000005</v>
      </c>
      <c r="BK11" s="147">
        <v>81026.278920000012</v>
      </c>
      <c r="BL11" s="147">
        <v>41690.834820000011</v>
      </c>
      <c r="BM11" s="147">
        <v>122717.11374000003</v>
      </c>
      <c r="BN11" s="147">
        <v>41808.851889999984</v>
      </c>
      <c r="BO11" s="147">
        <v>164525.96563000002</v>
      </c>
      <c r="BP11" s="147">
        <v>41678.156669999997</v>
      </c>
      <c r="BQ11" s="147">
        <v>44668.613629999985</v>
      </c>
      <c r="BR11" s="147">
        <v>45961.356500000002</v>
      </c>
      <c r="BS11" s="147">
        <v>132308.12679999997</v>
      </c>
      <c r="BT11" s="147">
        <v>48721.363350000021</v>
      </c>
      <c r="BU11" s="147">
        <v>181029.49015</v>
      </c>
      <c r="BV11" s="147">
        <v>49138.976460000005</v>
      </c>
      <c r="BW11" s="147">
        <v>54766.677219999983</v>
      </c>
      <c r="BX11" s="147">
        <v>103905.65367999999</v>
      </c>
      <c r="BY11" s="147">
        <v>52933.345870000019</v>
      </c>
      <c r="BZ11" s="147">
        <v>156838.99955000001</v>
      </c>
      <c r="CA11" s="147">
        <v>53586.770689999939</v>
      </c>
      <c r="CB11" s="147">
        <v>210425.77023999995</v>
      </c>
      <c r="CC11" s="147">
        <v>54737.095369999995</v>
      </c>
      <c r="CD11" s="147">
        <v>51411.98904</v>
      </c>
      <c r="CE11" s="147">
        <v>106149.08441</v>
      </c>
      <c r="CF11" s="147">
        <v>57930.379280000001</v>
      </c>
      <c r="CG11" s="147">
        <v>164079.46369</v>
      </c>
      <c r="CH11" s="147">
        <v>62320.724000000002</v>
      </c>
      <c r="CI11" s="147">
        <v>226400.18768999999</v>
      </c>
      <c r="CJ11" s="147">
        <v>67599.506369999988</v>
      </c>
      <c r="CK11" s="147">
        <v>76171.757329999993</v>
      </c>
      <c r="CL11" s="147">
        <v>73795.264679999978</v>
      </c>
      <c r="CM11" s="147">
        <v>82132.456090000007</v>
      </c>
      <c r="CN11" s="147">
        <v>299698.98446999997</v>
      </c>
    </row>
    <row r="12" spans="1:92" s="31" customFormat="1" ht="15" customHeight="1">
      <c r="A12" s="108"/>
      <c r="B12" s="43" t="s">
        <v>615</v>
      </c>
      <c r="C12" s="43" t="s">
        <v>586</v>
      </c>
      <c r="D12" s="150">
        <v>-5037</v>
      </c>
      <c r="E12" s="150">
        <v>-1357</v>
      </c>
      <c r="F12" s="150">
        <v>-1309</v>
      </c>
      <c r="G12" s="150">
        <v>-2666</v>
      </c>
      <c r="H12" s="150">
        <v>-1382</v>
      </c>
      <c r="I12" s="150">
        <v>-4048</v>
      </c>
      <c r="J12" s="150">
        <v>-890</v>
      </c>
      <c r="K12" s="150">
        <v>-4938</v>
      </c>
      <c r="L12" s="150">
        <v>-1291</v>
      </c>
      <c r="M12" s="150">
        <v>-1389</v>
      </c>
      <c r="N12" s="150">
        <v>-2679</v>
      </c>
      <c r="O12" s="150">
        <v>-1481</v>
      </c>
      <c r="P12" s="150">
        <v>-4160</v>
      </c>
      <c r="Q12" s="150">
        <v>-1526</v>
      </c>
      <c r="R12" s="150">
        <v>-5686</v>
      </c>
      <c r="S12" s="150">
        <v>-1535</v>
      </c>
      <c r="T12" s="150">
        <v>-1605</v>
      </c>
      <c r="U12" s="150">
        <v>-3140</v>
      </c>
      <c r="V12" s="150">
        <v>-1766</v>
      </c>
      <c r="W12" s="150">
        <v>-4906</v>
      </c>
      <c r="X12" s="150">
        <v>-1796</v>
      </c>
      <c r="Y12" s="150">
        <v>-6702</v>
      </c>
      <c r="Z12" s="150">
        <v>-1835</v>
      </c>
      <c r="AA12" s="150">
        <v>-1931</v>
      </c>
      <c r="AB12" s="150">
        <v>-3766</v>
      </c>
      <c r="AC12" s="150">
        <v>-2023</v>
      </c>
      <c r="AD12" s="150">
        <v>-5789</v>
      </c>
      <c r="AE12" s="150">
        <v>-2112</v>
      </c>
      <c r="AF12" s="150">
        <v>-7901</v>
      </c>
      <c r="AG12" s="150">
        <v>-2101</v>
      </c>
      <c r="AH12" s="150">
        <v>-2349</v>
      </c>
      <c r="AI12" s="150">
        <v>-4450</v>
      </c>
      <c r="AJ12" s="150">
        <v>-2444</v>
      </c>
      <c r="AK12" s="150">
        <v>-6894</v>
      </c>
      <c r="AL12" s="150">
        <v>-2636</v>
      </c>
      <c r="AM12" s="150">
        <v>-9529</v>
      </c>
      <c r="AN12" s="150">
        <v>-2615</v>
      </c>
      <c r="AO12" s="150">
        <v>-2832</v>
      </c>
      <c r="AP12" s="150">
        <v>-5446</v>
      </c>
      <c r="AQ12" s="150">
        <v>-2996</v>
      </c>
      <c r="AR12" s="150">
        <v>-8443</v>
      </c>
      <c r="AS12" s="150">
        <v>-3056</v>
      </c>
      <c r="AT12" s="150">
        <v>-11499</v>
      </c>
      <c r="AU12" s="150">
        <v>-2739</v>
      </c>
      <c r="AV12" s="150">
        <v>-3327</v>
      </c>
      <c r="AW12" s="150">
        <v>-6066</v>
      </c>
      <c r="AX12" s="150">
        <v>-3139</v>
      </c>
      <c r="AY12" s="150">
        <v>-9002</v>
      </c>
      <c r="AZ12" s="150">
        <v>-3148</v>
      </c>
      <c r="BA12" s="150">
        <v>-12150</v>
      </c>
      <c r="BB12" s="150">
        <v>-3159</v>
      </c>
      <c r="BC12" s="150">
        <v>-3475</v>
      </c>
      <c r="BD12" s="150">
        <v>-6634</v>
      </c>
      <c r="BE12" s="149">
        <v>-3540.725300000001</v>
      </c>
      <c r="BF12" s="149">
        <v>-10174.9969</v>
      </c>
      <c r="BG12" s="149">
        <v>-3541.1919499999995</v>
      </c>
      <c r="BH12" s="149">
        <v>-13716.18885</v>
      </c>
      <c r="BI12" s="149">
        <v>-3572.7347500000001</v>
      </c>
      <c r="BJ12" s="149">
        <v>-3773.6400200000003</v>
      </c>
      <c r="BK12" s="149">
        <v>-7346.3747700000004</v>
      </c>
      <c r="BL12" s="149">
        <v>-3932.6375100000009</v>
      </c>
      <c r="BM12" s="149">
        <v>-11279.012280000001</v>
      </c>
      <c r="BN12" s="149">
        <v>-3954.1045499999991</v>
      </c>
      <c r="BO12" s="147">
        <v>-15233.116829999999</v>
      </c>
      <c r="BP12" s="149">
        <v>-4013.5767700000001</v>
      </c>
      <c r="BQ12" s="149">
        <v>-4310.0616300000011</v>
      </c>
      <c r="BR12" s="149">
        <v>-4505.4855499999985</v>
      </c>
      <c r="BS12" s="149">
        <v>-12829.123949999999</v>
      </c>
      <c r="BT12" s="149">
        <v>-4719.599390000004</v>
      </c>
      <c r="BU12" s="149">
        <v>-17548.723340000004</v>
      </c>
      <c r="BV12" s="149">
        <v>-4800.3233900000005</v>
      </c>
      <c r="BW12" s="149">
        <v>-5167.2729200000003</v>
      </c>
      <c r="BX12" s="149">
        <v>-9967.5963100000008</v>
      </c>
      <c r="BY12" s="149">
        <v>-5075.2013499999994</v>
      </c>
      <c r="BZ12" s="149">
        <v>-15042.79766</v>
      </c>
      <c r="CA12" s="149">
        <v>-5061.9689900000021</v>
      </c>
      <c r="CB12" s="149">
        <v>-20104.766650000001</v>
      </c>
      <c r="CC12" s="149">
        <v>-4842.4069399999998</v>
      </c>
      <c r="CD12" s="149">
        <v>-4889.4899200000018</v>
      </c>
      <c r="CE12" s="149">
        <v>-9731.8968600000007</v>
      </c>
      <c r="CF12" s="149">
        <v>-5255.7522799999997</v>
      </c>
      <c r="CG12" s="149">
        <v>-14987.649140000001</v>
      </c>
      <c r="CH12" s="149">
        <v>-5422.470440000001</v>
      </c>
      <c r="CI12" s="149">
        <v>-20410.119580000002</v>
      </c>
      <c r="CJ12" s="149">
        <v>-5753.5243100000007</v>
      </c>
      <c r="CK12" s="149">
        <v>-6626.0086700000002</v>
      </c>
      <c r="CL12" s="149">
        <v>-6268.7077499999996</v>
      </c>
      <c r="CM12" s="149">
        <v>-6826.6251600000005</v>
      </c>
      <c r="CN12" s="149">
        <v>-25474.865889999997</v>
      </c>
    </row>
    <row r="13" spans="1:92" s="31" customFormat="1" ht="15" customHeight="1">
      <c r="A13" s="108"/>
      <c r="B13" s="146" t="s">
        <v>616</v>
      </c>
      <c r="C13" s="146" t="s">
        <v>587</v>
      </c>
      <c r="D13" s="148">
        <v>45054</v>
      </c>
      <c r="E13" s="148">
        <v>11688</v>
      </c>
      <c r="F13" s="148">
        <v>11210</v>
      </c>
      <c r="G13" s="148">
        <v>22898</v>
      </c>
      <c r="H13" s="148">
        <v>11775</v>
      </c>
      <c r="I13" s="148">
        <v>34673</v>
      </c>
      <c r="J13" s="148">
        <v>11257</v>
      </c>
      <c r="K13" s="148">
        <v>45930</v>
      </c>
      <c r="L13" s="148">
        <v>11980</v>
      </c>
      <c r="M13" s="148">
        <v>12399</v>
      </c>
      <c r="N13" s="148">
        <v>24379</v>
      </c>
      <c r="O13" s="148">
        <v>13300</v>
      </c>
      <c r="P13" s="148">
        <v>37679</v>
      </c>
      <c r="Q13" s="148">
        <v>13621</v>
      </c>
      <c r="R13" s="148">
        <v>51300</v>
      </c>
      <c r="S13" s="148">
        <v>13729</v>
      </c>
      <c r="T13" s="148">
        <v>14610</v>
      </c>
      <c r="U13" s="148">
        <v>28339</v>
      </c>
      <c r="V13" s="148">
        <v>16248</v>
      </c>
      <c r="W13" s="148">
        <v>44587</v>
      </c>
      <c r="X13" s="148">
        <v>17220</v>
      </c>
      <c r="Y13" s="148">
        <v>61807</v>
      </c>
      <c r="Z13" s="148">
        <v>18184</v>
      </c>
      <c r="AA13" s="148">
        <v>19492</v>
      </c>
      <c r="AB13" s="148">
        <v>37676</v>
      </c>
      <c r="AC13" s="148">
        <v>20647</v>
      </c>
      <c r="AD13" s="148">
        <v>58323</v>
      </c>
      <c r="AE13" s="148">
        <v>21668</v>
      </c>
      <c r="AF13" s="148">
        <v>79991</v>
      </c>
      <c r="AG13" s="148">
        <v>21523</v>
      </c>
      <c r="AH13" s="148">
        <v>24272</v>
      </c>
      <c r="AI13" s="148">
        <v>45795</v>
      </c>
      <c r="AJ13" s="148">
        <v>25352</v>
      </c>
      <c r="AK13" s="148">
        <v>71147</v>
      </c>
      <c r="AL13" s="148">
        <v>27518</v>
      </c>
      <c r="AM13" s="148">
        <v>98665</v>
      </c>
      <c r="AN13" s="148">
        <v>27966</v>
      </c>
      <c r="AO13" s="148">
        <v>29467</v>
      </c>
      <c r="AP13" s="148">
        <v>57433</v>
      </c>
      <c r="AQ13" s="148">
        <v>34281</v>
      </c>
      <c r="AR13" s="148">
        <v>91714</v>
      </c>
      <c r="AS13" s="148">
        <v>35465</v>
      </c>
      <c r="AT13" s="148">
        <v>127179</v>
      </c>
      <c r="AU13" s="148">
        <v>32631</v>
      </c>
      <c r="AV13" s="148">
        <v>44713</v>
      </c>
      <c r="AW13" s="148">
        <v>77344</v>
      </c>
      <c r="AX13" s="148">
        <v>37158</v>
      </c>
      <c r="AY13" s="148">
        <v>106176</v>
      </c>
      <c r="AZ13" s="148">
        <v>24447</v>
      </c>
      <c r="BA13" s="148">
        <v>130624</v>
      </c>
      <c r="BB13" s="148">
        <v>35279</v>
      </c>
      <c r="BC13" s="148">
        <v>36150</v>
      </c>
      <c r="BD13" s="148">
        <v>71429</v>
      </c>
      <c r="BE13" s="147">
        <v>36280.156920000001</v>
      </c>
      <c r="BF13" s="147">
        <v>107709.17041000001</v>
      </c>
      <c r="BG13" s="147">
        <v>36692.514930000005</v>
      </c>
      <c r="BH13" s="147">
        <v>144401.68534</v>
      </c>
      <c r="BI13" s="147">
        <v>36430.532829999996</v>
      </c>
      <c r="BJ13" s="147">
        <v>37249.371320000006</v>
      </c>
      <c r="BK13" s="147">
        <v>73679.904150000002</v>
      </c>
      <c r="BL13" s="147">
        <v>37758.19731000001</v>
      </c>
      <c r="BM13" s="147">
        <v>111438.10146000001</v>
      </c>
      <c r="BN13" s="147">
        <v>37854.747339999987</v>
      </c>
      <c r="BO13" s="147">
        <v>149292.84879999998</v>
      </c>
      <c r="BP13" s="147">
        <v>37664.579899999997</v>
      </c>
      <c r="BQ13" s="147">
        <v>40358.551999999981</v>
      </c>
      <c r="BR13" s="147">
        <v>41455.870950000004</v>
      </c>
      <c r="BS13" s="147">
        <v>119479.00284999999</v>
      </c>
      <c r="BT13" s="147">
        <v>44001.763960000011</v>
      </c>
      <c r="BU13" s="147">
        <v>163480.76681</v>
      </c>
      <c r="BV13" s="147">
        <v>44338.65307</v>
      </c>
      <c r="BW13" s="147">
        <v>49599.404300000002</v>
      </c>
      <c r="BX13" s="147">
        <v>93938.05737000001</v>
      </c>
      <c r="BY13" s="147">
        <v>47858.144520000009</v>
      </c>
      <c r="BZ13" s="147">
        <v>141796.20189000003</v>
      </c>
      <c r="CA13" s="147">
        <v>48524.801699999931</v>
      </c>
      <c r="CB13" s="147">
        <v>190321.00358999995</v>
      </c>
      <c r="CC13" s="147">
        <v>49894.688430000002</v>
      </c>
      <c r="CD13" s="147">
        <v>46522.49912</v>
      </c>
      <c r="CE13" s="147">
        <v>96417.187550000002</v>
      </c>
      <c r="CF13" s="147">
        <v>52674.627000000015</v>
      </c>
      <c r="CG13" s="147">
        <v>149091.81455000001</v>
      </c>
      <c r="CH13" s="147">
        <v>56898.253559999997</v>
      </c>
      <c r="CI13" s="147">
        <v>205990.06810999999</v>
      </c>
      <c r="CJ13" s="147">
        <v>61845.982059999988</v>
      </c>
      <c r="CK13" s="147">
        <v>69545.748659999997</v>
      </c>
      <c r="CL13" s="147">
        <v>67526.556929999904</v>
      </c>
      <c r="CM13" s="147">
        <v>75305.830930000011</v>
      </c>
      <c r="CN13" s="147">
        <v>274224.11857999995</v>
      </c>
    </row>
    <row r="14" spans="1:92" s="31" customFormat="1" ht="15" customHeight="1">
      <c r="A14" s="108"/>
      <c r="B14" s="146" t="s">
        <v>617</v>
      </c>
      <c r="C14" s="146" t="s">
        <v>588</v>
      </c>
      <c r="D14" s="148">
        <v>0</v>
      </c>
      <c r="E14" s="148">
        <v>0</v>
      </c>
      <c r="F14" s="148">
        <v>0</v>
      </c>
      <c r="G14" s="148">
        <v>0</v>
      </c>
      <c r="H14" s="148">
        <v>0</v>
      </c>
      <c r="I14" s="148">
        <v>0</v>
      </c>
      <c r="J14" s="148">
        <v>0</v>
      </c>
      <c r="K14" s="148">
        <v>0</v>
      </c>
      <c r="L14" s="148">
        <v>0</v>
      </c>
      <c r="M14" s="148">
        <v>0</v>
      </c>
      <c r="N14" s="148">
        <v>0</v>
      </c>
      <c r="O14" s="148">
        <v>0</v>
      </c>
      <c r="P14" s="148">
        <v>0</v>
      </c>
      <c r="Q14" s="148">
        <v>0</v>
      </c>
      <c r="R14" s="148">
        <v>0</v>
      </c>
      <c r="S14" s="148">
        <v>0</v>
      </c>
      <c r="T14" s="148">
        <v>0</v>
      </c>
      <c r="U14" s="148">
        <v>0</v>
      </c>
      <c r="V14" s="148">
        <v>0</v>
      </c>
      <c r="W14" s="148">
        <v>0</v>
      </c>
      <c r="X14" s="148">
        <v>0</v>
      </c>
      <c r="Y14" s="148">
        <v>0</v>
      </c>
      <c r="Z14" s="148">
        <v>0</v>
      </c>
      <c r="AA14" s="148">
        <v>0</v>
      </c>
      <c r="AB14" s="148">
        <v>0</v>
      </c>
      <c r="AC14" s="148">
        <v>0</v>
      </c>
      <c r="AD14" s="148">
        <v>0</v>
      </c>
      <c r="AE14" s="148">
        <v>-6028</v>
      </c>
      <c r="AF14" s="148">
        <v>-6028</v>
      </c>
      <c r="AG14" s="148">
        <v>-1556</v>
      </c>
      <c r="AH14" s="148">
        <v>-1435</v>
      </c>
      <c r="AI14" s="148">
        <v>-2991</v>
      </c>
      <c r="AJ14" s="148">
        <v>-1365</v>
      </c>
      <c r="AK14" s="148">
        <v>-4356</v>
      </c>
      <c r="AL14" s="148">
        <v>-1570</v>
      </c>
      <c r="AM14" s="148">
        <v>-5926</v>
      </c>
      <c r="AN14" s="148">
        <v>-3343</v>
      </c>
      <c r="AO14" s="148">
        <v>-3619</v>
      </c>
      <c r="AP14" s="148">
        <v>-6962</v>
      </c>
      <c r="AQ14" s="148">
        <v>-3980</v>
      </c>
      <c r="AR14" s="148">
        <v>-10943</v>
      </c>
      <c r="AS14" s="148">
        <v>-4267</v>
      </c>
      <c r="AT14" s="148">
        <v>-15210</v>
      </c>
      <c r="AU14" s="148">
        <v>-4251</v>
      </c>
      <c r="AV14" s="148">
        <v>-4502</v>
      </c>
      <c r="AW14" s="148">
        <v>-8753</v>
      </c>
      <c r="AX14" s="148">
        <v>-5304</v>
      </c>
      <c r="AY14" s="148">
        <v>-14058</v>
      </c>
      <c r="AZ14" s="148">
        <v>5096</v>
      </c>
      <c r="BA14" s="148">
        <v>-8962</v>
      </c>
      <c r="BB14" s="148">
        <v>-2458</v>
      </c>
      <c r="BC14" s="148">
        <v>-2287</v>
      </c>
      <c r="BD14" s="148">
        <v>-4745</v>
      </c>
      <c r="BE14" s="147">
        <v>-2100.7971399999997</v>
      </c>
      <c r="BF14" s="147">
        <v>-6845.3218099999985</v>
      </c>
      <c r="BG14" s="147">
        <v>-1828.5619699999988</v>
      </c>
      <c r="BH14" s="147">
        <v>-8673.8837799999983</v>
      </c>
      <c r="BI14" s="147">
        <v>-1651.5598700000005</v>
      </c>
      <c r="BJ14" s="147">
        <v>-1437.8594099999996</v>
      </c>
      <c r="BK14" s="147">
        <v>-3089.4192800000001</v>
      </c>
      <c r="BL14" s="147">
        <v>-1358.1094299999979</v>
      </c>
      <c r="BM14" s="147">
        <v>-4447.5287099999978</v>
      </c>
      <c r="BN14" s="147">
        <v>-1371.9100900000008</v>
      </c>
      <c r="BO14" s="147">
        <v>-5819.4387999999981</v>
      </c>
      <c r="BP14" s="147">
        <v>-1354.75521</v>
      </c>
      <c r="BQ14" s="147">
        <v>-1586.95712</v>
      </c>
      <c r="BR14" s="147">
        <v>-2719.1986699999998</v>
      </c>
      <c r="BS14" s="147">
        <v>-5660.9110000000001</v>
      </c>
      <c r="BT14" s="147">
        <v>-2928.2101099999977</v>
      </c>
      <c r="BU14" s="147">
        <v>-8589.1211099999982</v>
      </c>
      <c r="BV14" s="147">
        <v>-3272.6641700000005</v>
      </c>
      <c r="BW14" s="147">
        <v>-4633.4556299999986</v>
      </c>
      <c r="BX14" s="147">
        <v>-7906.1197999999986</v>
      </c>
      <c r="BY14" s="147">
        <v>-4345.1873299999997</v>
      </c>
      <c r="BZ14" s="147">
        <v>-12251.307129999997</v>
      </c>
      <c r="CA14" s="147">
        <v>-4796.8122599999942</v>
      </c>
      <c r="CB14" s="147">
        <v>-17048.119389999993</v>
      </c>
      <c r="CC14" s="147">
        <v>-6721.5621899999996</v>
      </c>
      <c r="CD14" s="147">
        <v>-4634.260220000001</v>
      </c>
      <c r="CE14" s="147">
        <v>-11355.822410000001</v>
      </c>
      <c r="CF14" s="147">
        <v>-6528.7949900000021</v>
      </c>
      <c r="CG14" s="147">
        <v>-17884.617400000003</v>
      </c>
      <c r="CH14" s="147">
        <v>-8184.2649699999947</v>
      </c>
      <c r="CI14" s="147">
        <v>-26068.882369999999</v>
      </c>
      <c r="CJ14" s="237">
        <v>-9078.2688900000012</v>
      </c>
      <c r="CK14" s="147">
        <v>-9985.815179999996</v>
      </c>
      <c r="CL14" s="147">
        <v>-12470.483120000001</v>
      </c>
      <c r="CM14" s="147">
        <v>-18061.443089999997</v>
      </c>
      <c r="CN14" s="147">
        <v>-49596.010279999995</v>
      </c>
    </row>
    <row r="15" spans="1:92" s="31" customFormat="1" ht="15" customHeight="1">
      <c r="B15" s="146" t="s">
        <v>618</v>
      </c>
      <c r="C15" s="146" t="s">
        <v>589</v>
      </c>
      <c r="D15" s="148">
        <v>45054</v>
      </c>
      <c r="E15" s="148">
        <v>11688</v>
      </c>
      <c r="F15" s="148">
        <v>11210</v>
      </c>
      <c r="G15" s="148">
        <v>22898</v>
      </c>
      <c r="H15" s="148">
        <v>11775</v>
      </c>
      <c r="I15" s="148">
        <v>34673</v>
      </c>
      <c r="J15" s="148">
        <v>11257</v>
      </c>
      <c r="K15" s="148">
        <v>45930</v>
      </c>
      <c r="L15" s="148">
        <v>11980</v>
      </c>
      <c r="M15" s="148">
        <v>12399</v>
      </c>
      <c r="N15" s="148">
        <v>24379</v>
      </c>
      <c r="O15" s="148">
        <v>13300</v>
      </c>
      <c r="P15" s="148">
        <v>37679</v>
      </c>
      <c r="Q15" s="148">
        <v>13621</v>
      </c>
      <c r="R15" s="148">
        <v>51300</v>
      </c>
      <c r="S15" s="148">
        <v>13729</v>
      </c>
      <c r="T15" s="148">
        <v>14610</v>
      </c>
      <c r="U15" s="148">
        <v>28339</v>
      </c>
      <c r="V15" s="148">
        <v>16248</v>
      </c>
      <c r="W15" s="148">
        <v>44587</v>
      </c>
      <c r="X15" s="148">
        <v>17220</v>
      </c>
      <c r="Y15" s="148">
        <v>61807</v>
      </c>
      <c r="Z15" s="148">
        <v>18184</v>
      </c>
      <c r="AA15" s="148">
        <v>19492</v>
      </c>
      <c r="AB15" s="148">
        <v>37676</v>
      </c>
      <c r="AC15" s="148">
        <v>20647</v>
      </c>
      <c r="AD15" s="148">
        <v>58323</v>
      </c>
      <c r="AE15" s="148">
        <v>15640</v>
      </c>
      <c r="AF15" s="148">
        <v>73963</v>
      </c>
      <c r="AG15" s="148">
        <v>19967</v>
      </c>
      <c r="AH15" s="148">
        <v>22837</v>
      </c>
      <c r="AI15" s="148">
        <v>42804</v>
      </c>
      <c r="AJ15" s="148">
        <v>23987</v>
      </c>
      <c r="AK15" s="148">
        <v>66791</v>
      </c>
      <c r="AL15" s="148">
        <v>25948</v>
      </c>
      <c r="AM15" s="148">
        <v>92740</v>
      </c>
      <c r="AN15" s="148">
        <v>24623</v>
      </c>
      <c r="AO15" s="148">
        <v>25848</v>
      </c>
      <c r="AP15" s="148">
        <v>50471</v>
      </c>
      <c r="AQ15" s="148">
        <v>30301</v>
      </c>
      <c r="AR15" s="148">
        <v>80771</v>
      </c>
      <c r="AS15" s="148">
        <v>31198</v>
      </c>
      <c r="AT15" s="148">
        <v>111969</v>
      </c>
      <c r="AU15" s="148">
        <v>28380</v>
      </c>
      <c r="AV15" s="148">
        <v>40211</v>
      </c>
      <c r="AW15" s="148">
        <v>68590</v>
      </c>
      <c r="AX15" s="148">
        <v>31854</v>
      </c>
      <c r="AY15" s="148">
        <v>92119</v>
      </c>
      <c r="AZ15" s="148">
        <v>29543</v>
      </c>
      <c r="BA15" s="148">
        <v>121662</v>
      </c>
      <c r="BB15" s="148">
        <v>32821</v>
      </c>
      <c r="BC15" s="148">
        <v>33864</v>
      </c>
      <c r="BD15" s="148">
        <v>66684</v>
      </c>
      <c r="BE15" s="147">
        <v>34179.359779999999</v>
      </c>
      <c r="BF15" s="147">
        <v>100863.84860000001</v>
      </c>
      <c r="BG15" s="147">
        <v>34863.95296000001</v>
      </c>
      <c r="BH15" s="147">
        <v>135727.80155999999</v>
      </c>
      <c r="BI15" s="147">
        <v>34778.972959999999</v>
      </c>
      <c r="BJ15" s="147">
        <v>35811.511910000008</v>
      </c>
      <c r="BK15" s="147">
        <v>70590.484870000015</v>
      </c>
      <c r="BL15" s="147">
        <v>36400.087880000014</v>
      </c>
      <c r="BM15" s="147">
        <v>106990.57275000002</v>
      </c>
      <c r="BN15" s="147">
        <v>36482.83724999999</v>
      </c>
      <c r="BO15" s="147">
        <v>143473.41</v>
      </c>
      <c r="BP15" s="147">
        <v>36309.824689999994</v>
      </c>
      <c r="BQ15" s="147">
        <v>38771.594879999982</v>
      </c>
      <c r="BR15" s="147">
        <v>38736.672280000013</v>
      </c>
      <c r="BS15" s="147">
        <v>113818.09185</v>
      </c>
      <c r="BT15" s="147">
        <v>41073.553850000026</v>
      </c>
      <c r="BU15" s="147">
        <v>154891.64569999999</v>
      </c>
      <c r="BV15" s="147">
        <v>41065.988899999997</v>
      </c>
      <c r="BW15" s="147">
        <v>44965.948669999998</v>
      </c>
      <c r="BX15" s="147">
        <v>86031.937569999995</v>
      </c>
      <c r="BY15" s="147">
        <v>43512.957190000016</v>
      </c>
      <c r="BZ15" s="147">
        <v>129544.89476000001</v>
      </c>
      <c r="CA15" s="147">
        <v>43727.989439999954</v>
      </c>
      <c r="CB15" s="147">
        <v>173272.88419999997</v>
      </c>
      <c r="CC15" s="147">
        <v>43173.126239999998</v>
      </c>
      <c r="CD15" s="147">
        <v>41888.238900000004</v>
      </c>
      <c r="CE15" s="147">
        <v>85061.365140000009</v>
      </c>
      <c r="CF15" s="147">
        <v>46145.832010000006</v>
      </c>
      <c r="CG15" s="147">
        <v>131207.19715000002</v>
      </c>
      <c r="CH15" s="147">
        <v>48713.988590000001</v>
      </c>
      <c r="CI15" s="147">
        <v>179921.18574000002</v>
      </c>
      <c r="CJ15" s="147">
        <v>52767.713169999988</v>
      </c>
      <c r="CK15" s="147">
        <v>59559.93348</v>
      </c>
      <c r="CL15" s="147">
        <v>55056.0738099999</v>
      </c>
      <c r="CM15" s="147">
        <v>57244.387840000032</v>
      </c>
      <c r="CN15" s="147">
        <v>224628.10829999996</v>
      </c>
    </row>
    <row r="16" spans="1:92" s="31" customFormat="1" ht="15" customHeight="1">
      <c r="A16" s="108"/>
      <c r="B16" s="43" t="s">
        <v>619</v>
      </c>
      <c r="C16" s="43" t="s">
        <v>590</v>
      </c>
      <c r="D16" s="150">
        <v>-31401</v>
      </c>
      <c r="E16" s="150">
        <v>-8985</v>
      </c>
      <c r="F16" s="150">
        <v>-7622</v>
      </c>
      <c r="G16" s="150">
        <v>-16607</v>
      </c>
      <c r="H16" s="150">
        <v>-7846</v>
      </c>
      <c r="I16" s="150">
        <v>-24453</v>
      </c>
      <c r="J16" s="150">
        <v>-8928</v>
      </c>
      <c r="K16" s="150">
        <v>-33381</v>
      </c>
      <c r="L16" s="150">
        <v>-7984</v>
      </c>
      <c r="M16" s="150">
        <v>-9576</v>
      </c>
      <c r="N16" s="150">
        <v>-17560</v>
      </c>
      <c r="O16" s="150">
        <v>-11164</v>
      </c>
      <c r="P16" s="150">
        <v>-28724</v>
      </c>
      <c r="Q16" s="150">
        <v>-11405</v>
      </c>
      <c r="R16" s="150">
        <v>-40129</v>
      </c>
      <c r="S16" s="150">
        <v>-10583</v>
      </c>
      <c r="T16" s="150">
        <v>-11200</v>
      </c>
      <c r="U16" s="150">
        <v>-21783</v>
      </c>
      <c r="V16" s="150">
        <v>-14370</v>
      </c>
      <c r="W16" s="150">
        <v>-36153</v>
      </c>
      <c r="X16" s="150">
        <v>-14233</v>
      </c>
      <c r="Y16" s="150">
        <v>-50386</v>
      </c>
      <c r="Z16" s="150">
        <v>-16302</v>
      </c>
      <c r="AA16" s="150">
        <v>-14946</v>
      </c>
      <c r="AB16" s="150">
        <v>-31248</v>
      </c>
      <c r="AC16" s="150">
        <v>-15951</v>
      </c>
      <c r="AD16" s="150">
        <v>-47199</v>
      </c>
      <c r="AE16" s="150">
        <v>-17505</v>
      </c>
      <c r="AF16" s="150">
        <v>-64859</v>
      </c>
      <c r="AG16" s="150">
        <v>-15751</v>
      </c>
      <c r="AH16" s="150">
        <v>-16846</v>
      </c>
      <c r="AI16" s="150">
        <v>-32597</v>
      </c>
      <c r="AJ16" s="150">
        <v>-17004</v>
      </c>
      <c r="AK16" s="150">
        <v>-49601</v>
      </c>
      <c r="AL16" s="150">
        <v>-21512</v>
      </c>
      <c r="AM16" s="150">
        <v>-71113</v>
      </c>
      <c r="AN16" s="150">
        <v>-17095</v>
      </c>
      <c r="AO16" s="150">
        <v>-19855</v>
      </c>
      <c r="AP16" s="150">
        <v>-36950</v>
      </c>
      <c r="AQ16" s="150">
        <v>-23188</v>
      </c>
      <c r="AR16" s="150">
        <v>-60138</v>
      </c>
      <c r="AS16" s="150">
        <v>-23160</v>
      </c>
      <c r="AT16" s="150">
        <v>-83298</v>
      </c>
      <c r="AU16" s="150">
        <v>-20033</v>
      </c>
      <c r="AV16" s="150">
        <v>-36822</v>
      </c>
      <c r="AW16" s="150">
        <v>-56854</v>
      </c>
      <c r="AX16" s="150">
        <v>-22145</v>
      </c>
      <c r="AY16" s="150">
        <v>-65538</v>
      </c>
      <c r="AZ16" s="150">
        <v>-21898.236729999997</v>
      </c>
      <c r="BA16" s="150">
        <v>-87436</v>
      </c>
      <c r="BB16" s="150">
        <v>-22546</v>
      </c>
      <c r="BC16" s="150">
        <v>-25094</v>
      </c>
      <c r="BD16" s="150">
        <v>-47640</v>
      </c>
      <c r="BE16" s="149">
        <v>-25035.116620000004</v>
      </c>
      <c r="BF16" s="149">
        <v>-72675.588009999992</v>
      </c>
      <c r="BG16" s="149">
        <v>-25607.910809999987</v>
      </c>
      <c r="BH16" s="149">
        <v>-99160.591270000004</v>
      </c>
      <c r="BI16" s="149">
        <v>-25879.157729999999</v>
      </c>
      <c r="BJ16" s="149">
        <v>-24085.058450000004</v>
      </c>
      <c r="BK16" s="149">
        <v>-49964.216180000003</v>
      </c>
      <c r="BL16" s="149">
        <v>-24996.771820000002</v>
      </c>
      <c r="BM16" s="149">
        <v>-74960.988000000012</v>
      </c>
      <c r="BN16" s="149">
        <v>-27472.319429999992</v>
      </c>
      <c r="BO16" s="147">
        <v>-102433.30743</v>
      </c>
      <c r="BP16" s="149">
        <v>-29079.700619999996</v>
      </c>
      <c r="BQ16" s="149">
        <v>-22297.865950000003</v>
      </c>
      <c r="BR16" s="149">
        <v>-25140.894659999998</v>
      </c>
      <c r="BS16" s="149">
        <v>-76518.461230000001</v>
      </c>
      <c r="BT16" s="149">
        <v>-33131.631835400018</v>
      </c>
      <c r="BU16" s="149">
        <v>-109650.09306540001</v>
      </c>
      <c r="BV16" s="149">
        <v>-27390.961770000002</v>
      </c>
      <c r="BW16" s="149">
        <v>-28981.871359999997</v>
      </c>
      <c r="BX16" s="149">
        <v>-56372.833130000006</v>
      </c>
      <c r="BY16" s="149">
        <v>-30749.28270094347</v>
      </c>
      <c r="BZ16" s="149">
        <v>-87122.115830943469</v>
      </c>
      <c r="CA16" s="149">
        <v>-37369.268279056552</v>
      </c>
      <c r="CB16" s="149">
        <v>-124491.38411000004</v>
      </c>
      <c r="CC16" s="149">
        <v>-29658.543295829859</v>
      </c>
      <c r="CD16" s="149">
        <v>-30713.465725829858</v>
      </c>
      <c r="CE16" s="149">
        <v>-60372.009021659716</v>
      </c>
      <c r="CF16" s="149">
        <v>-29464.008375829853</v>
      </c>
      <c r="CG16" s="149">
        <v>-89836.017397489573</v>
      </c>
      <c r="CH16" s="149">
        <v>-46279.848586651584</v>
      </c>
      <c r="CI16" s="149">
        <v>-136115.86598414116</v>
      </c>
      <c r="CJ16" s="149">
        <v>-35299.811350000004</v>
      </c>
      <c r="CK16" s="149">
        <v>-40247.227985942824</v>
      </c>
      <c r="CL16" s="149">
        <v>-41483.247114057187</v>
      </c>
      <c r="CM16" s="149">
        <v>-57568.621980000018</v>
      </c>
      <c r="CN16" s="149">
        <v>-174598.90843000007</v>
      </c>
    </row>
    <row r="17" spans="1:92" s="31" customFormat="1" ht="15" customHeight="1">
      <c r="A17" s="108"/>
      <c r="B17" s="43" t="s">
        <v>620</v>
      </c>
      <c r="C17" s="43" t="s">
        <v>591</v>
      </c>
      <c r="D17" s="150">
        <v>824</v>
      </c>
      <c r="E17" s="150">
        <v>100</v>
      </c>
      <c r="F17" s="150">
        <v>54</v>
      </c>
      <c r="G17" s="150">
        <v>154</v>
      </c>
      <c r="H17" s="150">
        <v>82</v>
      </c>
      <c r="I17" s="150">
        <v>236</v>
      </c>
      <c r="J17" s="150">
        <v>91</v>
      </c>
      <c r="K17" s="150">
        <v>327</v>
      </c>
      <c r="L17" s="150">
        <v>109</v>
      </c>
      <c r="M17" s="150">
        <v>155</v>
      </c>
      <c r="N17" s="150">
        <v>264</v>
      </c>
      <c r="O17" s="150">
        <v>205</v>
      </c>
      <c r="P17" s="150">
        <v>468</v>
      </c>
      <c r="Q17" s="150">
        <v>135</v>
      </c>
      <c r="R17" s="150">
        <v>603</v>
      </c>
      <c r="S17" s="150">
        <v>186</v>
      </c>
      <c r="T17" s="150">
        <v>173</v>
      </c>
      <c r="U17" s="150">
        <v>359</v>
      </c>
      <c r="V17" s="150">
        <v>-92</v>
      </c>
      <c r="W17" s="150">
        <v>266</v>
      </c>
      <c r="X17" s="150">
        <v>-599</v>
      </c>
      <c r="Y17" s="150">
        <v>-333</v>
      </c>
      <c r="Z17" s="150">
        <v>-598</v>
      </c>
      <c r="AA17" s="150">
        <v>-544</v>
      </c>
      <c r="AB17" s="150">
        <v>-1142</v>
      </c>
      <c r="AC17" s="150">
        <v>-1085</v>
      </c>
      <c r="AD17" s="150">
        <v>-2227</v>
      </c>
      <c r="AE17" s="150">
        <v>5389</v>
      </c>
      <c r="AF17" s="150">
        <v>3161</v>
      </c>
      <c r="AG17" s="150">
        <v>525</v>
      </c>
      <c r="AH17" s="150">
        <v>1039</v>
      </c>
      <c r="AI17" s="150">
        <v>1564</v>
      </c>
      <c r="AJ17" s="150">
        <v>876</v>
      </c>
      <c r="AK17" s="150">
        <v>2440</v>
      </c>
      <c r="AL17" s="150">
        <v>1171</v>
      </c>
      <c r="AM17" s="150">
        <v>3611</v>
      </c>
      <c r="AN17" s="150" t="s">
        <v>10</v>
      </c>
      <c r="AO17" s="150" t="s">
        <v>10</v>
      </c>
      <c r="AP17" s="150" t="s">
        <v>10</v>
      </c>
      <c r="AQ17" s="150" t="s">
        <v>10</v>
      </c>
      <c r="AR17" s="150" t="s">
        <v>10</v>
      </c>
      <c r="AS17" s="150" t="s">
        <v>10</v>
      </c>
      <c r="AT17" s="150" t="s">
        <v>10</v>
      </c>
      <c r="AU17" s="150" t="s">
        <v>10</v>
      </c>
      <c r="AV17" s="150" t="s">
        <v>10</v>
      </c>
      <c r="AW17" s="150" t="s">
        <v>10</v>
      </c>
      <c r="AX17" s="150" t="s">
        <v>10</v>
      </c>
      <c r="AY17" s="150" t="s">
        <v>10</v>
      </c>
      <c r="AZ17" s="150" t="s">
        <v>10</v>
      </c>
      <c r="BA17" s="150" t="s">
        <v>10</v>
      </c>
      <c r="BB17" s="150" t="s">
        <v>10</v>
      </c>
      <c r="BC17" s="150" t="s">
        <v>10</v>
      </c>
      <c r="BD17" s="150" t="s">
        <v>10</v>
      </c>
      <c r="BE17" s="150" t="s">
        <v>10</v>
      </c>
      <c r="BF17" s="150" t="s">
        <v>10</v>
      </c>
      <c r="BG17" s="150">
        <v>877.09244999999976</v>
      </c>
      <c r="BH17" s="150" t="s">
        <v>10</v>
      </c>
      <c r="BI17" s="150"/>
      <c r="BJ17" s="150"/>
      <c r="BK17" s="150">
        <v>0</v>
      </c>
      <c r="BL17" s="150"/>
      <c r="BM17" s="150">
        <v>0</v>
      </c>
      <c r="BN17" s="150"/>
      <c r="BO17" s="147">
        <v>0</v>
      </c>
      <c r="BP17" s="149"/>
      <c r="BQ17" s="149"/>
      <c r="BR17" s="149"/>
      <c r="BS17" s="149"/>
      <c r="BT17" s="149"/>
      <c r="BU17" s="149"/>
      <c r="BV17" s="149"/>
      <c r="BW17" s="149"/>
      <c r="BX17" s="149"/>
      <c r="BY17" s="149"/>
      <c r="BZ17" s="149"/>
      <c r="CA17" s="149"/>
      <c r="CB17" s="149"/>
      <c r="CC17" s="149"/>
      <c r="CD17" s="149"/>
      <c r="CE17" s="149">
        <v>0</v>
      </c>
      <c r="CF17" s="149"/>
      <c r="CG17" s="149">
        <v>0</v>
      </c>
      <c r="CH17" s="149"/>
      <c r="CI17" s="149">
        <v>0</v>
      </c>
      <c r="CJ17" s="149"/>
      <c r="CK17" s="149"/>
      <c r="CL17" s="149"/>
      <c r="CM17" s="149"/>
      <c r="CN17" s="149"/>
    </row>
    <row r="18" spans="1:92" s="31" customFormat="1" ht="15" customHeight="1">
      <c r="A18" s="108"/>
      <c r="B18" s="146" t="s">
        <v>621</v>
      </c>
      <c r="C18" s="146" t="s">
        <v>592</v>
      </c>
      <c r="D18" s="148">
        <v>14477</v>
      </c>
      <c r="E18" s="148">
        <v>2803</v>
      </c>
      <c r="F18" s="148">
        <v>3642</v>
      </c>
      <c r="G18" s="148">
        <v>6445</v>
      </c>
      <c r="H18" s="148">
        <v>4011</v>
      </c>
      <c r="I18" s="148">
        <v>10456</v>
      </c>
      <c r="J18" s="148">
        <v>2420</v>
      </c>
      <c r="K18" s="148">
        <v>12876</v>
      </c>
      <c r="L18" s="148">
        <v>4105</v>
      </c>
      <c r="M18" s="148">
        <v>2978</v>
      </c>
      <c r="N18" s="148">
        <v>7083</v>
      </c>
      <c r="O18" s="148">
        <v>2341</v>
      </c>
      <c r="P18" s="148">
        <v>9423</v>
      </c>
      <c r="Q18" s="148">
        <v>2351</v>
      </c>
      <c r="R18" s="148">
        <v>11774</v>
      </c>
      <c r="S18" s="148">
        <v>3332</v>
      </c>
      <c r="T18" s="148">
        <v>3583</v>
      </c>
      <c r="U18" s="148">
        <v>6915</v>
      </c>
      <c r="V18" s="148">
        <v>1786</v>
      </c>
      <c r="W18" s="148">
        <v>8700</v>
      </c>
      <c r="X18" s="148">
        <v>2388</v>
      </c>
      <c r="Y18" s="148">
        <v>11088</v>
      </c>
      <c r="Z18" s="148">
        <v>1284</v>
      </c>
      <c r="AA18" s="148">
        <v>4002</v>
      </c>
      <c r="AB18" s="148">
        <v>5286</v>
      </c>
      <c r="AC18" s="148">
        <v>3611</v>
      </c>
      <c r="AD18" s="148">
        <v>8897</v>
      </c>
      <c r="AE18" s="148">
        <v>3524</v>
      </c>
      <c r="AF18" s="148">
        <v>12265</v>
      </c>
      <c r="AG18" s="148">
        <v>4741</v>
      </c>
      <c r="AH18" s="148">
        <v>7030</v>
      </c>
      <c r="AI18" s="148">
        <v>11771</v>
      </c>
      <c r="AJ18" s="148">
        <v>7859</v>
      </c>
      <c r="AK18" s="148">
        <v>19630</v>
      </c>
      <c r="AL18" s="148">
        <v>5607</v>
      </c>
      <c r="AM18" s="148">
        <v>25238</v>
      </c>
      <c r="AN18" s="148" t="s">
        <v>10</v>
      </c>
      <c r="AO18" s="148" t="s">
        <v>10</v>
      </c>
      <c r="AP18" s="148" t="s">
        <v>10</v>
      </c>
      <c r="AQ18" s="148" t="s">
        <v>10</v>
      </c>
      <c r="AR18" s="148" t="s">
        <v>10</v>
      </c>
      <c r="AS18" s="148" t="s">
        <v>10</v>
      </c>
      <c r="AT18" s="148" t="s">
        <v>10</v>
      </c>
      <c r="AU18" s="148" t="s">
        <v>10</v>
      </c>
      <c r="AV18" s="148" t="s">
        <v>10</v>
      </c>
      <c r="AW18" s="148" t="s">
        <v>10</v>
      </c>
      <c r="AX18" s="148" t="s">
        <v>10</v>
      </c>
      <c r="AY18" s="148" t="s">
        <v>10</v>
      </c>
      <c r="AZ18" s="148" t="s">
        <v>10</v>
      </c>
      <c r="BA18" s="148" t="s">
        <v>10</v>
      </c>
      <c r="BB18" s="148" t="s">
        <v>10</v>
      </c>
      <c r="BC18" s="148" t="s">
        <v>10</v>
      </c>
      <c r="BD18" s="148" t="s">
        <v>10</v>
      </c>
      <c r="BE18" s="148" t="s">
        <v>10</v>
      </c>
      <c r="BF18" s="148" t="s">
        <v>10</v>
      </c>
      <c r="BG18" s="148">
        <v>9256.0421500000139</v>
      </c>
      <c r="BH18" s="148" t="s">
        <v>10</v>
      </c>
      <c r="BI18" s="148"/>
      <c r="BJ18" s="148"/>
      <c r="BK18" s="148">
        <v>0</v>
      </c>
      <c r="BL18" s="148"/>
      <c r="BM18" s="148">
        <v>0</v>
      </c>
      <c r="BN18" s="148"/>
      <c r="BO18" s="147">
        <v>0</v>
      </c>
      <c r="BP18" s="149"/>
      <c r="BQ18" s="149"/>
      <c r="BR18" s="149"/>
      <c r="BS18" s="149"/>
      <c r="BT18" s="149"/>
      <c r="BU18" s="149"/>
      <c r="BV18" s="149"/>
      <c r="BW18" s="149"/>
      <c r="BX18" s="149"/>
      <c r="BY18" s="149"/>
      <c r="BZ18" s="149"/>
      <c r="CA18" s="149"/>
      <c r="CB18" s="149"/>
      <c r="CC18" s="149"/>
      <c r="CD18" s="149"/>
      <c r="CE18" s="149">
        <v>0</v>
      </c>
      <c r="CF18" s="149"/>
      <c r="CG18" s="149">
        <v>0</v>
      </c>
      <c r="CH18" s="149"/>
      <c r="CI18" s="149">
        <v>0</v>
      </c>
      <c r="CJ18" s="149"/>
      <c r="CK18" s="149"/>
      <c r="CL18" s="149"/>
      <c r="CM18" s="149"/>
      <c r="CN18" s="149"/>
    </row>
    <row r="19" spans="1:92" s="31" customFormat="1" ht="15" customHeight="1">
      <c r="A19" s="108"/>
      <c r="B19" s="146" t="s">
        <v>622</v>
      </c>
      <c r="C19" s="146" t="s">
        <v>593</v>
      </c>
      <c r="D19" s="148">
        <v>9872</v>
      </c>
      <c r="E19" s="148">
        <v>2001</v>
      </c>
      <c r="F19" s="148">
        <v>2537</v>
      </c>
      <c r="G19" s="148">
        <v>4538</v>
      </c>
      <c r="H19" s="148">
        <v>2896</v>
      </c>
      <c r="I19" s="148">
        <v>7434</v>
      </c>
      <c r="J19" s="148">
        <v>1450</v>
      </c>
      <c r="K19" s="148">
        <v>8884</v>
      </c>
      <c r="L19" s="148">
        <v>3064</v>
      </c>
      <c r="M19" s="148">
        <v>2138</v>
      </c>
      <c r="N19" s="148">
        <v>5202</v>
      </c>
      <c r="O19" s="148">
        <v>1386</v>
      </c>
      <c r="P19" s="148">
        <v>6588</v>
      </c>
      <c r="Q19" s="148">
        <v>2128</v>
      </c>
      <c r="R19" s="148">
        <v>8716</v>
      </c>
      <c r="S19" s="148">
        <v>2422</v>
      </c>
      <c r="T19" s="148">
        <v>2485</v>
      </c>
      <c r="U19" s="148">
        <v>4907</v>
      </c>
      <c r="V19" s="148">
        <v>1435</v>
      </c>
      <c r="W19" s="148">
        <v>6342</v>
      </c>
      <c r="X19" s="148">
        <v>1853</v>
      </c>
      <c r="Y19" s="148">
        <v>8195</v>
      </c>
      <c r="Z19" s="148">
        <v>1425</v>
      </c>
      <c r="AA19" s="148">
        <v>2815</v>
      </c>
      <c r="AB19" s="148">
        <v>4240</v>
      </c>
      <c r="AC19" s="148">
        <v>2596</v>
      </c>
      <c r="AD19" s="148">
        <v>6836</v>
      </c>
      <c r="AE19" s="148">
        <v>2304</v>
      </c>
      <c r="AF19" s="148">
        <v>9011</v>
      </c>
      <c r="AG19" s="148">
        <v>3301</v>
      </c>
      <c r="AH19" s="148">
        <v>4795</v>
      </c>
      <c r="AI19" s="148">
        <v>8096</v>
      </c>
      <c r="AJ19" s="148">
        <v>5061</v>
      </c>
      <c r="AK19" s="148">
        <v>13157</v>
      </c>
      <c r="AL19" s="148">
        <v>3658</v>
      </c>
      <c r="AM19" s="148">
        <v>16815</v>
      </c>
      <c r="AN19" s="148" t="s">
        <v>10</v>
      </c>
      <c r="AO19" s="148" t="s">
        <v>10</v>
      </c>
      <c r="AP19" s="148" t="s">
        <v>10</v>
      </c>
      <c r="AQ19" s="148" t="s">
        <v>10</v>
      </c>
      <c r="AR19" s="148" t="s">
        <v>10</v>
      </c>
      <c r="AS19" s="148" t="s">
        <v>10</v>
      </c>
      <c r="AT19" s="148" t="s">
        <v>10</v>
      </c>
      <c r="AU19" s="148" t="s">
        <v>10</v>
      </c>
      <c r="AV19" s="148" t="s">
        <v>10</v>
      </c>
      <c r="AW19" s="148" t="s">
        <v>10</v>
      </c>
      <c r="AX19" s="148" t="s">
        <v>10</v>
      </c>
      <c r="AY19" s="148" t="s">
        <v>10</v>
      </c>
      <c r="AZ19" s="148" t="s">
        <v>10</v>
      </c>
      <c r="BA19" s="148" t="s">
        <v>10</v>
      </c>
      <c r="BB19" s="148" t="s">
        <v>10</v>
      </c>
      <c r="BC19" s="148" t="s">
        <v>10</v>
      </c>
      <c r="BD19" s="148" t="s">
        <v>10</v>
      </c>
      <c r="BE19" s="148" t="s">
        <v>10</v>
      </c>
      <c r="BF19" s="148" t="s">
        <v>10</v>
      </c>
      <c r="BG19" s="148">
        <v>4761.9218825521657</v>
      </c>
      <c r="BH19" s="148" t="s">
        <v>10</v>
      </c>
      <c r="BI19" s="148"/>
      <c r="BJ19" s="148"/>
      <c r="BK19" s="148">
        <v>0</v>
      </c>
      <c r="BL19" s="148"/>
      <c r="BM19" s="148">
        <v>0</v>
      </c>
      <c r="BN19" s="148"/>
      <c r="BO19" s="147">
        <v>0</v>
      </c>
      <c r="BP19" s="149">
        <v>0.19438407462497673</v>
      </c>
      <c r="BQ19" s="149"/>
      <c r="BR19" s="149"/>
      <c r="BS19" s="149"/>
      <c r="BT19" s="149"/>
      <c r="BU19" s="149"/>
      <c r="BV19" s="149"/>
      <c r="BW19" s="149"/>
      <c r="BX19" s="149"/>
      <c r="BY19" s="149"/>
      <c r="BZ19" s="149"/>
      <c r="CA19" s="149"/>
      <c r="CB19" s="149"/>
      <c r="CC19" s="149"/>
      <c r="CD19" s="149"/>
      <c r="CE19" s="149">
        <v>0</v>
      </c>
      <c r="CF19" s="149"/>
      <c r="CG19" s="149">
        <v>0</v>
      </c>
      <c r="CH19" s="149"/>
      <c r="CI19" s="149">
        <v>0</v>
      </c>
      <c r="CJ19" s="149"/>
      <c r="CK19" s="149"/>
      <c r="CL19" s="149"/>
      <c r="CM19" s="149"/>
      <c r="CN19" s="149"/>
    </row>
    <row r="20" spans="1:92" s="31" customFormat="1" ht="15" customHeight="1">
      <c r="A20" s="108"/>
      <c r="B20" s="146" t="s">
        <v>594</v>
      </c>
      <c r="C20" s="146" t="s">
        <v>594</v>
      </c>
      <c r="D20" s="148">
        <v>13653</v>
      </c>
      <c r="E20" s="148">
        <v>2703</v>
      </c>
      <c r="F20" s="148">
        <v>3588</v>
      </c>
      <c r="G20" s="148">
        <v>6291</v>
      </c>
      <c r="H20" s="148">
        <v>3929</v>
      </c>
      <c r="I20" s="148">
        <v>10220</v>
      </c>
      <c r="J20" s="148">
        <v>2329</v>
      </c>
      <c r="K20" s="148">
        <v>12549</v>
      </c>
      <c r="L20" s="148">
        <v>3996</v>
      </c>
      <c r="M20" s="148">
        <v>2823</v>
      </c>
      <c r="N20" s="148">
        <v>6819</v>
      </c>
      <c r="O20" s="148">
        <v>2136</v>
      </c>
      <c r="P20" s="148">
        <v>8955</v>
      </c>
      <c r="Q20" s="148">
        <v>2216</v>
      </c>
      <c r="R20" s="148">
        <v>11171</v>
      </c>
      <c r="S20" s="148">
        <v>3146</v>
      </c>
      <c r="T20" s="148">
        <v>3410</v>
      </c>
      <c r="U20" s="148">
        <v>6556</v>
      </c>
      <c r="V20" s="148">
        <v>1878</v>
      </c>
      <c r="W20" s="148">
        <v>8434</v>
      </c>
      <c r="X20" s="148">
        <v>2987</v>
      </c>
      <c r="Y20" s="148">
        <v>11421</v>
      </c>
      <c r="Z20" s="148">
        <v>1882</v>
      </c>
      <c r="AA20" s="148">
        <v>4546</v>
      </c>
      <c r="AB20" s="148">
        <v>6428</v>
      </c>
      <c r="AC20" s="148">
        <v>4696</v>
      </c>
      <c r="AD20" s="148">
        <v>11124</v>
      </c>
      <c r="AE20" s="148">
        <v>-1865</v>
      </c>
      <c r="AF20" s="148">
        <v>9104</v>
      </c>
      <c r="AG20" s="148">
        <v>4216</v>
      </c>
      <c r="AH20" s="148">
        <v>5991</v>
      </c>
      <c r="AI20" s="148">
        <v>10207</v>
      </c>
      <c r="AJ20" s="148">
        <v>6983</v>
      </c>
      <c r="AK20" s="148">
        <v>17190</v>
      </c>
      <c r="AL20" s="148">
        <v>4436</v>
      </c>
      <c r="AM20" s="148">
        <v>21627</v>
      </c>
      <c r="AN20" s="148">
        <v>7528</v>
      </c>
      <c r="AO20" s="148">
        <v>5993</v>
      </c>
      <c r="AP20" s="148">
        <v>13521</v>
      </c>
      <c r="AQ20" s="148">
        <v>7113</v>
      </c>
      <c r="AR20" s="148">
        <v>20633</v>
      </c>
      <c r="AS20" s="148">
        <v>8038</v>
      </c>
      <c r="AT20" s="148">
        <v>28671</v>
      </c>
      <c r="AU20" s="148">
        <v>8347</v>
      </c>
      <c r="AV20" s="148">
        <v>3389</v>
      </c>
      <c r="AW20" s="148">
        <v>11736</v>
      </c>
      <c r="AX20" s="148">
        <v>9709</v>
      </c>
      <c r="AY20" s="148">
        <v>26580</v>
      </c>
      <c r="AZ20" s="148">
        <v>7645</v>
      </c>
      <c r="BA20" s="148">
        <v>34225</v>
      </c>
      <c r="BB20" s="148">
        <v>10275</v>
      </c>
      <c r="BC20" s="148">
        <v>8769</v>
      </c>
      <c r="BD20" s="148">
        <v>19044</v>
      </c>
      <c r="BE20" s="147">
        <v>9144.2431599999945</v>
      </c>
      <c r="BF20" s="147">
        <v>28188.26059000002</v>
      </c>
      <c r="BG20" s="147">
        <v>8378.9496999999956</v>
      </c>
      <c r="BH20" s="147">
        <v>36567.210289999988</v>
      </c>
      <c r="BI20" s="147">
        <v>8899.8152300000002</v>
      </c>
      <c r="BJ20" s="147">
        <v>11726.453460000004</v>
      </c>
      <c r="BK20" s="147">
        <v>20626.268690000004</v>
      </c>
      <c r="BL20" s="147">
        <v>11403.316060000012</v>
      </c>
      <c r="BM20" s="147">
        <v>32029.584750000016</v>
      </c>
      <c r="BN20" s="147">
        <v>9010.5178199999973</v>
      </c>
      <c r="BO20" s="147">
        <v>41040.102570000017</v>
      </c>
      <c r="BP20" s="149">
        <v>7230.124069999998</v>
      </c>
      <c r="BQ20" s="149">
        <v>16473.728929999979</v>
      </c>
      <c r="BR20" s="149">
        <v>13595.777620000008</v>
      </c>
      <c r="BS20" s="149">
        <v>37299.630620000004</v>
      </c>
      <c r="BT20" s="149">
        <v>7941.9220145999861</v>
      </c>
      <c r="BU20" s="149">
        <v>45241.55263459999</v>
      </c>
      <c r="BV20" s="149">
        <v>13675.02713</v>
      </c>
      <c r="BW20" s="149">
        <v>15984.077310000004</v>
      </c>
      <c r="BX20" s="149">
        <v>29659.104440000006</v>
      </c>
      <c r="BY20" s="149">
        <v>12763.674489056528</v>
      </c>
      <c r="BZ20" s="149">
        <v>42422.778929056534</v>
      </c>
      <c r="CA20" s="149">
        <v>6358.7211609434189</v>
      </c>
      <c r="CB20" s="149">
        <v>48781.500089999958</v>
      </c>
      <c r="CC20" s="149">
        <v>13514.582944170139</v>
      </c>
      <c r="CD20" s="149">
        <v>11174.773174170148</v>
      </c>
      <c r="CE20" s="149">
        <v>24689.356118340285</v>
      </c>
      <c r="CF20" s="149">
        <v>16681.823634170149</v>
      </c>
      <c r="CG20" s="149">
        <v>41371.179752510434</v>
      </c>
      <c r="CH20" s="149">
        <v>2434.1400033484174</v>
      </c>
      <c r="CI20" s="149">
        <v>43805.319755858851</v>
      </c>
      <c r="CJ20" s="149">
        <v>17467.901819999995</v>
      </c>
      <c r="CK20" s="149">
        <v>19312.705494057176</v>
      </c>
      <c r="CL20" s="149">
        <v>13572.826695942775</v>
      </c>
      <c r="CM20" s="149">
        <v>-324.23414000002293</v>
      </c>
      <c r="CN20" s="149">
        <v>50029.199869999917</v>
      </c>
    </row>
    <row r="21" spans="1:92" s="31" customFormat="1" ht="15" customHeight="1">
      <c r="A21" s="108"/>
      <c r="B21" s="146" t="s">
        <v>595</v>
      </c>
      <c r="C21" s="146" t="s">
        <v>595</v>
      </c>
      <c r="D21" s="148">
        <v>14447</v>
      </c>
      <c r="E21" s="148">
        <v>2932</v>
      </c>
      <c r="F21" s="148">
        <v>3811</v>
      </c>
      <c r="G21" s="148">
        <v>6743</v>
      </c>
      <c r="H21" s="148">
        <v>4074</v>
      </c>
      <c r="I21" s="148">
        <v>10817</v>
      </c>
      <c r="J21" s="148">
        <v>2527</v>
      </c>
      <c r="K21" s="148">
        <v>13344</v>
      </c>
      <c r="L21" s="148">
        <v>4193</v>
      </c>
      <c r="M21" s="148">
        <v>3031</v>
      </c>
      <c r="N21" s="148">
        <v>7225</v>
      </c>
      <c r="O21" s="148">
        <v>2356</v>
      </c>
      <c r="P21" s="148">
        <v>9582</v>
      </c>
      <c r="Q21" s="148">
        <v>2438</v>
      </c>
      <c r="R21" s="148">
        <v>12020</v>
      </c>
      <c r="S21" s="148">
        <v>3378</v>
      </c>
      <c r="T21" s="148">
        <v>3645</v>
      </c>
      <c r="U21" s="148">
        <v>7025</v>
      </c>
      <c r="V21" s="148">
        <v>2115</v>
      </c>
      <c r="W21" s="148">
        <v>9140</v>
      </c>
      <c r="X21" s="148">
        <v>3224</v>
      </c>
      <c r="Y21" s="148">
        <v>12363</v>
      </c>
      <c r="Z21" s="148">
        <v>2125</v>
      </c>
      <c r="AA21" s="148">
        <v>4816</v>
      </c>
      <c r="AB21" s="148">
        <v>6941</v>
      </c>
      <c r="AC21" s="148">
        <v>4970</v>
      </c>
      <c r="AD21" s="148">
        <v>11911</v>
      </c>
      <c r="AE21" s="148">
        <v>-1593</v>
      </c>
      <c r="AF21" s="148">
        <v>10163</v>
      </c>
      <c r="AG21" s="148">
        <v>4488</v>
      </c>
      <c r="AH21" s="148">
        <v>6264</v>
      </c>
      <c r="AI21" s="148">
        <v>10752</v>
      </c>
      <c r="AJ21" s="148">
        <v>7165</v>
      </c>
      <c r="AK21" s="148">
        <v>17917</v>
      </c>
      <c r="AL21" s="148">
        <v>4570</v>
      </c>
      <c r="AM21" s="148">
        <v>22354</v>
      </c>
      <c r="AN21" s="148">
        <v>7672</v>
      </c>
      <c r="AO21" s="148">
        <v>6139</v>
      </c>
      <c r="AP21" s="148">
        <v>13812</v>
      </c>
      <c r="AQ21" s="148">
        <v>7260</v>
      </c>
      <c r="AR21" s="148">
        <v>21072</v>
      </c>
      <c r="AS21" s="148">
        <v>8187</v>
      </c>
      <c r="AT21" s="148">
        <v>29259</v>
      </c>
      <c r="AU21" s="148">
        <v>8494</v>
      </c>
      <c r="AV21" s="148">
        <v>4529</v>
      </c>
      <c r="AW21" s="148">
        <v>13023</v>
      </c>
      <c r="AX21" s="148">
        <v>9843</v>
      </c>
      <c r="AY21" s="148">
        <v>27007</v>
      </c>
      <c r="AZ21" s="148">
        <v>7779</v>
      </c>
      <c r="BA21" s="148">
        <v>34785</v>
      </c>
      <c r="BB21" s="148">
        <v>10397</v>
      </c>
      <c r="BC21" s="148">
        <v>8887</v>
      </c>
      <c r="BD21" s="148">
        <v>19284</v>
      </c>
      <c r="BE21" s="147">
        <v>9258.5000799999834</v>
      </c>
      <c r="BF21" s="147">
        <v>28542.833860000021</v>
      </c>
      <c r="BG21" s="147">
        <v>8491.5960000000068</v>
      </c>
      <c r="BH21" s="147">
        <v>37034.429859999989</v>
      </c>
      <c r="BI21" s="147">
        <v>9007.7364299999972</v>
      </c>
      <c r="BJ21" s="147">
        <v>11826.803699999993</v>
      </c>
      <c r="BK21" s="147">
        <v>20834.54012999999</v>
      </c>
      <c r="BL21" s="147">
        <v>11502.296800000007</v>
      </c>
      <c r="BM21" s="147">
        <v>32336.836929999998</v>
      </c>
      <c r="BN21" s="147">
        <v>9104.1185399999995</v>
      </c>
      <c r="BO21" s="147">
        <v>41440.955470000001</v>
      </c>
      <c r="BP21" s="149">
        <v>7321.3945099999983</v>
      </c>
      <c r="BQ21" s="149">
        <v>16568.014489999998</v>
      </c>
      <c r="BR21" s="149">
        <v>13684.842010000009</v>
      </c>
      <c r="BS21" s="149">
        <v>37574.251010000007</v>
      </c>
      <c r="BT21" s="149">
        <v>8028.9160045999888</v>
      </c>
      <c r="BU21" s="149">
        <v>45603.167014599996</v>
      </c>
      <c r="BV21" s="149">
        <v>13758.319780000002</v>
      </c>
      <c r="BW21" s="149">
        <v>16126.408191822075</v>
      </c>
      <c r="BX21" s="149">
        <v>29884.727971822074</v>
      </c>
      <c r="BY21" s="149">
        <v>12876.76476817792</v>
      </c>
      <c r="BZ21" s="149">
        <v>42761.492740000002</v>
      </c>
      <c r="CA21" s="149">
        <v>6475.8049712037746</v>
      </c>
      <c r="CB21" s="149">
        <v>49237.297711203777</v>
      </c>
      <c r="CC21" s="149">
        <v>13629.527559999999</v>
      </c>
      <c r="CD21" s="149">
        <v>11318.503310000002</v>
      </c>
      <c r="CE21" s="149">
        <v>24948.030870000002</v>
      </c>
      <c r="CF21" s="149">
        <v>16916.310940000003</v>
      </c>
      <c r="CG21" s="149">
        <v>41864.341810000005</v>
      </c>
      <c r="CH21" s="149">
        <v>2667.4882732254641</v>
      </c>
      <c r="CI21" s="149">
        <v>44531.830083225468</v>
      </c>
      <c r="CJ21" s="149">
        <v>17702.361077971414</v>
      </c>
      <c r="CK21" s="149">
        <v>19556.212522028589</v>
      </c>
      <c r="CL21" s="149">
        <v>14110.750929999947</v>
      </c>
      <c r="CM21" s="149">
        <v>276.45754999995978</v>
      </c>
      <c r="CN21" s="149">
        <v>51645.782079999917</v>
      </c>
    </row>
    <row r="22" spans="1:92" s="31" customFormat="1" ht="15" customHeight="1">
      <c r="A22" s="108"/>
      <c r="B22" s="146" t="s">
        <v>504</v>
      </c>
      <c r="C22" s="146" t="s">
        <v>611</v>
      </c>
      <c r="D22" s="148">
        <v>0</v>
      </c>
      <c r="E22" s="148">
        <v>0</v>
      </c>
      <c r="F22" s="148">
        <v>0</v>
      </c>
      <c r="G22" s="148">
        <v>0</v>
      </c>
      <c r="H22" s="148">
        <v>0</v>
      </c>
      <c r="I22" s="148">
        <v>0</v>
      </c>
      <c r="J22" s="148">
        <v>0</v>
      </c>
      <c r="K22" s="148">
        <v>0</v>
      </c>
      <c r="L22" s="148">
        <v>100</v>
      </c>
      <c r="M22" s="148">
        <v>100</v>
      </c>
      <c r="N22" s="148">
        <v>100</v>
      </c>
      <c r="O22" s="148">
        <v>100</v>
      </c>
      <c r="P22" s="148">
        <v>100</v>
      </c>
      <c r="Q22" s="148">
        <v>17.3</v>
      </c>
      <c r="R22" s="148">
        <v>23</v>
      </c>
      <c r="S22" s="148">
        <v>100</v>
      </c>
      <c r="T22" s="148">
        <v>100</v>
      </c>
      <c r="U22" s="148">
        <v>100</v>
      </c>
      <c r="V22" s="148">
        <v>100</v>
      </c>
      <c r="W22" s="148">
        <v>100</v>
      </c>
      <c r="X22" s="148">
        <v>13.9</v>
      </c>
      <c r="Y22" s="148">
        <v>17.899999999999999</v>
      </c>
      <c r="Z22" s="148">
        <v>100</v>
      </c>
      <c r="AA22" s="148">
        <v>100</v>
      </c>
      <c r="AB22" s="148">
        <v>100</v>
      </c>
      <c r="AC22" s="148">
        <v>100</v>
      </c>
      <c r="AD22" s="148">
        <v>100</v>
      </c>
      <c r="AE22" s="148">
        <v>72.2</v>
      </c>
      <c r="AF22" s="148">
        <v>92.5</v>
      </c>
      <c r="AG22" s="148">
        <v>92.8</v>
      </c>
      <c r="AH22" s="148">
        <v>94.1</v>
      </c>
      <c r="AI22" s="148">
        <v>93.5</v>
      </c>
      <c r="AJ22" s="148">
        <v>94.6</v>
      </c>
      <c r="AK22" s="148">
        <v>93.9</v>
      </c>
      <c r="AL22" s="148">
        <v>94.3</v>
      </c>
      <c r="AM22" s="148">
        <v>94</v>
      </c>
      <c r="AN22" s="148">
        <v>88</v>
      </c>
      <c r="AO22" s="148">
        <v>87.7</v>
      </c>
      <c r="AP22" s="148">
        <v>87.9</v>
      </c>
      <c r="AQ22" s="148">
        <v>88.4</v>
      </c>
      <c r="AR22" s="148">
        <v>88.1</v>
      </c>
      <c r="AS22" s="148">
        <v>88</v>
      </c>
      <c r="AT22" s="148">
        <v>88</v>
      </c>
      <c r="AU22" s="148">
        <v>87</v>
      </c>
      <c r="AV22" s="148">
        <v>89.9</v>
      </c>
      <c r="AW22" s="148">
        <v>88.7</v>
      </c>
      <c r="AX22" s="148">
        <v>-22.15</v>
      </c>
      <c r="AY22" s="148">
        <v>86.8</v>
      </c>
      <c r="AZ22" s="153">
        <v>120.8</v>
      </c>
      <c r="BA22" s="153">
        <v>93.1</v>
      </c>
      <c r="BB22" s="153">
        <v>93</v>
      </c>
      <c r="BC22" s="153">
        <v>93.7</v>
      </c>
      <c r="BD22" s="153">
        <v>93.4</v>
      </c>
      <c r="BE22" s="153">
        <v>94.209514736575173</v>
      </c>
      <c r="BF22" s="162">
        <v>93.644624887608956</v>
      </c>
      <c r="BG22" s="162">
        <v>95.016525922280294</v>
      </c>
      <c r="BH22" s="162">
        <v>93.993225384054924</v>
      </c>
      <c r="BI22" s="162">
        <v>95.4665503309906</v>
      </c>
      <c r="BJ22" s="162">
        <v>96.13990959029158</v>
      </c>
      <c r="BK22" s="162">
        <v>95.806971635426606</v>
      </c>
      <c r="BL22" s="162">
        <v>96.403140174172691</v>
      </c>
      <c r="BM22" s="162">
        <v>96</v>
      </c>
      <c r="BN22" s="162">
        <v>96.375857226894396</v>
      </c>
      <c r="BO22" s="162">
        <v>96.101997619593973</v>
      </c>
      <c r="BP22" s="153">
        <v>96.403105481072942</v>
      </c>
      <c r="BQ22" s="153">
        <v>96.067854168801688</v>
      </c>
      <c r="BR22" s="153">
        <v>93.440739254327525</v>
      </c>
      <c r="BS22" s="153">
        <v>95.262003477626109</v>
      </c>
      <c r="BT22" s="153">
        <v>93.34524381190289</v>
      </c>
      <c r="BU22" s="153">
        <v>94.746096878795299</v>
      </c>
      <c r="BV22" s="153">
        <v>92.618936428147109</v>
      </c>
      <c r="BW22" s="153">
        <v>90.658243389427142</v>
      </c>
      <c r="BX22" s="153">
        <v>91.583688207581659</v>
      </c>
      <c r="BY22" s="153">
        <v>90.920694118878473</v>
      </c>
      <c r="BZ22" s="153">
        <v>91.359918695492212</v>
      </c>
      <c r="CA22" s="146">
        <v>90.1</v>
      </c>
      <c r="CB22" s="163">
        <v>91</v>
      </c>
      <c r="CC22" s="163">
        <v>86.5</v>
      </c>
      <c r="CD22" s="163">
        <v>90</v>
      </c>
      <c r="CE22" s="163">
        <v>88.222201146334896</v>
      </c>
      <c r="CF22" s="163">
        <v>87.6</v>
      </c>
      <c r="CG22" s="163">
        <v>88.004292888928404</v>
      </c>
      <c r="CH22" s="163">
        <v>85.61596453682084</v>
      </c>
      <c r="CI22" s="163">
        <v>87.344592577114412</v>
      </c>
      <c r="CJ22" s="163">
        <v>85.32</v>
      </c>
      <c r="CK22" s="163">
        <v>85.641372229926901</v>
      </c>
      <c r="CL22" s="163">
        <v>81.5</v>
      </c>
      <c r="CM22" s="163">
        <v>76.015877035087939</v>
      </c>
      <c r="CN22" s="163">
        <v>81.914059734490039</v>
      </c>
    </row>
    <row r="23" spans="1:92" s="31" customFormat="1" ht="15" customHeight="1">
      <c r="B23" s="164" t="s">
        <v>505</v>
      </c>
      <c r="C23" s="164" t="s">
        <v>612</v>
      </c>
      <c r="D23" s="166">
        <v>32.1</v>
      </c>
      <c r="E23" s="166">
        <v>25.1</v>
      </c>
      <c r="F23" s="166">
        <v>34</v>
      </c>
      <c r="G23" s="166">
        <v>29.4</v>
      </c>
      <c r="H23" s="166">
        <v>34.6</v>
      </c>
      <c r="I23" s="166">
        <v>31.2</v>
      </c>
      <c r="J23" s="166">
        <v>22.4</v>
      </c>
      <c r="K23" s="166">
        <v>29.1</v>
      </c>
      <c r="L23" s="166">
        <v>35</v>
      </c>
      <c r="M23" s="166">
        <v>24.4</v>
      </c>
      <c r="N23" s="166">
        <v>29.6</v>
      </c>
      <c r="O23" s="166">
        <v>17.7</v>
      </c>
      <c r="P23" s="166">
        <v>25.4</v>
      </c>
      <c r="Q23" s="166">
        <v>17.899999999999999</v>
      </c>
      <c r="R23" s="166">
        <v>23.4</v>
      </c>
      <c r="S23" s="166">
        <v>24.6</v>
      </c>
      <c r="T23" s="166">
        <v>24.9</v>
      </c>
      <c r="U23" s="166">
        <v>24.8</v>
      </c>
      <c r="V23" s="166">
        <v>13</v>
      </c>
      <c r="W23" s="166">
        <v>20.5</v>
      </c>
      <c r="X23" s="166">
        <v>18.7</v>
      </c>
      <c r="Y23" s="166">
        <v>20</v>
      </c>
      <c r="Z23" s="166">
        <v>11.7</v>
      </c>
      <c r="AA23" s="166">
        <v>24.7</v>
      </c>
      <c r="AB23" s="166">
        <v>18.399999999999999</v>
      </c>
      <c r="AC23" s="166">
        <v>24.1</v>
      </c>
      <c r="AD23" s="166">
        <v>20.399999999999999</v>
      </c>
      <c r="AE23" s="166">
        <v>-7.4</v>
      </c>
      <c r="AF23" s="166">
        <v>12.7</v>
      </c>
      <c r="AG23" s="166">
        <v>20.9</v>
      </c>
      <c r="AH23" s="166">
        <v>25.8</v>
      </c>
      <c r="AI23" s="166">
        <v>23.5</v>
      </c>
      <c r="AJ23" s="166">
        <v>28.3</v>
      </c>
      <c r="AK23" s="166">
        <v>25.2</v>
      </c>
      <c r="AL23" s="166">
        <v>16.600000000000001</v>
      </c>
      <c r="AM23" s="166">
        <v>22.7</v>
      </c>
      <c r="AN23" s="166">
        <v>27.4</v>
      </c>
      <c r="AO23" s="166">
        <v>20.8</v>
      </c>
      <c r="AP23" s="166">
        <v>24</v>
      </c>
      <c r="AQ23" s="166">
        <v>21.2</v>
      </c>
      <c r="AR23" s="166">
        <v>23</v>
      </c>
      <c r="AS23" s="166">
        <v>23.1</v>
      </c>
      <c r="AT23" s="166">
        <v>23</v>
      </c>
      <c r="AU23" s="166">
        <v>26</v>
      </c>
      <c r="AV23" s="166">
        <v>10.1</v>
      </c>
      <c r="AW23" s="166">
        <v>16.8</v>
      </c>
      <c r="AX23" s="166">
        <v>26.5</v>
      </c>
      <c r="AY23" s="166">
        <v>25.4</v>
      </c>
      <c r="AZ23" s="166">
        <v>31.8</v>
      </c>
      <c r="BA23" s="166">
        <v>26.6</v>
      </c>
      <c r="BB23" s="166">
        <v>29.5</v>
      </c>
      <c r="BC23" s="166">
        <v>24.6</v>
      </c>
      <c r="BD23" s="170">
        <v>27</v>
      </c>
      <c r="BE23" s="170">
        <v>25.519459853537985</v>
      </c>
      <c r="BF23" s="169">
        <v>26.499910593824449</v>
      </c>
      <c r="BG23" s="169">
        <v>23.142583756386866</v>
      </c>
      <c r="BH23" s="169">
        <v>25.646812759006814</v>
      </c>
      <c r="BI23" s="169">
        <v>24.725788316173794</v>
      </c>
      <c r="BJ23" s="169">
        <v>31.750344451182517</v>
      </c>
      <c r="BK23" s="169">
        <v>28.277099937025351</v>
      </c>
      <c r="BL23" s="169">
        <v>30.463045429750164</v>
      </c>
      <c r="BM23" s="169">
        <v>29</v>
      </c>
      <c r="BN23" s="169">
        <v>24.050136851342678</v>
      </c>
      <c r="BO23" s="169">
        <v>27.758165111790678</v>
      </c>
      <c r="BP23" s="168">
        <v>19.438407462497672</v>
      </c>
      <c r="BQ23" s="168">
        <v>41.052053824924158</v>
      </c>
      <c r="BR23" s="168">
        <v>33.010624783412027</v>
      </c>
      <c r="BS23" s="168">
        <v>31.448413623917361</v>
      </c>
      <c r="BT23" s="168">
        <v>18.246804859684055</v>
      </c>
      <c r="BU23" s="168">
        <v>27.895126689490475</v>
      </c>
      <c r="BV23" s="168">
        <v>31.030080589680846</v>
      </c>
      <c r="BW23" s="168">
        <v>32.513310229054653</v>
      </c>
      <c r="BX23" s="168">
        <v>31.813227576245414</v>
      </c>
      <c r="BY23" s="168">
        <v>26.906109497823707</v>
      </c>
      <c r="BZ23" s="168">
        <v>30.157008558785449</v>
      </c>
      <c r="CA23" s="164">
        <v>13.3</v>
      </c>
      <c r="CB23" s="164">
        <v>25.9</v>
      </c>
      <c r="CC23" s="164">
        <v>27.3</v>
      </c>
      <c r="CD23" s="164">
        <v>24.3</v>
      </c>
      <c r="CE23" s="167">
        <v>25.875086697651799</v>
      </c>
      <c r="CF23" s="164">
        <v>32.1</v>
      </c>
      <c r="CG23" s="167">
        <v>28.0795709250424</v>
      </c>
      <c r="CH23" s="167">
        <v>4.6881724944554941</v>
      </c>
      <c r="CI23" s="167">
        <v>21.618435535175987</v>
      </c>
      <c r="CJ23" s="167">
        <v>28.62</v>
      </c>
      <c r="CK23" s="167">
        <v>28.119925227401499</v>
      </c>
      <c r="CL23" s="167">
        <v>20.9</v>
      </c>
      <c r="CM23" s="167">
        <v>0.36711307289994438</v>
      </c>
      <c r="CN23" s="167">
        <v>18.833420760885112</v>
      </c>
    </row>
    <row r="24" spans="1:92" s="24" customFormat="1" ht="10.5" hidden="1">
      <c r="A24" s="108"/>
      <c r="B24" s="25" t="s">
        <v>624</v>
      </c>
      <c r="C24" s="25"/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25.6</v>
      </c>
      <c r="M24" s="39">
        <v>17.2</v>
      </c>
      <c r="N24" s="39">
        <v>21.3</v>
      </c>
      <c r="O24" s="39">
        <v>10.4</v>
      </c>
      <c r="P24" s="39">
        <v>17.5</v>
      </c>
      <c r="Q24" s="39">
        <v>15.6</v>
      </c>
      <c r="R24" s="39">
        <v>17</v>
      </c>
      <c r="S24" s="39">
        <v>17.600000000000001</v>
      </c>
      <c r="T24" s="39">
        <v>17</v>
      </c>
      <c r="U24" s="39">
        <v>17.3</v>
      </c>
      <c r="V24" s="39">
        <v>8.8000000000000007</v>
      </c>
      <c r="W24" s="39">
        <v>14.2</v>
      </c>
      <c r="X24" s="39">
        <v>10.8</v>
      </c>
      <c r="Y24" s="39">
        <v>13.3</v>
      </c>
      <c r="Z24" s="39">
        <v>7.8</v>
      </c>
      <c r="AA24" s="39">
        <v>14.4</v>
      </c>
      <c r="AB24" s="39">
        <v>11.3</v>
      </c>
      <c r="AC24" s="39">
        <v>12.6</v>
      </c>
      <c r="AD24" s="39">
        <v>11.7</v>
      </c>
      <c r="AE24" s="39">
        <v>10.6</v>
      </c>
      <c r="AF24" s="39">
        <v>11.3</v>
      </c>
      <c r="AG24" s="39">
        <v>15.3</v>
      </c>
      <c r="AH24" s="39">
        <v>19.8</v>
      </c>
      <c r="AI24" s="39">
        <v>17.7</v>
      </c>
      <c r="AJ24" s="39">
        <v>20</v>
      </c>
      <c r="AK24" s="39">
        <v>18.5</v>
      </c>
      <c r="AL24" s="39">
        <v>13.3</v>
      </c>
      <c r="AM24" s="39">
        <v>17.100000000000001</v>
      </c>
      <c r="AN24" s="39" t="s">
        <v>10</v>
      </c>
      <c r="AO24" s="39" t="s">
        <v>10</v>
      </c>
      <c r="AP24" s="39" t="s">
        <v>10</v>
      </c>
      <c r="AQ24" s="39" t="s">
        <v>10</v>
      </c>
      <c r="AR24" s="39" t="s">
        <v>10</v>
      </c>
      <c r="AS24" s="39" t="s">
        <v>10</v>
      </c>
      <c r="AT24" s="39" t="s">
        <v>10</v>
      </c>
      <c r="AU24" s="39" t="s">
        <v>10</v>
      </c>
      <c r="AV24" s="39" t="s">
        <v>10</v>
      </c>
      <c r="AW24" s="39" t="s">
        <v>10</v>
      </c>
      <c r="AX24" s="39" t="s">
        <v>10</v>
      </c>
      <c r="AY24" s="39" t="s">
        <v>10</v>
      </c>
      <c r="AZ24" s="39" t="s">
        <v>10</v>
      </c>
      <c r="BA24" s="39" t="s">
        <v>10</v>
      </c>
      <c r="BB24" s="39" t="s">
        <v>10</v>
      </c>
      <c r="BC24" s="39" t="s">
        <v>10</v>
      </c>
      <c r="BD24" s="39" t="s">
        <v>10</v>
      </c>
      <c r="BE24" s="39" t="s">
        <v>10</v>
      </c>
      <c r="BF24" s="39" t="s">
        <v>10</v>
      </c>
      <c r="BG24" s="143">
        <v>12.977910867207394</v>
      </c>
      <c r="BH24" s="39" t="s">
        <v>10</v>
      </c>
      <c r="BI24" s="144"/>
      <c r="BJ24" s="144"/>
      <c r="BK24" s="144"/>
      <c r="BL24" s="144"/>
      <c r="BM24" s="144">
        <f>BK24+BL24</f>
        <v>0</v>
      </c>
      <c r="BN24" s="144">
        <f>BL24+BM24</f>
        <v>0</v>
      </c>
      <c r="BO24" s="144"/>
      <c r="BP24" s="144"/>
      <c r="BQ24" s="144"/>
      <c r="BR24" s="25"/>
      <c r="BS24" s="25"/>
      <c r="BT24" s="144"/>
      <c r="BU24" s="25"/>
      <c r="BV24" s="25"/>
      <c r="BW24" s="141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</row>
    <row r="25" spans="1:92" s="58" customFormat="1" ht="10.5">
      <c r="A25" s="108"/>
      <c r="B25" s="24"/>
      <c r="C25" s="24"/>
      <c r="BR25" s="24"/>
      <c r="BS25" s="24"/>
      <c r="BU25" s="24"/>
      <c r="BV25" s="24"/>
      <c r="BW25" s="142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</row>
    <row r="26" spans="1:92" s="95" customFormat="1">
      <c r="A26" s="108"/>
      <c r="B26"/>
      <c r="C26"/>
      <c r="BR26"/>
      <c r="BS26"/>
      <c r="BT26"/>
      <c r="BU26"/>
      <c r="BV26"/>
      <c r="BW26"/>
      <c r="BX26"/>
      <c r="BY26"/>
      <c r="BZ26"/>
      <c r="CA26" s="138"/>
      <c r="CB26" s="138"/>
      <c r="CC26"/>
      <c r="CD26"/>
      <c r="CE26"/>
      <c r="CF26"/>
      <c r="CG26"/>
      <c r="CH26"/>
      <c r="CI26"/>
      <c r="CJ26"/>
      <c r="CK26"/>
      <c r="CL26"/>
      <c r="CM26"/>
      <c r="CN26"/>
    </row>
    <row r="27" spans="1:92">
      <c r="A27" s="108"/>
    </row>
    <row r="28" spans="1:92">
      <c r="A28" s="31"/>
    </row>
    <row r="29" spans="1:92">
      <c r="A29" s="122"/>
    </row>
    <row r="30" spans="1:92">
      <c r="A30" s="101"/>
    </row>
    <row r="31" spans="1:92">
      <c r="A31" s="11"/>
    </row>
  </sheetData>
  <pageMargins left="0.511811024" right="0.511811024" top="0.78740157499999996" bottom="0.78740157499999996" header="0.31496062000000002" footer="0.31496062000000002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64439-0A50-4ADE-B4DF-12F1BB6EBDF3}">
  <sheetPr>
    <tabColor rgb="FF4B5866"/>
  </sheetPr>
  <dimension ref="B1:BL47"/>
  <sheetViews>
    <sheetView showGridLines="0" zoomScaleNormal="100" workbookViewId="0">
      <pane xSplit="3" ySplit="7" topLeftCell="AV8" activePane="bottomRight" state="frozen"/>
      <selection pane="topRight" activeCell="D1" sqref="D1"/>
      <selection pane="bottomLeft" activeCell="A12" sqref="A12"/>
      <selection pane="bottomRight" activeCell="BL17" sqref="BL17:BL27"/>
    </sheetView>
  </sheetViews>
  <sheetFormatPr defaultColWidth="8.6328125" defaultRowHeight="0" customHeight="1" zeroHeight="1"/>
  <cols>
    <col min="1" max="1" width="3.08984375" customWidth="1"/>
    <col min="2" max="2" width="47" customWidth="1"/>
    <col min="3" max="3" width="49.453125" customWidth="1"/>
    <col min="4" max="4" width="7.453125" bestFit="1" customWidth="1"/>
    <col min="5" max="5" width="8.36328125" bestFit="1" customWidth="1"/>
    <col min="6" max="6" width="7.453125" bestFit="1" customWidth="1"/>
    <col min="7" max="7" width="8" bestFit="1" customWidth="1"/>
    <col min="8" max="8" width="7.453125" bestFit="1" customWidth="1"/>
    <col min="9" max="9" width="8.54296875" bestFit="1" customWidth="1"/>
    <col min="10" max="10" width="7.453125" bestFit="1" customWidth="1"/>
    <col min="11" max="11" width="8.36328125" bestFit="1" customWidth="1"/>
    <col min="12" max="12" width="7.453125" bestFit="1" customWidth="1"/>
    <col min="13" max="13" width="8.36328125" bestFit="1" customWidth="1"/>
    <col min="14" max="14" width="7.453125" bestFit="1" customWidth="1"/>
    <col min="15" max="15" width="8.54296875" bestFit="1" customWidth="1"/>
    <col min="16" max="16" width="7.453125" bestFit="1" customWidth="1"/>
    <col min="17" max="17" width="8.54296875" bestFit="1" customWidth="1"/>
    <col min="18" max="18" width="7.453125" bestFit="1" customWidth="1"/>
    <col min="19" max="19" width="8.54296875" bestFit="1" customWidth="1"/>
    <col min="20" max="20" width="7.453125" bestFit="1" customWidth="1"/>
    <col min="21" max="21" width="8.36328125" bestFit="1" customWidth="1"/>
    <col min="22" max="22" width="7.453125" bestFit="1" customWidth="1"/>
    <col min="23" max="23" width="8.36328125" bestFit="1" customWidth="1"/>
    <col min="24" max="24" width="7.453125" bestFit="1" customWidth="1"/>
    <col min="25" max="25" width="8.54296875" bestFit="1" customWidth="1"/>
    <col min="26" max="26" width="7.453125" bestFit="1" customWidth="1"/>
    <col min="27" max="27" width="8.453125" bestFit="1" customWidth="1"/>
    <col min="28" max="28" width="7.453125" bestFit="1" customWidth="1"/>
    <col min="29" max="29" width="8.453125" bestFit="1" customWidth="1"/>
    <col min="30" max="30" width="7.453125" bestFit="1" customWidth="1"/>
    <col min="31" max="31" width="8.453125" bestFit="1" customWidth="1"/>
    <col min="32" max="32" width="8.6328125" customWidth="1"/>
    <col min="33" max="33" width="8.36328125" bestFit="1" customWidth="1"/>
    <col min="34" max="40" width="8.36328125" customWidth="1"/>
    <col min="41" max="41" width="9" bestFit="1" customWidth="1"/>
    <col min="42" max="42" width="8.36328125" customWidth="1"/>
    <col min="43" max="43" width="9" bestFit="1" customWidth="1"/>
    <col min="44" max="44" width="8.36328125" customWidth="1"/>
    <col min="45" max="45" width="9" bestFit="1" customWidth="1"/>
    <col min="46" max="46" width="8.36328125" customWidth="1"/>
    <col min="47" max="47" width="9" bestFit="1" customWidth="1"/>
    <col min="48" max="48" width="8.36328125" customWidth="1"/>
    <col min="49" max="49" width="9" bestFit="1" customWidth="1"/>
    <col min="50" max="50" width="8.36328125" customWidth="1"/>
    <col min="51" max="51" width="9" bestFit="1" customWidth="1"/>
    <col min="52" max="52" width="8.6328125" customWidth="1"/>
    <col min="53" max="53" width="7.453125" bestFit="1" customWidth="1"/>
    <col min="54" max="54" width="9.453125" bestFit="1" customWidth="1"/>
    <col min="55" max="55" width="8.54296875" bestFit="1" customWidth="1"/>
    <col min="56" max="56" width="10" bestFit="1" customWidth="1"/>
    <col min="57" max="57" width="7.54296875" bestFit="1" customWidth="1"/>
    <col min="58" max="58" width="10" bestFit="1" customWidth="1"/>
    <col min="59" max="59" width="8.36328125" bestFit="1" customWidth="1"/>
    <col min="60" max="60" width="10.36328125" bestFit="1" customWidth="1"/>
    <col min="61" max="61" width="8.36328125" bestFit="1" customWidth="1"/>
    <col min="62" max="62" width="10.36328125" bestFit="1" customWidth="1"/>
    <col min="63" max="63" width="8.36328125" bestFit="1" customWidth="1"/>
    <col min="64" max="64" width="10.36328125" bestFit="1" customWidth="1"/>
  </cols>
  <sheetData>
    <row r="1" spans="2:64" ht="15" customHeight="1"/>
    <row r="2" spans="2:64" ht="15" customHeight="1"/>
    <row r="3" spans="2:64" ht="15" customHeight="1"/>
    <row r="4" spans="2:64" ht="15" customHeight="1"/>
    <row r="5" spans="2:64" s="31" customFormat="1" ht="15" customHeight="1">
      <c r="B5" s="29" t="s">
        <v>575</v>
      </c>
      <c r="C5" s="74"/>
    </row>
    <row r="6" spans="2:64" s="31" customFormat="1" ht="15" customHeight="1">
      <c r="B6" s="26" t="s">
        <v>573</v>
      </c>
      <c r="C6" s="212" t="s">
        <v>693</v>
      </c>
      <c r="D6" s="365" t="s">
        <v>680</v>
      </c>
      <c r="E6" s="365"/>
      <c r="F6" s="366" t="s">
        <v>681</v>
      </c>
      <c r="G6" s="367"/>
      <c r="H6" s="365" t="s">
        <v>682</v>
      </c>
      <c r="I6" s="365"/>
      <c r="J6" s="366" t="s">
        <v>683</v>
      </c>
      <c r="K6" s="367"/>
      <c r="L6" s="365" t="s">
        <v>684</v>
      </c>
      <c r="M6" s="365"/>
      <c r="N6" s="366" t="s">
        <v>685</v>
      </c>
      <c r="O6" s="367"/>
      <c r="P6" s="365" t="s">
        <v>686</v>
      </c>
      <c r="Q6" s="365"/>
      <c r="R6" s="366" t="s">
        <v>687</v>
      </c>
      <c r="S6" s="367"/>
      <c r="T6" s="365" t="s">
        <v>640</v>
      </c>
      <c r="U6" s="365"/>
      <c r="V6" s="366" t="s">
        <v>641</v>
      </c>
      <c r="W6" s="367"/>
      <c r="X6" s="366" t="s">
        <v>642</v>
      </c>
      <c r="Y6" s="367"/>
      <c r="Z6" s="365" t="s">
        <v>643</v>
      </c>
      <c r="AA6" s="367"/>
      <c r="AB6" s="365" t="s">
        <v>692</v>
      </c>
      <c r="AC6" s="367"/>
      <c r="AD6" s="365" t="s">
        <v>727</v>
      </c>
      <c r="AE6" s="367"/>
      <c r="AF6" s="365" t="s">
        <v>731</v>
      </c>
      <c r="AG6" s="367"/>
      <c r="AH6" s="366" t="s">
        <v>738</v>
      </c>
      <c r="AI6" s="367"/>
      <c r="AJ6" s="366" t="s">
        <v>739</v>
      </c>
      <c r="AK6" s="367"/>
      <c r="AL6" s="366" t="s">
        <v>800</v>
      </c>
      <c r="AM6" s="367"/>
      <c r="AN6" s="366" t="s">
        <v>851</v>
      </c>
      <c r="AO6" s="367"/>
      <c r="AP6" s="366" t="s">
        <v>854</v>
      </c>
      <c r="AQ6" s="367"/>
      <c r="AR6" s="366" t="s">
        <v>855</v>
      </c>
      <c r="AS6" s="367"/>
      <c r="AT6" s="366" t="s">
        <v>863</v>
      </c>
      <c r="AU6" s="367"/>
      <c r="AV6" s="366" t="s">
        <v>868</v>
      </c>
      <c r="AW6" s="367"/>
      <c r="AX6" s="366" t="s">
        <v>885</v>
      </c>
      <c r="AY6" s="367"/>
      <c r="BA6" s="362">
        <v>2020</v>
      </c>
      <c r="BB6" s="364"/>
      <c r="BC6" s="362">
        <v>2021</v>
      </c>
      <c r="BD6" s="363"/>
      <c r="BE6" s="362">
        <v>2022</v>
      </c>
      <c r="BF6" s="363"/>
      <c r="BG6" s="362">
        <v>2023</v>
      </c>
      <c r="BH6" s="363"/>
      <c r="BI6" s="362">
        <v>2024</v>
      </c>
      <c r="BJ6" s="363"/>
      <c r="BK6" s="362">
        <v>2025</v>
      </c>
      <c r="BL6" s="363"/>
    </row>
    <row r="7" spans="2:64" s="29" customFormat="1" ht="15" customHeight="1">
      <c r="B7" s="173"/>
      <c r="C7" s="173"/>
      <c r="D7" s="174" t="s">
        <v>474</v>
      </c>
      <c r="E7" s="174" t="s">
        <v>475</v>
      </c>
      <c r="F7" s="176" t="s">
        <v>474</v>
      </c>
      <c r="G7" s="179" t="s">
        <v>475</v>
      </c>
      <c r="H7" s="174" t="s">
        <v>474</v>
      </c>
      <c r="I7" s="174" t="s">
        <v>475</v>
      </c>
      <c r="J7" s="176" t="s">
        <v>474</v>
      </c>
      <c r="K7" s="179" t="s">
        <v>475</v>
      </c>
      <c r="L7" s="174" t="s">
        <v>474</v>
      </c>
      <c r="M7" s="174" t="s">
        <v>475</v>
      </c>
      <c r="N7" s="176" t="s">
        <v>474</v>
      </c>
      <c r="O7" s="179" t="s">
        <v>475</v>
      </c>
      <c r="P7" s="174" t="s">
        <v>474</v>
      </c>
      <c r="Q7" s="174" t="s">
        <v>475</v>
      </c>
      <c r="R7" s="176" t="s">
        <v>474</v>
      </c>
      <c r="S7" s="179" t="s">
        <v>475</v>
      </c>
      <c r="T7" s="174" t="s">
        <v>474</v>
      </c>
      <c r="U7" s="174" t="s">
        <v>475</v>
      </c>
      <c r="V7" s="176" t="s">
        <v>474</v>
      </c>
      <c r="W7" s="179" t="s">
        <v>475</v>
      </c>
      <c r="X7" s="176" t="s">
        <v>474</v>
      </c>
      <c r="Y7" s="179" t="s">
        <v>475</v>
      </c>
      <c r="Z7" s="174" t="s">
        <v>474</v>
      </c>
      <c r="AA7" s="179" t="s">
        <v>475</v>
      </c>
      <c r="AB7" s="174" t="s">
        <v>474</v>
      </c>
      <c r="AC7" s="179" t="s">
        <v>475</v>
      </c>
      <c r="AD7" s="174" t="s">
        <v>474</v>
      </c>
      <c r="AE7" s="179" t="s">
        <v>475</v>
      </c>
      <c r="AF7" s="174" t="s">
        <v>474</v>
      </c>
      <c r="AG7" s="179" t="s">
        <v>475</v>
      </c>
      <c r="AH7" s="176" t="s">
        <v>474</v>
      </c>
      <c r="AI7" s="179" t="s">
        <v>475</v>
      </c>
      <c r="AJ7" s="176" t="s">
        <v>474</v>
      </c>
      <c r="AK7" s="179" t="s">
        <v>475</v>
      </c>
      <c r="AL7" s="176" t="s">
        <v>474</v>
      </c>
      <c r="AM7" s="179" t="s">
        <v>475</v>
      </c>
      <c r="AN7" s="176" t="s">
        <v>474</v>
      </c>
      <c r="AO7" s="179" t="s">
        <v>475</v>
      </c>
      <c r="AP7" s="176" t="s">
        <v>474</v>
      </c>
      <c r="AQ7" s="179" t="s">
        <v>475</v>
      </c>
      <c r="AR7" s="176" t="s">
        <v>474</v>
      </c>
      <c r="AS7" s="179" t="s">
        <v>475</v>
      </c>
      <c r="AT7" s="176" t="s">
        <v>474</v>
      </c>
      <c r="AU7" s="179" t="s">
        <v>475</v>
      </c>
      <c r="AV7" s="176" t="s">
        <v>474</v>
      </c>
      <c r="AW7" s="179" t="s">
        <v>475</v>
      </c>
      <c r="AX7" s="176" t="s">
        <v>474</v>
      </c>
      <c r="AY7" s="179" t="s">
        <v>475</v>
      </c>
      <c r="BA7" s="176" t="s">
        <v>474</v>
      </c>
      <c r="BB7" s="177" t="s">
        <v>475</v>
      </c>
      <c r="BC7" s="174" t="s">
        <v>474</v>
      </c>
      <c r="BD7" s="177" t="s">
        <v>475</v>
      </c>
      <c r="BE7" s="174" t="s">
        <v>474</v>
      </c>
      <c r="BF7" s="177" t="s">
        <v>475</v>
      </c>
      <c r="BG7" s="174" t="s">
        <v>474</v>
      </c>
      <c r="BH7" s="177" t="s">
        <v>475</v>
      </c>
      <c r="BI7" s="174" t="s">
        <v>474</v>
      </c>
      <c r="BJ7" s="177" t="s">
        <v>475</v>
      </c>
      <c r="BK7" s="174" t="s">
        <v>474</v>
      </c>
      <c r="BL7" s="177" t="s">
        <v>475</v>
      </c>
    </row>
    <row r="8" spans="2:64" s="31" customFormat="1" ht="15" customHeight="1">
      <c r="B8" s="78" t="s">
        <v>494</v>
      </c>
      <c r="C8" s="78" t="s">
        <v>530</v>
      </c>
      <c r="D8" s="62">
        <v>23257.736000000001</v>
      </c>
      <c r="E8" s="62">
        <v>252571.37217763992</v>
      </c>
      <c r="F8" s="61">
        <v>18527.682172000001</v>
      </c>
      <c r="G8" s="63">
        <v>211067.00825183763</v>
      </c>
      <c r="H8" s="62">
        <v>26147.863999999998</v>
      </c>
      <c r="I8" s="62">
        <v>278118.2027422472</v>
      </c>
      <c r="J8" s="61">
        <v>26796.848000000002</v>
      </c>
      <c r="K8" s="63">
        <v>311763.99489379145</v>
      </c>
      <c r="L8" s="62">
        <v>26843.188999999998</v>
      </c>
      <c r="M8" s="62">
        <v>309741.44722620666</v>
      </c>
      <c r="N8" s="61">
        <v>24305.719000000005</v>
      </c>
      <c r="O8" s="63">
        <v>304654.90485702938</v>
      </c>
      <c r="P8" s="62">
        <v>27486.963999999996</v>
      </c>
      <c r="Q8" s="62">
        <v>335412.04202915647</v>
      </c>
      <c r="R8" s="61">
        <v>23417.139199999998</v>
      </c>
      <c r="S8" s="63">
        <v>313123.40169812879</v>
      </c>
      <c r="T8" s="62">
        <v>23822.173167329202</v>
      </c>
      <c r="U8" s="62">
        <v>370061.86183749465</v>
      </c>
      <c r="V8" s="61">
        <v>25507.067009819039</v>
      </c>
      <c r="W8" s="63">
        <v>386241.55669299787</v>
      </c>
      <c r="X8" s="61">
        <v>23980.728999999999</v>
      </c>
      <c r="Y8" s="63">
        <v>388539.17527652532</v>
      </c>
      <c r="Z8" s="62">
        <v>25230.990279999998</v>
      </c>
      <c r="AA8" s="63">
        <v>357926.77518433263</v>
      </c>
      <c r="AB8" s="62">
        <v>24889.877998999997</v>
      </c>
      <c r="AC8" s="63">
        <v>396977.97243236098</v>
      </c>
      <c r="AD8" s="62">
        <v>26539.541295999999</v>
      </c>
      <c r="AE8" s="63">
        <v>448299.73306220258</v>
      </c>
      <c r="AF8" s="62">
        <v>26078.61565326752</v>
      </c>
      <c r="AG8" s="63">
        <v>425626.69974078535</v>
      </c>
      <c r="AH8" s="61">
        <v>27264.722799999996</v>
      </c>
      <c r="AI8" s="63">
        <v>361931.54700000002</v>
      </c>
      <c r="AJ8" s="61">
        <v>24901.706600000001</v>
      </c>
      <c r="AK8" s="63">
        <v>421785.93314114684</v>
      </c>
      <c r="AL8" s="61">
        <v>27171.469782</v>
      </c>
      <c r="AM8" s="63">
        <v>470985.13253589498</v>
      </c>
      <c r="AN8" s="61">
        <v>28492.282984000001</v>
      </c>
      <c r="AO8" s="63">
        <v>468713.38077424787</v>
      </c>
      <c r="AP8" s="61">
        <v>28384.349932000001</v>
      </c>
      <c r="AQ8" s="63">
        <v>506494.67834567325</v>
      </c>
      <c r="AR8" s="61">
        <v>27293.270498481215</v>
      </c>
      <c r="AS8" s="63">
        <v>568699.29063812271</v>
      </c>
      <c r="AT8" s="61">
        <v>27849.898467999999</v>
      </c>
      <c r="AU8" s="63">
        <v>555326.73155805981</v>
      </c>
      <c r="AV8" s="61">
        <v>29458.484054</v>
      </c>
      <c r="AW8" s="63">
        <v>563714.8862221723</v>
      </c>
      <c r="AX8" s="61">
        <v>28766.367705000004</v>
      </c>
      <c r="AY8" s="63">
        <v>546439.82004488725</v>
      </c>
      <c r="AZ8" s="243"/>
      <c r="BA8" s="61">
        <f>SUM(D8,F8,H8,J8)</f>
        <v>94730.130172000005</v>
      </c>
      <c r="BB8" s="63">
        <f>SUM(E8,G8,I8,K8)</f>
        <v>1053520.5780655162</v>
      </c>
      <c r="BC8" s="243">
        <f>SUM(L8,N8,P8,R8)</f>
        <v>102053.01120000001</v>
      </c>
      <c r="BD8" s="248">
        <f>SUM(M8,O8,Q8,S8)</f>
        <v>1262931.7958105211</v>
      </c>
      <c r="BE8" s="243">
        <f>SUM(T8,V8,X8,Z8)</f>
        <v>98540.959457148245</v>
      </c>
      <c r="BF8" s="248">
        <f>SUM(U8,W8,Y8,AA8)</f>
        <v>1502769.3689913505</v>
      </c>
      <c r="BG8" s="243">
        <f>SUM(AB8,AD8,AF8,AH8)</f>
        <v>104772.75774826753</v>
      </c>
      <c r="BH8" s="248">
        <f>SUM(AC8,AE8,AG8,AI8)</f>
        <v>1632835.952235349</v>
      </c>
      <c r="BI8" s="243">
        <v>108949.80929800001</v>
      </c>
      <c r="BJ8" s="248">
        <f>AK8+AM8+AO8+AQ8</f>
        <v>1867979.1247969631</v>
      </c>
      <c r="BK8" s="243">
        <v>113368.02072548121</v>
      </c>
      <c r="BL8" s="248">
        <v>2234180.7284632418</v>
      </c>
    </row>
    <row r="9" spans="2:64" s="31" customFormat="1" ht="15" customHeight="1">
      <c r="B9" s="78" t="s">
        <v>495</v>
      </c>
      <c r="C9" s="78" t="s">
        <v>531</v>
      </c>
      <c r="D9" s="62">
        <v>1827.3910000000001</v>
      </c>
      <c r="E9" s="62">
        <v>69435.88335131458</v>
      </c>
      <c r="F9" s="61">
        <v>1470.636</v>
      </c>
      <c r="G9" s="63">
        <v>53406.602262016277</v>
      </c>
      <c r="H9" s="62">
        <v>1823.25198</v>
      </c>
      <c r="I9" s="62">
        <v>91931.915893061509</v>
      </c>
      <c r="J9" s="61">
        <v>2047.0530000000001</v>
      </c>
      <c r="K9" s="63">
        <v>93226.227737145731</v>
      </c>
      <c r="L9" s="62">
        <v>2217.9940000000001</v>
      </c>
      <c r="M9" s="62">
        <v>111150.65654322623</v>
      </c>
      <c r="N9" s="61">
        <v>2214.8562870928831</v>
      </c>
      <c r="O9" s="63">
        <v>117004.19637359554</v>
      </c>
      <c r="P9" s="62">
        <v>2122.136</v>
      </c>
      <c r="Q9" s="62">
        <v>122965.08336047595</v>
      </c>
      <c r="R9" s="61">
        <v>1942.134</v>
      </c>
      <c r="S9" s="63">
        <v>141816.43346735754</v>
      </c>
      <c r="T9" s="62">
        <v>2097.4481716132686</v>
      </c>
      <c r="U9" s="62">
        <v>118793.81765354359</v>
      </c>
      <c r="V9" s="61">
        <v>2215.733942814506</v>
      </c>
      <c r="W9" s="63">
        <v>147388.753473191</v>
      </c>
      <c r="X9" s="61">
        <v>2141.33</v>
      </c>
      <c r="Y9" s="63">
        <v>167235.13392625336</v>
      </c>
      <c r="Z9" s="62">
        <v>2200.1357939073469</v>
      </c>
      <c r="AA9" s="63">
        <v>158167.05663766916</v>
      </c>
      <c r="AB9" s="62">
        <v>2151.4670000000001</v>
      </c>
      <c r="AC9" s="63">
        <v>151683.28553790142</v>
      </c>
      <c r="AD9" s="62">
        <v>2607.799</v>
      </c>
      <c r="AE9" s="63">
        <v>195067.62862704313</v>
      </c>
      <c r="AF9" s="62">
        <v>2295.7080000000001</v>
      </c>
      <c r="AG9" s="63">
        <v>176052.32917419964</v>
      </c>
      <c r="AH9" s="61">
        <v>2491.1309980000001</v>
      </c>
      <c r="AI9" s="63">
        <v>153367.83199999999</v>
      </c>
      <c r="AJ9" s="61">
        <v>2121.6314218306661</v>
      </c>
      <c r="AK9" s="63">
        <v>144748.05862766661</v>
      </c>
      <c r="AL9" s="61">
        <v>2354.36</v>
      </c>
      <c r="AM9" s="63">
        <v>181459.56743710252</v>
      </c>
      <c r="AN9" s="61">
        <v>2762.3159999999998</v>
      </c>
      <c r="AO9" s="63">
        <v>209041.93555846807</v>
      </c>
      <c r="AP9" s="61">
        <v>2675.8339999999998</v>
      </c>
      <c r="AQ9" s="63">
        <v>206113.53935520354</v>
      </c>
      <c r="AR9" s="61">
        <v>2810.9711008314507</v>
      </c>
      <c r="AS9" s="63">
        <v>202541.93660105992</v>
      </c>
      <c r="AT9" s="61">
        <v>2801.8366999999998</v>
      </c>
      <c r="AU9" s="63">
        <v>217155.03822179855</v>
      </c>
      <c r="AV9" s="61">
        <v>3077.4680000000003</v>
      </c>
      <c r="AW9" s="63">
        <v>220058.76030804409</v>
      </c>
      <c r="AX9" s="61">
        <v>2999.1959999999999</v>
      </c>
      <c r="AY9" s="63">
        <v>223172.42243777309</v>
      </c>
      <c r="BA9" s="61">
        <f>SUM(D9,F9,H9,J9)</f>
        <v>7168.3319799999999</v>
      </c>
      <c r="BB9" s="63">
        <f>SUM(E9,G9,I9,K9)</f>
        <v>308000.62924353807</v>
      </c>
      <c r="BC9" s="243">
        <f>SUM(L9,N9,P9,R9)</f>
        <v>8497.1202870928828</v>
      </c>
      <c r="BD9" s="248">
        <f>SUM(M9,O9,Q9,S9)</f>
        <v>492936.36974465527</v>
      </c>
      <c r="BE9" s="243">
        <f>SUM(T9,V9,X9,Z9)</f>
        <v>8654.6479083351223</v>
      </c>
      <c r="BF9" s="248">
        <f>SUM(U9,W9,Y9,AA9)</f>
        <v>591584.76169065712</v>
      </c>
      <c r="BG9" s="243">
        <f>SUM(AB9,AD9,AF9,AH9)</f>
        <v>9546.1049980000007</v>
      </c>
      <c r="BH9" s="248">
        <f>SUM(AC9,AE9,AG9,AI9)</f>
        <v>676171.0753391441</v>
      </c>
      <c r="BI9" s="243">
        <v>9914.1414218306654</v>
      </c>
      <c r="BJ9" s="248">
        <f t="shared" ref="BJ9:BJ14" si="0">AK9+AM9+AO9+AQ9</f>
        <v>741363.10097844072</v>
      </c>
      <c r="BK9" s="243">
        <v>11689.47180083145</v>
      </c>
      <c r="BL9" s="248">
        <v>862928.1575686757</v>
      </c>
    </row>
    <row r="10" spans="2:64" s="31" customFormat="1" ht="15" customHeight="1">
      <c r="B10" s="78" t="s">
        <v>857</v>
      </c>
      <c r="C10" s="78" t="s">
        <v>860</v>
      </c>
      <c r="D10" s="62"/>
      <c r="E10" s="62"/>
      <c r="F10" s="61"/>
      <c r="G10" s="63"/>
      <c r="H10" s="62"/>
      <c r="I10" s="62"/>
      <c r="J10" s="61"/>
      <c r="K10" s="63"/>
      <c r="L10" s="62"/>
      <c r="M10" s="62"/>
      <c r="N10" s="61"/>
      <c r="O10" s="63"/>
      <c r="P10" s="62"/>
      <c r="Q10" s="62"/>
      <c r="R10" s="61"/>
      <c r="S10" s="63"/>
      <c r="T10" s="62"/>
      <c r="U10" s="62"/>
      <c r="V10" s="61"/>
      <c r="W10" s="63"/>
      <c r="X10" s="61"/>
      <c r="Y10" s="63"/>
      <c r="Z10" s="62"/>
      <c r="AA10" s="63"/>
      <c r="AB10" s="62"/>
      <c r="AC10" s="63"/>
      <c r="AD10" s="62"/>
      <c r="AE10" s="63"/>
      <c r="AF10" s="62"/>
      <c r="AG10" s="63"/>
      <c r="AH10" s="61"/>
      <c r="AI10" s="63"/>
      <c r="AJ10" s="61">
        <v>3938.3738212999342</v>
      </c>
      <c r="AK10" s="63">
        <v>194993.06776616478</v>
      </c>
      <c r="AL10" s="61">
        <v>4810.8069999999998</v>
      </c>
      <c r="AM10" s="63">
        <v>227931.67546758338</v>
      </c>
      <c r="AN10" s="61">
        <v>4987.3471581064032</v>
      </c>
      <c r="AO10" s="63">
        <v>254531.92171451321</v>
      </c>
      <c r="AP10" s="61">
        <v>5019.5526100905663</v>
      </c>
      <c r="AQ10" s="63">
        <v>282780.65365790215</v>
      </c>
      <c r="AR10" s="61">
        <v>4738.4260179302801</v>
      </c>
      <c r="AS10" s="63">
        <v>246803.4316257207</v>
      </c>
      <c r="AT10" s="61">
        <v>5206.4230000000007</v>
      </c>
      <c r="AU10" s="63">
        <v>259673.85027093603</v>
      </c>
      <c r="AV10" s="61">
        <v>5939.2139999999999</v>
      </c>
      <c r="AW10" s="63">
        <v>291698.5330003493</v>
      </c>
      <c r="AX10" s="61">
        <v>5771.7668589894238</v>
      </c>
      <c r="AY10" s="63">
        <v>287372.0207456731</v>
      </c>
      <c r="BA10" s="61"/>
      <c r="BB10" s="63"/>
      <c r="BC10" s="243"/>
      <c r="BD10" s="248"/>
      <c r="BE10" s="243"/>
      <c r="BF10" s="248"/>
      <c r="BG10" s="243"/>
      <c r="BH10" s="248"/>
      <c r="BI10" s="243">
        <v>18756.080589496905</v>
      </c>
      <c r="BJ10" s="248">
        <f t="shared" si="0"/>
        <v>960237.31860616349</v>
      </c>
      <c r="BK10" s="243">
        <v>21655.829876919706</v>
      </c>
      <c r="BL10" s="248">
        <v>1085547.8356426791</v>
      </c>
    </row>
    <row r="11" spans="2:64" s="31" customFormat="1" ht="15" customHeight="1">
      <c r="B11" s="78" t="s">
        <v>858</v>
      </c>
      <c r="C11" s="78" t="s">
        <v>861</v>
      </c>
      <c r="D11" s="62"/>
      <c r="E11" s="62"/>
      <c r="F11" s="61"/>
      <c r="G11" s="63"/>
      <c r="H11" s="62"/>
      <c r="I11" s="62"/>
      <c r="J11" s="61"/>
      <c r="K11" s="63"/>
      <c r="L11" s="62"/>
      <c r="M11" s="62"/>
      <c r="N11" s="61"/>
      <c r="O11" s="63"/>
      <c r="P11" s="62"/>
      <c r="Q11" s="62"/>
      <c r="R11" s="61"/>
      <c r="S11" s="63"/>
      <c r="T11" s="62"/>
      <c r="U11" s="62"/>
      <c r="V11" s="61"/>
      <c r="W11" s="63"/>
      <c r="X11" s="61"/>
      <c r="Y11" s="63"/>
      <c r="Z11" s="62"/>
      <c r="AA11" s="63"/>
      <c r="AB11" s="62"/>
      <c r="AC11" s="63"/>
      <c r="AD11" s="62"/>
      <c r="AE11" s="63"/>
      <c r="AF11" s="62"/>
      <c r="AG11" s="63"/>
      <c r="AH11" s="61"/>
      <c r="AI11" s="63"/>
      <c r="AJ11" s="61">
        <v>1573.574684634905</v>
      </c>
      <c r="AK11" s="63">
        <v>11867.636467212145</v>
      </c>
      <c r="AL11" s="61">
        <v>1679.3430000000001</v>
      </c>
      <c r="AM11" s="63">
        <v>13102.260615229952</v>
      </c>
      <c r="AN11" s="61">
        <v>2046.9960000000001</v>
      </c>
      <c r="AO11" s="63">
        <v>16745.525399444356</v>
      </c>
      <c r="AP11" s="61">
        <v>1415.6046232150945</v>
      </c>
      <c r="AQ11" s="63">
        <v>15548.688924431881</v>
      </c>
      <c r="AR11" s="61">
        <v>5518.1765841679035</v>
      </c>
      <c r="AS11" s="63">
        <v>196439.5742527243</v>
      </c>
      <c r="AT11" s="61">
        <v>5460.9889999999996</v>
      </c>
      <c r="AU11" s="63">
        <v>200251.91659374826</v>
      </c>
      <c r="AV11" s="61">
        <v>5333.7309999999998</v>
      </c>
      <c r="AW11" s="63">
        <v>206661.93179945869</v>
      </c>
      <c r="AX11" s="61">
        <v>4929.265728554642</v>
      </c>
      <c r="AY11" s="63">
        <v>193526.18750712584</v>
      </c>
      <c r="BA11" s="61"/>
      <c r="BB11" s="63"/>
      <c r="BC11" s="243"/>
      <c r="BD11" s="248"/>
      <c r="BE11" s="243"/>
      <c r="BF11" s="248"/>
      <c r="BG11" s="243"/>
      <c r="BH11" s="248"/>
      <c r="BI11" s="243">
        <v>6715.5183078499995</v>
      </c>
      <c r="BJ11" s="248">
        <f t="shared" si="0"/>
        <v>57264.111406318334</v>
      </c>
      <c r="BK11" s="243">
        <v>21242.162312722543</v>
      </c>
      <c r="BL11" s="248">
        <v>796879.61015305715</v>
      </c>
    </row>
    <row r="12" spans="2:64" s="31" customFormat="1" ht="15" customHeight="1">
      <c r="B12" s="78" t="s">
        <v>859</v>
      </c>
      <c r="C12" s="78" t="s">
        <v>862</v>
      </c>
      <c r="D12" s="62"/>
      <c r="E12" s="62"/>
      <c r="F12" s="61"/>
      <c r="G12" s="63"/>
      <c r="H12" s="62"/>
      <c r="I12" s="62"/>
      <c r="J12" s="61"/>
      <c r="K12" s="63"/>
      <c r="L12" s="62"/>
      <c r="M12" s="62"/>
      <c r="N12" s="61"/>
      <c r="O12" s="63"/>
      <c r="P12" s="62"/>
      <c r="Q12" s="62"/>
      <c r="R12" s="61"/>
      <c r="S12" s="63"/>
      <c r="T12" s="62"/>
      <c r="U12" s="62"/>
      <c r="V12" s="61"/>
      <c r="W12" s="63"/>
      <c r="X12" s="61"/>
      <c r="Y12" s="63"/>
      <c r="Z12" s="62"/>
      <c r="AA12" s="63"/>
      <c r="AB12" s="62"/>
      <c r="AC12" s="63"/>
      <c r="AD12" s="62"/>
      <c r="AE12" s="63"/>
      <c r="AF12" s="62"/>
      <c r="AG12" s="63"/>
      <c r="AH12" s="61"/>
      <c r="AI12" s="63"/>
      <c r="AJ12" s="61">
        <v>712.56374635723637</v>
      </c>
      <c r="AK12" s="63">
        <v>50273.894612011441</v>
      </c>
      <c r="AL12" s="61">
        <v>981.43</v>
      </c>
      <c r="AM12" s="63">
        <v>60851.661050028721</v>
      </c>
      <c r="AN12" s="61">
        <v>1063.1453381956987</v>
      </c>
      <c r="AO12" s="63">
        <v>67846.371023886531</v>
      </c>
      <c r="AP12" s="61">
        <v>1016.6229839396226</v>
      </c>
      <c r="AQ12" s="63">
        <v>66688.115596125615</v>
      </c>
      <c r="AR12" s="61">
        <v>1304.5151970118704</v>
      </c>
      <c r="AS12" s="63">
        <v>93865.645105948963</v>
      </c>
      <c r="AT12" s="61">
        <v>1643.4699999999998</v>
      </c>
      <c r="AU12" s="63">
        <v>107067.59977056329</v>
      </c>
      <c r="AV12" s="61">
        <v>1683.626</v>
      </c>
      <c r="AW12" s="63">
        <v>109533.7482302573</v>
      </c>
      <c r="AX12" s="61">
        <v>1770.5124312573444</v>
      </c>
      <c r="AY12" s="63">
        <v>111181.32941413161</v>
      </c>
      <c r="BA12" s="61"/>
      <c r="BB12" s="63"/>
      <c r="BC12" s="243"/>
      <c r="BD12" s="248"/>
      <c r="BE12" s="243"/>
      <c r="BF12" s="248"/>
      <c r="BG12" s="243"/>
      <c r="BH12" s="248"/>
      <c r="BI12" s="243">
        <v>3773.7620684925578</v>
      </c>
      <c r="BJ12" s="248">
        <f t="shared" si="0"/>
        <v>245660.04228205228</v>
      </c>
      <c r="BK12" s="243">
        <v>6402.1236282692144</v>
      </c>
      <c r="BL12" s="248">
        <v>421648.32252090122</v>
      </c>
    </row>
    <row r="13" spans="2:64" s="31" customFormat="1" ht="21" hidden="1">
      <c r="B13" s="78" t="s">
        <v>639</v>
      </c>
      <c r="C13" s="78" t="s">
        <v>532</v>
      </c>
      <c r="D13" s="62">
        <v>148.81299999999999</v>
      </c>
      <c r="E13" s="62">
        <v>9118.1727540577722</v>
      </c>
      <c r="F13" s="61">
        <v>98.42</v>
      </c>
      <c r="G13" s="63">
        <v>6378.295940258532</v>
      </c>
      <c r="H13" s="62">
        <v>1227.8432700000001</v>
      </c>
      <c r="I13" s="62">
        <v>52546.692140384956</v>
      </c>
      <c r="J13" s="61">
        <v>3974.4929999999999</v>
      </c>
      <c r="K13" s="63">
        <v>141610.86641481239</v>
      </c>
      <c r="L13" s="62">
        <v>4042.1370000000002</v>
      </c>
      <c r="M13" s="62">
        <v>162444.7110854825</v>
      </c>
      <c r="N13" s="61">
        <v>3537.1983463610773</v>
      </c>
      <c r="O13" s="63">
        <v>151055.46158366516</v>
      </c>
      <c r="P13" s="62">
        <v>3705.0630000000001</v>
      </c>
      <c r="Q13" s="62">
        <v>163905.43259212736</v>
      </c>
      <c r="R13" s="61">
        <v>4282.0680000000002</v>
      </c>
      <c r="S13" s="63">
        <v>194175.25996486435</v>
      </c>
      <c r="T13" s="62">
        <v>3973.2359999999999</v>
      </c>
      <c r="U13" s="62">
        <v>181832.78568431729</v>
      </c>
      <c r="V13" s="61">
        <v>4165.7210000000005</v>
      </c>
      <c r="W13" s="63">
        <v>208970.3133815589</v>
      </c>
      <c r="X13" s="61">
        <v>4430.7460000000001</v>
      </c>
      <c r="Y13" s="63">
        <v>229038.29274418484</v>
      </c>
      <c r="Z13" s="62">
        <v>4031.8220000000001</v>
      </c>
      <c r="AA13" s="63">
        <v>201222.58162732871</v>
      </c>
      <c r="AB13" s="62">
        <v>4676.5140000000001</v>
      </c>
      <c r="AC13" s="63">
        <v>235556.6268349622</v>
      </c>
      <c r="AD13" s="62">
        <v>4865.3</v>
      </c>
      <c r="AE13" s="63">
        <v>241738.54127382173</v>
      </c>
      <c r="AF13" s="62">
        <v>5247.232</v>
      </c>
      <c r="AG13" s="63">
        <v>258444.8572602584</v>
      </c>
      <c r="AH13" s="61">
        <v>4653.0529999999999</v>
      </c>
      <c r="AI13" s="63">
        <v>212981.29199999999</v>
      </c>
      <c r="AJ13" s="61">
        <v>0</v>
      </c>
      <c r="AK13" s="63">
        <v>0</v>
      </c>
      <c r="AL13" s="61">
        <v>0</v>
      </c>
      <c r="AM13" s="63">
        <v>0</v>
      </c>
      <c r="AN13" s="61">
        <v>5774.4480000000003</v>
      </c>
      <c r="AO13" s="63">
        <v>291668.13109922502</v>
      </c>
      <c r="AP13" s="61">
        <v>5749.2269999999999</v>
      </c>
      <c r="AQ13" s="63">
        <v>329754.87251300382</v>
      </c>
      <c r="AR13" s="61" t="s">
        <v>10</v>
      </c>
      <c r="AS13" s="63" t="s">
        <v>10</v>
      </c>
      <c r="AT13" s="61" t="s">
        <v>10</v>
      </c>
      <c r="AU13" s="63" t="s">
        <v>10</v>
      </c>
      <c r="AV13" s="61" t="s">
        <v>10</v>
      </c>
      <c r="AW13" s="63" t="s">
        <v>10</v>
      </c>
      <c r="AX13" s="61" t="s">
        <v>10</v>
      </c>
      <c r="AY13" s="63" t="s">
        <v>10</v>
      </c>
      <c r="BA13" s="61">
        <f>SUM(D13,F13,H13,J13)</f>
        <v>5449.56927</v>
      </c>
      <c r="BB13" s="63">
        <f>SUM(E13,G13,I13,K13)</f>
        <v>209654.02724951366</v>
      </c>
      <c r="BC13" s="243">
        <f>SUM(L13,N13,P13,R13)</f>
        <v>15566.466346361078</v>
      </c>
      <c r="BD13" s="248">
        <f>SUM(M13,O13,Q13,S13)</f>
        <v>671580.86522613931</v>
      </c>
      <c r="BE13" s="243">
        <f>SUM(T13,V13,X13,Z13)</f>
        <v>16601.525000000001</v>
      </c>
      <c r="BF13" s="248">
        <f>SUM(U13,W13,Y13,AA13)</f>
        <v>821063.97343738982</v>
      </c>
      <c r="BG13" s="243">
        <f>SUM(AB13,AD13,AF13,AH13)</f>
        <v>19442.099000000002</v>
      </c>
      <c r="BH13" s="248">
        <f>SUM(AC13,AE13,AG13,AI13)</f>
        <v>948721.31736904231</v>
      </c>
      <c r="BI13" s="243">
        <v>11523.674999999999</v>
      </c>
      <c r="BJ13" s="248">
        <f t="shared" si="0"/>
        <v>621423.0036122289</v>
      </c>
      <c r="BK13" s="336" t="s">
        <v>10</v>
      </c>
      <c r="BL13" s="337" t="s">
        <v>10</v>
      </c>
    </row>
    <row r="14" spans="2:64" s="31" customFormat="1" ht="15" customHeight="1">
      <c r="B14" s="79" t="s">
        <v>496</v>
      </c>
      <c r="C14" s="79" t="s">
        <v>533</v>
      </c>
      <c r="D14" s="86">
        <v>0</v>
      </c>
      <c r="E14" s="86">
        <v>10684.520204053268</v>
      </c>
      <c r="F14" s="87">
        <v>0</v>
      </c>
      <c r="G14" s="85">
        <v>9219.8750963264356</v>
      </c>
      <c r="H14" s="86">
        <v>0</v>
      </c>
      <c r="I14" s="86">
        <v>30994.863067456194</v>
      </c>
      <c r="J14" s="87">
        <v>0</v>
      </c>
      <c r="K14" s="85">
        <v>48714.592466921691</v>
      </c>
      <c r="L14" s="86">
        <v>0</v>
      </c>
      <c r="M14" s="86">
        <v>57318.067799974167</v>
      </c>
      <c r="N14" s="87">
        <v>0</v>
      </c>
      <c r="O14" s="85">
        <v>26418.814752069629</v>
      </c>
      <c r="P14" s="86">
        <v>0</v>
      </c>
      <c r="Q14" s="86">
        <v>35006.562580276048</v>
      </c>
      <c r="R14" s="87">
        <v>0</v>
      </c>
      <c r="S14" s="85">
        <v>35973.240008684093</v>
      </c>
      <c r="T14" s="86">
        <v>0</v>
      </c>
      <c r="U14" s="86">
        <v>34133.170926505758</v>
      </c>
      <c r="V14" s="87">
        <v>0</v>
      </c>
      <c r="W14" s="85">
        <v>39994.230875049201</v>
      </c>
      <c r="X14" s="87">
        <v>0</v>
      </c>
      <c r="Y14" s="85">
        <v>39115.103628588513</v>
      </c>
      <c r="Z14" s="86">
        <v>0</v>
      </c>
      <c r="AA14" s="85">
        <v>29510.123077275035</v>
      </c>
      <c r="AB14" s="86">
        <v>0</v>
      </c>
      <c r="AC14" s="85">
        <v>54556.435483597605</v>
      </c>
      <c r="AD14" s="86">
        <v>0</v>
      </c>
      <c r="AE14" s="85">
        <v>34446.218298665495</v>
      </c>
      <c r="AF14" s="86"/>
      <c r="AG14" s="85">
        <v>28941.276863556628</v>
      </c>
      <c r="AH14" s="87">
        <v>0</v>
      </c>
      <c r="AI14" s="85">
        <v>12984.839</v>
      </c>
      <c r="AJ14" s="87">
        <v>756.56624770792416</v>
      </c>
      <c r="AK14" s="85">
        <v>17584.707213614063</v>
      </c>
      <c r="AL14" s="87">
        <v>908.95950090340978</v>
      </c>
      <c r="AM14" s="85">
        <v>25940.113034795449</v>
      </c>
      <c r="AN14" s="87">
        <v>656.37710369789716</v>
      </c>
      <c r="AO14" s="85">
        <v>19613.727657805113</v>
      </c>
      <c r="AP14" s="87">
        <v>918.59195275471689</v>
      </c>
      <c r="AQ14" s="85">
        <v>30133.449059151368</v>
      </c>
      <c r="AR14" s="87">
        <v>780.60098960342793</v>
      </c>
      <c r="AS14" s="85">
        <v>23368.298399861265</v>
      </c>
      <c r="AT14" s="87">
        <v>1191.248936</v>
      </c>
      <c r="AU14" s="85">
        <v>20665.2262106628</v>
      </c>
      <c r="AV14" s="87">
        <v>1246.0024450000001</v>
      </c>
      <c r="AW14" s="85">
        <v>22399.118259519808</v>
      </c>
      <c r="AX14" s="87">
        <v>1142.5134891985899</v>
      </c>
      <c r="AY14" s="85">
        <v>23261.058554822688</v>
      </c>
      <c r="BA14" s="87">
        <f>SUM(D14,F14,H14,J14)</f>
        <v>0</v>
      </c>
      <c r="BB14" s="85">
        <f>SUM(E14,G14,I14,K14)</f>
        <v>99613.850834757584</v>
      </c>
      <c r="BC14" s="253">
        <f>SUM(L14,N14,P14,R14)</f>
        <v>0</v>
      </c>
      <c r="BD14" s="254">
        <f>SUM(M14,O14,Q14,S14)</f>
        <v>154716.68514100392</v>
      </c>
      <c r="BE14" s="253">
        <f>SUM(T14,V14,X14,Z14)</f>
        <v>0</v>
      </c>
      <c r="BF14" s="254">
        <f>SUM(U14,W14,Y14,AA14)</f>
        <v>142752.6285074185</v>
      </c>
      <c r="BG14" s="253">
        <f>SUM(AB14,AD14,AF14,AH14)</f>
        <v>0</v>
      </c>
      <c r="BH14" s="254">
        <f>SUM(AC14,AE14,AG14,AI14)</f>
        <v>130928.76964581973</v>
      </c>
      <c r="BI14" s="253">
        <v>3240.4948050639478</v>
      </c>
      <c r="BJ14" s="254">
        <f t="shared" si="0"/>
        <v>93271.996965365979</v>
      </c>
      <c r="BK14" s="253">
        <v>4360.3658598020174</v>
      </c>
      <c r="BL14" s="254">
        <v>89693.701424866566</v>
      </c>
    </row>
    <row r="15" spans="2:64" s="31" customFormat="1" ht="15" customHeight="1">
      <c r="B15" s="88" t="s">
        <v>534</v>
      </c>
      <c r="C15" s="84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BA15" s="256"/>
      <c r="BB15" s="256"/>
      <c r="BC15" s="256"/>
      <c r="BD15" s="256"/>
      <c r="BE15" s="256"/>
      <c r="BF15" s="256"/>
      <c r="BG15" s="256"/>
      <c r="BH15" s="256"/>
      <c r="BI15" s="256"/>
      <c r="BJ15" s="256"/>
      <c r="BK15" s="256"/>
      <c r="BL15" s="256"/>
    </row>
    <row r="16" spans="2:64" s="31" customFormat="1" ht="15" customHeight="1">
      <c r="B16" s="26" t="s">
        <v>480</v>
      </c>
      <c r="C16" s="26" t="s">
        <v>517</v>
      </c>
      <c r="D16" s="365" t="s">
        <v>680</v>
      </c>
      <c r="E16" s="365"/>
      <c r="F16" s="366" t="s">
        <v>681</v>
      </c>
      <c r="G16" s="367"/>
      <c r="H16" s="365" t="s">
        <v>682</v>
      </c>
      <c r="I16" s="365"/>
      <c r="J16" s="366" t="s">
        <v>683</v>
      </c>
      <c r="K16" s="367"/>
      <c r="L16" s="365" t="s">
        <v>684</v>
      </c>
      <c r="M16" s="365"/>
      <c r="N16" s="366" t="s">
        <v>685</v>
      </c>
      <c r="O16" s="367"/>
      <c r="P16" s="366" t="s">
        <v>686</v>
      </c>
      <c r="Q16" s="367"/>
      <c r="R16" s="366" t="s">
        <v>687</v>
      </c>
      <c r="S16" s="367"/>
      <c r="T16" s="366" t="s">
        <v>640</v>
      </c>
      <c r="U16" s="367"/>
      <c r="V16" s="366" t="s">
        <v>641</v>
      </c>
      <c r="W16" s="367"/>
      <c r="X16" s="366" t="s">
        <v>642</v>
      </c>
      <c r="Y16" s="367"/>
      <c r="Z16" s="366" t="s">
        <v>643</v>
      </c>
      <c r="AA16" s="367"/>
      <c r="AB16" s="366" t="s">
        <v>692</v>
      </c>
      <c r="AC16" s="367"/>
      <c r="AD16" s="366" t="str">
        <f>AD6</f>
        <v>2Q23</v>
      </c>
      <c r="AE16" s="367"/>
      <c r="AF16" s="366" t="str">
        <f>AF6</f>
        <v>3Q23</v>
      </c>
      <c r="AG16" s="367"/>
      <c r="AH16" s="366" t="s">
        <v>738</v>
      </c>
      <c r="AI16" s="367"/>
      <c r="AJ16" s="366" t="str">
        <f>AJ6</f>
        <v>1Q24</v>
      </c>
      <c r="AK16" s="367"/>
      <c r="AL16" s="366" t="str">
        <f>AL6</f>
        <v>2Q24</v>
      </c>
      <c r="AM16" s="367"/>
      <c r="AN16" s="366" t="str">
        <f>AN6</f>
        <v>3Q24</v>
      </c>
      <c r="AO16" s="367"/>
      <c r="AP16" s="366" t="str">
        <f>AP6</f>
        <v>4Q24</v>
      </c>
      <c r="AQ16" s="367"/>
      <c r="AR16" s="366" t="str">
        <f>AR6</f>
        <v>1Q25</v>
      </c>
      <c r="AS16" s="367"/>
      <c r="AT16" s="366" t="str">
        <f>AT6</f>
        <v>2Q25</v>
      </c>
      <c r="AU16" s="367"/>
      <c r="AV16" s="366" t="str">
        <f>AV6</f>
        <v>3Q25</v>
      </c>
      <c r="AW16" s="367"/>
      <c r="AX16" s="366" t="str">
        <f>AX6</f>
        <v>4Q25</v>
      </c>
      <c r="AY16" s="367"/>
      <c r="BA16" s="362">
        <v>2020</v>
      </c>
      <c r="BB16" s="364"/>
      <c r="BC16" s="362">
        <v>2021</v>
      </c>
      <c r="BD16" s="363"/>
      <c r="BE16" s="362">
        <v>2022</v>
      </c>
      <c r="BF16" s="363"/>
      <c r="BG16" s="362">
        <v>2023</v>
      </c>
      <c r="BH16" s="363"/>
      <c r="BI16" s="362">
        <f>BI6</f>
        <v>2024</v>
      </c>
      <c r="BJ16" s="363"/>
      <c r="BK16" s="362">
        <f>BK6</f>
        <v>2025</v>
      </c>
      <c r="BL16" s="363"/>
    </row>
    <row r="17" spans="2:64" s="31" customFormat="1" ht="15" customHeight="1">
      <c r="B17" s="78" t="s">
        <v>481</v>
      </c>
      <c r="C17" s="78" t="s">
        <v>518</v>
      </c>
      <c r="D17" s="65"/>
      <c r="E17" s="65">
        <v>341809.94848706556</v>
      </c>
      <c r="F17" s="64"/>
      <c r="G17" s="66">
        <v>280071.7815504389</v>
      </c>
      <c r="H17" s="65"/>
      <c r="I17" s="65">
        <v>453591.67384314991</v>
      </c>
      <c r="J17" s="64"/>
      <c r="K17" s="66">
        <v>595315.68151267129</v>
      </c>
      <c r="L17" s="65"/>
      <c r="M17" s="65">
        <v>640654.8826548896</v>
      </c>
      <c r="N17" s="64"/>
      <c r="O17" s="66">
        <v>599133.3775663597</v>
      </c>
      <c r="P17" s="65"/>
      <c r="Q17" s="65">
        <v>657289.12056203582</v>
      </c>
      <c r="R17" s="64"/>
      <c r="S17" s="66">
        <v>685088.33513903478</v>
      </c>
      <c r="T17" s="65"/>
      <c r="U17" s="65">
        <v>704821.63610186125</v>
      </c>
      <c r="V17" s="64"/>
      <c r="W17" s="66">
        <v>782594.85442279698</v>
      </c>
      <c r="X17" s="65"/>
      <c r="Y17" s="66">
        <v>823927.70557555149</v>
      </c>
      <c r="Z17" s="65"/>
      <c r="AA17" s="66">
        <v>746826.53652979038</v>
      </c>
      <c r="AB17" s="65"/>
      <c r="AC17" s="66">
        <v>838774.32028999995</v>
      </c>
      <c r="AD17" s="65"/>
      <c r="AE17" s="66">
        <v>919552.12126000028</v>
      </c>
      <c r="AF17" s="65"/>
      <c r="AG17" s="66">
        <v>889065.16303999943</v>
      </c>
      <c r="AH17" s="64"/>
      <c r="AI17" s="66">
        <v>741265.50951999996</v>
      </c>
      <c r="AJ17" s="64"/>
      <c r="AK17" s="66">
        <v>841253.29782999994</v>
      </c>
      <c r="AL17" s="64"/>
      <c r="AM17" s="66">
        <v>980270.41013734008</v>
      </c>
      <c r="AN17" s="64"/>
      <c r="AO17" s="66">
        <v>1036492.8621226602</v>
      </c>
      <c r="AP17" s="64"/>
      <c r="AQ17" s="66">
        <v>1107759.1249467772</v>
      </c>
      <c r="AR17" s="64"/>
      <c r="AS17" s="66">
        <v>1331718.1766234378</v>
      </c>
      <c r="AT17" s="64"/>
      <c r="AU17" s="66">
        <v>1360140.3626180687</v>
      </c>
      <c r="AV17" s="64"/>
      <c r="AW17" s="66">
        <v>1414066.977824203</v>
      </c>
      <c r="AX17" s="64"/>
      <c r="AY17" s="66">
        <v>1384952.8386998114</v>
      </c>
      <c r="BA17" s="83"/>
      <c r="BB17" s="63">
        <f>SUM(E17,G17,I17,K17)</f>
        <v>1670789.0853933257</v>
      </c>
      <c r="BC17" s="243"/>
      <c r="BD17" s="248">
        <f>SUM(M17,O17,Q17,S17)</f>
        <v>2582165.7159223203</v>
      </c>
      <c r="BE17" s="243"/>
      <c r="BF17" s="248">
        <f>SUM(U17,W17,Y17,AA17)</f>
        <v>3058170.7326300004</v>
      </c>
      <c r="BG17" s="243"/>
      <c r="BH17" s="248">
        <f>SUM(AC17,AE17,AG17,AI17)</f>
        <v>3388657.1141099995</v>
      </c>
      <c r="BI17" s="243"/>
      <c r="BJ17" s="248">
        <v>3965775.6950367773</v>
      </c>
      <c r="BK17" s="243"/>
      <c r="BL17" s="248">
        <v>5490878.3557655206</v>
      </c>
    </row>
    <row r="18" spans="2:64" s="31" customFormat="1" ht="15" customHeight="1">
      <c r="B18" s="78" t="s">
        <v>482</v>
      </c>
      <c r="C18" s="78" t="s">
        <v>298</v>
      </c>
      <c r="D18" s="65"/>
      <c r="E18" s="65">
        <v>-253081.3083827715</v>
      </c>
      <c r="F18" s="64"/>
      <c r="G18" s="66">
        <v>-215277.29987426085</v>
      </c>
      <c r="H18" s="65"/>
      <c r="I18" s="65">
        <v>-303038.86800552066</v>
      </c>
      <c r="J18" s="64"/>
      <c r="K18" s="66">
        <v>-419482.66757837794</v>
      </c>
      <c r="L18" s="65"/>
      <c r="M18" s="65">
        <v>-452130.05095217202</v>
      </c>
      <c r="N18" s="64"/>
      <c r="O18" s="66">
        <v>-424686.09297267068</v>
      </c>
      <c r="P18" s="65"/>
      <c r="Q18" s="65">
        <v>-453449.03750493895</v>
      </c>
      <c r="R18" s="64"/>
      <c r="S18" s="66">
        <v>-503603.71614691423</v>
      </c>
      <c r="T18" s="65"/>
      <c r="U18" s="65">
        <v>-510335.35134338023</v>
      </c>
      <c r="V18" s="64"/>
      <c r="W18" s="66">
        <v>-552125.58933341946</v>
      </c>
      <c r="X18" s="65"/>
      <c r="Y18" s="66">
        <v>-564533.83360240899</v>
      </c>
      <c r="Z18" s="65"/>
      <c r="AA18" s="66">
        <v>-527698.94563079113</v>
      </c>
      <c r="AB18" s="65"/>
      <c r="AC18" s="66">
        <v>-542574.43513</v>
      </c>
      <c r="AD18" s="65"/>
      <c r="AE18" s="66">
        <v>-599064.39655000006</v>
      </c>
      <c r="AF18" s="65"/>
      <c r="AG18" s="66">
        <v>-569783.69206999999</v>
      </c>
      <c r="AH18" s="64"/>
      <c r="AI18" s="66">
        <v>-538632.50336999993</v>
      </c>
      <c r="AJ18" s="64"/>
      <c r="AK18" s="66">
        <v>-551574.87375000003</v>
      </c>
      <c r="AL18" s="64"/>
      <c r="AM18" s="66">
        <v>-664762.26105742308</v>
      </c>
      <c r="AN18" s="64"/>
      <c r="AO18" s="66">
        <v>-705546.43988257693</v>
      </c>
      <c r="AP18" s="64"/>
      <c r="AQ18" s="66">
        <v>-713383.29824999999</v>
      </c>
      <c r="AR18" s="64"/>
      <c r="AS18" s="66">
        <v>-876529.10512545484</v>
      </c>
      <c r="AT18" s="64"/>
      <c r="AU18" s="66">
        <v>-924126.40198345215</v>
      </c>
      <c r="AV18" s="64"/>
      <c r="AW18" s="66">
        <v>-937169.93242614914</v>
      </c>
      <c r="AX18" s="64"/>
      <c r="AY18" s="66">
        <v>-957141.80778494407</v>
      </c>
      <c r="BA18" s="83"/>
      <c r="BB18" s="63">
        <f t="shared" ref="BB18:BB26" si="1">SUM(E18,G18,I18,K18)</f>
        <v>-1190880.1438409309</v>
      </c>
      <c r="BC18" s="243"/>
      <c r="BD18" s="248">
        <f t="shared" ref="BD18:BD26" si="2">SUM(M18,O18,Q18,S18)</f>
        <v>-1833868.897576696</v>
      </c>
      <c r="BE18" s="243"/>
      <c r="BF18" s="248">
        <f t="shared" ref="BF18:BF26" si="3">SUM(U18,W18,Y18,AA18)</f>
        <v>-2154693.71991</v>
      </c>
      <c r="BG18" s="243"/>
      <c r="BH18" s="66">
        <f t="shared" ref="BH18:BH26" si="4">SUM(AC18,AE18,AG18,AI18)</f>
        <v>-2250055.0271200002</v>
      </c>
      <c r="BI18" s="243"/>
      <c r="BJ18" s="66">
        <v>-2635266.8729400001</v>
      </c>
      <c r="BK18" s="243"/>
      <c r="BL18" s="66">
        <v>-3694967.2473200001</v>
      </c>
    </row>
    <row r="19" spans="2:64" s="31" customFormat="1" ht="15" customHeight="1">
      <c r="B19" s="78" t="s">
        <v>483</v>
      </c>
      <c r="C19" s="78" t="s">
        <v>519</v>
      </c>
      <c r="D19" s="65"/>
      <c r="E19" s="65">
        <v>88728.640104294056</v>
      </c>
      <c r="F19" s="64"/>
      <c r="G19" s="66">
        <v>64794.481676178053</v>
      </c>
      <c r="H19" s="65"/>
      <c r="I19" s="65">
        <v>150552.80583762925</v>
      </c>
      <c r="J19" s="64"/>
      <c r="K19" s="66">
        <v>175833.01393429335</v>
      </c>
      <c r="L19" s="65"/>
      <c r="M19" s="65">
        <v>188524.83170271758</v>
      </c>
      <c r="N19" s="64"/>
      <c r="O19" s="66">
        <v>174447.28459368902</v>
      </c>
      <c r="P19" s="65"/>
      <c r="Q19" s="65">
        <v>203840.08305709687</v>
      </c>
      <c r="R19" s="64"/>
      <c r="S19" s="66">
        <v>181484.61899212055</v>
      </c>
      <c r="T19" s="65"/>
      <c r="U19" s="65">
        <v>194486.28475848102</v>
      </c>
      <c r="V19" s="64"/>
      <c r="W19" s="66">
        <v>230469.26508937753</v>
      </c>
      <c r="X19" s="65"/>
      <c r="Y19" s="66">
        <v>259393.87197314249</v>
      </c>
      <c r="Z19" s="65"/>
      <c r="AA19" s="66">
        <v>219127.59089899925</v>
      </c>
      <c r="AB19" s="65"/>
      <c r="AC19" s="66">
        <v>296199.88515999995</v>
      </c>
      <c r="AD19" s="65"/>
      <c r="AE19" s="66">
        <v>320487.72471000021</v>
      </c>
      <c r="AF19" s="65"/>
      <c r="AG19" s="66">
        <v>319281.47096999944</v>
      </c>
      <c r="AH19" s="64"/>
      <c r="AI19" s="66">
        <v>202633.00615000003</v>
      </c>
      <c r="AJ19" s="64"/>
      <c r="AK19" s="66">
        <v>289678.42407999991</v>
      </c>
      <c r="AL19" s="64"/>
      <c r="AM19" s="66">
        <v>315508.149079917</v>
      </c>
      <c r="AN19" s="64"/>
      <c r="AO19" s="66">
        <v>330946.42224008322</v>
      </c>
      <c r="AP19" s="64"/>
      <c r="AQ19" s="66">
        <v>394375.82669677725</v>
      </c>
      <c r="AR19" s="64"/>
      <c r="AS19" s="66">
        <v>455189.07149798295</v>
      </c>
      <c r="AT19" s="64"/>
      <c r="AU19" s="66">
        <v>436013.96063461655</v>
      </c>
      <c r="AV19" s="64"/>
      <c r="AW19" s="66">
        <v>476897.04539805383</v>
      </c>
      <c r="AX19" s="64"/>
      <c r="AY19" s="66">
        <v>427811.0309148673</v>
      </c>
      <c r="BA19" s="83"/>
      <c r="BB19" s="63">
        <f t="shared" si="1"/>
        <v>479908.94155239471</v>
      </c>
      <c r="BC19" s="243"/>
      <c r="BD19" s="248">
        <f t="shared" si="2"/>
        <v>748296.81834562402</v>
      </c>
      <c r="BE19" s="243"/>
      <c r="BF19" s="248">
        <f t="shared" si="3"/>
        <v>903477.01272000023</v>
      </c>
      <c r="BG19" s="243"/>
      <c r="BH19" s="248">
        <f t="shared" si="4"/>
        <v>1138602.0869899997</v>
      </c>
      <c r="BI19" s="243"/>
      <c r="BJ19" s="248">
        <v>1330508.8220967771</v>
      </c>
      <c r="BK19" s="243"/>
      <c r="BL19" s="248">
        <v>1795911.1084455205</v>
      </c>
    </row>
    <row r="20" spans="2:64" s="31" customFormat="1" ht="15" customHeight="1">
      <c r="B20" s="78" t="s">
        <v>484</v>
      </c>
      <c r="C20" s="78" t="s">
        <v>520</v>
      </c>
      <c r="D20" s="68"/>
      <c r="E20" s="68">
        <v>0.25958472097441493</v>
      </c>
      <c r="F20" s="67"/>
      <c r="G20" s="69">
        <v>0.23134955373756222</v>
      </c>
      <c r="H20" s="68"/>
      <c r="I20" s="68">
        <v>0.33191263093971557</v>
      </c>
      <c r="J20" s="67"/>
      <c r="K20" s="69">
        <v>0.2953609646020231</v>
      </c>
      <c r="L20" s="68"/>
      <c r="M20" s="68">
        <v>0.29426893762436657</v>
      </c>
      <c r="N20" s="67"/>
      <c r="O20" s="69">
        <v>0.2911660260062332</v>
      </c>
      <c r="P20" s="68"/>
      <c r="Q20" s="68">
        <v>0.31012240531654772</v>
      </c>
      <c r="R20" s="67"/>
      <c r="S20" s="69">
        <v>0.26490688818295127</v>
      </c>
      <c r="T20" s="68"/>
      <c r="U20" s="68">
        <v>0.27593688217932877</v>
      </c>
      <c r="V20" s="67"/>
      <c r="W20" s="69">
        <v>0.29449371381231504</v>
      </c>
      <c r="X20" s="68"/>
      <c r="Y20" s="69">
        <v>0.31482600987661158</v>
      </c>
      <c r="Z20" s="68"/>
      <c r="AA20" s="69">
        <v>0.29341162931515408</v>
      </c>
      <c r="AB20" s="68"/>
      <c r="AC20" s="69">
        <v>0.35313418400505042</v>
      </c>
      <c r="AD20" s="68"/>
      <c r="AE20" s="69">
        <v>0.34852589353049124</v>
      </c>
      <c r="AF20" s="68"/>
      <c r="AG20" s="69">
        <v>0.35912043823455359</v>
      </c>
      <c r="AH20" s="67"/>
      <c r="AI20" s="69">
        <v>0.27336089909432487</v>
      </c>
      <c r="AJ20" s="67"/>
      <c r="AK20" s="69">
        <v>0.34434150193196389</v>
      </c>
      <c r="AL20" s="67"/>
      <c r="AM20" s="69">
        <v>0.32185828095710139</v>
      </c>
      <c r="AN20" s="67"/>
      <c r="AO20" s="69">
        <v>0.31929445376240179</v>
      </c>
      <c r="AP20" s="67"/>
      <c r="AQ20" s="69">
        <v>0.35601225737203945</v>
      </c>
      <c r="AR20" s="67"/>
      <c r="AS20" s="69">
        <v>0.3418058561400068</v>
      </c>
      <c r="AT20" s="67"/>
      <c r="AU20" s="69">
        <v>0.32056541561295504</v>
      </c>
      <c r="AV20" s="67"/>
      <c r="AW20" s="69">
        <v>0.33725209122119937</v>
      </c>
      <c r="AX20" s="67"/>
      <c r="AY20" s="69">
        <v>0.30889934946557079</v>
      </c>
      <c r="BA20" s="83"/>
      <c r="BB20" s="69">
        <f>BB19/BB17</f>
        <v>0.28723490340458974</v>
      </c>
      <c r="BC20" s="243"/>
      <c r="BD20" s="69">
        <f>BD19/BD17</f>
        <v>0.28979426600369873</v>
      </c>
      <c r="BE20" s="243"/>
      <c r="BF20" s="69">
        <f>BF19/BF17</f>
        <v>0.29543053403791414</v>
      </c>
      <c r="BG20" s="243"/>
      <c r="BH20" s="69">
        <f>BH19/BH17</f>
        <v>0.3360039238697195</v>
      </c>
      <c r="BI20" s="243"/>
      <c r="BJ20" s="69">
        <v>0.33549774985053421</v>
      </c>
      <c r="BK20" s="243"/>
      <c r="BL20" s="69">
        <v>0.32707173462689837</v>
      </c>
    </row>
    <row r="21" spans="2:64" s="31" customFormat="1" ht="15" customHeight="1">
      <c r="B21" s="78" t="s">
        <v>485</v>
      </c>
      <c r="C21" s="78" t="s">
        <v>521</v>
      </c>
      <c r="D21" s="65"/>
      <c r="E21" s="65">
        <v>-70304.844524293992</v>
      </c>
      <c r="F21" s="64"/>
      <c r="G21" s="66">
        <v>-43056.153756178013</v>
      </c>
      <c r="H21" s="65"/>
      <c r="I21" s="65">
        <v>-80224.47550700701</v>
      </c>
      <c r="J21" s="64"/>
      <c r="K21" s="66">
        <v>-46343.883452410206</v>
      </c>
      <c r="L21" s="65"/>
      <c r="M21" s="65">
        <v>-91810.557083080523</v>
      </c>
      <c r="N21" s="64"/>
      <c r="O21" s="66">
        <v>-99614.189179358742</v>
      </c>
      <c r="P21" s="65"/>
      <c r="Q21" s="65">
        <v>-130891.62110805704</v>
      </c>
      <c r="R21" s="64"/>
      <c r="S21" s="66">
        <v>-151349.06807704779</v>
      </c>
      <c r="T21" s="65"/>
      <c r="U21" s="65">
        <v>-116460.9607009623</v>
      </c>
      <c r="V21" s="64"/>
      <c r="W21" s="66">
        <v>-133763.83377536372</v>
      </c>
      <c r="X21" s="65"/>
      <c r="Y21" s="66">
        <v>-151120.86559854163</v>
      </c>
      <c r="Z21" s="65"/>
      <c r="AA21" s="66">
        <v>-169107.0260851323</v>
      </c>
      <c r="AB21" s="65"/>
      <c r="AC21" s="66">
        <v>-149136.86742</v>
      </c>
      <c r="AD21" s="65"/>
      <c r="AE21" s="66">
        <v>-164452.05344196199</v>
      </c>
      <c r="AF21" s="65"/>
      <c r="AG21" s="66">
        <v>-161098.98402803804</v>
      </c>
      <c r="AH21" s="64"/>
      <c r="AI21" s="66">
        <v>-120907.93859000001</v>
      </c>
      <c r="AJ21" s="64"/>
      <c r="AK21" s="66">
        <v>-172677.60158999998</v>
      </c>
      <c r="AL21" s="64"/>
      <c r="AM21" s="66">
        <v>-238755.43295991703</v>
      </c>
      <c r="AN21" s="64"/>
      <c r="AO21" s="66">
        <v>-177167.61441008298</v>
      </c>
      <c r="AP21" s="64"/>
      <c r="AQ21" s="66">
        <v>-223211.34302676047</v>
      </c>
      <c r="AR21" s="64"/>
      <c r="AS21" s="66">
        <v>-263040.51922237739</v>
      </c>
      <c r="AT21" s="64"/>
      <c r="AU21" s="66">
        <v>-266117.01896203222</v>
      </c>
      <c r="AV21" s="64"/>
      <c r="AW21" s="66">
        <v>-264161.77157430613</v>
      </c>
      <c r="AX21" s="64"/>
      <c r="AY21" s="66">
        <v>-280389.05238128419</v>
      </c>
      <c r="BA21" s="83"/>
      <c r="BB21" s="63">
        <f t="shared" si="1"/>
        <v>-239929.35723988921</v>
      </c>
      <c r="BC21" s="243"/>
      <c r="BD21" s="248">
        <f t="shared" si="2"/>
        <v>-473665.43544754409</v>
      </c>
      <c r="BE21" s="243"/>
      <c r="BF21" s="248">
        <f t="shared" si="3"/>
        <v>-570452.68615999992</v>
      </c>
      <c r="BG21" s="243"/>
      <c r="BH21" s="66">
        <f t="shared" si="4"/>
        <v>-595595.84348000004</v>
      </c>
      <c r="BI21" s="243"/>
      <c r="BJ21" s="66">
        <v>-811811.99198676029</v>
      </c>
      <c r="BK21" s="243"/>
      <c r="BL21" s="66">
        <v>-1073708.3621399999</v>
      </c>
    </row>
    <row r="22" spans="2:64" s="31" customFormat="1" ht="15" customHeight="1">
      <c r="B22" s="78" t="s">
        <v>332</v>
      </c>
      <c r="C22" s="78" t="s">
        <v>396</v>
      </c>
      <c r="D22" s="65"/>
      <c r="E22" s="65">
        <v>0</v>
      </c>
      <c r="F22" s="64"/>
      <c r="G22" s="66">
        <v>0</v>
      </c>
      <c r="H22" s="65"/>
      <c r="I22" s="65">
        <v>0</v>
      </c>
      <c r="J22" s="64"/>
      <c r="K22" s="66">
        <v>0</v>
      </c>
      <c r="L22" s="65"/>
      <c r="M22" s="65">
        <v>0</v>
      </c>
      <c r="N22" s="64"/>
      <c r="O22" s="66">
        <v>327.45752000000329</v>
      </c>
      <c r="P22" s="65"/>
      <c r="Q22" s="65">
        <v>347.55088999999316</v>
      </c>
      <c r="R22" s="64"/>
      <c r="S22" s="66">
        <v>-122.20121999999881</v>
      </c>
      <c r="T22" s="65"/>
      <c r="U22" s="65">
        <v>-36.912969999998808</v>
      </c>
      <c r="V22" s="64"/>
      <c r="W22" s="66">
        <v>-31.867259999997913</v>
      </c>
      <c r="X22" s="65"/>
      <c r="Y22" s="66">
        <v>271.46114999999679</v>
      </c>
      <c r="Z22" s="65"/>
      <c r="AA22" s="66">
        <v>-186.70582000000002</v>
      </c>
      <c r="AB22" s="65"/>
      <c r="AC22" s="66">
        <v>89.103030000000004</v>
      </c>
      <c r="AD22" s="65"/>
      <c r="AE22" s="66">
        <v>-11.343950000001787</v>
      </c>
      <c r="AF22" s="65"/>
      <c r="AG22" s="66">
        <v>-249.1450399999982</v>
      </c>
      <c r="AH22" s="64"/>
      <c r="AI22" s="66">
        <v>-280.67093000000006</v>
      </c>
      <c r="AJ22" s="64"/>
      <c r="AK22" s="66">
        <v>-103.86103</v>
      </c>
      <c r="AL22" s="64"/>
      <c r="AM22" s="66">
        <v>-127.11090000000715</v>
      </c>
      <c r="AN22" s="64"/>
      <c r="AO22" s="66">
        <v>431.72706000000716</v>
      </c>
      <c r="AP22" s="64"/>
      <c r="AQ22" s="66">
        <v>273.89693</v>
      </c>
      <c r="AR22" s="64"/>
      <c r="AS22" s="66">
        <v>575.37151999999583</v>
      </c>
      <c r="AT22" s="64"/>
      <c r="AU22" s="66">
        <v>582.98204000000658</v>
      </c>
      <c r="AV22" s="64"/>
      <c r="AW22" s="66">
        <v>1031.6030000000001</v>
      </c>
      <c r="AX22" s="64"/>
      <c r="AY22" s="66">
        <v>-286.46983000000239</v>
      </c>
      <c r="BA22" s="83"/>
      <c r="BB22" s="63">
        <f t="shared" si="1"/>
        <v>0</v>
      </c>
      <c r="BC22" s="243"/>
      <c r="BD22" s="248">
        <f t="shared" si="2"/>
        <v>552.80718999999772</v>
      </c>
      <c r="BE22" s="243"/>
      <c r="BF22" s="248">
        <f t="shared" si="3"/>
        <v>15.975100000000054</v>
      </c>
      <c r="BG22" s="243"/>
      <c r="BH22" s="66">
        <f t="shared" si="4"/>
        <v>-452.05689000000007</v>
      </c>
      <c r="BI22" s="243"/>
      <c r="BJ22" s="248">
        <v>474.65206000000001</v>
      </c>
      <c r="BK22" s="243"/>
      <c r="BL22" s="248">
        <v>1903.4867300000001</v>
      </c>
    </row>
    <row r="23" spans="2:64" s="31" customFormat="1" ht="15" customHeight="1">
      <c r="B23" s="78" t="s">
        <v>308</v>
      </c>
      <c r="C23" s="78" t="s">
        <v>308</v>
      </c>
      <c r="D23" s="65"/>
      <c r="E23" s="65">
        <v>18423.795580000067</v>
      </c>
      <c r="F23" s="64"/>
      <c r="G23" s="66">
        <v>21738.327920000036</v>
      </c>
      <c r="H23" s="65"/>
      <c r="I23" s="65">
        <v>70328.330330622237</v>
      </c>
      <c r="J23" s="64"/>
      <c r="K23" s="66">
        <v>129489.130481883</v>
      </c>
      <c r="L23" s="65"/>
      <c r="M23" s="65">
        <v>96714.274619637028</v>
      </c>
      <c r="N23" s="64"/>
      <c r="O23" s="66">
        <v>75160.552934330306</v>
      </c>
      <c r="P23" s="65"/>
      <c r="Q23" s="65">
        <v>73296.01283903986</v>
      </c>
      <c r="R23" s="64"/>
      <c r="S23" s="66">
        <v>30013.34969507268</v>
      </c>
      <c r="T23" s="65"/>
      <c r="U23" s="65">
        <v>77988.411087518703</v>
      </c>
      <c r="V23" s="64"/>
      <c r="W23" s="66">
        <v>96673.564054013797</v>
      </c>
      <c r="X23" s="65"/>
      <c r="Y23" s="66">
        <v>108544.4675246009</v>
      </c>
      <c r="Z23" s="65"/>
      <c r="AA23" s="66">
        <v>49833.858993866917</v>
      </c>
      <c r="AB23" s="65"/>
      <c r="AC23" s="66">
        <v>147152.12076999998</v>
      </c>
      <c r="AD23" s="65"/>
      <c r="AE23" s="66">
        <v>156024.32731803815</v>
      </c>
      <c r="AF23" s="65"/>
      <c r="AG23" s="66">
        <v>157933.34190196151</v>
      </c>
      <c r="AH23" s="64"/>
      <c r="AI23" s="66">
        <v>81444.396630000119</v>
      </c>
      <c r="AJ23" s="64"/>
      <c r="AK23" s="66">
        <v>116896.9614599999</v>
      </c>
      <c r="AL23" s="64"/>
      <c r="AM23" s="66">
        <v>76625.605219999983</v>
      </c>
      <c r="AN23" s="64"/>
      <c r="AO23" s="66">
        <v>154210.53489000016</v>
      </c>
      <c r="AP23" s="64"/>
      <c r="AQ23" s="66">
        <v>171438.38060001688</v>
      </c>
      <c r="AR23" s="64"/>
      <c r="AS23" s="66">
        <v>192723.92379560566</v>
      </c>
      <c r="AT23" s="64"/>
      <c r="AU23" s="66">
        <v>170479.92371258419</v>
      </c>
      <c r="AV23" s="64"/>
      <c r="AW23" s="66">
        <v>213766.87682374771</v>
      </c>
      <c r="AX23" s="64"/>
      <c r="AY23" s="66">
        <v>147135.50870358347</v>
      </c>
      <c r="BA23" s="83"/>
      <c r="BB23" s="63">
        <f t="shared" si="1"/>
        <v>239979.58431250532</v>
      </c>
      <c r="BC23" s="243"/>
      <c r="BD23" s="248">
        <f t="shared" si="2"/>
        <v>275184.19008807989</v>
      </c>
      <c r="BE23" s="243"/>
      <c r="BF23" s="248">
        <f t="shared" si="3"/>
        <v>333040.30166000035</v>
      </c>
      <c r="BG23" s="243"/>
      <c r="BH23" s="248">
        <f t="shared" si="4"/>
        <v>542554.1866199997</v>
      </c>
      <c r="BI23" s="243"/>
      <c r="BJ23" s="248">
        <v>519171.48217001697</v>
      </c>
      <c r="BK23" s="243"/>
      <c r="BL23" s="248">
        <v>724106.233035521</v>
      </c>
    </row>
    <row r="24" spans="2:64" s="31" customFormat="1" ht="15" customHeight="1">
      <c r="B24" s="78" t="s">
        <v>486</v>
      </c>
      <c r="C24" s="78" t="s">
        <v>486</v>
      </c>
      <c r="D24" s="65"/>
      <c r="E24" s="65">
        <v>38140.708116936075</v>
      </c>
      <c r="F24" s="64"/>
      <c r="G24" s="66">
        <v>41988.043187571449</v>
      </c>
      <c r="H24" s="65"/>
      <c r="I24" s="65">
        <v>94190.774866114822</v>
      </c>
      <c r="J24" s="64"/>
      <c r="K24" s="66">
        <v>156566.50201488298</v>
      </c>
      <c r="L24" s="65"/>
      <c r="M24" s="65">
        <v>125582.82163963703</v>
      </c>
      <c r="N24" s="64"/>
      <c r="O24" s="66">
        <v>101551.26631100436</v>
      </c>
      <c r="P24" s="65"/>
      <c r="Q24" s="65">
        <v>101861.22991318477</v>
      </c>
      <c r="R24" s="64"/>
      <c r="S24" s="66">
        <v>59703.062738159359</v>
      </c>
      <c r="T24" s="65"/>
      <c r="U24" s="65">
        <v>105993.13747652271</v>
      </c>
      <c r="V24" s="64"/>
      <c r="W24" s="66">
        <v>125142.51502500981</v>
      </c>
      <c r="X24" s="65"/>
      <c r="Y24" s="66">
        <v>137869.00196968802</v>
      </c>
      <c r="Z24" s="65"/>
      <c r="AA24" s="66">
        <v>84115.200814442753</v>
      </c>
      <c r="AB24" s="65"/>
      <c r="AC24" s="66">
        <v>177054.56432999999</v>
      </c>
      <c r="AD24" s="65"/>
      <c r="AE24" s="66">
        <v>186873.71810803819</v>
      </c>
      <c r="AF24" s="65"/>
      <c r="AG24" s="66">
        <v>190182.42418196148</v>
      </c>
      <c r="AH24" s="64"/>
      <c r="AI24" s="66">
        <v>113139.19532000006</v>
      </c>
      <c r="AJ24" s="64"/>
      <c r="AK24" s="66">
        <v>154003.14419999989</v>
      </c>
      <c r="AL24" s="64"/>
      <c r="AM24" s="66">
        <v>112252.86353999999</v>
      </c>
      <c r="AN24" s="64"/>
      <c r="AO24" s="66">
        <v>191220.63308000017</v>
      </c>
      <c r="AP24" s="64"/>
      <c r="AQ24" s="66">
        <v>220407.20446001686</v>
      </c>
      <c r="AR24" s="64"/>
      <c r="AS24" s="66">
        <v>260951.20145541048</v>
      </c>
      <c r="AT24" s="64"/>
      <c r="AU24" s="66">
        <v>238430.7042486493</v>
      </c>
      <c r="AV24" s="64"/>
      <c r="AW24" s="66">
        <v>271828.75799685984</v>
      </c>
      <c r="AX24" s="64"/>
      <c r="AY24" s="66">
        <v>220319.11024416055</v>
      </c>
      <c r="BA24" s="83"/>
      <c r="BB24" s="63">
        <f t="shared" si="1"/>
        <v>330886.0281855053</v>
      </c>
      <c r="BC24" s="243"/>
      <c r="BD24" s="248">
        <f t="shared" si="2"/>
        <v>388698.38060198555</v>
      </c>
      <c r="BE24" s="243"/>
      <c r="BF24" s="248">
        <f t="shared" si="3"/>
        <v>453119.85528566333</v>
      </c>
      <c r="BG24" s="243"/>
      <c r="BH24" s="248">
        <f t="shared" si="4"/>
        <v>667249.90193999966</v>
      </c>
      <c r="BI24" s="243"/>
      <c r="BJ24" s="248">
        <v>677883.84528001701</v>
      </c>
      <c r="BK24" s="243"/>
      <c r="BL24" s="248">
        <v>991529.77394508012</v>
      </c>
    </row>
    <row r="25" spans="2:64" s="31" customFormat="1" ht="15" customHeight="1">
      <c r="B25" s="78" t="s">
        <v>497</v>
      </c>
      <c r="C25" s="78" t="s">
        <v>522</v>
      </c>
      <c r="D25" s="68"/>
      <c r="E25" s="68">
        <v>0.11158454657553468</v>
      </c>
      <c r="F25" s="67"/>
      <c r="G25" s="69">
        <v>0.14991886349682004</v>
      </c>
      <c r="H25" s="68"/>
      <c r="I25" s="68">
        <v>0.20765543174120429</v>
      </c>
      <c r="J25" s="67"/>
      <c r="K25" s="69">
        <v>0.2629974429987369</v>
      </c>
      <c r="L25" s="68"/>
      <c r="M25" s="68">
        <v>0.19602257789594724</v>
      </c>
      <c r="N25" s="67"/>
      <c r="O25" s="69">
        <v>0.16949692691717314</v>
      </c>
      <c r="P25" s="68"/>
      <c r="Q25" s="68">
        <v>0.1549717266369556</v>
      </c>
      <c r="R25" s="67"/>
      <c r="S25" s="69">
        <v>8.714651772029218E-2</v>
      </c>
      <c r="T25" s="68"/>
      <c r="U25" s="68">
        <v>0.15038292249757854</v>
      </c>
      <c r="V25" s="67"/>
      <c r="W25" s="69">
        <v>0.15990715287453391</v>
      </c>
      <c r="X25" s="68"/>
      <c r="Y25" s="69">
        <v>0.16733143094560726</v>
      </c>
      <c r="Z25" s="68"/>
      <c r="AA25" s="69">
        <v>0.11263017139869327</v>
      </c>
      <c r="AB25" s="68"/>
      <c r="AC25" s="69">
        <v>0.21108724962965569</v>
      </c>
      <c r="AD25" s="68"/>
      <c r="AE25" s="69">
        <v>0.2032225403949672</v>
      </c>
      <c r="AF25" s="68"/>
      <c r="AG25" s="69">
        <v>0.21391280649403321</v>
      </c>
      <c r="AH25" s="67"/>
      <c r="AI25" s="69">
        <v>0.15262978496498827</v>
      </c>
      <c r="AJ25" s="67"/>
      <c r="AK25" s="69">
        <v>0.18306394114263641</v>
      </c>
      <c r="AL25" s="67"/>
      <c r="AM25" s="69">
        <v>0.1145121411185643</v>
      </c>
      <c r="AN25" s="67"/>
      <c r="AO25" s="69">
        <v>0.18448813307637696</v>
      </c>
      <c r="AP25" s="67"/>
      <c r="AQ25" s="69">
        <v>0.19896672435048227</v>
      </c>
      <c r="AR25" s="67"/>
      <c r="AS25" s="69">
        <v>0.19595076949167312</v>
      </c>
      <c r="AT25" s="67"/>
      <c r="AU25" s="69">
        <v>0.17529860211611215</v>
      </c>
      <c r="AV25" s="67"/>
      <c r="AW25" s="69">
        <v>0.19223188311427611</v>
      </c>
      <c r="AX25" s="67"/>
      <c r="AY25" s="69">
        <v>0.15908058678084325</v>
      </c>
      <c r="BA25" s="83"/>
      <c r="BB25" s="69">
        <f>BB24/BB17</f>
        <v>0.19804177024989986</v>
      </c>
      <c r="BC25" s="243"/>
      <c r="BD25" s="69">
        <f>BD24/BD17</f>
        <v>0.15053192682606234</v>
      </c>
      <c r="BE25" s="243"/>
      <c r="BF25" s="69">
        <f>BF24/BF17</f>
        <v>0.14816695825742343</v>
      </c>
      <c r="BG25" s="243"/>
      <c r="BH25" s="69">
        <f>BH24/BH17</f>
        <v>0.19690688065241055</v>
      </c>
      <c r="BI25" s="243"/>
      <c r="BJ25" s="69">
        <v>0.1709334812174067</v>
      </c>
      <c r="BK25" s="243"/>
      <c r="BL25" s="69">
        <v>0.18057762523621673</v>
      </c>
    </row>
    <row r="26" spans="2:64" s="31" customFormat="1" ht="15" customHeight="1">
      <c r="B26" s="78" t="s">
        <v>488</v>
      </c>
      <c r="C26" s="78" t="s">
        <v>523</v>
      </c>
      <c r="D26" s="65"/>
      <c r="E26" s="65">
        <v>45985.790706936074</v>
      </c>
      <c r="F26" s="64"/>
      <c r="G26" s="66">
        <v>30361.746767571451</v>
      </c>
      <c r="H26" s="65"/>
      <c r="I26" s="65">
        <v>92643.061916114821</v>
      </c>
      <c r="J26" s="64"/>
      <c r="K26" s="66">
        <v>114013.87796488297</v>
      </c>
      <c r="L26" s="65"/>
      <c r="M26" s="65">
        <v>121331.47054963702</v>
      </c>
      <c r="N26" s="64"/>
      <c r="O26" s="66">
        <v>101551.26631100436</v>
      </c>
      <c r="P26" s="65"/>
      <c r="Q26" s="65">
        <v>107929.00528750983</v>
      </c>
      <c r="R26" s="64"/>
      <c r="S26" s="66">
        <v>83046.8535138343</v>
      </c>
      <c r="T26" s="65"/>
      <c r="U26" s="65">
        <v>105993.13747652271</v>
      </c>
      <c r="V26" s="64"/>
      <c r="W26" s="66">
        <v>125142.51502500981</v>
      </c>
      <c r="X26" s="65"/>
      <c r="Y26" s="66">
        <v>137869.00196968802</v>
      </c>
      <c r="Z26" s="65"/>
      <c r="AA26" s="66">
        <v>106674.75077144276</v>
      </c>
      <c r="AB26" s="65"/>
      <c r="AC26" s="66">
        <v>177054.56432999999</v>
      </c>
      <c r="AD26" s="65"/>
      <c r="AE26" s="66">
        <v>199503.45965803819</v>
      </c>
      <c r="AF26" s="65"/>
      <c r="AG26" s="66">
        <v>190182.42418196148</v>
      </c>
      <c r="AH26" s="64"/>
      <c r="AI26" s="66">
        <v>97967.342220000064</v>
      </c>
      <c r="AJ26" s="64"/>
      <c r="AK26" s="66">
        <v>154003.14419999989</v>
      </c>
      <c r="AL26" s="64"/>
      <c r="AM26" s="66">
        <v>162530.8085920726</v>
      </c>
      <c r="AN26" s="64"/>
      <c r="AO26" s="66">
        <v>195424.67466500017</v>
      </c>
      <c r="AP26" s="64"/>
      <c r="AQ26" s="66">
        <v>217049.13022601686</v>
      </c>
      <c r="AR26" s="64"/>
      <c r="AS26" s="66">
        <v>252956.56323434648</v>
      </c>
      <c r="AT26" s="64"/>
      <c r="AU26" s="66">
        <v>238430.7042486493</v>
      </c>
      <c r="AV26" s="64"/>
      <c r="AW26" s="66">
        <v>270213.45563810348</v>
      </c>
      <c r="AX26" s="64"/>
      <c r="AY26" s="66">
        <v>213530.55950416051</v>
      </c>
      <c r="BA26" s="83"/>
      <c r="BB26" s="63">
        <f t="shared" si="1"/>
        <v>283004.47735550534</v>
      </c>
      <c r="BC26" s="243"/>
      <c r="BD26" s="248">
        <f t="shared" si="2"/>
        <v>413858.59566198551</v>
      </c>
      <c r="BE26" s="243"/>
      <c r="BF26" s="248">
        <f t="shared" si="3"/>
        <v>475679.40524266334</v>
      </c>
      <c r="BG26" s="243"/>
      <c r="BH26" s="248">
        <f t="shared" si="4"/>
        <v>664707.79038999975</v>
      </c>
      <c r="BI26" s="243"/>
      <c r="BJ26" s="248">
        <v>729007.75768308947</v>
      </c>
      <c r="BK26" s="243"/>
      <c r="BL26" s="248">
        <v>975131.28262525972</v>
      </c>
    </row>
    <row r="27" spans="2:64" s="31" customFormat="1" ht="15" customHeight="1">
      <c r="B27" s="79" t="s">
        <v>498</v>
      </c>
      <c r="C27" s="79" t="s">
        <v>524</v>
      </c>
      <c r="D27" s="72"/>
      <c r="E27" s="72">
        <v>0.13453613889964419</v>
      </c>
      <c r="F27" s="71"/>
      <c r="G27" s="73">
        <v>0.10840701837040845</v>
      </c>
      <c r="H27" s="72"/>
      <c r="I27" s="72">
        <v>0.20424330352269737</v>
      </c>
      <c r="J27" s="71"/>
      <c r="K27" s="73">
        <v>0.19151835153271732</v>
      </c>
      <c r="L27" s="72"/>
      <c r="M27" s="72">
        <v>0.1893866320769092</v>
      </c>
      <c r="N27" s="71"/>
      <c r="O27" s="73">
        <v>0.16949692691717314</v>
      </c>
      <c r="P27" s="72"/>
      <c r="Q27" s="72">
        <v>0.16420324315610399</v>
      </c>
      <c r="R27" s="71"/>
      <c r="S27" s="73">
        <v>0.12122065032238567</v>
      </c>
      <c r="T27" s="72"/>
      <c r="U27" s="72">
        <v>0.15038292249757854</v>
      </c>
      <c r="V27" s="71"/>
      <c r="W27" s="73">
        <v>0.15990715287453391</v>
      </c>
      <c r="X27" s="72"/>
      <c r="Y27" s="73">
        <v>0.16733143094560726</v>
      </c>
      <c r="Z27" s="72"/>
      <c r="AA27" s="73">
        <v>0.14283738666694737</v>
      </c>
      <c r="AB27" s="72"/>
      <c r="AC27" s="73">
        <v>0.21108724962965569</v>
      </c>
      <c r="AD27" s="72"/>
      <c r="AE27" s="73">
        <v>0.21695720671566943</v>
      </c>
      <c r="AF27" s="72"/>
      <c r="AG27" s="73">
        <v>0.21391280649403321</v>
      </c>
      <c r="AH27" s="71"/>
      <c r="AI27" s="73">
        <v>0.13216228323295112</v>
      </c>
      <c r="AJ27" s="71"/>
      <c r="AK27" s="73">
        <v>0.18306394114263641</v>
      </c>
      <c r="AL27" s="71"/>
      <c r="AM27" s="73">
        <v>0.16580201433327091</v>
      </c>
      <c r="AN27" s="71"/>
      <c r="AO27" s="73">
        <v>0.18854415867831931</v>
      </c>
      <c r="AP27" s="71"/>
      <c r="AQ27" s="73">
        <v>0.1959353124141</v>
      </c>
      <c r="AR27" s="71"/>
      <c r="AS27" s="73">
        <v>0.18994751868275619</v>
      </c>
      <c r="AT27" s="71"/>
      <c r="AU27" s="73">
        <v>0.17529860211611215</v>
      </c>
      <c r="AV27" s="71"/>
      <c r="AW27" s="73">
        <v>0.19108957346127664</v>
      </c>
      <c r="AX27" s="71"/>
      <c r="AY27" s="73">
        <v>0.15417893919378672</v>
      </c>
      <c r="BA27" s="255"/>
      <c r="BB27" s="73">
        <f>BB26/BB17</f>
        <v>0.1693837240317394</v>
      </c>
      <c r="BC27" s="247"/>
      <c r="BD27" s="73">
        <f>BD26/BD17</f>
        <v>0.16027576894465889</v>
      </c>
      <c r="BE27" s="247"/>
      <c r="BF27" s="73">
        <f>BF26/BF17</f>
        <v>0.15554377006073272</v>
      </c>
      <c r="BG27" s="247"/>
      <c r="BH27" s="73">
        <f>BH26/BH17</f>
        <v>0.19615669806845573</v>
      </c>
      <c r="BI27" s="247"/>
      <c r="BJ27" s="73">
        <v>0.18382475806573043</v>
      </c>
      <c r="BK27" s="247"/>
      <c r="BL27" s="73">
        <v>0.17759112831216783</v>
      </c>
    </row>
    <row r="28" spans="2:64" ht="14.5" hidden="1">
      <c r="B28" s="89" t="s">
        <v>525</v>
      </c>
      <c r="E28" s="4"/>
      <c r="F28" s="3"/>
      <c r="G28" s="3"/>
      <c r="H28" s="3"/>
      <c r="I28" s="3"/>
      <c r="J28" s="3"/>
      <c r="K28" s="3"/>
      <c r="L28" s="3"/>
      <c r="M28" s="3"/>
      <c r="N28" s="4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</row>
    <row r="29" spans="2:64" ht="14.5" hidden="1"/>
    <row r="30" spans="2:64" ht="6" customHeight="1"/>
    <row r="31" spans="2:64" ht="14.5" hidden="1"/>
    <row r="32" spans="2:64" ht="14.5" hidden="1"/>
    <row r="33" spans="2:4" ht="15" customHeight="1">
      <c r="B33" s="3"/>
      <c r="C33" s="3"/>
    </row>
    <row r="37" spans="2:4" ht="15" customHeight="1"/>
    <row r="46" spans="2:4" ht="15" customHeight="1">
      <c r="B46" s="5"/>
      <c r="C46" s="5"/>
      <c r="D46" s="5"/>
    </row>
    <row r="47" spans="2:4" ht="15" customHeight="1">
      <c r="B47" s="5"/>
      <c r="C47" s="5"/>
      <c r="D47" s="5"/>
    </row>
  </sheetData>
  <mergeCells count="60">
    <mergeCell ref="N6:O6"/>
    <mergeCell ref="D6:E6"/>
    <mergeCell ref="F6:G6"/>
    <mergeCell ref="H6:I6"/>
    <mergeCell ref="J6:K6"/>
    <mergeCell ref="L6:M6"/>
    <mergeCell ref="AL6:AM6"/>
    <mergeCell ref="P6:Q6"/>
    <mergeCell ref="R6:S6"/>
    <mergeCell ref="T6:U6"/>
    <mergeCell ref="V6:W6"/>
    <mergeCell ref="X6:Y6"/>
    <mergeCell ref="Z6:AA6"/>
    <mergeCell ref="AB6:AC6"/>
    <mergeCell ref="AD6:AE6"/>
    <mergeCell ref="AF6:AG6"/>
    <mergeCell ref="AH6:AI6"/>
    <mergeCell ref="AJ6:AK6"/>
    <mergeCell ref="AP6:AQ6"/>
    <mergeCell ref="AR6:AS6"/>
    <mergeCell ref="AT6:AU6"/>
    <mergeCell ref="AV6:AW6"/>
    <mergeCell ref="AX6:AY6"/>
    <mergeCell ref="BK6:BL6"/>
    <mergeCell ref="D16:E16"/>
    <mergeCell ref="F16:G16"/>
    <mergeCell ref="H16:I16"/>
    <mergeCell ref="J16:K16"/>
    <mergeCell ref="L16:M16"/>
    <mergeCell ref="N16:O16"/>
    <mergeCell ref="P16:Q16"/>
    <mergeCell ref="R16:S16"/>
    <mergeCell ref="T16:U16"/>
    <mergeCell ref="BA6:BB6"/>
    <mergeCell ref="BC6:BD6"/>
    <mergeCell ref="BE6:BF6"/>
    <mergeCell ref="BG6:BH6"/>
    <mergeCell ref="BI6:BJ6"/>
    <mergeCell ref="AN6:AO6"/>
    <mergeCell ref="AR16:AS16"/>
    <mergeCell ref="V16:W16"/>
    <mergeCell ref="X16:Y16"/>
    <mergeCell ref="Z16:AA16"/>
    <mergeCell ref="AB16:AC16"/>
    <mergeCell ref="AD16:AE16"/>
    <mergeCell ref="AF16:AG16"/>
    <mergeCell ref="AH16:AI16"/>
    <mergeCell ref="AJ16:AK16"/>
    <mergeCell ref="AL16:AM16"/>
    <mergeCell ref="AN16:AO16"/>
    <mergeCell ref="AP16:AQ16"/>
    <mergeCell ref="BE16:BF16"/>
    <mergeCell ref="BG16:BH16"/>
    <mergeCell ref="BI16:BJ16"/>
    <mergeCell ref="BK16:BL16"/>
    <mergeCell ref="AT16:AU16"/>
    <mergeCell ref="AV16:AW16"/>
    <mergeCell ref="AX16:AY16"/>
    <mergeCell ref="BA16:BB16"/>
    <mergeCell ref="BC16:BD16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E88B8-9B45-4FA8-9B55-55516A904E83}">
  <sheetPr>
    <tabColor rgb="FF4B5866"/>
  </sheetPr>
  <dimension ref="B5:BL31"/>
  <sheetViews>
    <sheetView showGridLines="0" zoomScaleNormal="100" workbookViewId="0">
      <pane xSplit="3" ySplit="7" topLeftCell="AW8" activePane="bottomRight" state="frozen"/>
      <selection pane="topRight" activeCell="D1" sqref="D1"/>
      <selection pane="bottomLeft" activeCell="A12" sqref="A12"/>
      <selection pane="bottomRight"/>
    </sheetView>
  </sheetViews>
  <sheetFormatPr defaultColWidth="8.6328125" defaultRowHeight="15" customHeight="1"/>
  <cols>
    <col min="1" max="1" width="3.08984375" customWidth="1"/>
    <col min="2" max="3" width="37.6328125" customWidth="1"/>
    <col min="4" max="4" width="7.453125" customWidth="1"/>
    <col min="5" max="5" width="7.54296875" bestFit="1" customWidth="1"/>
    <col min="6" max="6" width="7.453125" customWidth="1"/>
    <col min="7" max="7" width="7.453125" bestFit="1" customWidth="1"/>
    <col min="8" max="8" width="7.453125" customWidth="1"/>
    <col min="9" max="9" width="7.54296875" bestFit="1" customWidth="1"/>
    <col min="10" max="10" width="7.453125" customWidth="1"/>
    <col min="11" max="11" width="7.54296875" bestFit="1" customWidth="1"/>
    <col min="12" max="12" width="7.453125" customWidth="1"/>
    <col min="13" max="13" width="7.54296875" bestFit="1" customWidth="1"/>
    <col min="14" max="14" width="7.453125" customWidth="1"/>
    <col min="15" max="15" width="7.54296875" bestFit="1" customWidth="1"/>
    <col min="16" max="16" width="7.453125" customWidth="1"/>
    <col min="17" max="17" width="7.36328125" bestFit="1" customWidth="1"/>
    <col min="18" max="18" width="7.453125" customWidth="1"/>
    <col min="19" max="19" width="7.36328125" bestFit="1" customWidth="1"/>
    <col min="20" max="20" width="7.453125" customWidth="1"/>
    <col min="21" max="21" width="7.453125" bestFit="1" customWidth="1"/>
    <col min="22" max="22" width="7.453125" customWidth="1"/>
    <col min="23" max="23" width="7.54296875" bestFit="1" customWidth="1"/>
    <col min="24" max="24" width="7.453125" customWidth="1"/>
    <col min="25" max="25" width="7.54296875" bestFit="1" customWidth="1"/>
    <col min="26" max="26" width="7.453125" customWidth="1"/>
    <col min="27" max="27" width="7.54296875" bestFit="1" customWidth="1"/>
    <col min="28" max="28" width="7.453125" customWidth="1"/>
    <col min="29" max="29" width="7.54296875" bestFit="1" customWidth="1"/>
    <col min="30" max="30" width="7.453125" customWidth="1"/>
    <col min="31" max="31" width="7.54296875" bestFit="1" customWidth="1"/>
    <col min="32" max="32" width="8.6328125" customWidth="1"/>
    <col min="64" max="64" width="9.26953125" bestFit="1" customWidth="1"/>
  </cols>
  <sheetData>
    <row r="5" spans="2:64" s="31" customFormat="1" ht="15" customHeight="1">
      <c r="B5" s="29" t="s">
        <v>576</v>
      </c>
      <c r="C5" s="74"/>
    </row>
    <row r="6" spans="2:64" s="31" customFormat="1" ht="15" customHeight="1">
      <c r="B6" s="130" t="s">
        <v>573</v>
      </c>
      <c r="C6" s="212" t="s">
        <v>693</v>
      </c>
      <c r="D6" s="365" t="s">
        <v>680</v>
      </c>
      <c r="E6" s="365"/>
      <c r="F6" s="366" t="s">
        <v>681</v>
      </c>
      <c r="G6" s="367"/>
      <c r="H6" s="365" t="s">
        <v>682</v>
      </c>
      <c r="I6" s="365"/>
      <c r="J6" s="366" t="s">
        <v>683</v>
      </c>
      <c r="K6" s="367"/>
      <c r="L6" s="365" t="s">
        <v>684</v>
      </c>
      <c r="M6" s="365"/>
      <c r="N6" s="366" t="s">
        <v>685</v>
      </c>
      <c r="O6" s="367"/>
      <c r="P6" s="365" t="s">
        <v>686</v>
      </c>
      <c r="Q6" s="365"/>
      <c r="R6" s="366" t="s">
        <v>687</v>
      </c>
      <c r="S6" s="367"/>
      <c r="T6" s="365" t="s">
        <v>640</v>
      </c>
      <c r="U6" s="365"/>
      <c r="V6" s="366" t="s">
        <v>641</v>
      </c>
      <c r="W6" s="367"/>
      <c r="X6" s="366" t="s">
        <v>642</v>
      </c>
      <c r="Y6" s="367"/>
      <c r="Z6" s="365" t="s">
        <v>643</v>
      </c>
      <c r="AA6" s="367"/>
      <c r="AB6" s="365" t="s">
        <v>692</v>
      </c>
      <c r="AC6" s="367"/>
      <c r="AD6" s="365" t="s">
        <v>727</v>
      </c>
      <c r="AE6" s="367"/>
      <c r="AF6" s="365" t="s">
        <v>731</v>
      </c>
      <c r="AG6" s="367"/>
      <c r="AH6" s="366" t="s">
        <v>738</v>
      </c>
      <c r="AI6" s="367"/>
      <c r="AJ6" s="366" t="s">
        <v>739</v>
      </c>
      <c r="AK6" s="367"/>
      <c r="AL6" s="366" t="s">
        <v>800</v>
      </c>
      <c r="AM6" s="367"/>
      <c r="AN6" s="366" t="s">
        <v>851</v>
      </c>
      <c r="AO6" s="367"/>
      <c r="AP6" s="366" t="s">
        <v>854</v>
      </c>
      <c r="AQ6" s="367"/>
      <c r="AR6" s="366" t="s">
        <v>855</v>
      </c>
      <c r="AS6" s="367"/>
      <c r="AT6" s="366" t="s">
        <v>863</v>
      </c>
      <c r="AU6" s="367"/>
      <c r="AV6" s="366" t="s">
        <v>868</v>
      </c>
      <c r="AW6" s="367"/>
      <c r="AX6" s="366" t="s">
        <v>885</v>
      </c>
      <c r="AY6" s="367"/>
      <c r="BA6" s="362">
        <v>2020</v>
      </c>
      <c r="BB6" s="364"/>
      <c r="BC6" s="362">
        <v>2021</v>
      </c>
      <c r="BD6" s="363"/>
      <c r="BE6" s="362">
        <v>2022</v>
      </c>
      <c r="BF6" s="363"/>
      <c r="BG6" s="362">
        <v>2023</v>
      </c>
      <c r="BH6" s="363"/>
      <c r="BI6" s="362">
        <v>2024</v>
      </c>
      <c r="BJ6" s="363"/>
      <c r="BK6" s="362">
        <v>2025</v>
      </c>
      <c r="BL6" s="363"/>
    </row>
    <row r="7" spans="2:64" s="29" customFormat="1" ht="15" customHeight="1">
      <c r="B7" s="178"/>
      <c r="C7" s="173"/>
      <c r="D7" s="174" t="s">
        <v>474</v>
      </c>
      <c r="E7" s="175" t="s">
        <v>475</v>
      </c>
      <c r="F7" s="176" t="s">
        <v>474</v>
      </c>
      <c r="G7" s="177" t="s">
        <v>475</v>
      </c>
      <c r="H7" s="174" t="s">
        <v>474</v>
      </c>
      <c r="I7" s="175" t="s">
        <v>475</v>
      </c>
      <c r="J7" s="176" t="s">
        <v>474</v>
      </c>
      <c r="K7" s="177" t="s">
        <v>475</v>
      </c>
      <c r="L7" s="174" t="s">
        <v>474</v>
      </c>
      <c r="M7" s="175" t="s">
        <v>475</v>
      </c>
      <c r="N7" s="176" t="s">
        <v>474</v>
      </c>
      <c r="O7" s="177" t="s">
        <v>475</v>
      </c>
      <c r="P7" s="174" t="s">
        <v>474</v>
      </c>
      <c r="Q7" s="175" t="s">
        <v>475</v>
      </c>
      <c r="R7" s="176" t="s">
        <v>474</v>
      </c>
      <c r="S7" s="177" t="s">
        <v>475</v>
      </c>
      <c r="T7" s="174" t="s">
        <v>474</v>
      </c>
      <c r="U7" s="175" t="s">
        <v>475</v>
      </c>
      <c r="V7" s="176" t="s">
        <v>474</v>
      </c>
      <c r="W7" s="177" t="s">
        <v>475</v>
      </c>
      <c r="X7" s="176" t="s">
        <v>474</v>
      </c>
      <c r="Y7" s="177" t="s">
        <v>475</v>
      </c>
      <c r="Z7" s="174" t="s">
        <v>474</v>
      </c>
      <c r="AA7" s="177" t="s">
        <v>475</v>
      </c>
      <c r="AB7" s="174" t="s">
        <v>474</v>
      </c>
      <c r="AC7" s="177" t="s">
        <v>475</v>
      </c>
      <c r="AD7" s="174" t="s">
        <v>474</v>
      </c>
      <c r="AE7" s="177" t="s">
        <v>475</v>
      </c>
      <c r="AF7" s="174" t="s">
        <v>474</v>
      </c>
      <c r="AG7" s="177" t="s">
        <v>475</v>
      </c>
      <c r="AH7" s="176" t="s">
        <v>474</v>
      </c>
      <c r="AI7" s="177" t="s">
        <v>475</v>
      </c>
      <c r="AJ7" s="176" t="s">
        <v>474</v>
      </c>
      <c r="AK7" s="177" t="s">
        <v>475</v>
      </c>
      <c r="AL7" s="176" t="s">
        <v>474</v>
      </c>
      <c r="AM7" s="177" t="s">
        <v>475</v>
      </c>
      <c r="AN7" s="176" t="s">
        <v>474</v>
      </c>
      <c r="AO7" s="177" t="s">
        <v>475</v>
      </c>
      <c r="AP7" s="176" t="s">
        <v>474</v>
      </c>
      <c r="AQ7" s="177" t="s">
        <v>475</v>
      </c>
      <c r="AR7" s="176" t="s">
        <v>474</v>
      </c>
      <c r="AS7" s="177" t="s">
        <v>475</v>
      </c>
      <c r="AT7" s="176" t="s">
        <v>474</v>
      </c>
      <c r="AU7" s="177" t="s">
        <v>475</v>
      </c>
      <c r="AV7" s="176" t="s">
        <v>474</v>
      </c>
      <c r="AW7" s="177" t="s">
        <v>475</v>
      </c>
      <c r="AX7" s="176" t="s">
        <v>474</v>
      </c>
      <c r="AY7" s="177" t="s">
        <v>475</v>
      </c>
      <c r="BA7" s="176" t="s">
        <v>474</v>
      </c>
      <c r="BB7" s="177" t="s">
        <v>475</v>
      </c>
      <c r="BC7" s="174" t="s">
        <v>474</v>
      </c>
      <c r="BD7" s="177" t="s">
        <v>475</v>
      </c>
      <c r="BE7" s="174" t="s">
        <v>474</v>
      </c>
      <c r="BF7" s="177" t="s">
        <v>475</v>
      </c>
      <c r="BG7" s="174" t="s">
        <v>474</v>
      </c>
      <c r="BH7" s="177" t="s">
        <v>475</v>
      </c>
      <c r="BI7" s="174" t="s">
        <v>474</v>
      </c>
      <c r="BJ7" s="177" t="s">
        <v>475</v>
      </c>
      <c r="BK7" s="174" t="s">
        <v>474</v>
      </c>
      <c r="BL7" s="177" t="s">
        <v>475</v>
      </c>
    </row>
    <row r="8" spans="2:64" s="31" customFormat="1" ht="15" customHeight="1">
      <c r="B8" s="60" t="s">
        <v>499</v>
      </c>
      <c r="C8" s="78" t="s">
        <v>535</v>
      </c>
      <c r="D8" s="62">
        <v>2213</v>
      </c>
      <c r="E8" s="62">
        <v>38212.465799999998</v>
      </c>
      <c r="F8" s="61">
        <v>3086</v>
      </c>
      <c r="G8" s="63">
        <v>38597.478120000007</v>
      </c>
      <c r="H8" s="62">
        <v>3415</v>
      </c>
      <c r="I8" s="62">
        <v>41520.472719999998</v>
      </c>
      <c r="J8" s="61">
        <v>4628</v>
      </c>
      <c r="K8" s="63">
        <v>42827.692230000001</v>
      </c>
      <c r="L8" s="62">
        <v>3023</v>
      </c>
      <c r="M8" s="62">
        <v>45265.384769999997</v>
      </c>
      <c r="N8" s="61">
        <v>4695</v>
      </c>
      <c r="O8" s="63">
        <v>51724.7503</v>
      </c>
      <c r="P8" s="62">
        <v>3248</v>
      </c>
      <c r="Q8" s="62">
        <v>49026.046319999965</v>
      </c>
      <c r="R8" s="61">
        <v>5703</v>
      </c>
      <c r="S8" s="63">
        <v>52578.015289999988</v>
      </c>
      <c r="T8" s="62">
        <v>3426</v>
      </c>
      <c r="U8" s="62">
        <v>56630.797140000002</v>
      </c>
      <c r="V8" s="61">
        <v>5048</v>
      </c>
      <c r="W8" s="63">
        <v>62874.091640000013</v>
      </c>
      <c r="X8" s="61">
        <v>7457</v>
      </c>
      <c r="Y8" s="63">
        <v>69909.242570000002</v>
      </c>
      <c r="Z8" s="62">
        <v>6268</v>
      </c>
      <c r="AA8" s="63">
        <v>20613.808809999973</v>
      </c>
      <c r="AB8" s="62">
        <v>5704</v>
      </c>
      <c r="AC8" s="63">
        <v>64458.560760000008</v>
      </c>
      <c r="AD8" s="62">
        <v>6950</v>
      </c>
      <c r="AE8" s="63">
        <v>69791.263179999994</v>
      </c>
      <c r="AF8" s="62">
        <v>6224</v>
      </c>
      <c r="AG8" s="63">
        <v>73680.267579999985</v>
      </c>
      <c r="AH8" s="61">
        <v>7296</v>
      </c>
      <c r="AI8" s="63">
        <v>81382.430150000029</v>
      </c>
      <c r="AJ8" s="61">
        <v>4775</v>
      </c>
      <c r="AK8" s="63">
        <v>85563.145569999993</v>
      </c>
      <c r="AL8" s="61">
        <v>5992</v>
      </c>
      <c r="AM8" s="63">
        <v>89704.290230000013</v>
      </c>
      <c r="AN8" s="61">
        <v>9608</v>
      </c>
      <c r="AO8" s="63">
        <v>95056.165919999956</v>
      </c>
      <c r="AP8" s="61">
        <v>6194</v>
      </c>
      <c r="AQ8" s="63">
        <v>97799.811320000052</v>
      </c>
      <c r="AR8" s="61">
        <v>5013</v>
      </c>
      <c r="AS8" s="63">
        <v>100888.03573</v>
      </c>
      <c r="AT8" s="61">
        <v>6650</v>
      </c>
      <c r="AU8" s="63">
        <v>106923.56414999999</v>
      </c>
      <c r="AV8" s="61">
        <v>6130</v>
      </c>
      <c r="AW8" s="63">
        <v>113627.05128000003</v>
      </c>
      <c r="AX8" s="61">
        <v>7181</v>
      </c>
      <c r="AY8" s="63">
        <v>118340.65341000006</v>
      </c>
      <c r="AZ8" s="243"/>
      <c r="BA8" s="61">
        <f>SUM(D8,F8,H8,J8)</f>
        <v>13342</v>
      </c>
      <c r="BB8" s="63">
        <f>SUM(E8,G8,I8,K8)</f>
        <v>161158.10887</v>
      </c>
      <c r="BC8" s="243">
        <f>SUM(L8,N8,P8,R8)</f>
        <v>16669</v>
      </c>
      <c r="BD8" s="248">
        <f>SUM(M8,O8,Q8,S8)</f>
        <v>198594.19667999994</v>
      </c>
      <c r="BE8" s="243">
        <f>SUM(T8,V8,X8,Z8)</f>
        <v>22199</v>
      </c>
      <c r="BF8" s="248">
        <f>SUM(U8,W8,Y8,AA8)</f>
        <v>210027.94016</v>
      </c>
      <c r="BG8" s="243">
        <f>SUM(AB8,AD8,AF8,AH8)</f>
        <v>26174</v>
      </c>
      <c r="BH8" s="248">
        <f>SUM(AC8,AE8,AG8,AI8)</f>
        <v>289312.52167000005</v>
      </c>
      <c r="BI8" s="243">
        <v>26569</v>
      </c>
      <c r="BJ8" s="248">
        <v>368123.41304000001</v>
      </c>
      <c r="BK8" s="243">
        <v>24974</v>
      </c>
      <c r="BL8" s="248">
        <v>439779.30457000004</v>
      </c>
    </row>
    <row r="9" spans="2:64" s="31" customFormat="1" ht="15" customHeight="1">
      <c r="B9" s="60" t="s">
        <v>699</v>
      </c>
      <c r="C9" s="78" t="s">
        <v>702</v>
      </c>
      <c r="D9" s="62">
        <v>0</v>
      </c>
      <c r="E9" s="62">
        <v>15232.33354</v>
      </c>
      <c r="F9" s="61">
        <v>0</v>
      </c>
      <c r="G9" s="63">
        <v>12738.965510000002</v>
      </c>
      <c r="H9" s="62">
        <v>0</v>
      </c>
      <c r="I9" s="62">
        <v>16812.898319999997</v>
      </c>
      <c r="J9" s="61">
        <v>0</v>
      </c>
      <c r="K9" s="63">
        <v>20050.918270000002</v>
      </c>
      <c r="L9" s="62">
        <v>0</v>
      </c>
      <c r="M9" s="62">
        <v>20283.84648</v>
      </c>
      <c r="N9" s="61">
        <v>0</v>
      </c>
      <c r="O9" s="63">
        <v>21723.539760000003</v>
      </c>
      <c r="P9" s="62">
        <v>0</v>
      </c>
      <c r="Q9" s="62">
        <v>25837.139389999993</v>
      </c>
      <c r="R9" s="61">
        <v>0</v>
      </c>
      <c r="S9" s="63">
        <v>35327.693439999995</v>
      </c>
      <c r="T9" s="62">
        <v>0</v>
      </c>
      <c r="U9" s="62">
        <v>42746.82617</v>
      </c>
      <c r="V9" s="61">
        <v>0</v>
      </c>
      <c r="W9" s="63">
        <v>53293.877019999993</v>
      </c>
      <c r="X9" s="61">
        <v>0</v>
      </c>
      <c r="Y9" s="63">
        <v>62501.900770000007</v>
      </c>
      <c r="Z9" s="62">
        <v>0</v>
      </c>
      <c r="AA9" s="63">
        <v>72484.048209999979</v>
      </c>
      <c r="AB9" s="62">
        <v>0</v>
      </c>
      <c r="AC9" s="63">
        <v>75779.492069999993</v>
      </c>
      <c r="AD9" s="62">
        <v>0</v>
      </c>
      <c r="AE9" s="63">
        <v>78601.181610000014</v>
      </c>
      <c r="AF9" s="62">
        <v>0</v>
      </c>
      <c r="AG9" s="63">
        <v>80774.502309999996</v>
      </c>
      <c r="AH9" s="61">
        <v>0</v>
      </c>
      <c r="AI9" s="63">
        <v>75442.252860000008</v>
      </c>
      <c r="AJ9" s="61">
        <v>0</v>
      </c>
      <c r="AK9" s="63">
        <v>78945.633060000007</v>
      </c>
      <c r="AL9" s="61">
        <v>0</v>
      </c>
      <c r="AM9" s="63">
        <v>85148.927349999969</v>
      </c>
      <c r="AN9" s="61">
        <v>0</v>
      </c>
      <c r="AO9" s="63">
        <v>83286.132340000069</v>
      </c>
      <c r="AP9" s="61">
        <v>0</v>
      </c>
      <c r="AQ9" s="63">
        <v>97671.018979999993</v>
      </c>
      <c r="AR9" s="61">
        <v>0</v>
      </c>
      <c r="AS9" s="63">
        <v>99295.929879999981</v>
      </c>
      <c r="AT9" s="61">
        <v>0</v>
      </c>
      <c r="AU9" s="63">
        <v>97692.373360000027</v>
      </c>
      <c r="AV9" s="61">
        <v>0</v>
      </c>
      <c r="AW9" s="63">
        <v>101605.23007999986</v>
      </c>
      <c r="AX9" s="61">
        <v>0</v>
      </c>
      <c r="AY9" s="63">
        <v>106129.95402000028</v>
      </c>
      <c r="BA9" s="61">
        <f t="shared" ref="BA9:BB11" si="0">SUM(D9,F9,H9,J9)</f>
        <v>0</v>
      </c>
      <c r="BB9" s="63">
        <f t="shared" si="0"/>
        <v>64835.115639999996</v>
      </c>
      <c r="BC9" s="243">
        <f t="shared" ref="BC9:BD11" si="1">SUM(L9,N9,P9,R9)</f>
        <v>0</v>
      </c>
      <c r="BD9" s="248">
        <f t="shared" si="1"/>
        <v>103172.21906999999</v>
      </c>
      <c r="BE9" s="243">
        <f t="shared" ref="BE9:BF11" si="2">SUM(T9,V9,X9,Z9)</f>
        <v>0</v>
      </c>
      <c r="BF9" s="248">
        <f t="shared" si="2"/>
        <v>231026.65216999999</v>
      </c>
      <c r="BG9" s="243">
        <f t="shared" ref="BG9:BH11" si="3">SUM(AB9,AD9,AF9,AH9)</f>
        <v>0</v>
      </c>
      <c r="BH9" s="248">
        <f t="shared" si="3"/>
        <v>310597.42885000003</v>
      </c>
      <c r="BI9" s="243">
        <v>0</v>
      </c>
      <c r="BJ9" s="248">
        <v>345051.71173000004</v>
      </c>
      <c r="BK9" s="243">
        <v>0</v>
      </c>
      <c r="BL9" s="248">
        <v>404723.48734000017</v>
      </c>
    </row>
    <row r="10" spans="2:64" s="31" customFormat="1" ht="15" customHeight="1">
      <c r="B10" s="60" t="s">
        <v>700</v>
      </c>
      <c r="C10" s="78" t="s">
        <v>703</v>
      </c>
      <c r="D10" s="62">
        <v>0</v>
      </c>
      <c r="E10" s="62">
        <v>0</v>
      </c>
      <c r="F10" s="61">
        <v>0</v>
      </c>
      <c r="G10" s="63">
        <v>0</v>
      </c>
      <c r="H10" s="62">
        <v>0</v>
      </c>
      <c r="I10" s="62">
        <v>0</v>
      </c>
      <c r="J10" s="61">
        <v>0</v>
      </c>
      <c r="K10" s="63">
        <v>0</v>
      </c>
      <c r="L10" s="62">
        <v>0</v>
      </c>
      <c r="M10" s="62">
        <v>0</v>
      </c>
      <c r="N10" s="61">
        <v>0</v>
      </c>
      <c r="O10" s="63">
        <v>773.79881</v>
      </c>
      <c r="P10" s="62">
        <v>0</v>
      </c>
      <c r="Q10" s="62">
        <v>762.45744999999999</v>
      </c>
      <c r="R10" s="61">
        <v>0</v>
      </c>
      <c r="S10" s="63">
        <v>2239.1769299999996</v>
      </c>
      <c r="T10" s="62">
        <v>0</v>
      </c>
      <c r="U10" s="62">
        <v>1295.1363100000001</v>
      </c>
      <c r="V10" s="61">
        <v>0</v>
      </c>
      <c r="W10" s="63">
        <v>1481.9435900000003</v>
      </c>
      <c r="X10" s="61">
        <v>0</v>
      </c>
      <c r="Y10" s="63">
        <v>1340.8139300000003</v>
      </c>
      <c r="Z10" s="62">
        <v>0</v>
      </c>
      <c r="AA10" s="63">
        <v>2195.9092799999999</v>
      </c>
      <c r="AB10" s="62">
        <v>0</v>
      </c>
      <c r="AC10" s="63">
        <v>1409.4756400000001</v>
      </c>
      <c r="AD10" s="62">
        <v>0</v>
      </c>
      <c r="AE10" s="63">
        <v>1586.9791999999998</v>
      </c>
      <c r="AF10" s="62">
        <v>0</v>
      </c>
      <c r="AG10" s="63">
        <v>1369.7282000000002</v>
      </c>
      <c r="AH10" s="61">
        <v>0</v>
      </c>
      <c r="AI10" s="63">
        <v>2071.5218900000004</v>
      </c>
      <c r="AJ10" s="61">
        <v>0</v>
      </c>
      <c r="AK10" s="63">
        <v>1698.5183999999999</v>
      </c>
      <c r="AL10" s="61">
        <v>0</v>
      </c>
      <c r="AM10" s="63">
        <v>2069.2157900000002</v>
      </c>
      <c r="AN10" s="61">
        <v>0</v>
      </c>
      <c r="AO10" s="63">
        <v>2595.4586600000007</v>
      </c>
      <c r="AP10" s="61">
        <v>0</v>
      </c>
      <c r="AQ10" s="63">
        <v>2946.1144899999995</v>
      </c>
      <c r="AR10" s="61">
        <v>0</v>
      </c>
      <c r="AS10" s="63">
        <v>2481.8999199999998</v>
      </c>
      <c r="AT10" s="61">
        <v>0</v>
      </c>
      <c r="AU10" s="63">
        <v>3364.2666500000005</v>
      </c>
      <c r="AV10" s="61">
        <v>0</v>
      </c>
      <c r="AW10" s="63">
        <v>2967.9048999999986</v>
      </c>
      <c r="AX10" s="61">
        <v>0</v>
      </c>
      <c r="AY10" s="63">
        <v>3870.2362000000012</v>
      </c>
      <c r="BA10" s="61">
        <f t="shared" si="0"/>
        <v>0</v>
      </c>
      <c r="BB10" s="63">
        <f t="shared" si="0"/>
        <v>0</v>
      </c>
      <c r="BC10" s="243">
        <f t="shared" si="1"/>
        <v>0</v>
      </c>
      <c r="BD10" s="248">
        <f t="shared" si="1"/>
        <v>3775.4331899999997</v>
      </c>
      <c r="BE10" s="243">
        <f t="shared" si="2"/>
        <v>0</v>
      </c>
      <c r="BF10" s="248">
        <f t="shared" si="2"/>
        <v>6313.8031100000007</v>
      </c>
      <c r="BG10" s="243">
        <f t="shared" si="3"/>
        <v>0</v>
      </c>
      <c r="BH10" s="248">
        <f t="shared" si="3"/>
        <v>6437.7049299999999</v>
      </c>
      <c r="BI10" s="243">
        <v>0</v>
      </c>
      <c r="BJ10" s="248">
        <v>9309.3073400000012</v>
      </c>
      <c r="BK10" s="243">
        <v>0</v>
      </c>
      <c r="BL10" s="248">
        <v>12684.30767</v>
      </c>
    </row>
    <row r="11" spans="2:64" s="31" customFormat="1" ht="15" customHeight="1">
      <c r="B11" s="60" t="s">
        <v>701</v>
      </c>
      <c r="C11" s="78" t="s">
        <v>704</v>
      </c>
      <c r="D11" s="62" t="s">
        <v>10</v>
      </c>
      <c r="E11" s="62" t="s">
        <v>10</v>
      </c>
      <c r="F11" s="61" t="s">
        <v>10</v>
      </c>
      <c r="G11" s="63" t="s">
        <v>10</v>
      </c>
      <c r="H11" s="62" t="s">
        <v>10</v>
      </c>
      <c r="I11" s="62" t="s">
        <v>10</v>
      </c>
      <c r="J11" s="61" t="s">
        <v>10</v>
      </c>
      <c r="K11" s="63" t="s">
        <v>10</v>
      </c>
      <c r="L11" s="62" t="s">
        <v>10</v>
      </c>
      <c r="M11" s="62" t="s">
        <v>10</v>
      </c>
      <c r="N11" s="61" t="s">
        <v>10</v>
      </c>
      <c r="O11" s="63" t="s">
        <v>10</v>
      </c>
      <c r="P11" s="62" t="s">
        <v>10</v>
      </c>
      <c r="Q11" s="62" t="s">
        <v>10</v>
      </c>
      <c r="R11" s="61" t="s">
        <v>10</v>
      </c>
      <c r="S11" s="63" t="s">
        <v>10</v>
      </c>
      <c r="T11" s="62" t="s">
        <v>10</v>
      </c>
      <c r="U11" s="62" t="s">
        <v>10</v>
      </c>
      <c r="V11" s="61" t="s">
        <v>10</v>
      </c>
      <c r="W11" s="63" t="s">
        <v>10</v>
      </c>
      <c r="X11" s="61" t="s">
        <v>10</v>
      </c>
      <c r="Y11" s="63" t="s">
        <v>10</v>
      </c>
      <c r="Z11" s="62" t="s">
        <v>10</v>
      </c>
      <c r="AA11" s="63" t="s">
        <v>10</v>
      </c>
      <c r="AB11" s="62">
        <v>0</v>
      </c>
      <c r="AC11" s="63">
        <v>16496.296719999998</v>
      </c>
      <c r="AD11" s="62">
        <v>0</v>
      </c>
      <c r="AE11" s="63">
        <v>28675.998939999994</v>
      </c>
      <c r="AF11" s="62">
        <v>0</v>
      </c>
      <c r="AG11" s="63">
        <v>25604.309610000004</v>
      </c>
      <c r="AH11" s="61">
        <v>0</v>
      </c>
      <c r="AI11" s="63">
        <v>27550.732909999992</v>
      </c>
      <c r="AJ11" s="61">
        <v>0</v>
      </c>
      <c r="AK11" s="63">
        <v>25618.187529999999</v>
      </c>
      <c r="AL11" s="61">
        <v>0</v>
      </c>
      <c r="AM11" s="63">
        <v>29683.477030000002</v>
      </c>
      <c r="AN11" s="61">
        <v>0</v>
      </c>
      <c r="AO11" s="63">
        <v>32803.061373935539</v>
      </c>
      <c r="AP11" s="61">
        <v>0</v>
      </c>
      <c r="AQ11" s="63">
        <v>34134.808512122589</v>
      </c>
      <c r="AR11" s="61">
        <v>0</v>
      </c>
      <c r="AS11" s="63">
        <v>47605.047550950294</v>
      </c>
      <c r="AT11" s="61">
        <v>0</v>
      </c>
      <c r="AU11" s="63">
        <v>49118.500672688388</v>
      </c>
      <c r="AV11" s="61">
        <v>0</v>
      </c>
      <c r="AW11" s="63">
        <v>53932.26107721158</v>
      </c>
      <c r="AX11" s="61">
        <v>0</v>
      </c>
      <c r="AY11" s="63">
        <v>52769.117353750997</v>
      </c>
      <c r="BA11" s="87">
        <f t="shared" si="0"/>
        <v>0</v>
      </c>
      <c r="BB11" s="85">
        <f t="shared" si="0"/>
        <v>0</v>
      </c>
      <c r="BC11" s="253">
        <f t="shared" si="1"/>
        <v>0</v>
      </c>
      <c r="BD11" s="254">
        <f t="shared" si="1"/>
        <v>0</v>
      </c>
      <c r="BE11" s="253">
        <f t="shared" si="2"/>
        <v>0</v>
      </c>
      <c r="BF11" s="254">
        <f t="shared" si="2"/>
        <v>0</v>
      </c>
      <c r="BG11" s="253">
        <f t="shared" si="3"/>
        <v>0</v>
      </c>
      <c r="BH11" s="254">
        <f t="shared" si="3"/>
        <v>98327.338179999992</v>
      </c>
      <c r="BI11" s="253">
        <v>0</v>
      </c>
      <c r="BJ11" s="254">
        <v>122239.53444605813</v>
      </c>
      <c r="BK11" s="253">
        <v>0</v>
      </c>
      <c r="BL11" s="254">
        <v>203424.92665460127</v>
      </c>
    </row>
    <row r="12" spans="2:64" s="31" customFormat="1" ht="15" customHeight="1">
      <c r="B12" s="130" t="s">
        <v>480</v>
      </c>
      <c r="C12" s="26" t="s">
        <v>517</v>
      </c>
      <c r="D12" s="366" t="s">
        <v>680</v>
      </c>
      <c r="E12" s="367"/>
      <c r="F12" s="366" t="s">
        <v>681</v>
      </c>
      <c r="G12" s="367"/>
      <c r="H12" s="365" t="s">
        <v>682</v>
      </c>
      <c r="I12" s="365"/>
      <c r="J12" s="366" t="s">
        <v>683</v>
      </c>
      <c r="K12" s="367"/>
      <c r="L12" s="365" t="s">
        <v>684</v>
      </c>
      <c r="M12" s="365"/>
      <c r="N12" s="366" t="s">
        <v>685</v>
      </c>
      <c r="O12" s="367"/>
      <c r="P12" s="365" t="s">
        <v>686</v>
      </c>
      <c r="Q12" s="365"/>
      <c r="R12" s="366" t="s">
        <v>687</v>
      </c>
      <c r="S12" s="367"/>
      <c r="T12" s="365" t="s">
        <v>640</v>
      </c>
      <c r="U12" s="365"/>
      <c r="V12" s="366" t="s">
        <v>641</v>
      </c>
      <c r="W12" s="367"/>
      <c r="X12" s="366" t="s">
        <v>642</v>
      </c>
      <c r="Y12" s="367"/>
      <c r="Z12" s="365" t="s">
        <v>643</v>
      </c>
      <c r="AA12" s="367"/>
      <c r="AB12" s="365" t="s">
        <v>692</v>
      </c>
      <c r="AC12" s="367"/>
      <c r="AD12" s="365" t="str">
        <f>AD6</f>
        <v>2Q23</v>
      </c>
      <c r="AE12" s="367"/>
      <c r="AF12" s="365" t="str">
        <f>AF6</f>
        <v>3Q23</v>
      </c>
      <c r="AG12" s="367"/>
      <c r="AH12" s="366" t="s">
        <v>738</v>
      </c>
      <c r="AI12" s="367"/>
      <c r="AJ12" s="366" t="s">
        <v>739</v>
      </c>
      <c r="AK12" s="367"/>
      <c r="AL12" s="366" t="s">
        <v>800</v>
      </c>
      <c r="AM12" s="367"/>
      <c r="AN12" s="366" t="str">
        <f>AN6</f>
        <v>3Q24</v>
      </c>
      <c r="AO12" s="367"/>
      <c r="AP12" s="366" t="str">
        <f>AP6</f>
        <v>4Q24</v>
      </c>
      <c r="AQ12" s="367"/>
      <c r="AR12" s="366" t="str">
        <f>AR6</f>
        <v>1Q25</v>
      </c>
      <c r="AS12" s="367"/>
      <c r="AT12" s="366" t="str">
        <f>AT6</f>
        <v>2Q25</v>
      </c>
      <c r="AU12" s="367"/>
      <c r="AV12" s="366" t="str">
        <f>AV6</f>
        <v>3Q25</v>
      </c>
      <c r="AW12" s="367"/>
      <c r="AX12" s="366" t="str">
        <f>AX6</f>
        <v>4Q25</v>
      </c>
      <c r="AY12" s="367"/>
      <c r="BA12" s="362">
        <v>2020</v>
      </c>
      <c r="BB12" s="364"/>
      <c r="BC12" s="362">
        <v>2021</v>
      </c>
      <c r="BD12" s="363"/>
      <c r="BE12" s="362">
        <v>2022</v>
      </c>
      <c r="BF12" s="363"/>
      <c r="BG12" s="362">
        <v>2023</v>
      </c>
      <c r="BH12" s="363"/>
      <c r="BI12" s="362">
        <f>BI6</f>
        <v>2024</v>
      </c>
      <c r="BJ12" s="363"/>
      <c r="BK12" s="362">
        <f>BK6</f>
        <v>2025</v>
      </c>
      <c r="BL12" s="363"/>
    </row>
    <row r="13" spans="2:64" s="31" customFormat="1" ht="15" customHeight="1">
      <c r="B13" s="60" t="s">
        <v>481</v>
      </c>
      <c r="C13" s="78" t="s">
        <v>518</v>
      </c>
      <c r="D13" s="65"/>
      <c r="E13" s="65">
        <v>53444.799339999998</v>
      </c>
      <c r="F13" s="64"/>
      <c r="G13" s="66">
        <v>51336.443630000002</v>
      </c>
      <c r="H13" s="65"/>
      <c r="I13" s="65">
        <v>58333.371039999991</v>
      </c>
      <c r="J13" s="64"/>
      <c r="K13" s="66">
        <v>62878.610500000003</v>
      </c>
      <c r="L13" s="65"/>
      <c r="M13" s="65">
        <v>65549.231249999997</v>
      </c>
      <c r="N13" s="64"/>
      <c r="O13" s="66">
        <v>74222.088869999978</v>
      </c>
      <c r="P13" s="65"/>
      <c r="Q13" s="65">
        <v>75625.643159999992</v>
      </c>
      <c r="R13" s="64"/>
      <c r="S13" s="66">
        <v>90144.885659999971</v>
      </c>
      <c r="T13" s="65"/>
      <c r="U13" s="65">
        <v>100672.75962000001</v>
      </c>
      <c r="V13" s="64"/>
      <c r="W13" s="66">
        <v>117649.91224999999</v>
      </c>
      <c r="X13" s="64"/>
      <c r="Y13" s="66">
        <v>133751.95726999998</v>
      </c>
      <c r="Z13" s="65"/>
      <c r="AA13" s="66">
        <v>95293.766300000018</v>
      </c>
      <c r="AB13" s="65"/>
      <c r="AC13" s="66">
        <v>158143.82519</v>
      </c>
      <c r="AD13" s="65"/>
      <c r="AE13" s="66">
        <v>178655.42293000006</v>
      </c>
      <c r="AF13" s="65"/>
      <c r="AG13" s="66">
        <v>181428.80769999986</v>
      </c>
      <c r="AH13" s="64"/>
      <c r="AI13" s="66">
        <v>186446.93781000018</v>
      </c>
      <c r="AJ13" s="64"/>
      <c r="AK13" s="66">
        <v>191825.48456000001</v>
      </c>
      <c r="AL13" s="64"/>
      <c r="AM13" s="66">
        <v>206605.91039999996</v>
      </c>
      <c r="AN13" s="64"/>
      <c r="AO13" s="66">
        <v>213740.81829393559</v>
      </c>
      <c r="AP13" s="64"/>
      <c r="AQ13" s="66">
        <v>232551.75330212258</v>
      </c>
      <c r="AR13" s="64"/>
      <c r="AS13" s="66">
        <v>250270.91308095024</v>
      </c>
      <c r="AT13" s="64"/>
      <c r="AU13" s="66">
        <v>257098.70483268824</v>
      </c>
      <c r="AV13" s="64"/>
      <c r="AW13" s="66">
        <v>272132.44733721152</v>
      </c>
      <c r="AX13" s="64"/>
      <c r="AY13" s="66">
        <v>281109.96098375128</v>
      </c>
      <c r="BA13" s="83"/>
      <c r="BB13" s="63">
        <f>SUM(E13,G13,I13,K13)</f>
        <v>225993.22451</v>
      </c>
      <c r="BC13" s="243"/>
      <c r="BD13" s="248">
        <f>SUM(M13,O13,Q13,S13)</f>
        <v>305541.84893999994</v>
      </c>
      <c r="BE13" s="243"/>
      <c r="BF13" s="248">
        <f>SUM(U13,W13,Y13,AA13)</f>
        <v>447368.39543999999</v>
      </c>
      <c r="BG13" s="243"/>
      <c r="BH13" s="248">
        <f>SUM(AC13,AE13,AG13,AI13)</f>
        <v>704674.99363000004</v>
      </c>
      <c r="BI13" s="243"/>
      <c r="BJ13" s="248">
        <v>844723.96655605815</v>
      </c>
      <c r="BK13" s="243"/>
      <c r="BL13" s="66">
        <v>1060612.0262346014</v>
      </c>
    </row>
    <row r="14" spans="2:64" s="31" customFormat="1" ht="15" customHeight="1">
      <c r="B14" s="60" t="s">
        <v>482</v>
      </c>
      <c r="C14" s="78" t="s">
        <v>298</v>
      </c>
      <c r="D14" s="65"/>
      <c r="E14" s="65">
        <v>-8131.9102400000002</v>
      </c>
      <c r="F14" s="64"/>
      <c r="G14" s="66">
        <v>-5297.6481800000001</v>
      </c>
      <c r="H14" s="65"/>
      <c r="I14" s="65">
        <v>-7043.4880900000016</v>
      </c>
      <c r="J14" s="64"/>
      <c r="K14" s="66">
        <v>-8695.9598799999985</v>
      </c>
      <c r="L14" s="65"/>
      <c r="M14" s="65">
        <v>-9692.8178900000003</v>
      </c>
      <c r="N14" s="64"/>
      <c r="O14" s="66">
        <v>-10617.886329999998</v>
      </c>
      <c r="P14" s="65"/>
      <c r="Q14" s="65">
        <v>-13685.570420000002</v>
      </c>
      <c r="R14" s="64"/>
      <c r="S14" s="66">
        <v>-21512.573799999998</v>
      </c>
      <c r="T14" s="65"/>
      <c r="U14" s="65">
        <v>-27660.331399999999</v>
      </c>
      <c r="V14" s="64"/>
      <c r="W14" s="66">
        <v>-33360.16792</v>
      </c>
      <c r="X14" s="64"/>
      <c r="Y14" s="66">
        <v>-39791.370510000001</v>
      </c>
      <c r="Z14" s="65"/>
      <c r="AA14" s="66">
        <v>-48343.825820000005</v>
      </c>
      <c r="AB14" s="65"/>
      <c r="AC14" s="66">
        <v>-62174.235877499996</v>
      </c>
      <c r="AD14" s="65"/>
      <c r="AE14" s="66">
        <v>-66845.387954999998</v>
      </c>
      <c r="AF14" s="65"/>
      <c r="AG14" s="66">
        <v>-71966.782933835377</v>
      </c>
      <c r="AH14" s="64"/>
      <c r="AI14" s="66">
        <v>-69944.484331425017</v>
      </c>
      <c r="AJ14" s="64"/>
      <c r="AK14" s="66">
        <v>-69053.054019999996</v>
      </c>
      <c r="AL14" s="64"/>
      <c r="AM14" s="66">
        <v>-72830.712459999995</v>
      </c>
      <c r="AN14" s="64"/>
      <c r="AO14" s="66">
        <v>-76841.476660000029</v>
      </c>
      <c r="AP14" s="64"/>
      <c r="AQ14" s="66">
        <v>-87630.77035999998</v>
      </c>
      <c r="AR14" s="64"/>
      <c r="AS14" s="66">
        <v>-106557.82304</v>
      </c>
      <c r="AT14" s="64"/>
      <c r="AU14" s="66">
        <v>-112098.98858000003</v>
      </c>
      <c r="AV14" s="64"/>
      <c r="AW14" s="66">
        <v>-112778.51694999996</v>
      </c>
      <c r="AX14" s="64"/>
      <c r="AY14" s="66">
        <v>-122683.75476</v>
      </c>
      <c r="BA14" s="83"/>
      <c r="BB14" s="63">
        <f t="shared" ref="BB14:BB22" si="4">SUM(E14,G14,I14,K14)</f>
        <v>-29169.006390000002</v>
      </c>
      <c r="BC14" s="243"/>
      <c r="BD14" s="248">
        <f t="shared" ref="BD14:BD22" si="5">SUM(M14,O14,Q14,S14)</f>
        <v>-55508.848440000002</v>
      </c>
      <c r="BE14" s="243"/>
      <c r="BF14" s="248">
        <f t="shared" ref="BF14:BF22" si="6">SUM(U14,W14,Y14,AA14)</f>
        <v>-149155.69565000001</v>
      </c>
      <c r="BG14" s="243"/>
      <c r="BH14" s="248">
        <f t="shared" ref="BH14:BH22" si="7">SUM(AC14,AE14,AG14,AI14)</f>
        <v>-270930.89109776041</v>
      </c>
      <c r="BI14" s="243"/>
      <c r="BJ14" s="248">
        <v>-306356.0135</v>
      </c>
      <c r="BK14" s="243"/>
      <c r="BL14" s="66">
        <v>-454119.08332999999</v>
      </c>
    </row>
    <row r="15" spans="2:64" s="31" customFormat="1" ht="15" customHeight="1">
      <c r="B15" s="60" t="s">
        <v>483</v>
      </c>
      <c r="C15" s="78" t="s">
        <v>519</v>
      </c>
      <c r="D15" s="65"/>
      <c r="E15" s="65">
        <v>45312.8891</v>
      </c>
      <c r="F15" s="64"/>
      <c r="G15" s="66">
        <v>46038.795450000005</v>
      </c>
      <c r="H15" s="65"/>
      <c r="I15" s="65">
        <v>51289.882949999992</v>
      </c>
      <c r="J15" s="64"/>
      <c r="K15" s="66">
        <v>54182.65062</v>
      </c>
      <c r="L15" s="65"/>
      <c r="M15" s="65">
        <v>55856.413359999999</v>
      </c>
      <c r="N15" s="64"/>
      <c r="O15" s="66">
        <v>63604.202539999984</v>
      </c>
      <c r="P15" s="65"/>
      <c r="Q15" s="65">
        <v>61940.072739999989</v>
      </c>
      <c r="R15" s="64"/>
      <c r="S15" s="66">
        <v>68632.311859999973</v>
      </c>
      <c r="T15" s="65"/>
      <c r="U15" s="65">
        <v>73012.428220000016</v>
      </c>
      <c r="V15" s="64"/>
      <c r="W15" s="66">
        <v>84289.744329999987</v>
      </c>
      <c r="X15" s="64"/>
      <c r="Y15" s="66">
        <v>93960.586759999976</v>
      </c>
      <c r="Z15" s="65"/>
      <c r="AA15" s="66">
        <v>46949.940480000012</v>
      </c>
      <c r="AB15" s="65"/>
      <c r="AC15" s="66">
        <v>95969.5893125</v>
      </c>
      <c r="AD15" s="65"/>
      <c r="AE15" s="66">
        <v>111810.03497500006</v>
      </c>
      <c r="AF15" s="65"/>
      <c r="AG15" s="66">
        <v>109462.02476616448</v>
      </c>
      <c r="AH15" s="64"/>
      <c r="AI15" s="66">
        <v>116502.45347857516</v>
      </c>
      <c r="AJ15" s="64"/>
      <c r="AK15" s="66">
        <v>122772.43054000002</v>
      </c>
      <c r="AL15" s="64"/>
      <c r="AM15" s="66">
        <v>133775.19793999998</v>
      </c>
      <c r="AN15" s="64"/>
      <c r="AO15" s="66">
        <v>136899.34163393558</v>
      </c>
      <c r="AP15" s="64"/>
      <c r="AQ15" s="66">
        <v>144920.98294212262</v>
      </c>
      <c r="AR15" s="64"/>
      <c r="AS15" s="66">
        <v>143713.09004095022</v>
      </c>
      <c r="AT15" s="64"/>
      <c r="AU15" s="66">
        <v>144999.7162526882</v>
      </c>
      <c r="AV15" s="64"/>
      <c r="AW15" s="66">
        <v>159353.93038721156</v>
      </c>
      <c r="AX15" s="64"/>
      <c r="AY15" s="66">
        <v>158426.2062237513</v>
      </c>
      <c r="BA15" s="83"/>
      <c r="BB15" s="63">
        <f t="shared" si="4"/>
        <v>196824.21812000001</v>
      </c>
      <c r="BC15" s="243"/>
      <c r="BD15" s="248">
        <f t="shared" si="5"/>
        <v>250033.00049999991</v>
      </c>
      <c r="BE15" s="243"/>
      <c r="BF15" s="248">
        <f t="shared" si="6"/>
        <v>298212.69978999998</v>
      </c>
      <c r="BG15" s="243"/>
      <c r="BH15" s="248">
        <f t="shared" si="7"/>
        <v>433744.10253223969</v>
      </c>
      <c r="BI15" s="243"/>
      <c r="BJ15" s="248">
        <v>538367.95305605815</v>
      </c>
      <c r="BK15" s="243"/>
      <c r="BL15" s="66">
        <v>606492.94290460134</v>
      </c>
    </row>
    <row r="16" spans="2:64" s="31" customFormat="1" ht="15" customHeight="1">
      <c r="B16" s="60" t="s">
        <v>484</v>
      </c>
      <c r="C16" s="78" t="s">
        <v>520</v>
      </c>
      <c r="D16" s="68"/>
      <c r="E16" s="68">
        <v>0.84784468572391503</v>
      </c>
      <c r="F16" s="67"/>
      <c r="G16" s="69">
        <v>0.89680531401469821</v>
      </c>
      <c r="H16" s="68"/>
      <c r="I16" s="68">
        <v>0.87925456793556156</v>
      </c>
      <c r="J16" s="67"/>
      <c r="K16" s="69">
        <v>0.86170241659522673</v>
      </c>
      <c r="L16" s="68"/>
      <c r="M16" s="68">
        <v>0.85212919045484614</v>
      </c>
      <c r="N16" s="67"/>
      <c r="O16" s="69">
        <v>0.85694438823195573</v>
      </c>
      <c r="P16" s="68"/>
      <c r="Q16" s="68">
        <v>0.81903531860157996</v>
      </c>
      <c r="R16" s="67"/>
      <c r="S16" s="69">
        <v>0.76135558171165574</v>
      </c>
      <c r="T16" s="68"/>
      <c r="U16" s="68">
        <v>0.7252451258472814</v>
      </c>
      <c r="V16" s="67"/>
      <c r="W16" s="69">
        <v>0.71644545004749882</v>
      </c>
      <c r="X16" s="67"/>
      <c r="Y16" s="69">
        <v>0.70249877966514773</v>
      </c>
      <c r="Z16" s="68"/>
      <c r="AA16" s="69">
        <v>0.49268637711509994</v>
      </c>
      <c r="AB16" s="68"/>
      <c r="AC16" s="69">
        <v>0.6068500568846017</v>
      </c>
      <c r="AD16" s="68"/>
      <c r="AE16" s="69">
        <v>0.62584181963963637</v>
      </c>
      <c r="AF16" s="68"/>
      <c r="AG16" s="69">
        <v>0.60333320906327359</v>
      </c>
      <c r="AH16" s="67"/>
      <c r="AI16" s="69">
        <v>0.62485581606761309</v>
      </c>
      <c r="AJ16" s="67"/>
      <c r="AK16" s="69">
        <v>0.64002148005312987</v>
      </c>
      <c r="AL16" s="67"/>
      <c r="AM16" s="69">
        <v>0.6474896951447523</v>
      </c>
      <c r="AN16" s="67"/>
      <c r="AO16" s="69">
        <v>0.64049226875173704</v>
      </c>
      <c r="AP16" s="67"/>
      <c r="AQ16" s="69">
        <v>0.62317733959995847</v>
      </c>
      <c r="AR16" s="67"/>
      <c r="AS16" s="69">
        <v>0.57423009438762129</v>
      </c>
      <c r="AT16" s="67"/>
      <c r="AU16" s="69">
        <v>0.56398462352056367</v>
      </c>
      <c r="AV16" s="67"/>
      <c r="AW16" s="69">
        <v>0.58557489908488924</v>
      </c>
      <c r="AX16" s="67"/>
      <c r="AY16" s="69">
        <v>0.56357379037489408</v>
      </c>
      <c r="BA16" s="83"/>
      <c r="BB16" s="69">
        <f>BB15/BB13</f>
        <v>0.87092973051185751</v>
      </c>
      <c r="BC16" s="243"/>
      <c r="BD16" s="69">
        <f>BD15/BD13</f>
        <v>0.81832652832149211</v>
      </c>
      <c r="BE16" s="243"/>
      <c r="BF16" s="69">
        <f>BF15/BF13</f>
        <v>0.66659313181186841</v>
      </c>
      <c r="BG16" s="243"/>
      <c r="BH16" s="69">
        <f>BH15/BH13</f>
        <v>0.61552361933249389</v>
      </c>
      <c r="BI16" s="243"/>
      <c r="BJ16" s="69">
        <v>0.63733003249687081</v>
      </c>
      <c r="BK16" s="243"/>
      <c r="BL16" s="69">
        <v>0.5718329869007619</v>
      </c>
    </row>
    <row r="17" spans="2:64" s="31" customFormat="1" ht="15" customHeight="1">
      <c r="B17" s="60" t="s">
        <v>485</v>
      </c>
      <c r="C17" s="78" t="s">
        <v>521</v>
      </c>
      <c r="D17" s="65"/>
      <c r="E17" s="65">
        <v>-29649.374045829856</v>
      </c>
      <c r="F17" s="64"/>
      <c r="G17" s="66">
        <v>-30705.984205829856</v>
      </c>
      <c r="H17" s="65"/>
      <c r="I17" s="65">
        <v>-29456.027885829852</v>
      </c>
      <c r="J17" s="64"/>
      <c r="K17" s="66">
        <v>-46232.98380665158</v>
      </c>
      <c r="L17" s="65"/>
      <c r="M17" s="65">
        <v>-35056.247920000002</v>
      </c>
      <c r="N17" s="64"/>
      <c r="O17" s="66">
        <v>-39953.389905942822</v>
      </c>
      <c r="P17" s="65"/>
      <c r="Q17" s="65">
        <v>-41132.823794057178</v>
      </c>
      <c r="R17" s="64"/>
      <c r="S17" s="66">
        <v>-57218.911220000002</v>
      </c>
      <c r="T17" s="65"/>
      <c r="U17" s="65">
        <v>-47715.870540000004</v>
      </c>
      <c r="V17" s="64"/>
      <c r="W17" s="66">
        <v>-61221.747940000008</v>
      </c>
      <c r="X17" s="64"/>
      <c r="Y17" s="66">
        <v>-68930.409009999988</v>
      </c>
      <c r="Z17" s="65"/>
      <c r="AA17" s="66">
        <v>-668.80364585998632</v>
      </c>
      <c r="AB17" s="65"/>
      <c r="AC17" s="66">
        <v>-49915.238044080004</v>
      </c>
      <c r="AD17" s="65"/>
      <c r="AE17" s="66">
        <v>-62513.148646950038</v>
      </c>
      <c r="AF17" s="65"/>
      <c r="AG17" s="66">
        <v>-64594.562308969944</v>
      </c>
      <c r="AH17" s="64"/>
      <c r="AI17" s="66">
        <v>-82587.656554360001</v>
      </c>
      <c r="AJ17" s="64"/>
      <c r="AK17" s="66">
        <v>-70062.945680000048</v>
      </c>
      <c r="AL17" s="64"/>
      <c r="AM17" s="66">
        <v>-71466.670492149904</v>
      </c>
      <c r="AN17" s="64"/>
      <c r="AO17" s="66">
        <v>-87244.937855840108</v>
      </c>
      <c r="AP17" s="64"/>
      <c r="AQ17" s="66">
        <v>-89618.100247184557</v>
      </c>
      <c r="AR17" s="64"/>
      <c r="AS17" s="66">
        <v>-100396.91057046186</v>
      </c>
      <c r="AT17" s="64"/>
      <c r="AU17" s="66">
        <v>-111948.40120808223</v>
      </c>
      <c r="AV17" s="64"/>
      <c r="AW17" s="66">
        <v>-107406.13974638107</v>
      </c>
      <c r="AX17" s="64"/>
      <c r="AY17" s="66">
        <v>-98106.71932777953</v>
      </c>
      <c r="BA17" s="83"/>
      <c r="BB17" s="63">
        <f t="shared" si="4"/>
        <v>-136044.36994414113</v>
      </c>
      <c r="BC17" s="243"/>
      <c r="BD17" s="248">
        <f t="shared" si="5"/>
        <v>-173361.37284000003</v>
      </c>
      <c r="BE17" s="243"/>
      <c r="BF17" s="248">
        <f t="shared" si="6"/>
        <v>-178536.83113586</v>
      </c>
      <c r="BG17" s="243"/>
      <c r="BH17" s="248">
        <f t="shared" si="7"/>
        <v>-259610.60555435999</v>
      </c>
      <c r="BI17" s="243"/>
      <c r="BJ17" s="248">
        <v>-318392.65427517466</v>
      </c>
      <c r="BK17" s="243"/>
      <c r="BL17" s="66">
        <v>-417858.17085270467</v>
      </c>
    </row>
    <row r="18" spans="2:64" s="31" customFormat="1" ht="15" customHeight="1">
      <c r="B18" s="60" t="s">
        <v>332</v>
      </c>
      <c r="C18" s="78" t="s">
        <v>396</v>
      </c>
      <c r="D18" s="65"/>
      <c r="E18" s="65">
        <v>0</v>
      </c>
      <c r="F18" s="64"/>
      <c r="G18" s="66">
        <v>0</v>
      </c>
      <c r="H18" s="65"/>
      <c r="I18" s="65">
        <v>0</v>
      </c>
      <c r="J18" s="64"/>
      <c r="K18" s="66">
        <v>0</v>
      </c>
      <c r="L18" s="65"/>
      <c r="M18" s="65">
        <v>0</v>
      </c>
      <c r="N18" s="64"/>
      <c r="O18" s="66">
        <v>0</v>
      </c>
      <c r="P18" s="65"/>
      <c r="Q18" s="65">
        <v>0</v>
      </c>
      <c r="R18" s="64"/>
      <c r="S18" s="66">
        <v>-487.35178999999999</v>
      </c>
      <c r="T18" s="65"/>
      <c r="U18" s="65">
        <v>-423.53809999999999</v>
      </c>
      <c r="V18" s="64"/>
      <c r="W18" s="66">
        <v>-417.17184999999995</v>
      </c>
      <c r="X18" s="64"/>
      <c r="Y18" s="66">
        <v>-544.4991500000001</v>
      </c>
      <c r="Z18" s="65"/>
      <c r="AA18" s="66">
        <v>1105.4125300000001</v>
      </c>
      <c r="AB18" s="65"/>
      <c r="AC18" s="66">
        <v>273.80846000000003</v>
      </c>
      <c r="AD18" s="65"/>
      <c r="AE18" s="66">
        <v>-208.83205000000001</v>
      </c>
      <c r="AF18" s="65"/>
      <c r="AG18" s="66">
        <v>-125.80135</v>
      </c>
      <c r="AH18" s="64"/>
      <c r="AI18" s="66">
        <v>-2009.1296600000001</v>
      </c>
      <c r="AJ18" s="64"/>
      <c r="AK18" s="66">
        <v>-67.922219999999996</v>
      </c>
      <c r="AL18" s="64"/>
      <c r="AM18" s="66">
        <v>-7647.4419900000012</v>
      </c>
      <c r="AN18" s="64"/>
      <c r="AO18" s="66">
        <v>7163.0676800000019</v>
      </c>
      <c r="AP18" s="64"/>
      <c r="AQ18" s="66">
        <v>10038.954055000002</v>
      </c>
      <c r="AR18" s="64"/>
      <c r="AS18" s="66">
        <v>2392.9114433791347</v>
      </c>
      <c r="AT18" s="64"/>
      <c r="AU18" s="66">
        <v>5392.385702220934</v>
      </c>
      <c r="AV18" s="64"/>
      <c r="AW18" s="66">
        <v>1459.2243599979374</v>
      </c>
      <c r="AX18" s="64"/>
      <c r="AY18" s="66">
        <v>-155902.77636499985</v>
      </c>
      <c r="BA18" s="83"/>
      <c r="BB18" s="63">
        <f t="shared" si="4"/>
        <v>0</v>
      </c>
      <c r="BC18" s="243"/>
      <c r="BD18" s="248">
        <f t="shared" si="5"/>
        <v>-487.35178999999999</v>
      </c>
      <c r="BE18" s="243"/>
      <c r="BF18" s="248">
        <f t="shared" si="6"/>
        <v>-279.79656999999997</v>
      </c>
      <c r="BG18" s="243"/>
      <c r="BH18" s="248">
        <f t="shared" si="7"/>
        <v>-2069.9546</v>
      </c>
      <c r="BI18" s="243"/>
      <c r="BJ18" s="248">
        <v>9486.6575250000024</v>
      </c>
      <c r="BK18" s="243"/>
      <c r="BL18" s="66">
        <v>-146658.25485940184</v>
      </c>
    </row>
    <row r="19" spans="2:64" s="31" customFormat="1" ht="15" customHeight="1">
      <c r="B19" s="60" t="s">
        <v>308</v>
      </c>
      <c r="C19" s="78" t="s">
        <v>308</v>
      </c>
      <c r="D19" s="65"/>
      <c r="E19" s="65">
        <v>15663.515054170141</v>
      </c>
      <c r="F19" s="64"/>
      <c r="G19" s="66">
        <v>15332.811244170141</v>
      </c>
      <c r="H19" s="65"/>
      <c r="I19" s="65">
        <v>21833.855064170151</v>
      </c>
      <c r="J19" s="64"/>
      <c r="K19" s="66">
        <v>7949.6668133484054</v>
      </c>
      <c r="L19" s="65"/>
      <c r="M19" s="65">
        <v>20800.165440000001</v>
      </c>
      <c r="N19" s="64"/>
      <c r="O19" s="66">
        <v>23650.812634057147</v>
      </c>
      <c r="P19" s="65"/>
      <c r="Q19" s="65">
        <v>20807.248945942825</v>
      </c>
      <c r="R19" s="64"/>
      <c r="S19" s="66">
        <v>10926.048849999957</v>
      </c>
      <c r="T19" s="65"/>
      <c r="U19" s="65">
        <v>24873.019579999996</v>
      </c>
      <c r="V19" s="64"/>
      <c r="W19" s="66">
        <v>22650.824540000023</v>
      </c>
      <c r="X19" s="64"/>
      <c r="Y19" s="66">
        <v>24485.678599999977</v>
      </c>
      <c r="Z19" s="65"/>
      <c r="AA19" s="66">
        <v>47386.549364139988</v>
      </c>
      <c r="AB19" s="65"/>
      <c r="AC19" s="66">
        <v>46328.159728419989</v>
      </c>
      <c r="AD19" s="65"/>
      <c r="AE19" s="66">
        <v>49088.054278050047</v>
      </c>
      <c r="AF19" s="65"/>
      <c r="AG19" s="66">
        <v>44741.661107194559</v>
      </c>
      <c r="AH19" s="64"/>
      <c r="AI19" s="66">
        <v>31905.667264215142</v>
      </c>
      <c r="AJ19" s="64"/>
      <c r="AK19" s="66">
        <v>52641.562639999946</v>
      </c>
      <c r="AL19" s="64"/>
      <c r="AM19" s="66">
        <v>54661.085457850109</v>
      </c>
      <c r="AN19" s="64"/>
      <c r="AO19" s="66">
        <v>56817.471458095461</v>
      </c>
      <c r="AP19" s="64"/>
      <c r="AQ19" s="66">
        <v>65341.83674993804</v>
      </c>
      <c r="AR19" s="64"/>
      <c r="AS19" s="66">
        <v>45709.09091386752</v>
      </c>
      <c r="AT19" s="64"/>
      <c r="AU19" s="66">
        <v>38443.700746826929</v>
      </c>
      <c r="AV19" s="64"/>
      <c r="AW19" s="66">
        <v>53407.015000828353</v>
      </c>
      <c r="AX19" s="64"/>
      <c r="AY19" s="66">
        <v>-95583.289469027994</v>
      </c>
      <c r="BA19" s="83"/>
      <c r="BB19" s="63">
        <f t="shared" si="4"/>
        <v>60779.848175858839</v>
      </c>
      <c r="BC19" s="243"/>
      <c r="BD19" s="248">
        <f t="shared" si="5"/>
        <v>76184.275869999925</v>
      </c>
      <c r="BE19" s="243"/>
      <c r="BF19" s="248">
        <f t="shared" si="6"/>
        <v>119396.07208414</v>
      </c>
      <c r="BG19" s="243"/>
      <c r="BH19" s="248">
        <f t="shared" si="7"/>
        <v>172063.54237787976</v>
      </c>
      <c r="BI19" s="243"/>
      <c r="BJ19" s="248">
        <v>229461.95630588353</v>
      </c>
      <c r="BK19" s="243"/>
      <c r="BL19" s="66">
        <v>41976.517192494808</v>
      </c>
    </row>
    <row r="20" spans="2:64" s="31" customFormat="1" ht="15" customHeight="1">
      <c r="B20" s="60" t="s">
        <v>486</v>
      </c>
      <c r="C20" s="78" t="s">
        <v>486</v>
      </c>
      <c r="D20" s="65"/>
      <c r="E20" s="65">
        <v>15778.459669999998</v>
      </c>
      <c r="F20" s="64"/>
      <c r="G20" s="66">
        <v>15476.541379999999</v>
      </c>
      <c r="H20" s="65"/>
      <c r="I20" s="65">
        <v>22068.342370000013</v>
      </c>
      <c r="J20" s="64"/>
      <c r="K20" s="66">
        <v>8183.015083225444</v>
      </c>
      <c r="L20" s="65"/>
      <c r="M20" s="65">
        <v>21034.606147971419</v>
      </c>
      <c r="N20" s="64"/>
      <c r="O20" s="66">
        <v>23890.11632202856</v>
      </c>
      <c r="P20" s="65"/>
      <c r="Q20" s="65">
        <v>21336.002619999996</v>
      </c>
      <c r="R20" s="64"/>
      <c r="S20" s="66">
        <v>11511.754159999951</v>
      </c>
      <c r="T20" s="65"/>
      <c r="U20" s="65">
        <v>25502.314369999996</v>
      </c>
      <c r="V20" s="64"/>
      <c r="W20" s="66">
        <v>23338.743800000018</v>
      </c>
      <c r="X20" s="64"/>
      <c r="Y20" s="66">
        <v>25231.435819999977</v>
      </c>
      <c r="Z20" s="65"/>
      <c r="AA20" s="66">
        <v>48195.320784139993</v>
      </c>
      <c r="AB20" s="65"/>
      <c r="AC20" s="66">
        <v>47187.890398419993</v>
      </c>
      <c r="AD20" s="65"/>
      <c r="AE20" s="66">
        <v>50001.794688050046</v>
      </c>
      <c r="AF20" s="65"/>
      <c r="AG20" s="66">
        <v>45678.936907194555</v>
      </c>
      <c r="AH20" s="64"/>
      <c r="AI20" s="66">
        <v>35120.51226421514</v>
      </c>
      <c r="AJ20" s="64"/>
      <c r="AK20" s="66">
        <v>54177.884649999949</v>
      </c>
      <c r="AL20" s="64"/>
      <c r="AM20" s="66">
        <v>56380.412637850102</v>
      </c>
      <c r="AN20" s="64"/>
      <c r="AO20" s="66">
        <v>58787.425648095457</v>
      </c>
      <c r="AP20" s="64"/>
      <c r="AQ20" s="66">
        <v>67386.208779938039</v>
      </c>
      <c r="AR20" s="64"/>
      <c r="AS20" s="66">
        <v>47966.889323867515</v>
      </c>
      <c r="AT20" s="64"/>
      <c r="AU20" s="66">
        <v>41598.330556826935</v>
      </c>
      <c r="AV20" s="64"/>
      <c r="AW20" s="66">
        <v>56375.951220828385</v>
      </c>
      <c r="AX20" s="64"/>
      <c r="AY20" s="66">
        <v>-92884.925169028007</v>
      </c>
      <c r="BA20" s="83"/>
      <c r="BB20" s="63">
        <f t="shared" si="4"/>
        <v>61506.358503225456</v>
      </c>
      <c r="BC20" s="243"/>
      <c r="BD20" s="248">
        <f t="shared" si="5"/>
        <v>77772.479249999931</v>
      </c>
      <c r="BE20" s="243"/>
      <c r="BF20" s="248">
        <f t="shared" si="6"/>
        <v>122267.81477413999</v>
      </c>
      <c r="BG20" s="243"/>
      <c r="BH20" s="248">
        <f t="shared" si="7"/>
        <v>177989.13425787975</v>
      </c>
      <c r="BI20" s="243"/>
      <c r="BJ20" s="248">
        <v>236731.93171588355</v>
      </c>
      <c r="BK20" s="243"/>
      <c r="BL20" s="66">
        <v>53056.245932494829</v>
      </c>
    </row>
    <row r="21" spans="2:64" s="31" customFormat="1" ht="15" customHeight="1">
      <c r="B21" s="60" t="s">
        <v>487</v>
      </c>
      <c r="C21" s="78" t="s">
        <v>522</v>
      </c>
      <c r="D21" s="68"/>
      <c r="E21" s="68">
        <v>0.29522909366021016</v>
      </c>
      <c r="F21" s="67"/>
      <c r="G21" s="69">
        <v>0.3014727995485027</v>
      </c>
      <c r="H21" s="68"/>
      <c r="I21" s="68">
        <v>0.37831419608627537</v>
      </c>
      <c r="J21" s="67"/>
      <c r="K21" s="69">
        <v>0.13013988410614519</v>
      </c>
      <c r="L21" s="68"/>
      <c r="M21" s="68">
        <v>0.32089783124605936</v>
      </c>
      <c r="N21" s="67"/>
      <c r="O21" s="69">
        <v>0.32187340299559758</v>
      </c>
      <c r="P21" s="68"/>
      <c r="Q21" s="68">
        <v>0.28212656089231197</v>
      </c>
      <c r="R21" s="67"/>
      <c r="S21" s="69">
        <v>0.12770279839744772</v>
      </c>
      <c r="T21" s="68"/>
      <c r="U21" s="68">
        <v>0.25331891632116954</v>
      </c>
      <c r="V21" s="67"/>
      <c r="W21" s="69">
        <v>0.19837451089981598</v>
      </c>
      <c r="X21" s="67"/>
      <c r="Y21" s="69">
        <v>0.18864348855147023</v>
      </c>
      <c r="Z21" s="68"/>
      <c r="AA21" s="69">
        <v>0.50575523096036956</v>
      </c>
      <c r="AB21" s="68"/>
      <c r="AC21" s="69">
        <v>0.29838591764001327</v>
      </c>
      <c r="AD21" s="68"/>
      <c r="AE21" s="69">
        <v>0.27987840429361899</v>
      </c>
      <c r="AF21" s="68"/>
      <c r="AG21" s="69">
        <v>0.25177334011215347</v>
      </c>
      <c r="AH21" s="67"/>
      <c r="AI21" s="69">
        <v>0.18836733215755413</v>
      </c>
      <c r="AJ21" s="67"/>
      <c r="AK21" s="69">
        <v>0.28243319585127363</v>
      </c>
      <c r="AL21" s="67"/>
      <c r="AM21" s="69">
        <v>0.27288867258780081</v>
      </c>
      <c r="AN21" s="67"/>
      <c r="AO21" s="69">
        <v>0.27504070639072414</v>
      </c>
      <c r="AP21" s="67"/>
      <c r="AQ21" s="69">
        <v>0.28976865503306865</v>
      </c>
      <c r="AR21" s="67"/>
      <c r="AS21" s="69">
        <v>0.19165986463777596</v>
      </c>
      <c r="AT21" s="67"/>
      <c r="AU21" s="69">
        <v>0.16179906695328483</v>
      </c>
      <c r="AV21" s="67"/>
      <c r="AW21" s="69">
        <v>0.20716365054024746</v>
      </c>
      <c r="AX21" s="67"/>
      <c r="AY21" s="69">
        <v>-0.33042203429567174</v>
      </c>
      <c r="BA21" s="83"/>
      <c r="BB21" s="69">
        <f>BB20/BB13</f>
        <v>0.27216018814981707</v>
      </c>
      <c r="BC21" s="243"/>
      <c r="BD21" s="69">
        <f>BD20/BD13</f>
        <v>0.25453953204712171</v>
      </c>
      <c r="BE21" s="243"/>
      <c r="BF21" s="69">
        <f>BF20/BF13</f>
        <v>0.27330454278936267</v>
      </c>
      <c r="BG21" s="243"/>
      <c r="BH21" s="69">
        <f>BH20/BH13</f>
        <v>0.25258329849481725</v>
      </c>
      <c r="BI21" s="243"/>
      <c r="BJ21" s="69">
        <v>0.2802476798202379</v>
      </c>
      <c r="BK21" s="243"/>
      <c r="BL21" s="69">
        <v>5.0024179077862996E-2</v>
      </c>
    </row>
    <row r="22" spans="2:64" s="31" customFormat="1" ht="15" customHeight="1">
      <c r="B22" s="60" t="s">
        <v>488</v>
      </c>
      <c r="C22" s="78" t="s">
        <v>523</v>
      </c>
      <c r="D22" s="65"/>
      <c r="E22" s="65">
        <v>15778.459669999998</v>
      </c>
      <c r="F22" s="64"/>
      <c r="G22" s="66">
        <v>15476.541379999999</v>
      </c>
      <c r="H22" s="65"/>
      <c r="I22" s="65">
        <v>22068.342370000013</v>
      </c>
      <c r="J22" s="64"/>
      <c r="K22" s="66">
        <v>8848.1517638040641</v>
      </c>
      <c r="L22" s="65"/>
      <c r="M22" s="65">
        <v>21034.606147971419</v>
      </c>
      <c r="N22" s="64"/>
      <c r="O22" s="66">
        <v>23890.11632202856</v>
      </c>
      <c r="P22" s="65"/>
      <c r="Q22" s="65">
        <v>21336.002619999996</v>
      </c>
      <c r="R22" s="64"/>
      <c r="S22" s="66">
        <v>11252.630339999951</v>
      </c>
      <c r="T22" s="65"/>
      <c r="U22" s="65">
        <v>25502.314369999996</v>
      </c>
      <c r="V22" s="64"/>
      <c r="W22" s="66">
        <v>23338.743800000018</v>
      </c>
      <c r="X22" s="64"/>
      <c r="Y22" s="66">
        <v>25231.435819999977</v>
      </c>
      <c r="Z22" s="65"/>
      <c r="AA22" s="66">
        <v>48195.320784139993</v>
      </c>
      <c r="AB22" s="65"/>
      <c r="AC22" s="66">
        <v>47187.890398419993</v>
      </c>
      <c r="AD22" s="65"/>
      <c r="AE22" s="66">
        <v>50001.794688050046</v>
      </c>
      <c r="AF22" s="65"/>
      <c r="AG22" s="66">
        <v>45678.936907194555</v>
      </c>
      <c r="AH22" s="64"/>
      <c r="AI22" s="66">
        <v>35120.51226421514</v>
      </c>
      <c r="AJ22" s="64"/>
      <c r="AK22" s="66">
        <v>54177.884649999949</v>
      </c>
      <c r="AL22" s="64"/>
      <c r="AM22" s="66">
        <v>56380.412637850102</v>
      </c>
      <c r="AN22" s="64"/>
      <c r="AO22" s="66">
        <v>58787.425648095457</v>
      </c>
      <c r="AP22" s="64"/>
      <c r="AQ22" s="66">
        <v>67386.208779938039</v>
      </c>
      <c r="AR22" s="64"/>
      <c r="AS22" s="66">
        <v>47595.01351386751</v>
      </c>
      <c r="AT22" s="64"/>
      <c r="AU22" s="66">
        <v>41598.330556826935</v>
      </c>
      <c r="AV22" s="64"/>
      <c r="AW22" s="66">
        <v>56244.304260825258</v>
      </c>
      <c r="AX22" s="64"/>
      <c r="AY22" s="66">
        <v>47627.213230972018</v>
      </c>
      <c r="BA22" s="83"/>
      <c r="BB22" s="63">
        <f t="shared" si="4"/>
        <v>62171.495183804072</v>
      </c>
      <c r="BC22" s="243"/>
      <c r="BD22" s="248">
        <f t="shared" si="5"/>
        <v>77513.355429999923</v>
      </c>
      <c r="BE22" s="243"/>
      <c r="BF22" s="248">
        <f t="shared" si="6"/>
        <v>122267.81477413999</v>
      </c>
      <c r="BG22" s="243"/>
      <c r="BH22" s="248">
        <f t="shared" si="7"/>
        <v>177989.13425787975</v>
      </c>
      <c r="BI22" s="243"/>
      <c r="BJ22" s="248">
        <v>236731.93171588355</v>
      </c>
      <c r="BK22" s="243"/>
      <c r="BL22" s="66">
        <v>193064.86156249169</v>
      </c>
    </row>
    <row r="23" spans="2:64" s="31" customFormat="1" ht="15" customHeight="1">
      <c r="B23" s="70" t="s">
        <v>489</v>
      </c>
      <c r="C23" s="79" t="s">
        <v>524</v>
      </c>
      <c r="D23" s="72"/>
      <c r="E23" s="72">
        <v>0.29522909366021016</v>
      </c>
      <c r="F23" s="71"/>
      <c r="G23" s="73">
        <v>0.3014727995485027</v>
      </c>
      <c r="H23" s="72"/>
      <c r="I23" s="72">
        <v>0.37831419608627537</v>
      </c>
      <c r="J23" s="71"/>
      <c r="K23" s="73">
        <v>0.14071799127628726</v>
      </c>
      <c r="L23" s="72"/>
      <c r="M23" s="72">
        <v>0.32089783124605931</v>
      </c>
      <c r="N23" s="71"/>
      <c r="O23" s="73">
        <v>0.32187340299559758</v>
      </c>
      <c r="P23" s="72"/>
      <c r="Q23" s="72">
        <v>0.28212656089231197</v>
      </c>
      <c r="R23" s="71"/>
      <c r="S23" s="73">
        <v>0.12482827237078727</v>
      </c>
      <c r="T23" s="72"/>
      <c r="U23" s="72">
        <v>0.25331891632116954</v>
      </c>
      <c r="V23" s="71"/>
      <c r="W23" s="73">
        <v>0.19837451089981598</v>
      </c>
      <c r="X23" s="71"/>
      <c r="Y23" s="73">
        <v>0.18864348855147023</v>
      </c>
      <c r="Z23" s="72"/>
      <c r="AA23" s="73">
        <v>0.50575523096036956</v>
      </c>
      <c r="AB23" s="72"/>
      <c r="AC23" s="73">
        <v>0.29838591764001327</v>
      </c>
      <c r="AD23" s="72"/>
      <c r="AE23" s="73">
        <v>0.27987840429361899</v>
      </c>
      <c r="AF23" s="72"/>
      <c r="AG23" s="73">
        <v>0.25177334011215347</v>
      </c>
      <c r="AH23" s="71"/>
      <c r="AI23" s="73">
        <v>0.18836733215755413</v>
      </c>
      <c r="AJ23" s="71"/>
      <c r="AK23" s="73">
        <v>0.28243319585127363</v>
      </c>
      <c r="AL23" s="71"/>
      <c r="AM23" s="73">
        <v>0.27288867258780081</v>
      </c>
      <c r="AN23" s="71"/>
      <c r="AO23" s="73">
        <v>0.27504070639072414</v>
      </c>
      <c r="AP23" s="71"/>
      <c r="AQ23" s="73">
        <v>0.28976865503306865</v>
      </c>
      <c r="AR23" s="71"/>
      <c r="AS23" s="73">
        <v>0.19017397158923094</v>
      </c>
      <c r="AT23" s="71"/>
      <c r="AU23" s="73">
        <v>0.16179906695328483</v>
      </c>
      <c r="AV23" s="71"/>
      <c r="AW23" s="73">
        <v>0.20667988992554945</v>
      </c>
      <c r="AX23" s="71"/>
      <c r="AY23" s="73">
        <v>0.16942556238241935</v>
      </c>
      <c r="BA23" s="255"/>
      <c r="BB23" s="73">
        <f>BB22/BB13</f>
        <v>0.27510335904363825</v>
      </c>
      <c r="BC23" s="247"/>
      <c r="BD23" s="73">
        <f>BD22/BD13</f>
        <v>0.25369145241122576</v>
      </c>
      <c r="BE23" s="247"/>
      <c r="BF23" s="73">
        <f>BF22/BF13</f>
        <v>0.27330454278936267</v>
      </c>
      <c r="BG23" s="247"/>
      <c r="BH23" s="73">
        <f>BH22/BH13</f>
        <v>0.25258329849481725</v>
      </c>
      <c r="BI23" s="247"/>
      <c r="BJ23" s="73">
        <v>0.2802476798202379</v>
      </c>
      <c r="BK23" s="247"/>
      <c r="BL23" s="73">
        <v>0.18203155987954717</v>
      </c>
    </row>
    <row r="24" spans="2:64" ht="14.5">
      <c r="B24" s="89" t="s">
        <v>525</v>
      </c>
      <c r="E24" s="4"/>
      <c r="F24" s="3"/>
      <c r="G24" s="3"/>
      <c r="H24" s="3"/>
      <c r="I24" s="3"/>
      <c r="J24" s="3"/>
      <c r="K24" s="3"/>
      <c r="L24" s="3"/>
      <c r="M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</row>
    <row r="25" spans="2:64" ht="14.5"/>
    <row r="31" spans="2:64" ht="17.399999999999999" customHeight="1"/>
  </sheetData>
  <mergeCells count="60">
    <mergeCell ref="N6:O6"/>
    <mergeCell ref="N12:O12"/>
    <mergeCell ref="P6:Q6"/>
    <mergeCell ref="Z12:AA12"/>
    <mergeCell ref="X12:Y12"/>
    <mergeCell ref="V12:W12"/>
    <mergeCell ref="T12:U12"/>
    <mergeCell ref="R12:S12"/>
    <mergeCell ref="P12:Q12"/>
    <mergeCell ref="Z6:AA6"/>
    <mergeCell ref="X6:Y6"/>
    <mergeCell ref="V6:W6"/>
    <mergeCell ref="T6:U6"/>
    <mergeCell ref="R6:S6"/>
    <mergeCell ref="AF6:AG6"/>
    <mergeCell ref="AF12:AG12"/>
    <mergeCell ref="D6:E6"/>
    <mergeCell ref="F6:G6"/>
    <mergeCell ref="H6:I6"/>
    <mergeCell ref="J6:K6"/>
    <mergeCell ref="L6:M6"/>
    <mergeCell ref="D12:E12"/>
    <mergeCell ref="F12:G12"/>
    <mergeCell ref="H12:I12"/>
    <mergeCell ref="J12:K12"/>
    <mergeCell ref="L12:M12"/>
    <mergeCell ref="AD6:AE6"/>
    <mergeCell ref="AD12:AE12"/>
    <mergeCell ref="AB6:AC6"/>
    <mergeCell ref="AB12:AC12"/>
    <mergeCell ref="AH6:AI6"/>
    <mergeCell ref="AH12:AI12"/>
    <mergeCell ref="BA6:BB6"/>
    <mergeCell ref="AJ6:AK6"/>
    <mergeCell ref="AJ12:AK12"/>
    <mergeCell ref="AL6:AM6"/>
    <mergeCell ref="AL12:AM12"/>
    <mergeCell ref="AN6:AO6"/>
    <mergeCell ref="AN12:AO12"/>
    <mergeCell ref="AP6:AQ6"/>
    <mergeCell ref="AP12:AQ12"/>
    <mergeCell ref="AR6:AS6"/>
    <mergeCell ref="AR12:AS12"/>
    <mergeCell ref="AT6:AU6"/>
    <mergeCell ref="AT12:AU12"/>
    <mergeCell ref="AV6:AW6"/>
    <mergeCell ref="BK6:BL6"/>
    <mergeCell ref="BK12:BL12"/>
    <mergeCell ref="AX6:AY6"/>
    <mergeCell ref="AX12:AY12"/>
    <mergeCell ref="AV12:AW12"/>
    <mergeCell ref="BG6:BH6"/>
    <mergeCell ref="BA12:BB12"/>
    <mergeCell ref="BC12:BD12"/>
    <mergeCell ref="BE12:BF12"/>
    <mergeCell ref="BG12:BH12"/>
    <mergeCell ref="BC6:BD6"/>
    <mergeCell ref="BE6:BF6"/>
    <mergeCell ref="BI6:BJ6"/>
    <mergeCell ref="BI12:BJ12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BB16 BD16:BH16 BB21:BH2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09B8A-BA20-4E01-A591-44BDDC487786}">
  <sheetPr>
    <tabColor rgb="FF0539B6"/>
  </sheetPr>
  <dimension ref="B1:BL191"/>
  <sheetViews>
    <sheetView showGridLines="0" zoomScaleNormal="100" workbookViewId="0">
      <pane xSplit="3" ySplit="6" topLeftCell="BC126" activePane="bottomRight" state="frozen"/>
      <selection pane="topRight" activeCell="D1" sqref="D1"/>
      <selection pane="bottomLeft" activeCell="A11" sqref="A11"/>
      <selection pane="bottomRight" activeCell="BO95" sqref="BO95"/>
    </sheetView>
  </sheetViews>
  <sheetFormatPr defaultColWidth="9.08984375" defaultRowHeight="10.5"/>
  <cols>
    <col min="1" max="1" width="3.36328125" style="38" customWidth="1"/>
    <col min="2" max="2" width="48.453125" style="38" customWidth="1"/>
    <col min="3" max="3" width="40.6328125" style="38" customWidth="1"/>
    <col min="4" max="5" width="11.36328125" style="38" bestFit="1" customWidth="1"/>
    <col min="6" max="6" width="10.453125" style="38" bestFit="1" customWidth="1"/>
    <col min="7" max="7" width="10.6328125" style="38" bestFit="1" customWidth="1"/>
    <col min="8" max="8" width="11.08984375" style="38" bestFit="1" customWidth="1"/>
    <col min="9" max="9" width="11" style="38" bestFit="1" customWidth="1"/>
    <col min="10" max="11" width="11.08984375" style="38" bestFit="1" customWidth="1"/>
    <col min="12" max="13" width="10.90625" style="38" bestFit="1" customWidth="1"/>
    <col min="14" max="14" width="10.6328125" style="38" bestFit="1" customWidth="1"/>
    <col min="15" max="15" width="11" style="38" bestFit="1" customWidth="1"/>
    <col min="16" max="16" width="11.08984375" style="38" bestFit="1" customWidth="1"/>
    <col min="17" max="18" width="11" style="38" bestFit="1" customWidth="1"/>
    <col min="19" max="19" width="10.90625" style="38" bestFit="1" customWidth="1"/>
    <col min="20" max="20" width="11" style="38" bestFit="1" customWidth="1"/>
    <col min="21" max="21" width="10.6328125" style="38" bestFit="1" customWidth="1"/>
    <col min="22" max="22" width="11.08984375" style="38" bestFit="1" customWidth="1"/>
    <col min="23" max="23" width="11" style="38" bestFit="1" customWidth="1"/>
    <col min="24" max="24" width="11.08984375" style="38" bestFit="1" customWidth="1"/>
    <col min="25" max="25" width="11" style="38" bestFit="1" customWidth="1"/>
    <col min="26" max="26" width="10.6328125" style="38" bestFit="1" customWidth="1"/>
    <col min="27" max="27" width="11" style="38" bestFit="1" customWidth="1"/>
    <col min="28" max="28" width="11.36328125" style="38" bestFit="1" customWidth="1"/>
    <col min="29" max="30" width="11" style="38" bestFit="1" customWidth="1"/>
    <col min="31" max="31" width="10.90625" style="38" bestFit="1" customWidth="1"/>
    <col min="32" max="32" width="10.6328125" style="38" bestFit="1" customWidth="1"/>
    <col min="33" max="33" width="11.36328125" style="38" bestFit="1" customWidth="1"/>
    <col min="34" max="34" width="11.08984375" style="38" bestFit="1" customWidth="1"/>
    <col min="35" max="35" width="11.36328125" style="38" bestFit="1" customWidth="1"/>
    <col min="36" max="36" width="10.90625" style="38" bestFit="1" customWidth="1"/>
    <col min="37" max="37" width="10.6328125" style="38" bestFit="1" customWidth="1"/>
    <col min="38" max="38" width="11.08984375" style="38" bestFit="1" customWidth="1"/>
    <col min="39" max="39" width="10.6328125" style="38" bestFit="1" customWidth="1"/>
    <col min="40" max="40" width="11.08984375" style="38" bestFit="1" customWidth="1"/>
    <col min="41" max="41" width="11.90625" style="38" bestFit="1" customWidth="1"/>
    <col min="42" max="42" width="11.6328125" style="38" bestFit="1" customWidth="1"/>
    <col min="43" max="43" width="11.90625" style="38" bestFit="1" customWidth="1"/>
    <col min="44" max="45" width="11.54296875" style="38" bestFit="1" customWidth="1"/>
    <col min="46" max="46" width="12.6328125" style="38" bestFit="1" customWidth="1"/>
    <col min="47" max="47" width="12" style="38" bestFit="1" customWidth="1"/>
    <col min="48" max="48" width="11.90625" style="38" bestFit="1" customWidth="1"/>
    <col min="49" max="49" width="11.54296875" style="38" bestFit="1" customWidth="1"/>
    <col min="50" max="50" width="12.36328125" style="38" bestFit="1" customWidth="1"/>
    <col min="51" max="54" width="12.54296875" style="38" bestFit="1" customWidth="1"/>
    <col min="55" max="55" width="12.453125" style="38" bestFit="1" customWidth="1"/>
    <col min="56" max="64" width="12.453125" style="38" customWidth="1"/>
    <col min="65" max="16384" width="9.08984375" style="38"/>
  </cols>
  <sheetData>
    <row r="1" spans="2:64" customFormat="1" ht="14.5"/>
    <row r="2" spans="2:64" customFormat="1" ht="14.5"/>
    <row r="3" spans="2:64" customFormat="1" ht="14.5"/>
    <row r="4" spans="2:64" customFormat="1" ht="14.5"/>
    <row r="5" spans="2:64" s="182" customFormat="1" ht="15" customHeight="1">
      <c r="B5" s="40" t="s">
        <v>450</v>
      </c>
      <c r="C5" s="214" t="s">
        <v>448</v>
      </c>
      <c r="D5" s="213" t="s">
        <v>644</v>
      </c>
      <c r="E5" s="213" t="s">
        <v>645</v>
      </c>
      <c r="F5" s="213" t="s">
        <v>646</v>
      </c>
      <c r="G5" s="213" t="s">
        <v>647</v>
      </c>
      <c r="H5" s="213" t="s">
        <v>648</v>
      </c>
      <c r="I5" s="213" t="s">
        <v>649</v>
      </c>
      <c r="J5" s="213" t="s">
        <v>650</v>
      </c>
      <c r="K5" s="213" t="s">
        <v>651</v>
      </c>
      <c r="L5" s="213" t="s">
        <v>652</v>
      </c>
      <c r="M5" s="213" t="s">
        <v>653</v>
      </c>
      <c r="N5" s="213" t="s">
        <v>654</v>
      </c>
      <c r="O5" s="213" t="s">
        <v>655</v>
      </c>
      <c r="P5" s="213" t="s">
        <v>656</v>
      </c>
      <c r="Q5" s="213" t="s">
        <v>657</v>
      </c>
      <c r="R5" s="213" t="s">
        <v>658</v>
      </c>
      <c r="S5" s="213" t="s">
        <v>659</v>
      </c>
      <c r="T5" s="213" t="s">
        <v>660</v>
      </c>
      <c r="U5" s="213" t="s">
        <v>661</v>
      </c>
      <c r="V5" s="213" t="s">
        <v>662</v>
      </c>
      <c r="W5" s="213" t="s">
        <v>663</v>
      </c>
      <c r="X5" s="213" t="s">
        <v>664</v>
      </c>
      <c r="Y5" s="213" t="s">
        <v>665</v>
      </c>
      <c r="Z5" s="213" t="s">
        <v>666</v>
      </c>
      <c r="AA5" s="213" t="s">
        <v>667</v>
      </c>
      <c r="AB5" s="213" t="s">
        <v>668</v>
      </c>
      <c r="AC5" s="213" t="s">
        <v>669</v>
      </c>
      <c r="AD5" s="213" t="s">
        <v>670</v>
      </c>
      <c r="AE5" s="213" t="s">
        <v>671</v>
      </c>
      <c r="AF5" s="213" t="s">
        <v>672</v>
      </c>
      <c r="AG5" s="213" t="s">
        <v>673</v>
      </c>
      <c r="AH5" s="213" t="s">
        <v>674</v>
      </c>
      <c r="AI5" s="213" t="s">
        <v>675</v>
      </c>
      <c r="AJ5" s="213" t="s">
        <v>676</v>
      </c>
      <c r="AK5" s="213" t="s">
        <v>677</v>
      </c>
      <c r="AL5" s="213" t="s">
        <v>678</v>
      </c>
      <c r="AM5" s="213" t="s">
        <v>679</v>
      </c>
      <c r="AN5" s="213" t="s">
        <v>680</v>
      </c>
      <c r="AO5" s="213" t="s">
        <v>681</v>
      </c>
      <c r="AP5" s="213" t="s">
        <v>682</v>
      </c>
      <c r="AQ5" s="213" t="s">
        <v>683</v>
      </c>
      <c r="AR5" s="213" t="s">
        <v>684</v>
      </c>
      <c r="AS5" s="213" t="s">
        <v>685</v>
      </c>
      <c r="AT5" s="213" t="s">
        <v>686</v>
      </c>
      <c r="AU5" s="213" t="s">
        <v>687</v>
      </c>
      <c r="AV5" s="213" t="s">
        <v>640</v>
      </c>
      <c r="AW5" s="213" t="s">
        <v>641</v>
      </c>
      <c r="AX5" s="213" t="s">
        <v>642</v>
      </c>
      <c r="AY5" s="213" t="s">
        <v>643</v>
      </c>
      <c r="AZ5" s="213" t="s">
        <v>692</v>
      </c>
      <c r="BA5" s="213" t="s">
        <v>727</v>
      </c>
      <c r="BB5" s="213" t="s">
        <v>731</v>
      </c>
      <c r="BC5" s="213" t="s">
        <v>738</v>
      </c>
      <c r="BD5" s="213" t="s">
        <v>739</v>
      </c>
      <c r="BE5" s="213" t="s">
        <v>800</v>
      </c>
      <c r="BF5" s="213" t="s">
        <v>851</v>
      </c>
      <c r="BG5" s="213" t="s">
        <v>854</v>
      </c>
      <c r="BH5" s="213" t="s">
        <v>855</v>
      </c>
      <c r="BI5" s="213" t="s">
        <v>863</v>
      </c>
      <c r="BJ5" s="213" t="s">
        <v>868</v>
      </c>
      <c r="BK5" s="213" t="s">
        <v>885</v>
      </c>
      <c r="BL5" s="213" t="s">
        <v>940</v>
      </c>
    </row>
    <row r="6" spans="2:64" s="29" customFormat="1" ht="15" customHeight="1">
      <c r="B6" s="26" t="s">
        <v>0</v>
      </c>
      <c r="C6" s="183" t="s">
        <v>69</v>
      </c>
      <c r="D6" s="27">
        <v>3945843</v>
      </c>
      <c r="E6" s="27">
        <v>3849983</v>
      </c>
      <c r="F6" s="27">
        <v>3977114</v>
      </c>
      <c r="G6" s="27">
        <v>4019641</v>
      </c>
      <c r="H6" s="27">
        <v>4074203</v>
      </c>
      <c r="I6" s="27">
        <v>4234551</v>
      </c>
      <c r="J6" s="27">
        <v>4067380</v>
      </c>
      <c r="K6" s="27">
        <v>4332572</v>
      </c>
      <c r="L6" s="27">
        <v>5021397</v>
      </c>
      <c r="M6" s="27">
        <v>4780051</v>
      </c>
      <c r="N6" s="27">
        <v>4661841</v>
      </c>
      <c r="O6" s="27">
        <v>4906918</v>
      </c>
      <c r="P6" s="27">
        <v>5007490</v>
      </c>
      <c r="Q6" s="27">
        <v>4894138</v>
      </c>
      <c r="R6" s="27">
        <v>4800162</v>
      </c>
      <c r="S6" s="27">
        <v>4873531</v>
      </c>
      <c r="T6" s="27">
        <v>5226122</v>
      </c>
      <c r="U6" s="27">
        <v>5071706</v>
      </c>
      <c r="V6" s="27">
        <v>5659070</v>
      </c>
      <c r="W6" s="27">
        <v>5183866</v>
      </c>
      <c r="X6" s="27">
        <v>4808627</v>
      </c>
      <c r="Y6" s="27">
        <v>4888513</v>
      </c>
      <c r="Z6" s="27">
        <v>4779419</v>
      </c>
      <c r="AA6" s="27">
        <v>4868291</v>
      </c>
      <c r="AB6" s="27">
        <v>4823983</v>
      </c>
      <c r="AC6" s="27">
        <v>4745357</v>
      </c>
      <c r="AD6" s="27">
        <v>4677284</v>
      </c>
      <c r="AE6" s="27">
        <v>4970681</v>
      </c>
      <c r="AF6" s="27">
        <v>4931412</v>
      </c>
      <c r="AG6" s="27">
        <v>5334544</v>
      </c>
      <c r="AH6" s="27">
        <v>5907205</v>
      </c>
      <c r="AI6" s="27">
        <v>5822659</v>
      </c>
      <c r="AJ6" s="27">
        <v>5783415</v>
      </c>
      <c r="AK6" s="27">
        <v>6108130</v>
      </c>
      <c r="AL6" s="27">
        <v>6298762</v>
      </c>
      <c r="AM6" s="27">
        <v>6328114</v>
      </c>
      <c r="AN6" s="27">
        <v>6369897</v>
      </c>
      <c r="AO6" s="28">
        <v>6906563</v>
      </c>
      <c r="AP6" s="28">
        <v>7922554</v>
      </c>
      <c r="AQ6" s="28">
        <v>8980458</v>
      </c>
      <c r="AR6" s="28">
        <v>9497796</v>
      </c>
      <c r="AS6" s="28">
        <v>9168896</v>
      </c>
      <c r="AT6" s="28">
        <v>10339502</v>
      </c>
      <c r="AU6" s="28">
        <v>10719787</v>
      </c>
      <c r="AV6" s="28">
        <v>11115484</v>
      </c>
      <c r="AW6" s="28">
        <v>11853111</v>
      </c>
      <c r="AX6" s="28">
        <v>11976908</v>
      </c>
      <c r="AY6" s="28">
        <v>12882347</v>
      </c>
      <c r="AZ6" s="28">
        <v>12547458</v>
      </c>
      <c r="BA6" s="28" t="s">
        <v>728</v>
      </c>
      <c r="BB6" s="28">
        <v>12767413</v>
      </c>
      <c r="BC6" s="263">
        <v>12820144.867188977</v>
      </c>
      <c r="BD6" s="268">
        <v>13551721</v>
      </c>
      <c r="BE6" s="268">
        <v>13903166</v>
      </c>
      <c r="BF6" s="268">
        <v>13931994</v>
      </c>
      <c r="BG6" s="268">
        <v>15437636</v>
      </c>
      <c r="BH6" s="268">
        <v>18121825</v>
      </c>
      <c r="BI6" s="268">
        <v>17465355</v>
      </c>
      <c r="BJ6" s="268">
        <v>18438468</v>
      </c>
      <c r="BK6" s="268">
        <v>19077325</v>
      </c>
      <c r="BL6" s="268">
        <v>18941908</v>
      </c>
    </row>
    <row r="7" spans="2:64" s="29" customFormat="1" ht="13" customHeight="1">
      <c r="B7" s="127" t="s">
        <v>1</v>
      </c>
      <c r="C7" s="184" t="s">
        <v>70</v>
      </c>
      <c r="D7" s="191">
        <v>2544156</v>
      </c>
      <c r="E7" s="191">
        <v>2412657</v>
      </c>
      <c r="F7" s="191">
        <v>2493216</v>
      </c>
      <c r="G7" s="191">
        <v>2543758</v>
      </c>
      <c r="H7" s="191">
        <v>2511541</v>
      </c>
      <c r="I7" s="191">
        <v>2640765</v>
      </c>
      <c r="J7" s="191">
        <v>2446810</v>
      </c>
      <c r="K7" s="191">
        <v>2580358</v>
      </c>
      <c r="L7" s="191">
        <v>3371764</v>
      </c>
      <c r="M7" s="191">
        <v>3178775</v>
      </c>
      <c r="N7" s="191">
        <v>3054419</v>
      </c>
      <c r="O7" s="191">
        <v>3030862</v>
      </c>
      <c r="P7" s="191">
        <v>3148651</v>
      </c>
      <c r="Q7" s="191">
        <v>3042291</v>
      </c>
      <c r="R7" s="191">
        <v>2942186</v>
      </c>
      <c r="S7" s="191">
        <v>2985648</v>
      </c>
      <c r="T7" s="191">
        <v>3324215</v>
      </c>
      <c r="U7" s="191">
        <v>3155698</v>
      </c>
      <c r="V7" s="191">
        <v>3715871</v>
      </c>
      <c r="W7" s="191">
        <v>3198537</v>
      </c>
      <c r="X7" s="191">
        <v>2857481</v>
      </c>
      <c r="Y7" s="191">
        <v>2991291</v>
      </c>
      <c r="Z7" s="191">
        <v>2905604</v>
      </c>
      <c r="AA7" s="191">
        <v>3038140</v>
      </c>
      <c r="AB7" s="191">
        <v>3013931</v>
      </c>
      <c r="AC7" s="191">
        <v>2996201</v>
      </c>
      <c r="AD7" s="191">
        <v>2932113</v>
      </c>
      <c r="AE7" s="191">
        <v>3109734</v>
      </c>
      <c r="AF7" s="191">
        <v>3022642</v>
      </c>
      <c r="AG7" s="191">
        <v>3347360</v>
      </c>
      <c r="AH7" s="191">
        <v>3883786</v>
      </c>
      <c r="AI7" s="191">
        <v>3480600</v>
      </c>
      <c r="AJ7" s="191">
        <v>3304773</v>
      </c>
      <c r="AK7" s="191">
        <v>3582882</v>
      </c>
      <c r="AL7" s="191">
        <v>3775778</v>
      </c>
      <c r="AM7" s="191">
        <v>3758056</v>
      </c>
      <c r="AN7" s="191">
        <v>3742721</v>
      </c>
      <c r="AO7" s="192">
        <v>4232928</v>
      </c>
      <c r="AP7" s="192">
        <v>4724943</v>
      </c>
      <c r="AQ7" s="192">
        <v>5307593</v>
      </c>
      <c r="AR7" s="192">
        <v>5708830</v>
      </c>
      <c r="AS7" s="192">
        <v>5444152</v>
      </c>
      <c r="AT7" s="192">
        <v>6332563</v>
      </c>
      <c r="AU7" s="192">
        <v>6556760</v>
      </c>
      <c r="AV7" s="192">
        <v>7011508</v>
      </c>
      <c r="AW7" s="192">
        <v>7680082</v>
      </c>
      <c r="AX7" s="192">
        <v>7670807</v>
      </c>
      <c r="AY7" s="192">
        <v>7829913</v>
      </c>
      <c r="AZ7" s="192">
        <v>7285046</v>
      </c>
      <c r="BA7" s="192">
        <v>7235830</v>
      </c>
      <c r="BB7" s="192">
        <v>7444752</v>
      </c>
      <c r="BC7" s="192">
        <v>7387649.3695679437</v>
      </c>
      <c r="BD7" s="192">
        <v>8014352</v>
      </c>
      <c r="BE7" s="192">
        <v>8283174</v>
      </c>
      <c r="BF7" s="192">
        <v>8167708</v>
      </c>
      <c r="BG7" s="192">
        <v>8911878</v>
      </c>
      <c r="BH7" s="192">
        <v>9863134</v>
      </c>
      <c r="BI7" s="192">
        <v>9104660</v>
      </c>
      <c r="BJ7" s="192">
        <v>9943434</v>
      </c>
      <c r="BK7" s="192">
        <v>10189331</v>
      </c>
      <c r="BL7" s="192">
        <v>10431871</v>
      </c>
    </row>
    <row r="8" spans="2:64" s="31" customFormat="1" ht="15" customHeight="1">
      <c r="B8" s="30" t="s">
        <v>2</v>
      </c>
      <c r="C8" s="185" t="s">
        <v>71</v>
      </c>
      <c r="D8" s="193">
        <v>1139276</v>
      </c>
      <c r="E8" s="193">
        <v>951826</v>
      </c>
      <c r="F8" s="193">
        <v>1004685</v>
      </c>
      <c r="G8" s="193">
        <v>736191</v>
      </c>
      <c r="H8" s="193">
        <v>632170</v>
      </c>
      <c r="I8" s="193">
        <v>828962</v>
      </c>
      <c r="J8" s="193">
        <v>686346</v>
      </c>
      <c r="K8" s="193">
        <v>855255</v>
      </c>
      <c r="L8" s="193">
        <v>1324592</v>
      </c>
      <c r="M8" s="193">
        <v>1147173</v>
      </c>
      <c r="N8" s="193">
        <v>959528</v>
      </c>
      <c r="O8" s="193">
        <v>1166550</v>
      </c>
      <c r="P8" s="193">
        <v>1237881</v>
      </c>
      <c r="Q8" s="193">
        <v>1171885</v>
      </c>
      <c r="R8" s="193">
        <v>1150735</v>
      </c>
      <c r="S8" s="193">
        <v>1358090</v>
      </c>
      <c r="T8" s="193">
        <v>1588662</v>
      </c>
      <c r="U8" s="193">
        <v>1359630</v>
      </c>
      <c r="V8" s="193">
        <v>1638149</v>
      </c>
      <c r="W8" s="193">
        <v>1328404</v>
      </c>
      <c r="X8" s="193">
        <v>1029748</v>
      </c>
      <c r="Y8" s="193">
        <v>1157969</v>
      </c>
      <c r="Z8" s="193">
        <v>1122663</v>
      </c>
      <c r="AA8" s="193">
        <v>1133643</v>
      </c>
      <c r="AB8" s="193">
        <v>1000101</v>
      </c>
      <c r="AC8" s="193">
        <v>1066857</v>
      </c>
      <c r="AD8" s="193">
        <v>1026144</v>
      </c>
      <c r="AE8" s="193">
        <v>1001599</v>
      </c>
      <c r="AF8" s="193">
        <v>836863</v>
      </c>
      <c r="AG8" s="193">
        <v>1154095</v>
      </c>
      <c r="AH8" s="193">
        <v>1449917</v>
      </c>
      <c r="AI8" s="193">
        <v>1229151</v>
      </c>
      <c r="AJ8" s="193">
        <v>960482</v>
      </c>
      <c r="AK8" s="193">
        <v>1045134</v>
      </c>
      <c r="AL8" s="193">
        <v>999319</v>
      </c>
      <c r="AM8" s="193">
        <v>1177202</v>
      </c>
      <c r="AN8" s="193">
        <v>934617</v>
      </c>
      <c r="AO8" s="194">
        <v>1632339</v>
      </c>
      <c r="AP8" s="194">
        <v>1652386</v>
      </c>
      <c r="AQ8" s="194">
        <v>1660364</v>
      </c>
      <c r="AR8" s="194">
        <v>1646735</v>
      </c>
      <c r="AS8" s="194">
        <v>945993</v>
      </c>
      <c r="AT8" s="194">
        <v>1012243</v>
      </c>
      <c r="AU8" s="194">
        <v>1890759</v>
      </c>
      <c r="AV8" s="194">
        <v>1749915</v>
      </c>
      <c r="AW8" s="194">
        <v>1960421</v>
      </c>
      <c r="AX8" s="194">
        <v>1626738</v>
      </c>
      <c r="AY8" s="194">
        <v>2504862</v>
      </c>
      <c r="AZ8" s="194">
        <v>1614230</v>
      </c>
      <c r="BA8" s="194">
        <v>1803756</v>
      </c>
      <c r="BB8" s="194">
        <v>2145325</v>
      </c>
      <c r="BC8" s="194">
        <v>2864806.4556218092</v>
      </c>
      <c r="BD8" s="194">
        <v>2818649</v>
      </c>
      <c r="BE8" s="194">
        <v>2651711</v>
      </c>
      <c r="BF8" s="194">
        <v>1875125</v>
      </c>
      <c r="BG8" s="194">
        <v>2252138</v>
      </c>
      <c r="BH8" s="194">
        <v>2252828</v>
      </c>
      <c r="BI8" s="194">
        <v>1693480</v>
      </c>
      <c r="BJ8" s="194">
        <v>2608480</v>
      </c>
      <c r="BK8" s="194">
        <v>3821860</v>
      </c>
      <c r="BL8" s="194">
        <v>3487591</v>
      </c>
    </row>
    <row r="9" spans="2:64" s="31" customFormat="1" ht="15" customHeight="1">
      <c r="B9" s="30" t="s">
        <v>3</v>
      </c>
      <c r="C9" s="185" t="s">
        <v>72</v>
      </c>
      <c r="D9" s="193">
        <v>163781</v>
      </c>
      <c r="E9" s="193">
        <v>152036</v>
      </c>
      <c r="F9" s="193">
        <v>119455</v>
      </c>
      <c r="G9" s="193">
        <v>367959</v>
      </c>
      <c r="H9" s="193">
        <v>308956</v>
      </c>
      <c r="I9" s="193">
        <v>269760</v>
      </c>
      <c r="J9" s="193">
        <v>203790</v>
      </c>
      <c r="K9" s="193">
        <v>244183</v>
      </c>
      <c r="L9" s="193">
        <v>321320</v>
      </c>
      <c r="M9" s="193">
        <v>242996</v>
      </c>
      <c r="N9" s="193">
        <v>248283</v>
      </c>
      <c r="O9" s="193">
        <v>247279</v>
      </c>
      <c r="P9" s="193">
        <v>197389</v>
      </c>
      <c r="Q9" s="193">
        <v>188630</v>
      </c>
      <c r="R9" s="193">
        <v>155366</v>
      </c>
      <c r="S9" s="193">
        <v>156692</v>
      </c>
      <c r="T9" s="193">
        <v>111915</v>
      </c>
      <c r="U9" s="193">
        <v>194639</v>
      </c>
      <c r="V9" s="193">
        <v>348207</v>
      </c>
      <c r="W9" s="193">
        <v>403773</v>
      </c>
      <c r="X9" s="193">
        <v>409471</v>
      </c>
      <c r="Y9" s="193">
        <v>561964</v>
      </c>
      <c r="Z9" s="193">
        <v>509565</v>
      </c>
      <c r="AA9" s="193">
        <v>680983</v>
      </c>
      <c r="AB9" s="193">
        <v>723484</v>
      </c>
      <c r="AC9" s="193">
        <v>574188</v>
      </c>
      <c r="AD9" s="193">
        <v>496218</v>
      </c>
      <c r="AE9" s="193">
        <v>650698</v>
      </c>
      <c r="AF9" s="193">
        <v>467971</v>
      </c>
      <c r="AG9" s="193">
        <v>511212</v>
      </c>
      <c r="AH9" s="193">
        <v>646606</v>
      </c>
      <c r="AI9" s="193">
        <v>498780</v>
      </c>
      <c r="AJ9" s="193">
        <v>432888</v>
      </c>
      <c r="AK9" s="193">
        <v>550560</v>
      </c>
      <c r="AL9" s="193">
        <v>771773</v>
      </c>
      <c r="AM9" s="193">
        <v>808942</v>
      </c>
      <c r="AN9" s="193">
        <v>799935</v>
      </c>
      <c r="AO9" s="194">
        <v>556756</v>
      </c>
      <c r="AP9" s="194">
        <v>624299</v>
      </c>
      <c r="AQ9" s="194">
        <v>782544</v>
      </c>
      <c r="AR9" s="194">
        <v>620415</v>
      </c>
      <c r="AS9" s="194">
        <v>767595</v>
      </c>
      <c r="AT9" s="194">
        <v>833268</v>
      </c>
      <c r="AU9" s="194">
        <v>336291</v>
      </c>
      <c r="AV9" s="194">
        <v>165863</v>
      </c>
      <c r="AW9" s="194">
        <v>432435</v>
      </c>
      <c r="AX9" s="194">
        <v>727439</v>
      </c>
      <c r="AY9" s="194">
        <v>624009</v>
      </c>
      <c r="AZ9" s="194">
        <v>484175</v>
      </c>
      <c r="BA9" s="194">
        <v>253236</v>
      </c>
      <c r="BB9" s="194">
        <v>259570</v>
      </c>
      <c r="BC9" s="194">
        <v>52.409370000000003</v>
      </c>
      <c r="BD9" s="194">
        <v>169245</v>
      </c>
      <c r="BE9" s="194">
        <v>166668</v>
      </c>
      <c r="BF9" s="194">
        <v>17085</v>
      </c>
      <c r="BG9" s="194">
        <v>13993</v>
      </c>
      <c r="BH9" s="194">
        <v>18889</v>
      </c>
      <c r="BI9" s="194">
        <v>32515</v>
      </c>
      <c r="BJ9" s="194">
        <v>20853</v>
      </c>
      <c r="BK9" s="194">
        <v>256146</v>
      </c>
      <c r="BL9" s="194">
        <v>622385</v>
      </c>
    </row>
    <row r="10" spans="2:64" s="31" customFormat="1" ht="21">
      <c r="B10" s="32" t="s">
        <v>4</v>
      </c>
      <c r="C10" s="186" t="s">
        <v>73</v>
      </c>
      <c r="D10" s="195" t="s">
        <v>10</v>
      </c>
      <c r="E10" s="195" t="s">
        <v>10</v>
      </c>
      <c r="F10" s="195" t="s">
        <v>10</v>
      </c>
      <c r="G10" s="195" t="s">
        <v>10</v>
      </c>
      <c r="H10" s="195">
        <v>22130</v>
      </c>
      <c r="I10" s="195">
        <v>22613</v>
      </c>
      <c r="J10" s="195">
        <v>23064</v>
      </c>
      <c r="K10" s="195" t="s">
        <v>10</v>
      </c>
      <c r="L10" s="195" t="s">
        <v>10</v>
      </c>
      <c r="M10" s="195" t="s">
        <v>10</v>
      </c>
      <c r="N10" s="195" t="s">
        <v>10</v>
      </c>
      <c r="O10" s="195" t="s">
        <v>10</v>
      </c>
      <c r="P10" s="195" t="s">
        <v>10</v>
      </c>
      <c r="Q10" s="195" t="s">
        <v>10</v>
      </c>
      <c r="R10" s="195" t="s">
        <v>10</v>
      </c>
      <c r="S10" s="195" t="s">
        <v>10</v>
      </c>
      <c r="T10" s="195" t="s">
        <v>10</v>
      </c>
      <c r="U10" s="195" t="s">
        <v>10</v>
      </c>
      <c r="V10" s="195" t="s">
        <v>10</v>
      </c>
      <c r="W10" s="195" t="s">
        <v>10</v>
      </c>
      <c r="X10" s="195" t="s">
        <v>10</v>
      </c>
      <c r="Y10" s="195" t="s">
        <v>10</v>
      </c>
      <c r="Z10" s="195" t="s">
        <v>10</v>
      </c>
      <c r="AA10" s="195" t="s">
        <v>10</v>
      </c>
      <c r="AB10" s="195" t="s">
        <v>10</v>
      </c>
      <c r="AC10" s="195" t="s">
        <v>10</v>
      </c>
      <c r="AD10" s="195" t="s">
        <v>10</v>
      </c>
      <c r="AE10" s="195" t="s">
        <v>10</v>
      </c>
      <c r="AF10" s="195" t="s">
        <v>10</v>
      </c>
      <c r="AG10" s="195" t="s">
        <v>10</v>
      </c>
      <c r="AH10" s="195" t="s">
        <v>10</v>
      </c>
      <c r="AI10" s="195" t="s">
        <v>10</v>
      </c>
      <c r="AJ10" s="195" t="s">
        <v>10</v>
      </c>
      <c r="AK10" s="195" t="s">
        <v>10</v>
      </c>
      <c r="AL10" s="195" t="s">
        <v>10</v>
      </c>
      <c r="AM10" s="195" t="s">
        <v>10</v>
      </c>
      <c r="AN10" s="195" t="s">
        <v>10</v>
      </c>
      <c r="AO10" s="195" t="s">
        <v>10</v>
      </c>
      <c r="AP10" s="195" t="s">
        <v>10</v>
      </c>
      <c r="AQ10" s="195" t="s">
        <v>10</v>
      </c>
      <c r="AR10" s="195" t="s">
        <v>10</v>
      </c>
      <c r="AS10" s="195" t="s">
        <v>10</v>
      </c>
      <c r="AT10" s="195" t="s">
        <v>10</v>
      </c>
      <c r="AU10" s="195" t="s">
        <v>10</v>
      </c>
      <c r="AV10" s="195">
        <v>165863</v>
      </c>
      <c r="AW10" s="195">
        <v>165863</v>
      </c>
      <c r="AX10" s="195" t="s">
        <v>10</v>
      </c>
      <c r="AY10" s="195" t="s">
        <v>10</v>
      </c>
      <c r="AZ10" s="195" t="s">
        <v>10</v>
      </c>
      <c r="BA10" s="195" t="s">
        <v>10</v>
      </c>
      <c r="BB10" s="195" t="s">
        <v>10</v>
      </c>
      <c r="BC10" s="195" t="s">
        <v>10</v>
      </c>
      <c r="BD10" s="195" t="s">
        <v>10</v>
      </c>
      <c r="BE10" s="195" t="s">
        <v>10</v>
      </c>
      <c r="BF10" s="195" t="s">
        <v>10</v>
      </c>
      <c r="BG10" s="195" t="s">
        <v>10</v>
      </c>
      <c r="BH10" s="195" t="s">
        <v>10</v>
      </c>
      <c r="BI10" s="195" t="s">
        <v>10</v>
      </c>
      <c r="BJ10" s="195" t="s">
        <v>10</v>
      </c>
      <c r="BK10" s="195" t="s">
        <v>10</v>
      </c>
      <c r="BL10" s="195" t="s">
        <v>10</v>
      </c>
    </row>
    <row r="11" spans="2:64" s="31" customFormat="1">
      <c r="B11" s="32" t="s">
        <v>5</v>
      </c>
      <c r="C11" s="186" t="s">
        <v>74</v>
      </c>
      <c r="D11" s="195" t="s">
        <v>10</v>
      </c>
      <c r="E11" s="195" t="s">
        <v>10</v>
      </c>
      <c r="F11" s="195" t="s">
        <v>10</v>
      </c>
      <c r="G11" s="195" t="s">
        <v>10</v>
      </c>
      <c r="H11" s="195">
        <v>22130</v>
      </c>
      <c r="I11" s="195">
        <v>22613</v>
      </c>
      <c r="J11" s="195">
        <v>23064</v>
      </c>
      <c r="K11" s="195" t="s">
        <v>10</v>
      </c>
      <c r="L11" s="195" t="s">
        <v>10</v>
      </c>
      <c r="M11" s="195" t="s">
        <v>10</v>
      </c>
      <c r="N11" s="195" t="s">
        <v>10</v>
      </c>
      <c r="O11" s="195" t="s">
        <v>10</v>
      </c>
      <c r="P11" s="195" t="s">
        <v>10</v>
      </c>
      <c r="Q11" s="195" t="s">
        <v>10</v>
      </c>
      <c r="R11" s="195" t="s">
        <v>10</v>
      </c>
      <c r="S11" s="195" t="s">
        <v>10</v>
      </c>
      <c r="T11" s="195" t="s">
        <v>10</v>
      </c>
      <c r="U11" s="195" t="s">
        <v>10</v>
      </c>
      <c r="V11" s="195" t="s">
        <v>10</v>
      </c>
      <c r="W11" s="195" t="s">
        <v>10</v>
      </c>
      <c r="X11" s="195" t="s">
        <v>10</v>
      </c>
      <c r="Y11" s="195" t="s">
        <v>10</v>
      </c>
      <c r="Z11" s="195" t="s">
        <v>10</v>
      </c>
      <c r="AA11" s="195" t="s">
        <v>10</v>
      </c>
      <c r="AB11" s="195" t="s">
        <v>10</v>
      </c>
      <c r="AC11" s="195" t="s">
        <v>10</v>
      </c>
      <c r="AD11" s="195" t="s">
        <v>10</v>
      </c>
      <c r="AE11" s="195" t="s">
        <v>10</v>
      </c>
      <c r="AF11" s="195" t="s">
        <v>10</v>
      </c>
      <c r="AG11" s="195" t="s">
        <v>10</v>
      </c>
      <c r="AH11" s="195" t="s">
        <v>10</v>
      </c>
      <c r="AI11" s="195" t="s">
        <v>10</v>
      </c>
      <c r="AJ11" s="195" t="s">
        <v>10</v>
      </c>
      <c r="AK11" s="195" t="s">
        <v>10</v>
      </c>
      <c r="AL11" s="195" t="s">
        <v>10</v>
      </c>
      <c r="AM11" s="195" t="s">
        <v>10</v>
      </c>
      <c r="AN11" s="195" t="s">
        <v>10</v>
      </c>
      <c r="AO11" s="195" t="s">
        <v>10</v>
      </c>
      <c r="AP11" s="195" t="s">
        <v>10</v>
      </c>
      <c r="AQ11" s="195" t="s">
        <v>10</v>
      </c>
      <c r="AR11" s="195" t="s">
        <v>10</v>
      </c>
      <c r="AS11" s="195" t="s">
        <v>10</v>
      </c>
      <c r="AT11" s="195" t="s">
        <v>10</v>
      </c>
      <c r="AU11" s="195" t="s">
        <v>10</v>
      </c>
      <c r="AV11" s="195" t="s">
        <v>10</v>
      </c>
      <c r="AW11" s="195" t="s">
        <v>10</v>
      </c>
      <c r="AX11" s="195" t="s">
        <v>10</v>
      </c>
      <c r="AY11" s="195" t="s">
        <v>10</v>
      </c>
      <c r="AZ11" s="195" t="s">
        <v>10</v>
      </c>
      <c r="BA11" s="195" t="s">
        <v>10</v>
      </c>
      <c r="BB11" s="195" t="s">
        <v>10</v>
      </c>
      <c r="BC11" s="195" t="s">
        <v>10</v>
      </c>
      <c r="BD11" s="195" t="s">
        <v>10</v>
      </c>
      <c r="BE11" s="195" t="s">
        <v>10</v>
      </c>
      <c r="BF11" s="195" t="s">
        <v>10</v>
      </c>
      <c r="BG11" s="195" t="s">
        <v>10</v>
      </c>
      <c r="BH11" s="195" t="s">
        <v>10</v>
      </c>
      <c r="BI11" s="195" t="s">
        <v>10</v>
      </c>
      <c r="BJ11" s="195" t="s">
        <v>10</v>
      </c>
      <c r="BK11" s="195" t="s">
        <v>10</v>
      </c>
      <c r="BL11" s="195" t="s">
        <v>10</v>
      </c>
    </row>
    <row r="12" spans="2:64" s="31" customFormat="1" ht="15" customHeight="1">
      <c r="B12" s="33" t="s">
        <v>6</v>
      </c>
      <c r="C12" s="187" t="s">
        <v>75</v>
      </c>
      <c r="D12" s="195">
        <v>163781</v>
      </c>
      <c r="E12" s="195">
        <v>152036</v>
      </c>
      <c r="F12" s="195">
        <v>119455</v>
      </c>
      <c r="G12" s="195" t="s">
        <v>10</v>
      </c>
      <c r="H12" s="195">
        <v>286826</v>
      </c>
      <c r="I12" s="195">
        <v>247147</v>
      </c>
      <c r="J12" s="195">
        <v>180726</v>
      </c>
      <c r="K12" s="195" t="s">
        <v>10</v>
      </c>
      <c r="L12" s="195" t="s">
        <v>10</v>
      </c>
      <c r="M12" s="195" t="s">
        <v>10</v>
      </c>
      <c r="N12" s="195" t="s">
        <v>10</v>
      </c>
      <c r="O12" s="195" t="s">
        <v>10</v>
      </c>
      <c r="P12" s="195" t="s">
        <v>10</v>
      </c>
      <c r="Q12" s="195" t="s">
        <v>10</v>
      </c>
      <c r="R12" s="195" t="s">
        <v>10</v>
      </c>
      <c r="S12" s="195" t="s">
        <v>10</v>
      </c>
      <c r="T12" s="195" t="s">
        <v>10</v>
      </c>
      <c r="U12" s="195" t="s">
        <v>10</v>
      </c>
      <c r="V12" s="195" t="s">
        <v>10</v>
      </c>
      <c r="W12" s="195" t="s">
        <v>10</v>
      </c>
      <c r="X12" s="195" t="s">
        <v>10</v>
      </c>
      <c r="Y12" s="195" t="s">
        <v>10</v>
      </c>
      <c r="Z12" s="195" t="s">
        <v>10</v>
      </c>
      <c r="AA12" s="195" t="s">
        <v>10</v>
      </c>
      <c r="AB12" s="195" t="s">
        <v>10</v>
      </c>
      <c r="AC12" s="195" t="s">
        <v>10</v>
      </c>
      <c r="AD12" s="195" t="s">
        <v>10</v>
      </c>
      <c r="AE12" s="195" t="s">
        <v>10</v>
      </c>
      <c r="AF12" s="195" t="s">
        <v>10</v>
      </c>
      <c r="AG12" s="195" t="s">
        <v>10</v>
      </c>
      <c r="AH12" s="195" t="s">
        <v>10</v>
      </c>
      <c r="AI12" s="195" t="s">
        <v>10</v>
      </c>
      <c r="AJ12" s="195" t="s">
        <v>10</v>
      </c>
      <c r="AK12" s="195" t="s">
        <v>10</v>
      </c>
      <c r="AL12" s="195" t="s">
        <v>10</v>
      </c>
      <c r="AM12" s="195" t="s">
        <v>10</v>
      </c>
      <c r="AN12" s="195" t="s">
        <v>10</v>
      </c>
      <c r="AO12" s="195" t="s">
        <v>10</v>
      </c>
      <c r="AP12" s="195" t="s">
        <v>10</v>
      </c>
      <c r="AQ12" s="195" t="s">
        <v>10</v>
      </c>
      <c r="AR12" s="195" t="s">
        <v>10</v>
      </c>
      <c r="AS12" s="195" t="s">
        <v>10</v>
      </c>
      <c r="AT12" s="195" t="s">
        <v>10</v>
      </c>
      <c r="AU12" s="195" t="s">
        <v>10</v>
      </c>
      <c r="AV12" s="195" t="s">
        <v>10</v>
      </c>
      <c r="AW12" s="195" t="s">
        <v>10</v>
      </c>
      <c r="AX12" s="195" t="s">
        <v>10</v>
      </c>
      <c r="AY12" s="195" t="s">
        <v>10</v>
      </c>
      <c r="AZ12" s="195" t="s">
        <v>10</v>
      </c>
      <c r="BA12" s="195" t="s">
        <v>10</v>
      </c>
      <c r="BB12" s="195" t="s">
        <v>10</v>
      </c>
      <c r="BC12" s="195" t="s">
        <v>10</v>
      </c>
      <c r="BD12" s="195" t="s">
        <v>10</v>
      </c>
      <c r="BE12" s="195" t="s">
        <v>10</v>
      </c>
      <c r="BF12" s="195" t="s">
        <v>10</v>
      </c>
      <c r="BG12" s="195" t="s">
        <v>10</v>
      </c>
      <c r="BH12" s="195" t="s">
        <v>10</v>
      </c>
      <c r="BI12" s="195" t="s">
        <v>10</v>
      </c>
      <c r="BJ12" s="195" t="s">
        <v>10</v>
      </c>
      <c r="BK12" s="195" t="s">
        <v>10</v>
      </c>
      <c r="BL12" s="195" t="s">
        <v>10</v>
      </c>
    </row>
    <row r="13" spans="2:64" s="31" customFormat="1" ht="15" customHeight="1">
      <c r="B13" s="32" t="s">
        <v>7</v>
      </c>
      <c r="C13" s="186" t="s">
        <v>76</v>
      </c>
      <c r="D13" s="195">
        <v>163781</v>
      </c>
      <c r="E13" s="195">
        <v>152036</v>
      </c>
      <c r="F13" s="195">
        <v>119455</v>
      </c>
      <c r="G13" s="195" t="s">
        <v>10</v>
      </c>
      <c r="H13" s="195">
        <v>286826</v>
      </c>
      <c r="I13" s="195">
        <v>247147</v>
      </c>
      <c r="J13" s="195">
        <v>180726</v>
      </c>
      <c r="K13" s="195" t="s">
        <v>10</v>
      </c>
      <c r="L13" s="195" t="s">
        <v>10</v>
      </c>
      <c r="M13" s="195" t="s">
        <v>10</v>
      </c>
      <c r="N13" s="195" t="s">
        <v>10</v>
      </c>
      <c r="O13" s="195" t="s">
        <v>10</v>
      </c>
      <c r="P13" s="195" t="s">
        <v>10</v>
      </c>
      <c r="Q13" s="195" t="s">
        <v>10</v>
      </c>
      <c r="R13" s="195" t="s">
        <v>10</v>
      </c>
      <c r="S13" s="195" t="s">
        <v>10</v>
      </c>
      <c r="T13" s="195" t="s">
        <v>10</v>
      </c>
      <c r="U13" s="195" t="s">
        <v>10</v>
      </c>
      <c r="V13" s="195" t="s">
        <v>10</v>
      </c>
      <c r="W13" s="195" t="s">
        <v>10</v>
      </c>
      <c r="X13" s="195" t="s">
        <v>10</v>
      </c>
      <c r="Y13" s="195" t="s">
        <v>10</v>
      </c>
      <c r="Z13" s="195" t="s">
        <v>10</v>
      </c>
      <c r="AA13" s="195" t="s">
        <v>10</v>
      </c>
      <c r="AB13" s="195" t="s">
        <v>10</v>
      </c>
      <c r="AC13" s="195" t="s">
        <v>10</v>
      </c>
      <c r="AD13" s="195" t="s">
        <v>10</v>
      </c>
      <c r="AE13" s="195" t="s">
        <v>10</v>
      </c>
      <c r="AF13" s="195" t="s">
        <v>10</v>
      </c>
      <c r="AG13" s="195" t="s">
        <v>10</v>
      </c>
      <c r="AH13" s="195" t="s">
        <v>10</v>
      </c>
      <c r="AI13" s="195" t="s">
        <v>10</v>
      </c>
      <c r="AJ13" s="195" t="s">
        <v>10</v>
      </c>
      <c r="AK13" s="195" t="s">
        <v>10</v>
      </c>
      <c r="AL13" s="195" t="s">
        <v>10</v>
      </c>
      <c r="AM13" s="195" t="s">
        <v>10</v>
      </c>
      <c r="AN13" s="195" t="s">
        <v>10</v>
      </c>
      <c r="AO13" s="195" t="s">
        <v>10</v>
      </c>
      <c r="AP13" s="195" t="s">
        <v>10</v>
      </c>
      <c r="AQ13" s="195" t="s">
        <v>10</v>
      </c>
      <c r="AR13" s="195" t="s">
        <v>10</v>
      </c>
      <c r="AS13" s="195" t="s">
        <v>10</v>
      </c>
      <c r="AT13" s="195" t="s">
        <v>10</v>
      </c>
      <c r="AU13" s="195" t="s">
        <v>10</v>
      </c>
      <c r="AV13" s="195" t="s">
        <v>10</v>
      </c>
      <c r="AW13" s="195" t="s">
        <v>10</v>
      </c>
      <c r="AX13" s="195" t="s">
        <v>10</v>
      </c>
      <c r="AY13" s="195" t="s">
        <v>10</v>
      </c>
      <c r="AZ13" s="195" t="s">
        <v>10</v>
      </c>
      <c r="BA13" s="195" t="s">
        <v>10</v>
      </c>
      <c r="BB13" s="195" t="s">
        <v>10</v>
      </c>
      <c r="BC13" s="195" t="s">
        <v>10</v>
      </c>
      <c r="BD13" s="195" t="s">
        <v>10</v>
      </c>
      <c r="BE13" s="195" t="s">
        <v>10</v>
      </c>
      <c r="BF13" s="195" t="s">
        <v>10</v>
      </c>
      <c r="BG13" s="195" t="s">
        <v>10</v>
      </c>
      <c r="BH13" s="195" t="s">
        <v>10</v>
      </c>
      <c r="BI13" s="195">
        <v>32515</v>
      </c>
      <c r="BJ13" s="195" t="s">
        <v>10</v>
      </c>
      <c r="BK13" s="195">
        <v>256146</v>
      </c>
      <c r="BL13" s="195">
        <v>622385</v>
      </c>
    </row>
    <row r="14" spans="2:64" s="31" customFormat="1" ht="15" customHeight="1">
      <c r="B14" s="30" t="s">
        <v>8</v>
      </c>
      <c r="C14" s="185" t="s">
        <v>77</v>
      </c>
      <c r="D14" s="193">
        <v>609700</v>
      </c>
      <c r="E14" s="193">
        <v>611497</v>
      </c>
      <c r="F14" s="193">
        <v>621511</v>
      </c>
      <c r="G14" s="193">
        <v>616495</v>
      </c>
      <c r="H14" s="193">
        <v>634518</v>
      </c>
      <c r="I14" s="193">
        <v>631978</v>
      </c>
      <c r="J14" s="193">
        <v>640625</v>
      </c>
      <c r="K14" s="193">
        <v>668391</v>
      </c>
      <c r="L14" s="193">
        <v>853316</v>
      </c>
      <c r="M14" s="193">
        <v>863518</v>
      </c>
      <c r="N14" s="193">
        <v>932477</v>
      </c>
      <c r="O14" s="193">
        <v>791747</v>
      </c>
      <c r="P14" s="193">
        <v>737465</v>
      </c>
      <c r="Q14" s="193">
        <v>738169</v>
      </c>
      <c r="R14" s="193">
        <v>703575</v>
      </c>
      <c r="S14" s="193">
        <v>618132</v>
      </c>
      <c r="T14" s="193">
        <v>639920</v>
      </c>
      <c r="U14" s="193">
        <v>641331</v>
      </c>
      <c r="V14" s="193">
        <v>792046</v>
      </c>
      <c r="W14" s="193">
        <v>624794</v>
      </c>
      <c r="X14" s="193">
        <v>620905</v>
      </c>
      <c r="Y14" s="193">
        <v>520520</v>
      </c>
      <c r="Z14" s="193">
        <v>488243</v>
      </c>
      <c r="AA14" s="193">
        <v>484247</v>
      </c>
      <c r="AB14" s="193">
        <v>506298</v>
      </c>
      <c r="AC14" s="193">
        <v>508762</v>
      </c>
      <c r="AD14" s="193">
        <v>517330</v>
      </c>
      <c r="AE14" s="193">
        <v>526646</v>
      </c>
      <c r="AF14" s="193">
        <v>635272</v>
      </c>
      <c r="AG14" s="193">
        <v>561765</v>
      </c>
      <c r="AH14" s="193">
        <v>639206</v>
      </c>
      <c r="AI14" s="193">
        <v>638718</v>
      </c>
      <c r="AJ14" s="193">
        <v>750940</v>
      </c>
      <c r="AK14" s="193">
        <v>724225</v>
      </c>
      <c r="AL14" s="193">
        <v>762375</v>
      </c>
      <c r="AM14" s="193">
        <v>689875</v>
      </c>
      <c r="AN14" s="193">
        <v>812414</v>
      </c>
      <c r="AO14" s="194">
        <v>812107</v>
      </c>
      <c r="AP14" s="194">
        <v>1156310</v>
      </c>
      <c r="AQ14" s="194">
        <v>1204125</v>
      </c>
      <c r="AR14" s="194">
        <v>1452440</v>
      </c>
      <c r="AS14" s="194">
        <v>1483632</v>
      </c>
      <c r="AT14" s="194">
        <v>1696842</v>
      </c>
      <c r="AU14" s="194">
        <v>1602329</v>
      </c>
      <c r="AV14" s="194">
        <v>2000549</v>
      </c>
      <c r="AW14" s="194">
        <v>2223271</v>
      </c>
      <c r="AX14" s="194">
        <v>2253855</v>
      </c>
      <c r="AY14" s="194">
        <v>1914901</v>
      </c>
      <c r="AZ14" s="194">
        <v>2214229</v>
      </c>
      <c r="BA14" s="194">
        <v>2225932</v>
      </c>
      <c r="BB14" s="194">
        <v>2315075</v>
      </c>
      <c r="BC14" s="194">
        <v>2139863.3375977096</v>
      </c>
      <c r="BD14" s="194">
        <v>2352736</v>
      </c>
      <c r="BE14" s="194">
        <v>2482716</v>
      </c>
      <c r="BF14" s="194">
        <v>2583350</v>
      </c>
      <c r="BG14" s="194">
        <v>2650385</v>
      </c>
      <c r="BH14" s="194">
        <v>2978261</v>
      </c>
      <c r="BI14" s="194">
        <v>2896170</v>
      </c>
      <c r="BJ14" s="194">
        <v>3012367</v>
      </c>
      <c r="BK14" s="194">
        <v>2429742</v>
      </c>
      <c r="BL14" s="194">
        <v>2560229</v>
      </c>
    </row>
    <row r="15" spans="2:64" s="31" customFormat="1" ht="15" customHeight="1">
      <c r="B15" s="32" t="s">
        <v>9</v>
      </c>
      <c r="C15" s="186" t="s">
        <v>78</v>
      </c>
      <c r="D15" s="195">
        <v>609700</v>
      </c>
      <c r="E15" s="195">
        <v>611497</v>
      </c>
      <c r="F15" s="195">
        <v>621511</v>
      </c>
      <c r="G15" s="195">
        <v>616495</v>
      </c>
      <c r="H15" s="195">
        <v>634518</v>
      </c>
      <c r="I15" s="195">
        <v>631978</v>
      </c>
      <c r="J15" s="195">
        <v>640625</v>
      </c>
      <c r="K15" s="195">
        <v>668391</v>
      </c>
      <c r="L15" s="195">
        <v>853316</v>
      </c>
      <c r="M15" s="195">
        <v>863518</v>
      </c>
      <c r="N15" s="195">
        <v>932477</v>
      </c>
      <c r="O15" s="195">
        <v>791747</v>
      </c>
      <c r="P15" s="195">
        <v>737465</v>
      </c>
      <c r="Q15" s="195">
        <v>738169</v>
      </c>
      <c r="R15" s="195">
        <v>703575</v>
      </c>
      <c r="S15" s="195">
        <v>618132</v>
      </c>
      <c r="T15" s="195">
        <v>639920</v>
      </c>
      <c r="U15" s="195">
        <v>641331</v>
      </c>
      <c r="V15" s="195">
        <v>792046</v>
      </c>
      <c r="W15" s="195">
        <v>624794</v>
      </c>
      <c r="X15" s="195">
        <v>620905</v>
      </c>
      <c r="Y15" s="195">
        <v>520520</v>
      </c>
      <c r="Z15" s="195">
        <v>488243</v>
      </c>
      <c r="AA15" s="195">
        <v>484247</v>
      </c>
      <c r="AB15" s="195">
        <v>506298</v>
      </c>
      <c r="AC15" s="195">
        <v>508762</v>
      </c>
      <c r="AD15" s="195">
        <v>517330</v>
      </c>
      <c r="AE15" s="195">
        <v>526646</v>
      </c>
      <c r="AF15" s="195">
        <v>635272</v>
      </c>
      <c r="AG15" s="195">
        <v>561765</v>
      </c>
      <c r="AH15" s="195">
        <v>639206</v>
      </c>
      <c r="AI15" s="195">
        <v>638718</v>
      </c>
      <c r="AJ15" s="195">
        <v>750940</v>
      </c>
      <c r="AK15" s="195">
        <v>724225</v>
      </c>
      <c r="AL15" s="195">
        <v>762375</v>
      </c>
      <c r="AM15" s="195">
        <v>689875</v>
      </c>
      <c r="AN15" s="195">
        <v>812414</v>
      </c>
      <c r="AO15" s="195">
        <v>812107</v>
      </c>
      <c r="AP15" s="195">
        <v>1156310</v>
      </c>
      <c r="AQ15" s="196">
        <v>1204125</v>
      </c>
      <c r="AR15" s="196">
        <v>1452440</v>
      </c>
      <c r="AS15" s="196">
        <v>1483632</v>
      </c>
      <c r="AT15" s="196">
        <v>1696842</v>
      </c>
      <c r="AU15" s="196">
        <v>1602329</v>
      </c>
      <c r="AV15" s="196">
        <v>2000549</v>
      </c>
      <c r="AW15" s="196">
        <v>2223271</v>
      </c>
      <c r="AX15" s="196">
        <v>2253855</v>
      </c>
      <c r="AY15" s="196">
        <v>1914901</v>
      </c>
      <c r="AZ15" s="196">
        <v>2214229</v>
      </c>
      <c r="BA15" s="196">
        <v>2225932</v>
      </c>
      <c r="BB15" s="196">
        <v>2315075</v>
      </c>
      <c r="BC15" s="196">
        <v>2139863.3375977096</v>
      </c>
      <c r="BD15" s="196">
        <v>2352736</v>
      </c>
      <c r="BE15" s="196">
        <v>2482716</v>
      </c>
      <c r="BF15" s="196">
        <v>2583350</v>
      </c>
      <c r="BG15" s="196">
        <v>2650385</v>
      </c>
      <c r="BH15" s="196">
        <v>2978261</v>
      </c>
      <c r="BI15" s="196">
        <v>2896170</v>
      </c>
      <c r="BJ15" s="196">
        <v>3012367</v>
      </c>
      <c r="BK15" s="196">
        <v>2429742</v>
      </c>
      <c r="BL15" s="196">
        <v>2560229</v>
      </c>
    </row>
    <row r="16" spans="2:64" s="31" customFormat="1" ht="15" customHeight="1">
      <c r="B16" s="33" t="s">
        <v>9</v>
      </c>
      <c r="C16" s="187" t="s">
        <v>78</v>
      </c>
      <c r="D16" s="195" t="s">
        <v>10</v>
      </c>
      <c r="E16" s="195" t="s">
        <v>10</v>
      </c>
      <c r="F16" s="195" t="s">
        <v>10</v>
      </c>
      <c r="G16" s="195" t="s">
        <v>10</v>
      </c>
      <c r="H16" s="195" t="s">
        <v>10</v>
      </c>
      <c r="I16" s="195" t="s">
        <v>10</v>
      </c>
      <c r="J16" s="195" t="s">
        <v>10</v>
      </c>
      <c r="K16" s="195">
        <v>784425</v>
      </c>
      <c r="L16" s="195" t="s">
        <v>10</v>
      </c>
      <c r="M16" s="195" t="s">
        <v>10</v>
      </c>
      <c r="N16" s="195">
        <v>951126</v>
      </c>
      <c r="O16" s="195" t="s">
        <v>10</v>
      </c>
      <c r="P16" s="195" t="s">
        <v>10</v>
      </c>
      <c r="Q16" s="195" t="s">
        <v>10</v>
      </c>
      <c r="R16" s="195" t="s">
        <v>10</v>
      </c>
      <c r="S16" s="195" t="s">
        <v>10</v>
      </c>
      <c r="T16" s="195" t="s">
        <v>10</v>
      </c>
      <c r="U16" s="195" t="s">
        <v>10</v>
      </c>
      <c r="V16" s="195" t="s">
        <v>10</v>
      </c>
      <c r="W16" s="195" t="s">
        <v>10</v>
      </c>
      <c r="X16" s="195" t="s">
        <v>10</v>
      </c>
      <c r="Y16" s="195" t="s">
        <v>10</v>
      </c>
      <c r="Z16" s="195" t="s">
        <v>10</v>
      </c>
      <c r="AA16" s="195" t="s">
        <v>10</v>
      </c>
      <c r="AB16" s="195" t="s">
        <v>10</v>
      </c>
      <c r="AC16" s="195" t="s">
        <v>10</v>
      </c>
      <c r="AD16" s="195" t="s">
        <v>10</v>
      </c>
      <c r="AE16" s="195" t="s">
        <v>10</v>
      </c>
      <c r="AF16" s="195" t="s">
        <v>10</v>
      </c>
      <c r="AG16" s="195" t="s">
        <v>10</v>
      </c>
      <c r="AH16" s="195" t="s">
        <v>10</v>
      </c>
      <c r="AI16" s="195" t="s">
        <v>10</v>
      </c>
      <c r="AJ16" s="195" t="s">
        <v>10</v>
      </c>
      <c r="AK16" s="195" t="s">
        <v>10</v>
      </c>
      <c r="AL16" s="195" t="s">
        <v>10</v>
      </c>
      <c r="AM16" s="195" t="s">
        <v>10</v>
      </c>
      <c r="AN16" s="195" t="s">
        <v>10</v>
      </c>
      <c r="AO16" s="195" t="s">
        <v>10</v>
      </c>
      <c r="AP16" s="195" t="s">
        <v>10</v>
      </c>
      <c r="AQ16" s="195" t="s">
        <v>10</v>
      </c>
      <c r="AR16" s="195" t="s">
        <v>10</v>
      </c>
      <c r="AS16" s="195" t="s">
        <v>10</v>
      </c>
      <c r="AT16" s="195" t="s">
        <v>10</v>
      </c>
      <c r="AU16" s="195" t="s">
        <v>10</v>
      </c>
      <c r="AV16" s="195" t="s">
        <v>10</v>
      </c>
      <c r="AW16" s="195" t="s">
        <v>10</v>
      </c>
      <c r="AX16" s="195" t="s">
        <v>10</v>
      </c>
      <c r="AY16" s="195" t="s">
        <v>10</v>
      </c>
      <c r="AZ16" s="195" t="s">
        <v>10</v>
      </c>
      <c r="BA16" s="195" t="s">
        <v>10</v>
      </c>
      <c r="BB16" s="195" t="s">
        <v>10</v>
      </c>
      <c r="BC16" s="195" t="s">
        <v>10</v>
      </c>
      <c r="BD16" s="195" t="s">
        <v>10</v>
      </c>
      <c r="BE16" s="195" t="s">
        <v>10</v>
      </c>
      <c r="BF16" s="195" t="s">
        <v>10</v>
      </c>
      <c r="BG16" s="195" t="s">
        <v>10</v>
      </c>
      <c r="BH16" s="195" t="s">
        <v>10</v>
      </c>
      <c r="BI16" s="195" t="s">
        <v>10</v>
      </c>
      <c r="BJ16" s="195" t="s">
        <v>10</v>
      </c>
      <c r="BK16" s="195" t="s">
        <v>10</v>
      </c>
      <c r="BL16" s="195" t="s">
        <v>10</v>
      </c>
    </row>
    <row r="17" spans="2:64" s="31" customFormat="1" ht="15" customHeight="1">
      <c r="B17" s="33" t="s">
        <v>11</v>
      </c>
      <c r="C17" s="187" t="s">
        <v>79</v>
      </c>
      <c r="D17" s="195" t="s">
        <v>10</v>
      </c>
      <c r="E17" s="195" t="s">
        <v>10</v>
      </c>
      <c r="F17" s="195" t="s">
        <v>10</v>
      </c>
      <c r="G17" s="195" t="s">
        <v>10</v>
      </c>
      <c r="H17" s="195" t="s">
        <v>10</v>
      </c>
      <c r="I17" s="195" t="s">
        <v>10</v>
      </c>
      <c r="J17" s="195" t="s">
        <v>10</v>
      </c>
      <c r="K17" s="195">
        <v>-20170</v>
      </c>
      <c r="L17" s="195" t="s">
        <v>10</v>
      </c>
      <c r="M17" s="195" t="s">
        <v>10</v>
      </c>
      <c r="N17" s="195">
        <v>-18649</v>
      </c>
      <c r="O17" s="195" t="s">
        <v>10</v>
      </c>
      <c r="P17" s="195" t="s">
        <v>10</v>
      </c>
      <c r="Q17" s="195" t="s">
        <v>10</v>
      </c>
      <c r="R17" s="195" t="s">
        <v>10</v>
      </c>
      <c r="S17" s="195" t="s">
        <v>10</v>
      </c>
      <c r="T17" s="195" t="s">
        <v>10</v>
      </c>
      <c r="U17" s="195" t="s">
        <v>10</v>
      </c>
      <c r="V17" s="195" t="s">
        <v>10</v>
      </c>
      <c r="W17" s="195" t="s">
        <v>10</v>
      </c>
      <c r="X17" s="195" t="s">
        <v>10</v>
      </c>
      <c r="Y17" s="195" t="s">
        <v>10</v>
      </c>
      <c r="Z17" s="195" t="s">
        <v>10</v>
      </c>
      <c r="AA17" s="195" t="s">
        <v>10</v>
      </c>
      <c r="AB17" s="195" t="s">
        <v>10</v>
      </c>
      <c r="AC17" s="195" t="s">
        <v>10</v>
      </c>
      <c r="AD17" s="195" t="s">
        <v>10</v>
      </c>
      <c r="AE17" s="195" t="s">
        <v>10</v>
      </c>
      <c r="AF17" s="195" t="s">
        <v>10</v>
      </c>
      <c r="AG17" s="195" t="s">
        <v>10</v>
      </c>
      <c r="AH17" s="195" t="s">
        <v>10</v>
      </c>
      <c r="AI17" s="195" t="s">
        <v>10</v>
      </c>
      <c r="AJ17" s="195" t="s">
        <v>10</v>
      </c>
      <c r="AK17" s="195" t="s">
        <v>10</v>
      </c>
      <c r="AL17" s="195" t="s">
        <v>10</v>
      </c>
      <c r="AM17" s="195" t="s">
        <v>10</v>
      </c>
      <c r="AN17" s="195" t="s">
        <v>10</v>
      </c>
      <c r="AO17" s="195" t="s">
        <v>10</v>
      </c>
      <c r="AP17" s="195" t="s">
        <v>10</v>
      </c>
      <c r="AQ17" s="195" t="s">
        <v>10</v>
      </c>
      <c r="AR17" s="195" t="s">
        <v>10</v>
      </c>
      <c r="AS17" s="195" t="s">
        <v>10</v>
      </c>
      <c r="AT17" s="195" t="s">
        <v>10</v>
      </c>
      <c r="AU17" s="195" t="s">
        <v>10</v>
      </c>
      <c r="AV17" s="195" t="s">
        <v>10</v>
      </c>
      <c r="AW17" s="195" t="s">
        <v>10</v>
      </c>
      <c r="AX17" s="195" t="s">
        <v>10</v>
      </c>
      <c r="AY17" s="195" t="s">
        <v>10</v>
      </c>
      <c r="AZ17" s="195" t="s">
        <v>10</v>
      </c>
      <c r="BA17" s="195" t="s">
        <v>10</v>
      </c>
      <c r="BB17" s="195" t="s">
        <v>10</v>
      </c>
      <c r="BC17" s="195" t="s">
        <v>10</v>
      </c>
      <c r="BD17" s="195" t="s">
        <v>10</v>
      </c>
      <c r="BE17" s="195" t="s">
        <v>10</v>
      </c>
      <c r="BF17" s="195" t="s">
        <v>10</v>
      </c>
      <c r="BG17" s="195" t="s">
        <v>10</v>
      </c>
      <c r="BH17" s="195" t="s">
        <v>10</v>
      </c>
      <c r="BI17" s="195" t="s">
        <v>10</v>
      </c>
      <c r="BJ17" s="195" t="s">
        <v>10</v>
      </c>
      <c r="BK17" s="195" t="s">
        <v>10</v>
      </c>
      <c r="BL17" s="195" t="s">
        <v>10</v>
      </c>
    </row>
    <row r="18" spans="2:64" s="31" customFormat="1" ht="15" customHeight="1">
      <c r="B18" s="30" t="s">
        <v>12</v>
      </c>
      <c r="C18" s="185" t="s">
        <v>80</v>
      </c>
      <c r="D18" s="193">
        <v>451439</v>
      </c>
      <c r="E18" s="193">
        <v>507376</v>
      </c>
      <c r="F18" s="193">
        <v>555432</v>
      </c>
      <c r="G18" s="193">
        <v>591310</v>
      </c>
      <c r="H18" s="193">
        <v>673599</v>
      </c>
      <c r="I18" s="193">
        <v>646689</v>
      </c>
      <c r="J18" s="193">
        <v>636368</v>
      </c>
      <c r="K18" s="193">
        <v>533298</v>
      </c>
      <c r="L18" s="193">
        <v>571752</v>
      </c>
      <c r="M18" s="193">
        <v>610088</v>
      </c>
      <c r="N18" s="193">
        <v>606409</v>
      </c>
      <c r="O18" s="193">
        <v>518957</v>
      </c>
      <c r="P18" s="193">
        <v>640993</v>
      </c>
      <c r="Q18" s="193">
        <v>627819</v>
      </c>
      <c r="R18" s="193">
        <v>621972</v>
      </c>
      <c r="S18" s="193">
        <v>553510</v>
      </c>
      <c r="T18" s="193">
        <v>649248</v>
      </c>
      <c r="U18" s="193">
        <v>638089</v>
      </c>
      <c r="V18" s="193">
        <v>622925</v>
      </c>
      <c r="W18" s="193">
        <v>559132</v>
      </c>
      <c r="X18" s="193">
        <v>515412</v>
      </c>
      <c r="Y18" s="193">
        <v>483727</v>
      </c>
      <c r="Z18" s="193">
        <v>509220</v>
      </c>
      <c r="AA18" s="193">
        <v>461535</v>
      </c>
      <c r="AB18" s="193">
        <v>500972</v>
      </c>
      <c r="AC18" s="193">
        <v>540016</v>
      </c>
      <c r="AD18" s="193">
        <v>581771</v>
      </c>
      <c r="AE18" s="193">
        <v>607060</v>
      </c>
      <c r="AF18" s="193">
        <v>701224</v>
      </c>
      <c r="AG18" s="193">
        <v>777054</v>
      </c>
      <c r="AH18" s="193">
        <v>807948</v>
      </c>
      <c r="AI18" s="193">
        <v>847944</v>
      </c>
      <c r="AJ18" s="193">
        <v>904483</v>
      </c>
      <c r="AK18" s="193">
        <v>996772</v>
      </c>
      <c r="AL18" s="193">
        <v>963509</v>
      </c>
      <c r="AM18" s="193">
        <v>833729</v>
      </c>
      <c r="AN18" s="193">
        <v>928567</v>
      </c>
      <c r="AO18" s="194">
        <v>931905</v>
      </c>
      <c r="AP18" s="194">
        <v>1000892</v>
      </c>
      <c r="AQ18" s="194">
        <v>1070230</v>
      </c>
      <c r="AR18" s="194">
        <v>1365552</v>
      </c>
      <c r="AS18" s="194">
        <v>1598391</v>
      </c>
      <c r="AT18" s="194">
        <v>2060511</v>
      </c>
      <c r="AU18" s="194">
        <v>2039187</v>
      </c>
      <c r="AV18" s="194">
        <v>2353109</v>
      </c>
      <c r="AW18" s="194">
        <v>2368845</v>
      </c>
      <c r="AX18" s="194">
        <v>2360663</v>
      </c>
      <c r="AY18" s="194">
        <v>2204861</v>
      </c>
      <c r="AZ18" s="194">
        <v>2309643</v>
      </c>
      <c r="BA18" s="194">
        <v>2307040</v>
      </c>
      <c r="BB18" s="194">
        <v>2112260</v>
      </c>
      <c r="BC18" s="194">
        <v>1773228.532004595</v>
      </c>
      <c r="BD18" s="194">
        <v>2038273</v>
      </c>
      <c r="BE18" s="194">
        <v>2258350</v>
      </c>
      <c r="BF18" s="194">
        <v>2438486</v>
      </c>
      <c r="BG18" s="194">
        <v>2572377</v>
      </c>
      <c r="BH18" s="194">
        <v>3688848</v>
      </c>
      <c r="BI18" s="194">
        <v>3639329</v>
      </c>
      <c r="BJ18" s="194">
        <v>3389771</v>
      </c>
      <c r="BK18" s="194">
        <v>2957967</v>
      </c>
      <c r="BL18" s="194">
        <v>2998983</v>
      </c>
    </row>
    <row r="19" spans="2:64" s="31" customFormat="1" ht="15" customHeight="1">
      <c r="B19" s="33" t="s">
        <v>13</v>
      </c>
      <c r="C19" s="187" t="s">
        <v>81</v>
      </c>
      <c r="D19" s="195" t="s">
        <v>10</v>
      </c>
      <c r="E19" s="195" t="s">
        <v>10</v>
      </c>
      <c r="F19" s="195" t="s">
        <v>10</v>
      </c>
      <c r="G19" s="195" t="s">
        <v>10</v>
      </c>
      <c r="H19" s="195" t="s">
        <v>10</v>
      </c>
      <c r="I19" s="195" t="s">
        <v>10</v>
      </c>
      <c r="J19" s="195" t="s">
        <v>10</v>
      </c>
      <c r="K19" s="195" t="s">
        <v>10</v>
      </c>
      <c r="L19" s="195" t="s">
        <v>10</v>
      </c>
      <c r="M19" s="195" t="s">
        <v>10</v>
      </c>
      <c r="N19" s="195" t="s">
        <v>10</v>
      </c>
      <c r="O19" s="195" t="s">
        <v>10</v>
      </c>
      <c r="P19" s="195" t="s">
        <v>10</v>
      </c>
      <c r="Q19" s="195" t="s">
        <v>10</v>
      </c>
      <c r="R19" s="195" t="s">
        <v>10</v>
      </c>
      <c r="S19" s="195">
        <v>172661</v>
      </c>
      <c r="T19" s="195" t="s">
        <v>10</v>
      </c>
      <c r="U19" s="195" t="s">
        <v>10</v>
      </c>
      <c r="V19" s="195" t="s">
        <v>10</v>
      </c>
      <c r="W19" s="195">
        <v>178615</v>
      </c>
      <c r="X19" s="195" t="s">
        <v>10</v>
      </c>
      <c r="Y19" s="195" t="s">
        <v>10</v>
      </c>
      <c r="Z19" s="195" t="s">
        <v>10</v>
      </c>
      <c r="AA19" s="195">
        <v>146454</v>
      </c>
      <c r="AB19" s="195">
        <v>150970</v>
      </c>
      <c r="AC19" s="195">
        <v>170453</v>
      </c>
      <c r="AD19" s="195">
        <v>164227</v>
      </c>
      <c r="AE19" s="195">
        <v>147360</v>
      </c>
      <c r="AF19" s="195">
        <v>167211</v>
      </c>
      <c r="AG19" s="195">
        <v>179465</v>
      </c>
      <c r="AH19" s="195">
        <v>200623</v>
      </c>
      <c r="AI19" s="195">
        <v>227840</v>
      </c>
      <c r="AJ19" s="195">
        <v>218001</v>
      </c>
      <c r="AK19" s="195">
        <v>239367</v>
      </c>
      <c r="AL19" s="195">
        <v>249182</v>
      </c>
      <c r="AM19" s="195">
        <v>224008</v>
      </c>
      <c r="AN19" s="195">
        <v>230100</v>
      </c>
      <c r="AO19" s="195">
        <v>208279</v>
      </c>
      <c r="AP19" s="195">
        <v>246514</v>
      </c>
      <c r="AQ19" s="196">
        <v>236343</v>
      </c>
      <c r="AR19" s="196">
        <v>331711</v>
      </c>
      <c r="AS19" s="196">
        <v>472611</v>
      </c>
      <c r="AT19" s="196">
        <v>398425</v>
      </c>
      <c r="AU19" s="196">
        <v>476090</v>
      </c>
      <c r="AV19" s="196">
        <v>578623</v>
      </c>
      <c r="AW19" s="196">
        <v>538272</v>
      </c>
      <c r="AX19" s="196">
        <v>516941</v>
      </c>
      <c r="AY19" s="196">
        <v>495615</v>
      </c>
      <c r="AZ19" s="196" t="s">
        <v>10</v>
      </c>
      <c r="BA19" s="196" t="s">
        <v>10</v>
      </c>
      <c r="BB19" s="196">
        <v>480361</v>
      </c>
      <c r="BC19" s="196">
        <v>397645.27944561205</v>
      </c>
      <c r="BD19" s="196">
        <v>414747</v>
      </c>
      <c r="BE19" s="196">
        <v>470186</v>
      </c>
      <c r="BF19" s="196">
        <v>563509</v>
      </c>
      <c r="BG19" s="196">
        <v>744878</v>
      </c>
      <c r="BH19" s="196">
        <v>1351247</v>
      </c>
      <c r="BI19" s="196">
        <v>1422396</v>
      </c>
      <c r="BJ19" s="196">
        <v>1273423</v>
      </c>
      <c r="BK19" s="196">
        <v>1122052</v>
      </c>
      <c r="BL19" s="196">
        <v>1008150</v>
      </c>
    </row>
    <row r="20" spans="2:64" s="31" customFormat="1" ht="15" customHeight="1">
      <c r="B20" s="33" t="s">
        <v>14</v>
      </c>
      <c r="C20" s="187" t="s">
        <v>82</v>
      </c>
      <c r="D20" s="195" t="s">
        <v>10</v>
      </c>
      <c r="E20" s="195" t="s">
        <v>10</v>
      </c>
      <c r="F20" s="195" t="s">
        <v>10</v>
      </c>
      <c r="G20" s="195" t="s">
        <v>10</v>
      </c>
      <c r="H20" s="195" t="s">
        <v>10</v>
      </c>
      <c r="I20" s="195" t="s">
        <v>10</v>
      </c>
      <c r="J20" s="195" t="s">
        <v>10</v>
      </c>
      <c r="K20" s="195" t="s">
        <v>10</v>
      </c>
      <c r="L20" s="195" t="s">
        <v>10</v>
      </c>
      <c r="M20" s="195" t="s">
        <v>10</v>
      </c>
      <c r="N20" s="195" t="s">
        <v>10</v>
      </c>
      <c r="O20" s="195" t="s">
        <v>10</v>
      </c>
      <c r="P20" s="195" t="s">
        <v>10</v>
      </c>
      <c r="Q20" s="195" t="s">
        <v>10</v>
      </c>
      <c r="R20" s="195" t="s">
        <v>10</v>
      </c>
      <c r="S20" s="195">
        <v>131470</v>
      </c>
      <c r="T20" s="195" t="s">
        <v>10</v>
      </c>
      <c r="U20" s="195" t="s">
        <v>10</v>
      </c>
      <c r="V20" s="195" t="s">
        <v>10</v>
      </c>
      <c r="W20" s="195">
        <v>122754</v>
      </c>
      <c r="X20" s="195" t="s">
        <v>10</v>
      </c>
      <c r="Y20" s="195" t="s">
        <v>10</v>
      </c>
      <c r="Z20" s="195" t="s">
        <v>10</v>
      </c>
      <c r="AA20" s="195">
        <v>123294</v>
      </c>
      <c r="AB20" s="195">
        <v>139159</v>
      </c>
      <c r="AC20" s="195">
        <v>151996</v>
      </c>
      <c r="AD20" s="195">
        <v>155591</v>
      </c>
      <c r="AE20" s="195">
        <v>131934</v>
      </c>
      <c r="AF20" s="195">
        <v>157393</v>
      </c>
      <c r="AG20" s="195">
        <v>155783</v>
      </c>
      <c r="AH20" s="195">
        <v>155733</v>
      </c>
      <c r="AI20" s="195">
        <v>157650</v>
      </c>
      <c r="AJ20" s="195">
        <v>185572</v>
      </c>
      <c r="AK20" s="195">
        <v>191799</v>
      </c>
      <c r="AL20" s="195">
        <v>177515</v>
      </c>
      <c r="AM20" s="195">
        <v>160376</v>
      </c>
      <c r="AN20" s="195">
        <v>189656</v>
      </c>
      <c r="AO20" s="195">
        <v>176172</v>
      </c>
      <c r="AP20" s="195">
        <v>183364</v>
      </c>
      <c r="AQ20" s="196">
        <v>200938</v>
      </c>
      <c r="AR20" s="196">
        <v>250081</v>
      </c>
      <c r="AS20" s="196">
        <v>312780</v>
      </c>
      <c r="AT20" s="196">
        <v>399062</v>
      </c>
      <c r="AU20" s="196">
        <v>408923</v>
      </c>
      <c r="AV20" s="196">
        <v>467520</v>
      </c>
      <c r="AW20" s="196">
        <v>466014</v>
      </c>
      <c r="AX20" s="196">
        <v>486457</v>
      </c>
      <c r="AY20" s="196">
        <v>415326</v>
      </c>
      <c r="AZ20" s="196" t="s">
        <v>10</v>
      </c>
      <c r="BA20" s="196" t="s">
        <v>10</v>
      </c>
      <c r="BB20" s="196">
        <v>397191</v>
      </c>
      <c r="BC20" s="196">
        <v>340783.02924441104</v>
      </c>
      <c r="BD20" s="196">
        <v>408762</v>
      </c>
      <c r="BE20" s="196">
        <v>439005</v>
      </c>
      <c r="BF20" s="196">
        <v>449817</v>
      </c>
      <c r="BG20" s="196">
        <v>439715</v>
      </c>
      <c r="BH20" s="196">
        <v>555520</v>
      </c>
      <c r="BI20" s="196">
        <v>533083</v>
      </c>
      <c r="BJ20" s="196">
        <v>536065</v>
      </c>
      <c r="BK20" s="196">
        <v>482565</v>
      </c>
      <c r="BL20" s="196">
        <v>491269</v>
      </c>
    </row>
    <row r="21" spans="2:64" s="31" customFormat="1" ht="15" customHeight="1">
      <c r="B21" s="33" t="s">
        <v>15</v>
      </c>
      <c r="C21" s="187" t="s">
        <v>83</v>
      </c>
      <c r="D21" s="195" t="s">
        <v>10</v>
      </c>
      <c r="E21" s="195" t="s">
        <v>10</v>
      </c>
      <c r="F21" s="195" t="s">
        <v>10</v>
      </c>
      <c r="G21" s="195" t="s">
        <v>10</v>
      </c>
      <c r="H21" s="195" t="s">
        <v>10</v>
      </c>
      <c r="I21" s="195" t="s">
        <v>10</v>
      </c>
      <c r="J21" s="195" t="s">
        <v>10</v>
      </c>
      <c r="K21" s="195" t="s">
        <v>10</v>
      </c>
      <c r="L21" s="195" t="s">
        <v>10</v>
      </c>
      <c r="M21" s="195" t="s">
        <v>10</v>
      </c>
      <c r="N21" s="195" t="s">
        <v>10</v>
      </c>
      <c r="O21" s="195" t="s">
        <v>10</v>
      </c>
      <c r="P21" s="195" t="s">
        <v>10</v>
      </c>
      <c r="Q21" s="195" t="s">
        <v>10</v>
      </c>
      <c r="R21" s="195" t="s">
        <v>10</v>
      </c>
      <c r="S21" s="195" t="s">
        <v>10</v>
      </c>
      <c r="T21" s="195" t="s">
        <v>10</v>
      </c>
      <c r="U21" s="195" t="s">
        <v>10</v>
      </c>
      <c r="V21" s="195" t="s">
        <v>10</v>
      </c>
      <c r="W21" s="195" t="s">
        <v>10</v>
      </c>
      <c r="X21" s="195" t="s">
        <v>10</v>
      </c>
      <c r="Y21" s="195" t="s">
        <v>10</v>
      </c>
      <c r="Z21" s="195" t="s">
        <v>10</v>
      </c>
      <c r="AA21" s="195" t="s">
        <v>10</v>
      </c>
      <c r="AB21" s="195" t="s">
        <v>10</v>
      </c>
      <c r="AC21" s="195" t="s">
        <v>10</v>
      </c>
      <c r="AD21" s="195" t="s">
        <v>10</v>
      </c>
      <c r="AE21" s="195">
        <v>94286</v>
      </c>
      <c r="AF21" s="195" t="s">
        <v>10</v>
      </c>
      <c r="AG21" s="195">
        <v>159063</v>
      </c>
      <c r="AH21" s="195">
        <v>138694</v>
      </c>
      <c r="AI21" s="195">
        <v>136574</v>
      </c>
      <c r="AJ21" s="195">
        <v>192956</v>
      </c>
      <c r="AK21" s="195" t="s">
        <v>10</v>
      </c>
      <c r="AL21" s="195" t="s">
        <v>10</v>
      </c>
      <c r="AM21" s="195" t="s">
        <v>10</v>
      </c>
      <c r="AN21" s="195" t="s">
        <v>10</v>
      </c>
      <c r="AO21" s="195" t="s">
        <v>10</v>
      </c>
      <c r="AP21" s="195" t="s">
        <v>10</v>
      </c>
      <c r="AQ21" s="195" t="s">
        <v>10</v>
      </c>
      <c r="AR21" s="195" t="s">
        <v>10</v>
      </c>
      <c r="AS21" s="195" t="s">
        <v>10</v>
      </c>
      <c r="AT21" s="195" t="s">
        <v>10</v>
      </c>
      <c r="AU21" s="195" t="s">
        <v>10</v>
      </c>
      <c r="AV21" s="195" t="s">
        <v>10</v>
      </c>
      <c r="AW21" s="195">
        <v>416640</v>
      </c>
      <c r="AX21" s="195">
        <v>400549</v>
      </c>
      <c r="AY21" s="195">
        <v>407088</v>
      </c>
      <c r="AZ21" s="196" t="s">
        <v>10</v>
      </c>
      <c r="BA21" s="196" t="s">
        <v>10</v>
      </c>
      <c r="BB21" s="196">
        <v>392536</v>
      </c>
      <c r="BC21" s="196">
        <v>316585</v>
      </c>
      <c r="BD21" s="196">
        <v>389227</v>
      </c>
      <c r="BE21" s="196">
        <v>434049</v>
      </c>
      <c r="BF21" s="196">
        <v>450073</v>
      </c>
      <c r="BG21" s="196">
        <v>423778</v>
      </c>
      <c r="BH21" s="196">
        <v>593963</v>
      </c>
      <c r="BI21" s="196">
        <v>562579</v>
      </c>
      <c r="BJ21" s="196">
        <v>501098</v>
      </c>
      <c r="BK21" s="196">
        <v>402837</v>
      </c>
      <c r="BL21" s="196">
        <v>449077</v>
      </c>
    </row>
    <row r="22" spans="2:64" s="31" customFormat="1" ht="15" customHeight="1">
      <c r="B22" s="33" t="s">
        <v>16</v>
      </c>
      <c r="C22" s="187" t="s">
        <v>84</v>
      </c>
      <c r="D22" s="195" t="s">
        <v>10</v>
      </c>
      <c r="E22" s="195" t="s">
        <v>10</v>
      </c>
      <c r="F22" s="195" t="s">
        <v>10</v>
      </c>
      <c r="G22" s="195" t="s">
        <v>10</v>
      </c>
      <c r="H22" s="195" t="s">
        <v>10</v>
      </c>
      <c r="I22" s="195" t="s">
        <v>10</v>
      </c>
      <c r="J22" s="195" t="s">
        <v>10</v>
      </c>
      <c r="K22" s="195" t="s">
        <v>10</v>
      </c>
      <c r="L22" s="195" t="s">
        <v>10</v>
      </c>
      <c r="M22" s="195" t="s">
        <v>10</v>
      </c>
      <c r="N22" s="195" t="s">
        <v>10</v>
      </c>
      <c r="O22" s="195" t="s">
        <v>10</v>
      </c>
      <c r="P22" s="195" t="s">
        <v>10</v>
      </c>
      <c r="Q22" s="195" t="s">
        <v>10</v>
      </c>
      <c r="R22" s="195" t="s">
        <v>10</v>
      </c>
      <c r="S22" s="195">
        <v>165042</v>
      </c>
      <c r="T22" s="195" t="s">
        <v>10</v>
      </c>
      <c r="U22" s="195" t="s">
        <v>10</v>
      </c>
      <c r="V22" s="195" t="s">
        <v>10</v>
      </c>
      <c r="W22" s="195">
        <v>175680</v>
      </c>
      <c r="X22" s="195" t="s">
        <v>10</v>
      </c>
      <c r="Y22" s="195" t="s">
        <v>10</v>
      </c>
      <c r="Z22" s="195" t="s">
        <v>10</v>
      </c>
      <c r="AA22" s="195">
        <v>121036</v>
      </c>
      <c r="AB22" s="195">
        <v>133162</v>
      </c>
      <c r="AC22" s="195">
        <v>146585</v>
      </c>
      <c r="AD22" s="195">
        <v>160703</v>
      </c>
      <c r="AE22" s="195">
        <v>186620</v>
      </c>
      <c r="AF22" s="195">
        <v>212514</v>
      </c>
      <c r="AG22" s="195">
        <v>240537</v>
      </c>
      <c r="AH22" s="195">
        <v>246039</v>
      </c>
      <c r="AI22" s="195">
        <v>268379</v>
      </c>
      <c r="AJ22" s="195">
        <v>245106</v>
      </c>
      <c r="AK22" s="195">
        <v>289092</v>
      </c>
      <c r="AL22" s="195">
        <v>280808</v>
      </c>
      <c r="AM22" s="195">
        <v>268779</v>
      </c>
      <c r="AN22" s="195">
        <v>301193</v>
      </c>
      <c r="AO22" s="195">
        <v>314167</v>
      </c>
      <c r="AP22" s="195">
        <v>302764</v>
      </c>
      <c r="AQ22" s="196">
        <v>334013</v>
      </c>
      <c r="AR22" s="196">
        <v>436937</v>
      </c>
      <c r="AS22" s="196">
        <v>564299</v>
      </c>
      <c r="AT22" s="196">
        <v>724188</v>
      </c>
      <c r="AU22" s="196">
        <v>688435</v>
      </c>
      <c r="AV22" s="196">
        <v>714229</v>
      </c>
      <c r="AW22" s="196">
        <v>735536</v>
      </c>
      <c r="AX22" s="196">
        <v>758275</v>
      </c>
      <c r="AY22" s="196">
        <v>745337</v>
      </c>
      <c r="AZ22" s="196" t="s">
        <v>10</v>
      </c>
      <c r="BA22" s="196" t="s">
        <v>10</v>
      </c>
      <c r="BB22" s="196">
        <v>682913</v>
      </c>
      <c r="BC22" s="196">
        <v>605426</v>
      </c>
      <c r="BD22" s="196">
        <v>666533</v>
      </c>
      <c r="BE22" s="196">
        <v>733073</v>
      </c>
      <c r="BF22" s="196">
        <v>742288</v>
      </c>
      <c r="BG22" s="196">
        <v>726103</v>
      </c>
      <c r="BH22" s="196">
        <v>1047048</v>
      </c>
      <c r="BI22" s="196">
        <v>1018376</v>
      </c>
      <c r="BJ22" s="196">
        <v>964979</v>
      </c>
      <c r="BK22" s="196">
        <v>878188</v>
      </c>
      <c r="BL22" s="196">
        <v>956182</v>
      </c>
    </row>
    <row r="23" spans="2:64" s="31" customFormat="1" ht="15" customHeight="1">
      <c r="B23" s="33" t="s">
        <v>17</v>
      </c>
      <c r="C23" s="187" t="s">
        <v>85</v>
      </c>
      <c r="D23" s="195" t="s">
        <v>10</v>
      </c>
      <c r="E23" s="195" t="s">
        <v>10</v>
      </c>
      <c r="F23" s="195" t="s">
        <v>10</v>
      </c>
      <c r="G23" s="195" t="s">
        <v>10</v>
      </c>
      <c r="H23" s="195" t="s">
        <v>10</v>
      </c>
      <c r="I23" s="195" t="s">
        <v>10</v>
      </c>
      <c r="J23" s="195" t="s">
        <v>10</v>
      </c>
      <c r="K23" s="195" t="s">
        <v>10</v>
      </c>
      <c r="L23" s="195" t="s">
        <v>10</v>
      </c>
      <c r="M23" s="195" t="s">
        <v>10</v>
      </c>
      <c r="N23" s="195" t="s">
        <v>10</v>
      </c>
      <c r="O23" s="195" t="s">
        <v>10</v>
      </c>
      <c r="P23" s="195" t="s">
        <v>10</v>
      </c>
      <c r="Q23" s="195" t="s">
        <v>10</v>
      </c>
      <c r="R23" s="195" t="s">
        <v>10</v>
      </c>
      <c r="S23" s="195">
        <v>74373</v>
      </c>
      <c r="T23" s="195" t="s">
        <v>10</v>
      </c>
      <c r="U23" s="195" t="s">
        <v>10</v>
      </c>
      <c r="V23" s="195" t="s">
        <v>10</v>
      </c>
      <c r="W23" s="195">
        <v>72841</v>
      </c>
      <c r="X23" s="195" t="s">
        <v>10</v>
      </c>
      <c r="Y23" s="195" t="s">
        <v>10</v>
      </c>
      <c r="Z23" s="195" t="s">
        <v>10</v>
      </c>
      <c r="AA23" s="195">
        <v>66662</v>
      </c>
      <c r="AB23" s="195">
        <v>73007</v>
      </c>
      <c r="AC23" s="195">
        <v>64737</v>
      </c>
      <c r="AD23" s="195">
        <v>91295</v>
      </c>
      <c r="AE23" s="195">
        <v>94286</v>
      </c>
      <c r="AF23" s="195">
        <v>125847</v>
      </c>
      <c r="AG23" s="195" t="s">
        <v>10</v>
      </c>
      <c r="AH23" s="195" t="s">
        <v>10</v>
      </c>
      <c r="AI23" s="195">
        <v>136574</v>
      </c>
      <c r="AJ23" s="195" t="s">
        <v>10</v>
      </c>
      <c r="AK23" s="195">
        <v>190000</v>
      </c>
      <c r="AL23" s="195">
        <v>190653</v>
      </c>
      <c r="AM23" s="195">
        <v>146914</v>
      </c>
      <c r="AN23" s="195">
        <v>158782</v>
      </c>
      <c r="AO23" s="195">
        <v>163911</v>
      </c>
      <c r="AP23" s="195">
        <v>181901</v>
      </c>
      <c r="AQ23" s="196">
        <v>175755</v>
      </c>
      <c r="AR23" s="196">
        <v>231379</v>
      </c>
      <c r="AS23" s="196">
        <v>117002</v>
      </c>
      <c r="AT23" s="196">
        <v>336523</v>
      </c>
      <c r="AU23" s="196">
        <v>331485</v>
      </c>
      <c r="AV23" s="196">
        <v>389938</v>
      </c>
      <c r="AW23" s="196" t="s">
        <v>10</v>
      </c>
      <c r="AX23" s="196" t="s">
        <v>10</v>
      </c>
      <c r="AY23" s="196" t="s">
        <v>10</v>
      </c>
      <c r="AZ23" s="196" t="s">
        <v>10</v>
      </c>
      <c r="BA23" s="196" t="s">
        <v>10</v>
      </c>
      <c r="BB23" s="196" t="s">
        <v>10</v>
      </c>
      <c r="BC23" s="196" t="s">
        <v>10</v>
      </c>
      <c r="BD23" s="196" t="s">
        <v>10</v>
      </c>
      <c r="BE23" s="196" t="s">
        <v>10</v>
      </c>
      <c r="BF23" s="196" t="s">
        <v>10</v>
      </c>
      <c r="BG23" s="196" t="s">
        <v>10</v>
      </c>
      <c r="BH23" s="196" t="s">
        <v>10</v>
      </c>
      <c r="BI23" s="196" t="s">
        <v>10</v>
      </c>
      <c r="BJ23" s="196" t="s">
        <v>10</v>
      </c>
      <c r="BK23" s="196" t="s">
        <v>10</v>
      </c>
      <c r="BL23" s="196" t="s">
        <v>10</v>
      </c>
    </row>
    <row r="24" spans="2:64" s="31" customFormat="1" ht="15" customHeight="1">
      <c r="B24" s="33" t="s">
        <v>852</v>
      </c>
      <c r="C24" s="187" t="s">
        <v>86</v>
      </c>
      <c r="D24" s="195" t="s">
        <v>10</v>
      </c>
      <c r="E24" s="195" t="s">
        <v>10</v>
      </c>
      <c r="F24" s="195" t="s">
        <v>10</v>
      </c>
      <c r="G24" s="195" t="s">
        <v>10</v>
      </c>
      <c r="H24" s="195" t="s">
        <v>10</v>
      </c>
      <c r="I24" s="195" t="s">
        <v>10</v>
      </c>
      <c r="J24" s="195" t="s">
        <v>10</v>
      </c>
      <c r="K24" s="195" t="s">
        <v>10</v>
      </c>
      <c r="L24" s="195" t="s">
        <v>10</v>
      </c>
      <c r="M24" s="195" t="s">
        <v>10</v>
      </c>
      <c r="N24" s="195" t="s">
        <v>10</v>
      </c>
      <c r="O24" s="195" t="s">
        <v>10</v>
      </c>
      <c r="P24" s="195" t="s">
        <v>10</v>
      </c>
      <c r="Q24" s="195" t="s">
        <v>10</v>
      </c>
      <c r="R24" s="195" t="s">
        <v>10</v>
      </c>
      <c r="S24" s="195">
        <v>6360</v>
      </c>
      <c r="T24" s="195" t="s">
        <v>10</v>
      </c>
      <c r="U24" s="195" t="s">
        <v>10</v>
      </c>
      <c r="V24" s="195" t="s">
        <v>10</v>
      </c>
      <c r="W24" s="195">
        <v>6038</v>
      </c>
      <c r="X24" s="195" t="s">
        <v>10</v>
      </c>
      <c r="Y24" s="195" t="s">
        <v>10</v>
      </c>
      <c r="Z24" s="195" t="s">
        <v>10</v>
      </c>
      <c r="AA24" s="195">
        <v>4429</v>
      </c>
      <c r="AB24" s="195">
        <v>5829</v>
      </c>
      <c r="AC24" s="195">
        <v>6228</v>
      </c>
      <c r="AD24" s="195">
        <v>10887</v>
      </c>
      <c r="AE24" s="195">
        <v>10869</v>
      </c>
      <c r="AF24" s="195">
        <v>9813</v>
      </c>
      <c r="AG24" s="195">
        <v>8812</v>
      </c>
      <c r="AH24" s="195">
        <v>12536</v>
      </c>
      <c r="AI24" s="195">
        <v>8965</v>
      </c>
      <c r="AJ24" s="195">
        <v>12048</v>
      </c>
      <c r="AK24" s="195">
        <v>12195</v>
      </c>
      <c r="AL24" s="195">
        <v>13902</v>
      </c>
      <c r="AM24" s="195">
        <v>13269</v>
      </c>
      <c r="AN24" s="195">
        <v>15557</v>
      </c>
      <c r="AO24" s="195">
        <v>11990</v>
      </c>
      <c r="AP24" s="195">
        <v>14462</v>
      </c>
      <c r="AQ24" s="196">
        <v>13475</v>
      </c>
      <c r="AR24" s="196">
        <v>21273</v>
      </c>
      <c r="AS24" s="196">
        <v>24664</v>
      </c>
      <c r="AT24" s="196">
        <v>32307</v>
      </c>
      <c r="AU24" s="196">
        <v>23296</v>
      </c>
      <c r="AV24" s="196">
        <v>21815</v>
      </c>
      <c r="AW24" s="196">
        <v>20152</v>
      </c>
      <c r="AX24" s="196">
        <v>20925</v>
      </c>
      <c r="AY24" s="196">
        <v>18447</v>
      </c>
      <c r="AZ24" s="196" t="s">
        <v>10</v>
      </c>
      <c r="BA24" s="196" t="s">
        <v>10</v>
      </c>
      <c r="BB24" s="196">
        <v>8844</v>
      </c>
      <c r="BC24" s="196">
        <v>6565.8647900000005</v>
      </c>
      <c r="BD24" s="196">
        <v>9896</v>
      </c>
      <c r="BE24" s="196">
        <v>11577</v>
      </c>
      <c r="BF24" s="196">
        <v>9486</v>
      </c>
      <c r="BG24" s="196">
        <v>9135</v>
      </c>
      <c r="BH24" s="196">
        <v>12567</v>
      </c>
      <c r="BI24" s="196">
        <v>8279</v>
      </c>
      <c r="BJ24" s="196">
        <v>7759</v>
      </c>
      <c r="BK24" s="196">
        <v>10271</v>
      </c>
      <c r="BL24" s="196">
        <v>43922</v>
      </c>
    </row>
    <row r="25" spans="2:64" s="31" customFormat="1" ht="15" customHeight="1">
      <c r="B25" s="33" t="s">
        <v>19</v>
      </c>
      <c r="C25" s="187" t="s">
        <v>87</v>
      </c>
      <c r="D25" s="195" t="s">
        <v>10</v>
      </c>
      <c r="E25" s="195" t="s">
        <v>10</v>
      </c>
      <c r="F25" s="195" t="s">
        <v>10</v>
      </c>
      <c r="G25" s="195" t="s">
        <v>10</v>
      </c>
      <c r="H25" s="195" t="s">
        <v>10</v>
      </c>
      <c r="I25" s="195" t="s">
        <v>10</v>
      </c>
      <c r="J25" s="195" t="s">
        <v>10</v>
      </c>
      <c r="K25" s="195" t="s">
        <v>10</v>
      </c>
      <c r="L25" s="195" t="s">
        <v>10</v>
      </c>
      <c r="M25" s="195" t="s">
        <v>10</v>
      </c>
      <c r="N25" s="195" t="s">
        <v>10</v>
      </c>
      <c r="O25" s="195" t="s">
        <v>10</v>
      </c>
      <c r="P25" s="195" t="s">
        <v>10</v>
      </c>
      <c r="Q25" s="195" t="s">
        <v>10</v>
      </c>
      <c r="R25" s="195" t="s">
        <v>10</v>
      </c>
      <c r="S25" s="195">
        <v>17946</v>
      </c>
      <c r="T25" s="195" t="s">
        <v>10</v>
      </c>
      <c r="U25" s="195" t="s">
        <v>10</v>
      </c>
      <c r="V25" s="195" t="s">
        <v>10</v>
      </c>
      <c r="W25" s="195">
        <v>16599</v>
      </c>
      <c r="X25" s="195" t="s">
        <v>10</v>
      </c>
      <c r="Y25" s="195" t="s">
        <v>10</v>
      </c>
      <c r="Z25" s="195" t="s">
        <v>10</v>
      </c>
      <c r="AA25" s="195">
        <v>17254</v>
      </c>
      <c r="AB25" s="195">
        <v>13785</v>
      </c>
      <c r="AC25" s="195">
        <v>18436</v>
      </c>
      <c r="AD25" s="195">
        <v>18464</v>
      </c>
      <c r="AE25" s="195">
        <v>59517</v>
      </c>
      <c r="AF25" s="195">
        <v>59449</v>
      </c>
      <c r="AG25" s="195">
        <v>60917</v>
      </c>
      <c r="AH25" s="195">
        <v>68919</v>
      </c>
      <c r="AI25" s="195">
        <v>60886</v>
      </c>
      <c r="AJ25" s="195">
        <v>67298</v>
      </c>
      <c r="AK25" s="195">
        <v>93502</v>
      </c>
      <c r="AL25" s="195">
        <v>72025</v>
      </c>
      <c r="AM25" s="195">
        <v>39471</v>
      </c>
      <c r="AN25" s="195">
        <v>61603</v>
      </c>
      <c r="AO25" s="195">
        <v>87425</v>
      </c>
      <c r="AP25" s="195">
        <v>102095</v>
      </c>
      <c r="AQ25" s="196">
        <v>137136</v>
      </c>
      <c r="AR25" s="196">
        <v>118887</v>
      </c>
      <c r="AS25" s="196">
        <v>131692</v>
      </c>
      <c r="AT25" s="196">
        <v>194946</v>
      </c>
      <c r="AU25" s="196">
        <v>135958</v>
      </c>
      <c r="AV25" s="196">
        <v>208514</v>
      </c>
      <c r="AW25" s="196">
        <v>219318</v>
      </c>
      <c r="AX25" s="196">
        <v>204427</v>
      </c>
      <c r="AY25" s="196">
        <v>167208</v>
      </c>
      <c r="AZ25" s="196" t="s">
        <v>10</v>
      </c>
      <c r="BA25" s="196" t="s">
        <v>10</v>
      </c>
      <c r="BB25" s="196">
        <v>181754</v>
      </c>
      <c r="BC25" s="196">
        <v>126378.89661</v>
      </c>
      <c r="BD25" s="196">
        <v>156092</v>
      </c>
      <c r="BE25" s="196">
        <v>191358</v>
      </c>
      <c r="BF25" s="196">
        <v>261156</v>
      </c>
      <c r="BG25" s="196">
        <v>282708</v>
      </c>
      <c r="BH25" s="196">
        <v>217635</v>
      </c>
      <c r="BI25" s="196">
        <v>204337</v>
      </c>
      <c r="BJ25" s="196">
        <v>204695</v>
      </c>
      <c r="BK25" s="196">
        <v>159656</v>
      </c>
      <c r="BL25" s="196">
        <v>141362</v>
      </c>
    </row>
    <row r="26" spans="2:64" s="31" customFormat="1" ht="15" customHeight="1">
      <c r="B26" s="33" t="s">
        <v>20</v>
      </c>
      <c r="C26" s="187" t="s">
        <v>88</v>
      </c>
      <c r="D26" s="195" t="s">
        <v>10</v>
      </c>
      <c r="E26" s="195" t="s">
        <v>10</v>
      </c>
      <c r="F26" s="195" t="s">
        <v>10</v>
      </c>
      <c r="G26" s="195" t="s">
        <v>10</v>
      </c>
      <c r="H26" s="195" t="s">
        <v>10</v>
      </c>
      <c r="I26" s="195" t="s">
        <v>10</v>
      </c>
      <c r="J26" s="195" t="s">
        <v>10</v>
      </c>
      <c r="K26" s="195" t="s">
        <v>10</v>
      </c>
      <c r="L26" s="195" t="s">
        <v>10</v>
      </c>
      <c r="M26" s="195" t="s">
        <v>10</v>
      </c>
      <c r="N26" s="195" t="s">
        <v>10</v>
      </c>
      <c r="O26" s="195" t="s">
        <v>10</v>
      </c>
      <c r="P26" s="195" t="s">
        <v>10</v>
      </c>
      <c r="Q26" s="195" t="s">
        <v>10</v>
      </c>
      <c r="R26" s="195" t="s">
        <v>10</v>
      </c>
      <c r="S26" s="195" t="s">
        <v>10</v>
      </c>
      <c r="T26" s="195" t="s">
        <v>10</v>
      </c>
      <c r="U26" s="195" t="s">
        <v>10</v>
      </c>
      <c r="V26" s="195" t="s">
        <v>10</v>
      </c>
      <c r="W26" s="195" t="s">
        <v>10</v>
      </c>
      <c r="X26" s="195" t="s">
        <v>10</v>
      </c>
      <c r="Y26" s="195" t="s">
        <v>10</v>
      </c>
      <c r="Z26" s="195" t="s">
        <v>10</v>
      </c>
      <c r="AA26" s="195" t="s">
        <v>10</v>
      </c>
      <c r="AB26" s="195" t="s">
        <v>10</v>
      </c>
      <c r="AC26" s="195" t="s">
        <v>10</v>
      </c>
      <c r="AD26" s="195" t="s">
        <v>10</v>
      </c>
      <c r="AE26" s="195" t="s">
        <v>10</v>
      </c>
      <c r="AF26" s="195" t="s">
        <v>10</v>
      </c>
      <c r="AG26" s="195" t="s">
        <v>10</v>
      </c>
      <c r="AH26" s="195">
        <v>9610</v>
      </c>
      <c r="AI26" s="195">
        <v>9163</v>
      </c>
      <c r="AJ26" s="195">
        <v>4639</v>
      </c>
      <c r="AK26" s="195">
        <v>4272</v>
      </c>
      <c r="AL26" s="195">
        <v>3934</v>
      </c>
      <c r="AM26" s="195">
        <v>6228</v>
      </c>
      <c r="AN26" s="195">
        <v>3305</v>
      </c>
      <c r="AO26" s="195">
        <v>3454</v>
      </c>
      <c r="AP26" s="195">
        <v>4683</v>
      </c>
      <c r="AQ26" s="196">
        <v>6463</v>
      </c>
      <c r="AR26" s="196">
        <v>7075</v>
      </c>
      <c r="AS26" s="196">
        <v>7389</v>
      </c>
      <c r="AT26" s="196">
        <v>6687</v>
      </c>
      <c r="AU26" s="196">
        <v>8465</v>
      </c>
      <c r="AV26" s="196">
        <v>9016</v>
      </c>
      <c r="AW26" s="196">
        <v>13938</v>
      </c>
      <c r="AX26" s="196">
        <v>17591</v>
      </c>
      <c r="AY26" s="196">
        <v>15134</v>
      </c>
      <c r="AZ26" s="196" t="s">
        <v>10</v>
      </c>
      <c r="BA26" s="196" t="s">
        <v>10</v>
      </c>
      <c r="BB26" s="196">
        <v>26247</v>
      </c>
      <c r="BC26" s="196">
        <v>33473.865159999994</v>
      </c>
      <c r="BD26" s="196">
        <v>50985</v>
      </c>
      <c r="BE26" s="196">
        <v>43236</v>
      </c>
      <c r="BF26" s="196">
        <v>23413</v>
      </c>
      <c r="BG26" s="196">
        <v>18374</v>
      </c>
      <c r="BH26" s="196">
        <v>32425</v>
      </c>
      <c r="BI26" s="196">
        <v>28332</v>
      </c>
      <c r="BJ26" s="196">
        <v>29376</v>
      </c>
      <c r="BK26" s="196">
        <v>36824</v>
      </c>
      <c r="BL26" s="196">
        <v>39519</v>
      </c>
    </row>
    <row r="27" spans="2:64" s="31" customFormat="1" ht="15" customHeight="1">
      <c r="B27" s="33" t="s">
        <v>21</v>
      </c>
      <c r="C27" s="187" t="s">
        <v>89</v>
      </c>
      <c r="D27" s="195" t="s">
        <v>10</v>
      </c>
      <c r="E27" s="195" t="s">
        <v>10</v>
      </c>
      <c r="F27" s="195" t="s">
        <v>10</v>
      </c>
      <c r="G27" s="195" t="s">
        <v>10</v>
      </c>
      <c r="H27" s="195" t="s">
        <v>10</v>
      </c>
      <c r="I27" s="195" t="s">
        <v>10</v>
      </c>
      <c r="J27" s="195" t="s">
        <v>10</v>
      </c>
      <c r="K27" s="195" t="s">
        <v>10</v>
      </c>
      <c r="L27" s="195" t="s">
        <v>10</v>
      </c>
      <c r="M27" s="195" t="s">
        <v>10</v>
      </c>
      <c r="N27" s="195" t="s">
        <v>10</v>
      </c>
      <c r="O27" s="195" t="s">
        <v>10</v>
      </c>
      <c r="P27" s="195" t="s">
        <v>10</v>
      </c>
      <c r="Q27" s="195" t="s">
        <v>10</v>
      </c>
      <c r="R27" s="195" t="s">
        <v>10</v>
      </c>
      <c r="S27" s="195">
        <v>-14342</v>
      </c>
      <c r="T27" s="195" t="s">
        <v>10</v>
      </c>
      <c r="U27" s="195" t="s">
        <v>10</v>
      </c>
      <c r="V27" s="195" t="s">
        <v>10</v>
      </c>
      <c r="W27" s="195">
        <v>-13395</v>
      </c>
      <c r="X27" s="195" t="s">
        <v>10</v>
      </c>
      <c r="Y27" s="195" t="s">
        <v>10</v>
      </c>
      <c r="Z27" s="195" t="s">
        <v>10</v>
      </c>
      <c r="AA27" s="195">
        <v>-17594</v>
      </c>
      <c r="AB27" s="195">
        <v>-14940</v>
      </c>
      <c r="AC27" s="195">
        <v>-18419</v>
      </c>
      <c r="AD27" s="195">
        <v>-19396</v>
      </c>
      <c r="AE27" s="195">
        <v>-23526</v>
      </c>
      <c r="AF27" s="195">
        <v>-31003</v>
      </c>
      <c r="AG27" s="195">
        <v>-27523</v>
      </c>
      <c r="AH27" s="195">
        <v>-24206</v>
      </c>
      <c r="AI27" s="195">
        <v>-21513</v>
      </c>
      <c r="AJ27" s="195">
        <v>-21137</v>
      </c>
      <c r="AK27" s="195">
        <v>-23455</v>
      </c>
      <c r="AL27" s="195">
        <v>-24510</v>
      </c>
      <c r="AM27" s="195">
        <v>-25316</v>
      </c>
      <c r="AN27" s="195">
        <v>-31629</v>
      </c>
      <c r="AO27" s="195">
        <v>-33493</v>
      </c>
      <c r="AP27" s="195">
        <v>-34891</v>
      </c>
      <c r="AQ27" s="196">
        <v>-33893</v>
      </c>
      <c r="AR27" s="196">
        <v>-31791</v>
      </c>
      <c r="AS27" s="196">
        <v>-32046</v>
      </c>
      <c r="AT27" s="196">
        <v>-31627</v>
      </c>
      <c r="AU27" s="196">
        <v>-33465</v>
      </c>
      <c r="AV27" s="196">
        <v>-36546</v>
      </c>
      <c r="AW27" s="196">
        <v>-41025</v>
      </c>
      <c r="AX27" s="196">
        <v>-44502</v>
      </c>
      <c r="AY27" s="196">
        <v>-59294</v>
      </c>
      <c r="AZ27" s="196" t="s">
        <v>10</v>
      </c>
      <c r="BA27" s="196" t="s">
        <v>10</v>
      </c>
      <c r="BB27" s="196">
        <v>-57586</v>
      </c>
      <c r="BC27" s="196">
        <v>-53629</v>
      </c>
      <c r="BD27" s="196">
        <v>-57969</v>
      </c>
      <c r="BE27" s="196">
        <v>-64134</v>
      </c>
      <c r="BF27" s="196">
        <v>-61256</v>
      </c>
      <c r="BG27" s="196">
        <v>-72314</v>
      </c>
      <c r="BH27" s="196">
        <v>-121557</v>
      </c>
      <c r="BI27" s="196">
        <v>-138053</v>
      </c>
      <c r="BJ27" s="196">
        <v>-127624</v>
      </c>
      <c r="BK27" s="196">
        <v>-134426</v>
      </c>
      <c r="BL27" s="196">
        <v>-130498</v>
      </c>
    </row>
    <row r="28" spans="2:64" s="31" customFormat="1" ht="15" customHeight="1">
      <c r="B28" s="30" t="s">
        <v>22</v>
      </c>
      <c r="C28" s="185" t="s">
        <v>90</v>
      </c>
      <c r="D28" s="193">
        <v>103815</v>
      </c>
      <c r="E28" s="193">
        <v>109745</v>
      </c>
      <c r="F28" s="193">
        <v>114557</v>
      </c>
      <c r="G28" s="193">
        <v>151148</v>
      </c>
      <c r="H28" s="193">
        <v>168107</v>
      </c>
      <c r="I28" s="193">
        <v>163393</v>
      </c>
      <c r="J28" s="193">
        <v>173810</v>
      </c>
      <c r="K28" s="193">
        <v>183439</v>
      </c>
      <c r="L28" s="193">
        <v>195946</v>
      </c>
      <c r="M28" s="193">
        <v>211787</v>
      </c>
      <c r="N28" s="193">
        <v>202370</v>
      </c>
      <c r="O28" s="193">
        <v>199145</v>
      </c>
      <c r="P28" s="193">
        <v>211377</v>
      </c>
      <c r="Q28" s="193">
        <v>197840</v>
      </c>
      <c r="R28" s="193">
        <v>206690</v>
      </c>
      <c r="S28" s="193">
        <v>203924</v>
      </c>
      <c r="T28" s="193">
        <v>232845</v>
      </c>
      <c r="U28" s="193">
        <v>213228</v>
      </c>
      <c r="V28" s="193">
        <v>202437</v>
      </c>
      <c r="W28" s="193">
        <v>168025</v>
      </c>
      <c r="X28" s="193">
        <v>159505</v>
      </c>
      <c r="Y28" s="193">
        <v>143555</v>
      </c>
      <c r="Z28" s="193">
        <v>150845</v>
      </c>
      <c r="AA28" s="193">
        <v>158679</v>
      </c>
      <c r="AB28" s="193">
        <v>161525</v>
      </c>
      <c r="AC28" s="193">
        <v>186516</v>
      </c>
      <c r="AD28" s="193">
        <v>191416</v>
      </c>
      <c r="AE28" s="193">
        <v>215107</v>
      </c>
      <c r="AF28" s="193">
        <v>258927</v>
      </c>
      <c r="AG28" s="193">
        <v>273284</v>
      </c>
      <c r="AH28" s="193">
        <v>277161</v>
      </c>
      <c r="AI28" s="193">
        <v>219629</v>
      </c>
      <c r="AJ28" s="193">
        <v>183903</v>
      </c>
      <c r="AK28" s="193">
        <v>210356</v>
      </c>
      <c r="AL28" s="193">
        <v>221914</v>
      </c>
      <c r="AM28" s="193">
        <v>184978</v>
      </c>
      <c r="AN28" s="193">
        <v>190564</v>
      </c>
      <c r="AO28" s="194">
        <v>227213</v>
      </c>
      <c r="AP28" s="194">
        <v>208754</v>
      </c>
      <c r="AQ28" s="194">
        <v>500294</v>
      </c>
      <c r="AR28" s="194">
        <v>524580</v>
      </c>
      <c r="AS28" s="194">
        <v>553284</v>
      </c>
      <c r="AT28" s="194">
        <v>612378</v>
      </c>
      <c r="AU28" s="194">
        <v>562834</v>
      </c>
      <c r="AV28" s="194">
        <v>625720</v>
      </c>
      <c r="AW28" s="194">
        <v>586822</v>
      </c>
      <c r="AX28" s="194">
        <v>590012</v>
      </c>
      <c r="AY28" s="194">
        <v>477476</v>
      </c>
      <c r="AZ28" s="194">
        <v>506675</v>
      </c>
      <c r="BA28" s="194">
        <v>524053</v>
      </c>
      <c r="BB28" s="194">
        <v>491391</v>
      </c>
      <c r="BC28" s="194">
        <v>484951.04829000001</v>
      </c>
      <c r="BD28" s="194">
        <v>489599</v>
      </c>
      <c r="BE28" s="194">
        <v>511731</v>
      </c>
      <c r="BF28" s="194">
        <v>569015</v>
      </c>
      <c r="BG28" s="194">
        <v>681471</v>
      </c>
      <c r="BH28" s="194">
        <v>641971</v>
      </c>
      <c r="BI28" s="194">
        <v>578962</v>
      </c>
      <c r="BJ28" s="194">
        <v>623646</v>
      </c>
      <c r="BK28" s="194">
        <v>511647</v>
      </c>
      <c r="BL28" s="194">
        <v>509594</v>
      </c>
    </row>
    <row r="29" spans="2:64" s="31" customFormat="1" ht="15" customHeight="1">
      <c r="B29" s="32" t="s">
        <v>23</v>
      </c>
      <c r="C29" s="186" t="s">
        <v>91</v>
      </c>
      <c r="D29" s="195">
        <v>103815</v>
      </c>
      <c r="E29" s="195">
        <v>109745</v>
      </c>
      <c r="F29" s="195">
        <v>114557</v>
      </c>
      <c r="G29" s="195">
        <v>151148</v>
      </c>
      <c r="H29" s="195">
        <v>168107</v>
      </c>
      <c r="I29" s="195">
        <v>163393</v>
      </c>
      <c r="J29" s="195">
        <v>173810</v>
      </c>
      <c r="K29" s="195">
        <v>183439</v>
      </c>
      <c r="L29" s="195">
        <v>195946</v>
      </c>
      <c r="M29" s="195">
        <v>211787</v>
      </c>
      <c r="N29" s="195">
        <v>202370</v>
      </c>
      <c r="O29" s="195">
        <v>199145</v>
      </c>
      <c r="P29" s="195">
        <v>211377</v>
      </c>
      <c r="Q29" s="195">
        <v>197840</v>
      </c>
      <c r="R29" s="195">
        <v>206690</v>
      </c>
      <c r="S29" s="195">
        <v>203924</v>
      </c>
      <c r="T29" s="195">
        <v>232845</v>
      </c>
      <c r="U29" s="195">
        <v>213228</v>
      </c>
      <c r="V29" s="195">
        <v>202437</v>
      </c>
      <c r="W29" s="195">
        <v>168025</v>
      </c>
      <c r="X29" s="195">
        <v>159505</v>
      </c>
      <c r="Y29" s="195">
        <v>143555</v>
      </c>
      <c r="Z29" s="195">
        <v>150845</v>
      </c>
      <c r="AA29" s="195">
        <v>158679</v>
      </c>
      <c r="AB29" s="195">
        <v>161525</v>
      </c>
      <c r="AC29" s="195">
        <v>186516</v>
      </c>
      <c r="AD29" s="195">
        <v>191416</v>
      </c>
      <c r="AE29" s="195">
        <v>215107</v>
      </c>
      <c r="AF29" s="195">
        <v>258927</v>
      </c>
      <c r="AG29" s="195">
        <v>273284</v>
      </c>
      <c r="AH29" s="195">
        <v>277161</v>
      </c>
      <c r="AI29" s="195">
        <v>219629</v>
      </c>
      <c r="AJ29" s="195">
        <v>183903</v>
      </c>
      <c r="AK29" s="195">
        <v>210356</v>
      </c>
      <c r="AL29" s="195">
        <v>221914</v>
      </c>
      <c r="AM29" s="195">
        <v>184978</v>
      </c>
      <c r="AN29" s="195">
        <v>190564</v>
      </c>
      <c r="AO29" s="195">
        <v>227213</v>
      </c>
      <c r="AP29" s="195">
        <v>208754</v>
      </c>
      <c r="AQ29" s="196">
        <v>500294</v>
      </c>
      <c r="AR29" s="196">
        <v>524580</v>
      </c>
      <c r="AS29" s="196">
        <v>553284</v>
      </c>
      <c r="AT29" s="196">
        <v>612378</v>
      </c>
      <c r="AU29" s="196">
        <v>562834</v>
      </c>
      <c r="AV29" s="196">
        <v>625720</v>
      </c>
      <c r="AW29" s="196">
        <v>586822</v>
      </c>
      <c r="AX29" s="196">
        <v>590012</v>
      </c>
      <c r="AY29" s="196">
        <v>477476</v>
      </c>
      <c r="AZ29" s="196">
        <v>506675</v>
      </c>
      <c r="BA29" s="196">
        <v>524053</v>
      </c>
      <c r="BB29" s="196">
        <v>491391</v>
      </c>
      <c r="BC29" s="196">
        <v>484951.04829000001</v>
      </c>
      <c r="BD29" s="196">
        <v>489599</v>
      </c>
      <c r="BE29" s="196">
        <v>511731</v>
      </c>
      <c r="BF29" s="196">
        <v>569015</v>
      </c>
      <c r="BG29" s="196">
        <v>681471</v>
      </c>
      <c r="BH29" s="196">
        <v>641971</v>
      </c>
      <c r="BI29" s="196">
        <v>578962</v>
      </c>
      <c r="BJ29" s="196">
        <v>623646</v>
      </c>
      <c r="BK29" s="196">
        <v>511647</v>
      </c>
      <c r="BL29" s="196">
        <v>509594</v>
      </c>
    </row>
    <row r="30" spans="2:64" s="31" customFormat="1" ht="15" customHeight="1">
      <c r="B30" s="30" t="s">
        <v>24</v>
      </c>
      <c r="C30" s="185" t="s">
        <v>92</v>
      </c>
      <c r="D30" s="193">
        <v>3302</v>
      </c>
      <c r="E30" s="193">
        <v>2249</v>
      </c>
      <c r="F30" s="193">
        <v>2370</v>
      </c>
      <c r="G30" s="193">
        <v>3190</v>
      </c>
      <c r="H30" s="193">
        <v>3467</v>
      </c>
      <c r="I30" s="193">
        <v>2550</v>
      </c>
      <c r="J30" s="193">
        <v>1595</v>
      </c>
      <c r="K30" s="193">
        <v>9972</v>
      </c>
      <c r="L30" s="193">
        <v>14988</v>
      </c>
      <c r="M30" s="193">
        <v>12594</v>
      </c>
      <c r="N30" s="193">
        <v>15426</v>
      </c>
      <c r="O30" s="193">
        <v>15136</v>
      </c>
      <c r="P30" s="193">
        <v>15159</v>
      </c>
      <c r="Q30" s="193">
        <v>12225</v>
      </c>
      <c r="R30" s="193">
        <v>10702</v>
      </c>
      <c r="S30" s="193">
        <v>10207</v>
      </c>
      <c r="T30" s="193">
        <v>10179</v>
      </c>
      <c r="U30" s="193">
        <v>8981</v>
      </c>
      <c r="V30" s="193">
        <v>9636</v>
      </c>
      <c r="W30" s="193">
        <v>13879</v>
      </c>
      <c r="X30" s="193">
        <v>12515</v>
      </c>
      <c r="Y30" s="193">
        <v>13343</v>
      </c>
      <c r="Z30" s="193">
        <v>10330</v>
      </c>
      <c r="AA30" s="193">
        <v>11916</v>
      </c>
      <c r="AB30" s="193">
        <v>15908</v>
      </c>
      <c r="AC30" s="193">
        <v>14594</v>
      </c>
      <c r="AD30" s="193">
        <v>13542</v>
      </c>
      <c r="AE30" s="193">
        <v>11179</v>
      </c>
      <c r="AF30" s="193">
        <v>15373</v>
      </c>
      <c r="AG30" s="193">
        <v>16861</v>
      </c>
      <c r="AH30" s="193">
        <v>24052</v>
      </c>
      <c r="AI30" s="193">
        <v>3609</v>
      </c>
      <c r="AJ30" s="193">
        <v>19097</v>
      </c>
      <c r="AK30" s="193">
        <v>7078</v>
      </c>
      <c r="AL30" s="193">
        <v>4865</v>
      </c>
      <c r="AM30" s="193">
        <v>8301</v>
      </c>
      <c r="AN30" s="193">
        <v>8058</v>
      </c>
      <c r="AO30" s="194">
        <v>8210</v>
      </c>
      <c r="AP30" s="194">
        <v>8767</v>
      </c>
      <c r="AQ30" s="194">
        <v>10753</v>
      </c>
      <c r="AR30" s="194">
        <v>10952</v>
      </c>
      <c r="AS30" s="194">
        <v>12981</v>
      </c>
      <c r="AT30" s="194">
        <v>9998</v>
      </c>
      <c r="AU30" s="194">
        <v>14427</v>
      </c>
      <c r="AV30" s="194">
        <v>20105</v>
      </c>
      <c r="AW30" s="194">
        <v>21013</v>
      </c>
      <c r="AX30" s="194">
        <v>27406</v>
      </c>
      <c r="AY30" s="194">
        <v>44723</v>
      </c>
      <c r="AZ30" s="194">
        <v>82329</v>
      </c>
      <c r="BA30" s="194">
        <v>51504</v>
      </c>
      <c r="BB30" s="194">
        <v>57811</v>
      </c>
      <c r="BC30" s="194">
        <v>68958.535090000005</v>
      </c>
      <c r="BD30" s="194">
        <v>78585</v>
      </c>
      <c r="BE30" s="194">
        <v>74969</v>
      </c>
      <c r="BF30" s="194">
        <v>82048</v>
      </c>
      <c r="BG30" s="194">
        <v>100051</v>
      </c>
      <c r="BH30" s="194">
        <v>129607</v>
      </c>
      <c r="BI30" s="194">
        <v>125591</v>
      </c>
      <c r="BJ30" s="194">
        <v>129319</v>
      </c>
      <c r="BK30" s="194">
        <v>125095</v>
      </c>
      <c r="BL30" s="194">
        <v>127452</v>
      </c>
    </row>
    <row r="31" spans="2:64" s="31" customFormat="1" ht="15" customHeight="1">
      <c r="B31" s="30" t="s">
        <v>25</v>
      </c>
      <c r="C31" s="185" t="s">
        <v>93</v>
      </c>
      <c r="D31" s="193">
        <v>72843</v>
      </c>
      <c r="E31" s="193">
        <v>77928</v>
      </c>
      <c r="F31" s="193">
        <v>75206</v>
      </c>
      <c r="G31" s="193">
        <v>77465</v>
      </c>
      <c r="H31" s="193">
        <v>90724</v>
      </c>
      <c r="I31" s="193">
        <v>97433</v>
      </c>
      <c r="J31" s="193">
        <v>104276</v>
      </c>
      <c r="K31" s="193">
        <v>85820</v>
      </c>
      <c r="L31" s="193">
        <v>89850</v>
      </c>
      <c r="M31" s="193">
        <v>90619</v>
      </c>
      <c r="N31" s="193">
        <v>89926</v>
      </c>
      <c r="O31" s="193">
        <v>92048</v>
      </c>
      <c r="P31" s="193">
        <v>108387</v>
      </c>
      <c r="Q31" s="193">
        <v>105723</v>
      </c>
      <c r="R31" s="193">
        <v>93146</v>
      </c>
      <c r="S31" s="193">
        <v>85093</v>
      </c>
      <c r="T31" s="193">
        <v>91446</v>
      </c>
      <c r="U31" s="193">
        <v>99800</v>
      </c>
      <c r="V31" s="193">
        <v>102471</v>
      </c>
      <c r="W31" s="193">
        <v>100530</v>
      </c>
      <c r="X31" s="193">
        <v>109925</v>
      </c>
      <c r="Y31" s="193">
        <v>110213</v>
      </c>
      <c r="Z31" s="193">
        <v>114738</v>
      </c>
      <c r="AA31" s="193">
        <v>107137</v>
      </c>
      <c r="AB31" s="193">
        <v>105643</v>
      </c>
      <c r="AC31" s="193">
        <v>105268</v>
      </c>
      <c r="AD31" s="193">
        <v>105692</v>
      </c>
      <c r="AE31" s="193">
        <v>97445</v>
      </c>
      <c r="AF31" s="193">
        <v>107012</v>
      </c>
      <c r="AG31" s="193">
        <v>53089</v>
      </c>
      <c r="AH31" s="193">
        <v>38896</v>
      </c>
      <c r="AI31" s="193">
        <v>42769</v>
      </c>
      <c r="AJ31" s="193">
        <v>52980</v>
      </c>
      <c r="AK31" s="193">
        <v>48757</v>
      </c>
      <c r="AL31" s="193">
        <v>52023</v>
      </c>
      <c r="AM31" s="193">
        <v>55029</v>
      </c>
      <c r="AN31" s="193">
        <v>68566</v>
      </c>
      <c r="AO31" s="194">
        <v>64398</v>
      </c>
      <c r="AP31" s="194">
        <v>73535</v>
      </c>
      <c r="AQ31" s="194">
        <v>79283</v>
      </c>
      <c r="AR31" s="194">
        <v>88156</v>
      </c>
      <c r="AS31" s="194">
        <v>82276</v>
      </c>
      <c r="AT31" s="194">
        <v>107323</v>
      </c>
      <c r="AU31" s="194">
        <v>110933</v>
      </c>
      <c r="AV31" s="194">
        <v>96247</v>
      </c>
      <c r="AW31" s="194">
        <v>87275</v>
      </c>
      <c r="AX31" s="194">
        <v>84694</v>
      </c>
      <c r="AY31" s="194">
        <v>59081</v>
      </c>
      <c r="AZ31" s="194">
        <v>73765</v>
      </c>
      <c r="BA31" s="194">
        <v>70309</v>
      </c>
      <c r="BB31" s="194">
        <v>63320</v>
      </c>
      <c r="BC31" s="194">
        <v>55788</v>
      </c>
      <c r="BD31" s="194">
        <v>67265</v>
      </c>
      <c r="BE31" s="194">
        <v>137029</v>
      </c>
      <c r="BF31" s="194">
        <v>602599</v>
      </c>
      <c r="BG31" s="194">
        <v>641463</v>
      </c>
      <c r="BH31" s="194">
        <v>152730</v>
      </c>
      <c r="BI31" s="194">
        <v>138613</v>
      </c>
      <c r="BJ31" s="194">
        <v>158998</v>
      </c>
      <c r="BK31" s="194">
        <v>86874</v>
      </c>
      <c r="BL31" s="194">
        <v>125637</v>
      </c>
    </row>
    <row r="32" spans="2:64" s="31" customFormat="1" ht="15" customHeight="1">
      <c r="B32" s="32" t="s">
        <v>26</v>
      </c>
      <c r="C32" s="186" t="s">
        <v>94</v>
      </c>
      <c r="D32" s="195">
        <v>0</v>
      </c>
      <c r="E32" s="195">
        <v>0</v>
      </c>
      <c r="F32" s="195">
        <v>0</v>
      </c>
      <c r="G32" s="195">
        <v>0</v>
      </c>
      <c r="H32" s="195">
        <v>0</v>
      </c>
      <c r="I32" s="195">
        <v>0</v>
      </c>
      <c r="J32" s="195">
        <v>0</v>
      </c>
      <c r="K32" s="195">
        <v>0</v>
      </c>
      <c r="L32" s="195">
        <v>0</v>
      </c>
      <c r="M32" s="195">
        <v>0</v>
      </c>
      <c r="N32" s="195">
        <v>0</v>
      </c>
      <c r="O32" s="195">
        <v>0</v>
      </c>
      <c r="P32" s="195">
        <v>0</v>
      </c>
      <c r="Q32" s="195">
        <v>0</v>
      </c>
      <c r="R32" s="195">
        <v>0</v>
      </c>
      <c r="S32" s="195">
        <v>0</v>
      </c>
      <c r="T32" s="195">
        <v>0</v>
      </c>
      <c r="U32" s="195">
        <v>0</v>
      </c>
      <c r="V32" s="195">
        <v>0</v>
      </c>
      <c r="W32" s="195">
        <v>0</v>
      </c>
      <c r="X32" s="195">
        <v>0</v>
      </c>
      <c r="Y32" s="195">
        <v>0</v>
      </c>
      <c r="Z32" s="195">
        <v>0</v>
      </c>
      <c r="AA32" s="195">
        <v>0</v>
      </c>
      <c r="AB32" s="195">
        <v>0</v>
      </c>
      <c r="AC32" s="195">
        <v>0</v>
      </c>
      <c r="AD32" s="195">
        <v>0</v>
      </c>
      <c r="AE32" s="195">
        <v>0</v>
      </c>
      <c r="AF32" s="195">
        <v>0</v>
      </c>
      <c r="AG32" s="195">
        <v>0</v>
      </c>
      <c r="AH32" s="195">
        <v>0</v>
      </c>
      <c r="AI32" s="195">
        <v>0</v>
      </c>
      <c r="AJ32" s="195">
        <v>0</v>
      </c>
      <c r="AK32" s="195">
        <v>0</v>
      </c>
      <c r="AL32" s="195">
        <v>0</v>
      </c>
      <c r="AM32" s="196">
        <v>34.786000000000001</v>
      </c>
      <c r="AN32" s="195">
        <v>0</v>
      </c>
      <c r="AO32" s="195">
        <v>0</v>
      </c>
      <c r="AP32" s="195">
        <v>0</v>
      </c>
      <c r="AQ32" s="196">
        <v>10017</v>
      </c>
      <c r="AR32" s="196">
        <v>6639</v>
      </c>
      <c r="AS32" s="196">
        <v>6508</v>
      </c>
      <c r="AT32" s="196">
        <v>6623</v>
      </c>
      <c r="AU32" s="196">
        <v>6699</v>
      </c>
      <c r="AV32" s="196">
        <v>6800</v>
      </c>
      <c r="AW32" s="196">
        <v>6704</v>
      </c>
      <c r="AX32" s="196">
        <v>5335</v>
      </c>
      <c r="AY32" s="196">
        <v>5407</v>
      </c>
      <c r="AZ32" s="196">
        <v>5547</v>
      </c>
      <c r="BA32" s="196">
        <v>2583</v>
      </c>
      <c r="BB32" s="196">
        <v>2685</v>
      </c>
      <c r="BC32" s="196">
        <v>2752.3616899999997</v>
      </c>
      <c r="BD32" s="196">
        <v>2796</v>
      </c>
      <c r="BE32" s="196">
        <v>2877</v>
      </c>
      <c r="BF32" s="196">
        <v>2925</v>
      </c>
      <c r="BG32" s="196">
        <v>2747</v>
      </c>
      <c r="BH32" s="196">
        <v>2819</v>
      </c>
      <c r="BI32" s="196">
        <v>2892</v>
      </c>
      <c r="BJ32" s="196">
        <v>2942</v>
      </c>
      <c r="BK32" s="196">
        <v>2962</v>
      </c>
      <c r="BL32" s="196">
        <v>2992</v>
      </c>
    </row>
    <row r="33" spans="2:64" s="31" customFormat="1" ht="15" customHeight="1">
      <c r="B33" s="32" t="s">
        <v>27</v>
      </c>
      <c r="C33" s="186" t="s">
        <v>95</v>
      </c>
      <c r="D33" s="195">
        <v>72843</v>
      </c>
      <c r="E33" s="195">
        <v>77928</v>
      </c>
      <c r="F33" s="195">
        <v>75206</v>
      </c>
      <c r="G33" s="195">
        <v>77465</v>
      </c>
      <c r="H33" s="195">
        <v>90724</v>
      </c>
      <c r="I33" s="195">
        <v>97433</v>
      </c>
      <c r="J33" s="195">
        <v>104276</v>
      </c>
      <c r="K33" s="195">
        <v>85820</v>
      </c>
      <c r="L33" s="195">
        <v>89850</v>
      </c>
      <c r="M33" s="195">
        <v>90619</v>
      </c>
      <c r="N33" s="195">
        <v>89926</v>
      </c>
      <c r="O33" s="195">
        <v>92048</v>
      </c>
      <c r="P33" s="195">
        <v>108387</v>
      </c>
      <c r="Q33" s="195">
        <v>105723</v>
      </c>
      <c r="R33" s="195">
        <v>93146</v>
      </c>
      <c r="S33" s="195">
        <v>85093</v>
      </c>
      <c r="T33" s="195">
        <v>91446</v>
      </c>
      <c r="U33" s="195">
        <v>99800</v>
      </c>
      <c r="V33" s="195">
        <v>102471</v>
      </c>
      <c r="W33" s="195">
        <v>100530</v>
      </c>
      <c r="X33" s="195">
        <v>109925</v>
      </c>
      <c r="Y33" s="195">
        <v>110213</v>
      </c>
      <c r="Z33" s="195">
        <v>114738</v>
      </c>
      <c r="AA33" s="195">
        <v>107137</v>
      </c>
      <c r="AB33" s="195">
        <v>105643</v>
      </c>
      <c r="AC33" s="195">
        <v>105268</v>
      </c>
      <c r="AD33" s="195">
        <v>105692</v>
      </c>
      <c r="AE33" s="195">
        <v>97445</v>
      </c>
      <c r="AF33" s="195">
        <v>107012</v>
      </c>
      <c r="AG33" s="195">
        <v>53089</v>
      </c>
      <c r="AH33" s="195">
        <v>38896</v>
      </c>
      <c r="AI33" s="195">
        <v>42769</v>
      </c>
      <c r="AJ33" s="195">
        <v>52980</v>
      </c>
      <c r="AK33" s="195">
        <v>48757</v>
      </c>
      <c r="AL33" s="195">
        <v>52023</v>
      </c>
      <c r="AM33" s="195">
        <v>55029</v>
      </c>
      <c r="AN33" s="195">
        <v>68566</v>
      </c>
      <c r="AO33" s="195">
        <v>64398</v>
      </c>
      <c r="AP33" s="195">
        <v>73535</v>
      </c>
      <c r="AQ33" s="196">
        <v>69266</v>
      </c>
      <c r="AR33" s="196">
        <v>81517</v>
      </c>
      <c r="AS33" s="196">
        <v>75768</v>
      </c>
      <c r="AT33" s="196">
        <v>100700</v>
      </c>
      <c r="AU33" s="196">
        <v>104234</v>
      </c>
      <c r="AV33" s="196">
        <v>89447</v>
      </c>
      <c r="AW33" s="196">
        <v>80571</v>
      </c>
      <c r="AX33" s="196">
        <v>79359</v>
      </c>
      <c r="AY33" s="196">
        <v>53674</v>
      </c>
      <c r="AZ33" s="196">
        <v>68218</v>
      </c>
      <c r="BA33" s="196">
        <v>67726</v>
      </c>
      <c r="BB33" s="196">
        <v>60635</v>
      </c>
      <c r="BC33" s="196">
        <v>53036</v>
      </c>
      <c r="BD33" s="196">
        <v>64469</v>
      </c>
      <c r="BE33" s="196">
        <v>134152</v>
      </c>
      <c r="BF33" s="196">
        <v>599674</v>
      </c>
      <c r="BG33" s="196">
        <v>638716</v>
      </c>
      <c r="BH33" s="196">
        <v>149911</v>
      </c>
      <c r="BI33" s="196">
        <v>135721</v>
      </c>
      <c r="BJ33" s="196">
        <v>156056</v>
      </c>
      <c r="BK33" s="196">
        <v>83912</v>
      </c>
      <c r="BL33" s="196">
        <v>122645</v>
      </c>
    </row>
    <row r="34" spans="2:64" s="31" customFormat="1" ht="15" customHeight="1">
      <c r="B34" s="325" t="s">
        <v>28</v>
      </c>
      <c r="C34" s="326" t="s">
        <v>96</v>
      </c>
      <c r="D34" s="195">
        <v>851</v>
      </c>
      <c r="E34" s="195">
        <v>1779</v>
      </c>
      <c r="F34" s="195">
        <v>181</v>
      </c>
      <c r="G34" s="195">
        <v>197</v>
      </c>
      <c r="H34" s="195">
        <v>75</v>
      </c>
      <c r="I34" s="195">
        <v>1211</v>
      </c>
      <c r="J34" s="195">
        <v>1369</v>
      </c>
      <c r="K34" s="195">
        <v>1867</v>
      </c>
      <c r="L34" s="195">
        <v>2394</v>
      </c>
      <c r="M34" s="195">
        <v>2216</v>
      </c>
      <c r="N34" s="195">
        <v>2034</v>
      </c>
      <c r="O34" s="195">
        <v>0</v>
      </c>
      <c r="P34" s="195">
        <v>936</v>
      </c>
      <c r="Q34" s="195">
        <v>912</v>
      </c>
      <c r="R34" s="195">
        <v>422</v>
      </c>
      <c r="S34" s="195">
        <v>969</v>
      </c>
      <c r="T34" s="195">
        <v>2855</v>
      </c>
      <c r="U34" s="195">
        <v>2379</v>
      </c>
      <c r="V34" s="195">
        <v>4453</v>
      </c>
      <c r="W34" s="195">
        <v>5527</v>
      </c>
      <c r="X34" s="195">
        <v>2739</v>
      </c>
      <c r="Y34" s="195">
        <v>1665</v>
      </c>
      <c r="Z34" s="195">
        <v>1477</v>
      </c>
      <c r="AA34" s="195">
        <v>1216</v>
      </c>
      <c r="AB34" s="195">
        <v>2151</v>
      </c>
      <c r="AC34" s="195">
        <v>2132</v>
      </c>
      <c r="AD34" s="195">
        <v>2509</v>
      </c>
      <c r="AE34" s="195">
        <v>2096</v>
      </c>
      <c r="AF34" s="195">
        <v>1694</v>
      </c>
      <c r="AG34" s="195">
        <v>1063</v>
      </c>
      <c r="AH34" s="195">
        <v>564</v>
      </c>
      <c r="AI34" s="195">
        <v>0</v>
      </c>
      <c r="AJ34" s="195">
        <v>0</v>
      </c>
      <c r="AK34" s="195">
        <v>381</v>
      </c>
      <c r="AL34" s="195">
        <v>1452</v>
      </c>
      <c r="AM34" s="195">
        <v>1382</v>
      </c>
      <c r="AN34" s="195">
        <v>2088</v>
      </c>
      <c r="AO34" s="195">
        <v>2345</v>
      </c>
      <c r="AP34" s="195">
        <v>13818</v>
      </c>
      <c r="AQ34" s="196">
        <v>9755</v>
      </c>
      <c r="AR34" s="196">
        <v>10388</v>
      </c>
      <c r="AS34" s="196">
        <v>3794</v>
      </c>
      <c r="AT34" s="196">
        <v>4769</v>
      </c>
      <c r="AU34" s="196">
        <v>3378</v>
      </c>
      <c r="AV34" s="195">
        <v>0</v>
      </c>
      <c r="AW34" s="195">
        <v>312</v>
      </c>
      <c r="AX34" s="195">
        <v>2239</v>
      </c>
      <c r="AY34" s="195">
        <v>889</v>
      </c>
      <c r="AZ34" s="195">
        <v>1064</v>
      </c>
      <c r="BA34" s="195">
        <v>692</v>
      </c>
      <c r="BB34" s="195">
        <v>1403</v>
      </c>
      <c r="BC34" s="195">
        <v>564.40439000000003</v>
      </c>
      <c r="BD34" s="195">
        <v>626</v>
      </c>
      <c r="BE34" s="195">
        <v>774</v>
      </c>
      <c r="BF34" s="195">
        <v>467</v>
      </c>
      <c r="BG34" s="195">
        <v>7378</v>
      </c>
      <c r="BH34" s="195">
        <v>1758</v>
      </c>
      <c r="BI34" s="195" t="s">
        <v>10</v>
      </c>
      <c r="BJ34" s="195" t="s">
        <v>10</v>
      </c>
      <c r="BK34" s="195" t="s">
        <v>10</v>
      </c>
      <c r="BL34" s="195" t="s">
        <v>10</v>
      </c>
    </row>
    <row r="35" spans="2:64" s="31" customFormat="1" ht="15" customHeight="1">
      <c r="B35" s="325" t="s">
        <v>25</v>
      </c>
      <c r="C35" s="326" t="s">
        <v>93</v>
      </c>
      <c r="D35" s="195" t="s">
        <v>10</v>
      </c>
      <c r="E35" s="195" t="s">
        <v>10</v>
      </c>
      <c r="F35" s="195" t="s">
        <v>10</v>
      </c>
      <c r="G35" s="195" t="s">
        <v>10</v>
      </c>
      <c r="H35" s="195" t="s">
        <v>10</v>
      </c>
      <c r="I35" s="195" t="s">
        <v>10</v>
      </c>
      <c r="J35" s="195" t="s">
        <v>10</v>
      </c>
      <c r="K35" s="195" t="s">
        <v>10</v>
      </c>
      <c r="L35" s="195" t="s">
        <v>10</v>
      </c>
      <c r="M35" s="195" t="s">
        <v>10</v>
      </c>
      <c r="N35" s="195" t="s">
        <v>10</v>
      </c>
      <c r="O35" s="195" t="s">
        <v>10</v>
      </c>
      <c r="P35" s="195" t="s">
        <v>10</v>
      </c>
      <c r="Q35" s="195" t="s">
        <v>10</v>
      </c>
      <c r="R35" s="195" t="s">
        <v>10</v>
      </c>
      <c r="S35" s="195" t="s">
        <v>10</v>
      </c>
      <c r="T35" s="195" t="s">
        <v>10</v>
      </c>
      <c r="U35" s="195" t="s">
        <v>10</v>
      </c>
      <c r="V35" s="195" t="s">
        <v>10</v>
      </c>
      <c r="W35" s="195" t="s">
        <v>10</v>
      </c>
      <c r="X35" s="195" t="s">
        <v>10</v>
      </c>
      <c r="Y35" s="195" t="s">
        <v>10</v>
      </c>
      <c r="Z35" s="195" t="s">
        <v>10</v>
      </c>
      <c r="AA35" s="195" t="s">
        <v>10</v>
      </c>
      <c r="AB35" s="195" t="s">
        <v>10</v>
      </c>
      <c r="AC35" s="195" t="s">
        <v>10</v>
      </c>
      <c r="AD35" s="195" t="s">
        <v>10</v>
      </c>
      <c r="AE35" s="195" t="s">
        <v>10</v>
      </c>
      <c r="AF35" s="195" t="s">
        <v>10</v>
      </c>
      <c r="AG35" s="195" t="s">
        <v>10</v>
      </c>
      <c r="AH35" s="195" t="s">
        <v>10</v>
      </c>
      <c r="AI35" s="195" t="s">
        <v>10</v>
      </c>
      <c r="AJ35" s="195" t="s">
        <v>10</v>
      </c>
      <c r="AK35" s="195" t="s">
        <v>10</v>
      </c>
      <c r="AL35" s="195" t="s">
        <v>10</v>
      </c>
      <c r="AM35" s="196">
        <v>35.975999999999999</v>
      </c>
      <c r="AN35" s="195" t="s">
        <v>10</v>
      </c>
      <c r="AO35" s="195" t="s">
        <v>10</v>
      </c>
      <c r="AP35" s="195" t="s">
        <v>10</v>
      </c>
      <c r="AQ35" s="196">
        <v>40894</v>
      </c>
      <c r="AR35" s="196">
        <v>49145</v>
      </c>
      <c r="AS35" s="196">
        <v>49575</v>
      </c>
      <c r="AT35" s="196">
        <v>55137</v>
      </c>
      <c r="AU35" s="196">
        <v>61123</v>
      </c>
      <c r="AV35" s="196">
        <v>70751</v>
      </c>
      <c r="AW35" s="196">
        <v>62772</v>
      </c>
      <c r="AX35" s="196">
        <v>59353</v>
      </c>
      <c r="AY35" s="196">
        <v>38346</v>
      </c>
      <c r="AZ35" s="196">
        <v>52732</v>
      </c>
      <c r="BA35" s="196">
        <v>52619</v>
      </c>
      <c r="BB35" s="196">
        <v>44718</v>
      </c>
      <c r="BC35" s="196">
        <v>40257</v>
      </c>
      <c r="BD35" s="196">
        <v>51665</v>
      </c>
      <c r="BE35" s="196">
        <v>123291</v>
      </c>
      <c r="BF35" s="196">
        <v>104600</v>
      </c>
      <c r="BG35" s="196">
        <v>81298</v>
      </c>
      <c r="BH35" s="196">
        <v>145199</v>
      </c>
      <c r="BI35" s="196">
        <v>132838</v>
      </c>
      <c r="BJ35" s="196">
        <v>153177</v>
      </c>
      <c r="BK35" s="196">
        <v>81966</v>
      </c>
      <c r="BL35" s="196">
        <v>113946</v>
      </c>
    </row>
    <row r="36" spans="2:64" s="31" customFormat="1" ht="15" customHeight="1">
      <c r="B36" s="325" t="s">
        <v>29</v>
      </c>
      <c r="C36" s="326" t="s">
        <v>97</v>
      </c>
      <c r="D36" s="195">
        <v>52128</v>
      </c>
      <c r="E36" s="195">
        <v>55577</v>
      </c>
      <c r="F36" s="195">
        <v>55630</v>
      </c>
      <c r="G36" s="195">
        <v>56349</v>
      </c>
      <c r="H36" s="195">
        <v>61320</v>
      </c>
      <c r="I36" s="195">
        <v>64180</v>
      </c>
      <c r="J36" s="195">
        <v>67069</v>
      </c>
      <c r="K36" s="195">
        <v>66884</v>
      </c>
      <c r="L36" s="195">
        <v>66280</v>
      </c>
      <c r="M36" s="195">
        <v>64881</v>
      </c>
      <c r="N36" s="195">
        <v>62622</v>
      </c>
      <c r="O36" s="195">
        <v>60968</v>
      </c>
      <c r="P36" s="195">
        <v>62250</v>
      </c>
      <c r="Q36" s="195">
        <v>62428</v>
      </c>
      <c r="R36" s="195">
        <v>62547</v>
      </c>
      <c r="S36" s="195">
        <v>60785</v>
      </c>
      <c r="T36" s="195">
        <v>58926</v>
      </c>
      <c r="U36" s="195">
        <v>60723</v>
      </c>
      <c r="V36" s="195">
        <v>60174</v>
      </c>
      <c r="W36" s="195">
        <v>61169</v>
      </c>
      <c r="X36" s="195">
        <v>67134</v>
      </c>
      <c r="Y36" s="195">
        <v>69864</v>
      </c>
      <c r="Z36" s="195">
        <v>72950</v>
      </c>
      <c r="AA36" s="195">
        <v>74037</v>
      </c>
      <c r="AB36" s="195">
        <v>75817</v>
      </c>
      <c r="AC36" s="195">
        <v>72369</v>
      </c>
      <c r="AD36" s="195">
        <v>69548</v>
      </c>
      <c r="AE36" s="195">
        <v>71367</v>
      </c>
      <c r="AF36" s="195">
        <v>73260</v>
      </c>
      <c r="AG36" s="195">
        <v>13153</v>
      </c>
      <c r="AH36" s="195">
        <v>13797</v>
      </c>
      <c r="AI36" s="195">
        <v>15190</v>
      </c>
      <c r="AJ36" s="195">
        <v>16590</v>
      </c>
      <c r="AK36" s="195">
        <v>13457</v>
      </c>
      <c r="AL36" s="195">
        <v>12477</v>
      </c>
      <c r="AM36" s="195">
        <v>13074</v>
      </c>
      <c r="AN36" s="195">
        <v>14192</v>
      </c>
      <c r="AO36" s="195">
        <v>15366</v>
      </c>
      <c r="AP36" s="195">
        <v>15618</v>
      </c>
      <c r="AQ36" s="196">
        <v>17569</v>
      </c>
      <c r="AR36" s="196">
        <v>18661</v>
      </c>
      <c r="AS36" s="196">
        <v>18989</v>
      </c>
      <c r="AT36" s="196">
        <v>23973</v>
      </c>
      <c r="AU36" s="196">
        <v>23136</v>
      </c>
      <c r="AV36" s="196">
        <v>2878</v>
      </c>
      <c r="AW36" s="196">
        <v>2672</v>
      </c>
      <c r="AX36" s="196">
        <v>2709</v>
      </c>
      <c r="AY36" s="196">
        <v>2728</v>
      </c>
      <c r="AZ36" s="196">
        <v>2711</v>
      </c>
      <c r="BA36" s="196">
        <v>2704</v>
      </c>
      <c r="BB36" s="196">
        <v>2803</v>
      </c>
      <c r="BC36" s="196">
        <v>2814.8916600000002</v>
      </c>
      <c r="BD36" s="196">
        <v>2778</v>
      </c>
      <c r="BE36" s="196">
        <v>2783</v>
      </c>
      <c r="BF36" s="196">
        <v>2766</v>
      </c>
      <c r="BG36" s="196">
        <v>2643</v>
      </c>
      <c r="BH36" s="196">
        <v>394</v>
      </c>
      <c r="BI36" s="196">
        <v>328</v>
      </c>
      <c r="BJ36" s="196">
        <v>326</v>
      </c>
      <c r="BK36" s="196">
        <v>325</v>
      </c>
      <c r="BL36" s="196">
        <v>325</v>
      </c>
    </row>
    <row r="37" spans="2:64" s="31" customFormat="1" ht="15" customHeight="1">
      <c r="B37" s="325" t="s">
        <v>181</v>
      </c>
      <c r="C37" s="326" t="s">
        <v>98</v>
      </c>
      <c r="D37" s="195">
        <v>19864</v>
      </c>
      <c r="E37" s="195">
        <v>20572</v>
      </c>
      <c r="F37" s="195">
        <v>19395</v>
      </c>
      <c r="G37" s="195">
        <v>20919</v>
      </c>
      <c r="H37" s="195">
        <v>29329</v>
      </c>
      <c r="I37" s="195">
        <v>32042</v>
      </c>
      <c r="J37" s="195">
        <v>35838</v>
      </c>
      <c r="K37" s="195">
        <v>17069</v>
      </c>
      <c r="L37" s="195">
        <v>21176</v>
      </c>
      <c r="M37" s="195">
        <v>23522</v>
      </c>
      <c r="N37" s="195">
        <v>25270</v>
      </c>
      <c r="O37" s="195">
        <v>31080</v>
      </c>
      <c r="P37" s="195">
        <v>45201</v>
      </c>
      <c r="Q37" s="195">
        <v>42383</v>
      </c>
      <c r="R37" s="195">
        <v>30177</v>
      </c>
      <c r="S37" s="195">
        <v>23339</v>
      </c>
      <c r="T37" s="195">
        <v>29665</v>
      </c>
      <c r="U37" s="195">
        <v>36698</v>
      </c>
      <c r="V37" s="195">
        <v>37844</v>
      </c>
      <c r="W37" s="195">
        <v>33834</v>
      </c>
      <c r="X37" s="195">
        <v>40052</v>
      </c>
      <c r="Y37" s="195">
        <v>38684</v>
      </c>
      <c r="Z37" s="195">
        <v>40311</v>
      </c>
      <c r="AA37" s="195">
        <v>31884</v>
      </c>
      <c r="AB37" s="195">
        <v>27675</v>
      </c>
      <c r="AC37" s="195">
        <v>30767</v>
      </c>
      <c r="AD37" s="195">
        <v>33635</v>
      </c>
      <c r="AE37" s="195">
        <v>19350</v>
      </c>
      <c r="AF37" s="195">
        <v>32058</v>
      </c>
      <c r="AG37" s="195">
        <v>37590</v>
      </c>
      <c r="AH37" s="195">
        <v>23347</v>
      </c>
      <c r="AI37" s="195">
        <v>23464</v>
      </c>
      <c r="AJ37" s="195">
        <v>32560</v>
      </c>
      <c r="AK37" s="195">
        <v>31074</v>
      </c>
      <c r="AL37" s="195">
        <v>34444</v>
      </c>
      <c r="AM37" s="195">
        <v>36118</v>
      </c>
      <c r="AN37" s="195">
        <v>48304</v>
      </c>
      <c r="AO37" s="195">
        <v>41989</v>
      </c>
      <c r="AP37" s="195">
        <v>40636</v>
      </c>
      <c r="AQ37" s="195" t="s">
        <v>10</v>
      </c>
      <c r="AR37" s="195" t="s">
        <v>10</v>
      </c>
      <c r="AS37" s="195" t="s">
        <v>10</v>
      </c>
      <c r="AT37" s="195" t="s">
        <v>10</v>
      </c>
      <c r="AU37" s="195" t="s">
        <v>10</v>
      </c>
      <c r="AV37" s="195" t="s">
        <v>10</v>
      </c>
      <c r="AW37" s="195" t="s">
        <v>10</v>
      </c>
      <c r="AX37" s="195" t="s">
        <v>10</v>
      </c>
      <c r="AY37" s="195" t="s">
        <v>10</v>
      </c>
      <c r="AZ37" s="195" t="s">
        <v>10</v>
      </c>
      <c r="BA37" s="195" t="s">
        <v>10</v>
      </c>
      <c r="BB37" s="195" t="s">
        <v>10</v>
      </c>
      <c r="BC37" s="195" t="s">
        <v>10</v>
      </c>
      <c r="BD37" s="195" t="s">
        <v>10</v>
      </c>
      <c r="BE37" s="195" t="s">
        <v>10</v>
      </c>
      <c r="BF37" s="195" t="s">
        <v>10</v>
      </c>
      <c r="BG37" s="195" t="s">
        <v>10</v>
      </c>
      <c r="BH37" s="195" t="s">
        <v>10</v>
      </c>
      <c r="BI37" s="195" t="s">
        <v>10</v>
      </c>
      <c r="BJ37" s="195" t="s">
        <v>10</v>
      </c>
      <c r="BK37" s="195" t="s">
        <v>10</v>
      </c>
      <c r="BL37" s="195" t="s">
        <v>10</v>
      </c>
    </row>
    <row r="38" spans="2:64" s="31" customFormat="1" ht="15" customHeight="1">
      <c r="B38" s="325" t="s">
        <v>30</v>
      </c>
      <c r="C38" s="326" t="s">
        <v>99</v>
      </c>
      <c r="D38" s="195" t="s">
        <v>10</v>
      </c>
      <c r="E38" s="195" t="s">
        <v>10</v>
      </c>
      <c r="F38" s="195" t="s">
        <v>10</v>
      </c>
      <c r="G38" s="195" t="s">
        <v>10</v>
      </c>
      <c r="H38" s="195" t="s">
        <v>10</v>
      </c>
      <c r="I38" s="195" t="s">
        <v>10</v>
      </c>
      <c r="J38" s="195" t="s">
        <v>10</v>
      </c>
      <c r="K38" s="195" t="s">
        <v>10</v>
      </c>
      <c r="L38" s="195" t="s">
        <v>10</v>
      </c>
      <c r="M38" s="195" t="s">
        <v>10</v>
      </c>
      <c r="N38" s="195" t="s">
        <v>10</v>
      </c>
      <c r="O38" s="195" t="s">
        <v>10</v>
      </c>
      <c r="P38" s="195" t="s">
        <v>10</v>
      </c>
      <c r="Q38" s="195" t="s">
        <v>10</v>
      </c>
      <c r="R38" s="195" t="s">
        <v>10</v>
      </c>
      <c r="S38" s="195" t="s">
        <v>10</v>
      </c>
      <c r="T38" s="195" t="s">
        <v>10</v>
      </c>
      <c r="U38" s="195" t="s">
        <v>10</v>
      </c>
      <c r="V38" s="195" t="s">
        <v>10</v>
      </c>
      <c r="W38" s="195" t="s">
        <v>10</v>
      </c>
      <c r="X38" s="195" t="s">
        <v>10</v>
      </c>
      <c r="Y38" s="195" t="s">
        <v>10</v>
      </c>
      <c r="Z38" s="195" t="s">
        <v>10</v>
      </c>
      <c r="AA38" s="195" t="s">
        <v>10</v>
      </c>
      <c r="AB38" s="195" t="s">
        <v>10</v>
      </c>
      <c r="AC38" s="195" t="s">
        <v>10</v>
      </c>
      <c r="AD38" s="195" t="s">
        <v>10</v>
      </c>
      <c r="AE38" s="195" t="s">
        <v>10</v>
      </c>
      <c r="AF38" s="195" t="s">
        <v>10</v>
      </c>
      <c r="AG38" s="195">
        <v>1283</v>
      </c>
      <c r="AH38" s="195">
        <v>1188</v>
      </c>
      <c r="AI38" s="195" t="s">
        <v>10</v>
      </c>
      <c r="AJ38" s="195" t="s">
        <v>10</v>
      </c>
      <c r="AK38" s="195" t="s">
        <v>10</v>
      </c>
      <c r="AL38" s="195" t="s">
        <v>10</v>
      </c>
      <c r="AM38" s="195" t="s">
        <v>10</v>
      </c>
      <c r="AN38" s="195" t="s">
        <v>10</v>
      </c>
      <c r="AO38" s="195" t="s">
        <v>10</v>
      </c>
      <c r="AP38" s="195" t="s">
        <v>10</v>
      </c>
      <c r="AQ38" s="195" t="s">
        <v>10</v>
      </c>
      <c r="AR38" s="195" t="s">
        <v>10</v>
      </c>
      <c r="AS38" s="195" t="s">
        <v>10</v>
      </c>
      <c r="AT38" s="195" t="s">
        <v>10</v>
      </c>
      <c r="AU38" s="195" t="s">
        <v>10</v>
      </c>
      <c r="AV38" s="195" t="s">
        <v>10</v>
      </c>
      <c r="AW38" s="195" t="s">
        <v>10</v>
      </c>
      <c r="AX38" s="195" t="s">
        <v>10</v>
      </c>
      <c r="AY38" s="195" t="s">
        <v>10</v>
      </c>
      <c r="AZ38" s="195" t="s">
        <v>10</v>
      </c>
      <c r="BA38" s="195" t="s">
        <v>10</v>
      </c>
      <c r="BB38" s="195" t="s">
        <v>10</v>
      </c>
      <c r="BC38" s="195" t="s">
        <v>10</v>
      </c>
      <c r="BD38" s="195" t="s">
        <v>10</v>
      </c>
      <c r="BE38" s="195" t="s">
        <v>10</v>
      </c>
      <c r="BF38" s="195" t="s">
        <v>10</v>
      </c>
      <c r="BG38" s="195" t="s">
        <v>10</v>
      </c>
      <c r="BH38" s="195" t="s">
        <v>10</v>
      </c>
      <c r="BI38" s="195" t="s">
        <v>10</v>
      </c>
      <c r="BJ38" s="195" t="s">
        <v>10</v>
      </c>
      <c r="BK38" s="195" t="s">
        <v>10</v>
      </c>
      <c r="BL38" s="195" t="s">
        <v>10</v>
      </c>
    </row>
    <row r="39" spans="2:64" s="31" customFormat="1" ht="15" customHeight="1">
      <c r="B39" s="325" t="s">
        <v>31</v>
      </c>
      <c r="C39" s="326" t="s">
        <v>100</v>
      </c>
      <c r="D39" s="195" t="s">
        <v>10</v>
      </c>
      <c r="E39" s="195" t="s">
        <v>10</v>
      </c>
      <c r="F39" s="195" t="s">
        <v>10</v>
      </c>
      <c r="G39" s="195" t="s">
        <v>10</v>
      </c>
      <c r="H39" s="195" t="s">
        <v>10</v>
      </c>
      <c r="I39" s="195" t="s">
        <v>10</v>
      </c>
      <c r="J39" s="195" t="s">
        <v>10</v>
      </c>
      <c r="K39" s="195" t="s">
        <v>10</v>
      </c>
      <c r="L39" s="195" t="s">
        <v>10</v>
      </c>
      <c r="M39" s="195" t="s">
        <v>10</v>
      </c>
      <c r="N39" s="195" t="s">
        <v>10</v>
      </c>
      <c r="O39" s="195" t="s">
        <v>10</v>
      </c>
      <c r="P39" s="195" t="s">
        <v>10</v>
      </c>
      <c r="Q39" s="195" t="s">
        <v>10</v>
      </c>
      <c r="R39" s="195" t="s">
        <v>10</v>
      </c>
      <c r="S39" s="195" t="s">
        <v>10</v>
      </c>
      <c r="T39" s="195" t="s">
        <v>10</v>
      </c>
      <c r="U39" s="195" t="s">
        <v>10</v>
      </c>
      <c r="V39" s="195" t="s">
        <v>10</v>
      </c>
      <c r="W39" s="195" t="s">
        <v>10</v>
      </c>
      <c r="X39" s="195" t="s">
        <v>10</v>
      </c>
      <c r="Y39" s="195" t="s">
        <v>10</v>
      </c>
      <c r="Z39" s="195" t="s">
        <v>10</v>
      </c>
      <c r="AA39" s="195" t="s">
        <v>10</v>
      </c>
      <c r="AB39" s="195" t="s">
        <v>10</v>
      </c>
      <c r="AC39" s="195" t="s">
        <v>10</v>
      </c>
      <c r="AD39" s="195" t="s">
        <v>10</v>
      </c>
      <c r="AE39" s="195" t="s">
        <v>10</v>
      </c>
      <c r="AF39" s="195" t="s">
        <v>10</v>
      </c>
      <c r="AG39" s="195" t="s">
        <v>10</v>
      </c>
      <c r="AH39" s="195" t="s">
        <v>10</v>
      </c>
      <c r="AI39" s="195" t="s">
        <v>10</v>
      </c>
      <c r="AJ39" s="195" t="s">
        <v>10</v>
      </c>
      <c r="AK39" s="195" t="s">
        <v>10</v>
      </c>
      <c r="AL39" s="195" t="s">
        <v>10</v>
      </c>
      <c r="AM39" s="195" t="s">
        <v>10</v>
      </c>
      <c r="AN39" s="195" t="s">
        <v>10</v>
      </c>
      <c r="AO39" s="195" t="s">
        <v>10</v>
      </c>
      <c r="AP39" s="195" t="s">
        <v>10</v>
      </c>
      <c r="AQ39" s="195" t="s">
        <v>10</v>
      </c>
      <c r="AR39" s="195" t="s">
        <v>10</v>
      </c>
      <c r="AS39" s="195" t="s">
        <v>10</v>
      </c>
      <c r="AT39" s="196">
        <v>13411</v>
      </c>
      <c r="AU39" s="196">
        <v>14695</v>
      </c>
      <c r="AV39" s="196">
        <v>13916</v>
      </c>
      <c r="AW39" s="196">
        <v>12913</v>
      </c>
      <c r="AX39" s="196">
        <v>13156</v>
      </c>
      <c r="AY39" s="196">
        <v>10010</v>
      </c>
      <c r="AZ39" s="196">
        <v>10010</v>
      </c>
      <c r="BA39" s="196">
        <v>10010</v>
      </c>
      <c r="BB39" s="196">
        <v>10010</v>
      </c>
      <c r="BC39" s="196">
        <v>8577.9001199999984</v>
      </c>
      <c r="BD39" s="196">
        <v>8578</v>
      </c>
      <c r="BE39" s="196">
        <v>6482</v>
      </c>
      <c r="BF39" s="196">
        <v>4990</v>
      </c>
      <c r="BG39" s="196">
        <v>11915</v>
      </c>
      <c r="BH39" s="196">
        <v>2559</v>
      </c>
      <c r="BI39" s="196">
        <v>2554</v>
      </c>
      <c r="BJ39" s="196">
        <v>2552</v>
      </c>
      <c r="BK39" s="196">
        <v>1619</v>
      </c>
      <c r="BL39" s="196">
        <v>8372</v>
      </c>
    </row>
    <row r="40" spans="2:64" s="31" customFormat="1" ht="15" customHeight="1">
      <c r="B40" s="325" t="s">
        <v>32</v>
      </c>
      <c r="C40" s="326" t="s">
        <v>101</v>
      </c>
      <c r="D40" s="195" t="s">
        <v>10</v>
      </c>
      <c r="E40" s="195" t="s">
        <v>10</v>
      </c>
      <c r="F40" s="195" t="s">
        <v>10</v>
      </c>
      <c r="G40" s="195" t="s">
        <v>10</v>
      </c>
      <c r="H40" s="195" t="s">
        <v>10</v>
      </c>
      <c r="I40" s="195" t="s">
        <v>10</v>
      </c>
      <c r="J40" s="195" t="s">
        <v>10</v>
      </c>
      <c r="K40" s="195" t="s">
        <v>10</v>
      </c>
      <c r="L40" s="195" t="s">
        <v>10</v>
      </c>
      <c r="M40" s="195" t="s">
        <v>10</v>
      </c>
      <c r="N40" s="195" t="s">
        <v>10</v>
      </c>
      <c r="O40" s="195" t="s">
        <v>10</v>
      </c>
      <c r="P40" s="195" t="s">
        <v>10</v>
      </c>
      <c r="Q40" s="195" t="s">
        <v>10</v>
      </c>
      <c r="R40" s="195" t="s">
        <v>10</v>
      </c>
      <c r="S40" s="195" t="s">
        <v>10</v>
      </c>
      <c r="T40" s="195" t="s">
        <v>10</v>
      </c>
      <c r="U40" s="195" t="s">
        <v>10</v>
      </c>
      <c r="V40" s="195" t="s">
        <v>10</v>
      </c>
      <c r="W40" s="195" t="s">
        <v>10</v>
      </c>
      <c r="X40" s="195" t="s">
        <v>10</v>
      </c>
      <c r="Y40" s="195" t="s">
        <v>10</v>
      </c>
      <c r="Z40" s="195" t="s">
        <v>10</v>
      </c>
      <c r="AA40" s="195" t="s">
        <v>10</v>
      </c>
      <c r="AB40" s="195" t="s">
        <v>10</v>
      </c>
      <c r="AC40" s="195" t="s">
        <v>10</v>
      </c>
      <c r="AD40" s="195" t="s">
        <v>10</v>
      </c>
      <c r="AE40" s="195">
        <v>4632</v>
      </c>
      <c r="AF40" s="195" t="s">
        <v>10</v>
      </c>
      <c r="AG40" s="195" t="s">
        <v>10</v>
      </c>
      <c r="AH40" s="195" t="s">
        <v>10</v>
      </c>
      <c r="AI40" s="195">
        <v>4115</v>
      </c>
      <c r="AJ40" s="195">
        <v>3830</v>
      </c>
      <c r="AK40" s="195">
        <v>3845</v>
      </c>
      <c r="AL40" s="195">
        <v>3650</v>
      </c>
      <c r="AM40" s="195">
        <v>4455</v>
      </c>
      <c r="AN40" s="195">
        <v>3982</v>
      </c>
      <c r="AO40" s="195">
        <v>3458</v>
      </c>
      <c r="AP40" s="195">
        <v>3463</v>
      </c>
      <c r="AQ40" s="196">
        <v>1048</v>
      </c>
      <c r="AR40" s="196">
        <v>3323</v>
      </c>
      <c r="AS40" s="196">
        <v>3410</v>
      </c>
      <c r="AT40" s="196">
        <v>3410</v>
      </c>
      <c r="AU40" s="196">
        <v>1902</v>
      </c>
      <c r="AV40" s="196">
        <v>1902</v>
      </c>
      <c r="AW40" s="196">
        <v>1902</v>
      </c>
      <c r="AX40" s="196">
        <v>1902</v>
      </c>
      <c r="AY40" s="196">
        <v>1701</v>
      </c>
      <c r="AZ40" s="196">
        <v>1701</v>
      </c>
      <c r="BA40" s="196">
        <v>1701</v>
      </c>
      <c r="BB40" s="196">
        <v>1701</v>
      </c>
      <c r="BC40" s="196">
        <v>821.5913599999999</v>
      </c>
      <c r="BD40" s="196">
        <v>822</v>
      </c>
      <c r="BE40" s="196">
        <v>822</v>
      </c>
      <c r="BF40" s="196">
        <v>822</v>
      </c>
      <c r="BG40" s="196">
        <v>1</v>
      </c>
      <c r="BH40" s="196">
        <v>1</v>
      </c>
      <c r="BI40" s="196">
        <v>1</v>
      </c>
      <c r="BJ40" s="196">
        <v>1</v>
      </c>
      <c r="BK40" s="196">
        <v>2</v>
      </c>
      <c r="BL40" s="196">
        <v>2</v>
      </c>
    </row>
    <row r="41" spans="2:64" s="31" customFormat="1" ht="15" customHeight="1">
      <c r="B41" s="325" t="s">
        <v>54</v>
      </c>
      <c r="C41" s="326" t="s">
        <v>853</v>
      </c>
      <c r="D41" s="195" t="s">
        <v>10</v>
      </c>
      <c r="E41" s="195" t="s">
        <v>10</v>
      </c>
      <c r="F41" s="195" t="s">
        <v>10</v>
      </c>
      <c r="G41" s="195" t="s">
        <v>10</v>
      </c>
      <c r="H41" s="195" t="s">
        <v>10</v>
      </c>
      <c r="I41" s="195" t="s">
        <v>10</v>
      </c>
      <c r="J41" s="195" t="s">
        <v>10</v>
      </c>
      <c r="K41" s="195" t="s">
        <v>10</v>
      </c>
      <c r="L41" s="195" t="s">
        <v>10</v>
      </c>
      <c r="M41" s="195" t="s">
        <v>10</v>
      </c>
      <c r="N41" s="195" t="s">
        <v>10</v>
      </c>
      <c r="O41" s="195" t="s">
        <v>10</v>
      </c>
      <c r="P41" s="195" t="s">
        <v>10</v>
      </c>
      <c r="Q41" s="195" t="s">
        <v>10</v>
      </c>
      <c r="R41" s="195" t="s">
        <v>10</v>
      </c>
      <c r="S41" s="195" t="s">
        <v>10</v>
      </c>
      <c r="T41" s="195" t="s">
        <v>10</v>
      </c>
      <c r="U41" s="195" t="s">
        <v>10</v>
      </c>
      <c r="V41" s="195" t="s">
        <v>10</v>
      </c>
      <c r="W41" s="195" t="s">
        <v>10</v>
      </c>
      <c r="X41" s="195" t="s">
        <v>10</v>
      </c>
      <c r="Y41" s="195" t="s">
        <v>10</v>
      </c>
      <c r="Z41" s="195" t="s">
        <v>10</v>
      </c>
      <c r="AA41" s="195" t="s">
        <v>10</v>
      </c>
      <c r="AB41" s="195" t="s">
        <v>10</v>
      </c>
      <c r="AC41" s="195" t="s">
        <v>10</v>
      </c>
      <c r="AD41" s="195" t="s">
        <v>10</v>
      </c>
      <c r="AE41" s="195" t="s">
        <v>10</v>
      </c>
      <c r="AF41" s="195" t="s">
        <v>10</v>
      </c>
      <c r="AG41" s="195" t="s">
        <v>10</v>
      </c>
      <c r="AH41" s="195" t="s">
        <v>10</v>
      </c>
      <c r="AI41" s="195" t="s">
        <v>10</v>
      </c>
      <c r="AJ41" s="195" t="s">
        <v>10</v>
      </c>
      <c r="AK41" s="195" t="s">
        <v>10</v>
      </c>
      <c r="AL41" s="195" t="s">
        <v>10</v>
      </c>
      <c r="AM41" s="195" t="s">
        <v>10</v>
      </c>
      <c r="AN41" s="195" t="s">
        <v>10</v>
      </c>
      <c r="AO41" s="195" t="s">
        <v>10</v>
      </c>
      <c r="AP41" s="195" t="s">
        <v>10</v>
      </c>
      <c r="AQ41" s="195" t="s">
        <v>10</v>
      </c>
      <c r="AR41" s="195" t="s">
        <v>10</v>
      </c>
      <c r="AS41" s="195" t="s">
        <v>10</v>
      </c>
      <c r="AT41" s="195" t="s">
        <v>10</v>
      </c>
      <c r="AU41" s="195" t="s">
        <v>10</v>
      </c>
      <c r="AV41" s="195" t="s">
        <v>10</v>
      </c>
      <c r="AW41" s="195" t="s">
        <v>10</v>
      </c>
      <c r="AX41" s="195" t="s">
        <v>10</v>
      </c>
      <c r="AY41" s="195" t="s">
        <v>10</v>
      </c>
      <c r="AZ41" s="195" t="s">
        <v>10</v>
      </c>
      <c r="BA41" s="195" t="s">
        <v>10</v>
      </c>
      <c r="BB41" s="195" t="s">
        <v>10</v>
      </c>
      <c r="BC41" s="195" t="s">
        <v>10</v>
      </c>
      <c r="BD41" s="195" t="s">
        <v>10</v>
      </c>
      <c r="BE41" s="195" t="s">
        <v>10</v>
      </c>
      <c r="BF41" s="195">
        <v>486029</v>
      </c>
      <c r="BG41" s="195">
        <v>535481</v>
      </c>
      <c r="BH41" s="195" t="s">
        <v>10</v>
      </c>
      <c r="BI41" s="195" t="s">
        <v>10</v>
      </c>
      <c r="BJ41" s="195" t="s">
        <v>10</v>
      </c>
      <c r="BK41" s="195" t="s">
        <v>10</v>
      </c>
      <c r="BL41" s="195" t="s">
        <v>10</v>
      </c>
    </row>
    <row r="42" spans="2:64" s="29" customFormat="1" ht="15" customHeight="1">
      <c r="B42" s="127" t="s">
        <v>33</v>
      </c>
      <c r="C42" s="184" t="s">
        <v>102</v>
      </c>
      <c r="D42" s="191">
        <v>1401687</v>
      </c>
      <c r="E42" s="191">
        <v>1437326</v>
      </c>
      <c r="F42" s="191">
        <v>1483898</v>
      </c>
      <c r="G42" s="191">
        <v>1475883</v>
      </c>
      <c r="H42" s="191">
        <v>1562662</v>
      </c>
      <c r="I42" s="191">
        <v>1593786</v>
      </c>
      <c r="J42" s="191">
        <v>1620570</v>
      </c>
      <c r="K42" s="191">
        <v>1752214</v>
      </c>
      <c r="L42" s="191">
        <v>1649633</v>
      </c>
      <c r="M42" s="191">
        <v>1601276</v>
      </c>
      <c r="N42" s="191">
        <v>1607422</v>
      </c>
      <c r="O42" s="191">
        <v>1876056</v>
      </c>
      <c r="P42" s="191">
        <v>1858839</v>
      </c>
      <c r="Q42" s="191">
        <v>1851847</v>
      </c>
      <c r="R42" s="191">
        <v>1857976</v>
      </c>
      <c r="S42" s="191">
        <v>1887883</v>
      </c>
      <c r="T42" s="191">
        <v>1901907</v>
      </c>
      <c r="U42" s="191">
        <v>1916008</v>
      </c>
      <c r="V42" s="191">
        <v>1943199</v>
      </c>
      <c r="W42" s="191">
        <v>1985329</v>
      </c>
      <c r="X42" s="191">
        <v>1951146</v>
      </c>
      <c r="Y42" s="191">
        <v>1897222</v>
      </c>
      <c r="Z42" s="191">
        <v>1873815</v>
      </c>
      <c r="AA42" s="191">
        <v>1830151</v>
      </c>
      <c r="AB42" s="191">
        <v>1810052</v>
      </c>
      <c r="AC42" s="191">
        <v>1749156</v>
      </c>
      <c r="AD42" s="191">
        <v>1745171</v>
      </c>
      <c r="AE42" s="191">
        <v>1860947</v>
      </c>
      <c r="AF42" s="191">
        <v>1908770</v>
      </c>
      <c r="AG42" s="191">
        <v>1987184</v>
      </c>
      <c r="AH42" s="191">
        <v>2023419</v>
      </c>
      <c r="AI42" s="191">
        <v>2342059</v>
      </c>
      <c r="AJ42" s="191">
        <v>2478642</v>
      </c>
      <c r="AK42" s="191">
        <v>2525248</v>
      </c>
      <c r="AL42" s="191">
        <v>2522984</v>
      </c>
      <c r="AM42" s="191">
        <v>2570058</v>
      </c>
      <c r="AN42" s="191">
        <v>2627176</v>
      </c>
      <c r="AO42" s="192">
        <v>2673635</v>
      </c>
      <c r="AP42" s="192">
        <v>3197611</v>
      </c>
      <c r="AQ42" s="192">
        <v>3672865</v>
      </c>
      <c r="AR42" s="192">
        <v>3788966</v>
      </c>
      <c r="AS42" s="192">
        <v>3724744</v>
      </c>
      <c r="AT42" s="192">
        <v>4006939</v>
      </c>
      <c r="AU42" s="192">
        <v>4163027</v>
      </c>
      <c r="AV42" s="192">
        <v>4103976</v>
      </c>
      <c r="AW42" s="192">
        <v>4173029</v>
      </c>
      <c r="AX42" s="192">
        <v>4306101</v>
      </c>
      <c r="AY42" s="192">
        <v>5052434</v>
      </c>
      <c r="AZ42" s="192">
        <v>5262412</v>
      </c>
      <c r="BA42" s="192">
        <v>5294546</v>
      </c>
      <c r="BB42" s="192">
        <v>5322661</v>
      </c>
      <c r="BC42" s="192">
        <v>5432495.4976210324</v>
      </c>
      <c r="BD42" s="192">
        <v>5537369</v>
      </c>
      <c r="BE42" s="192">
        <v>5619992</v>
      </c>
      <c r="BF42" s="192">
        <v>5764286</v>
      </c>
      <c r="BG42" s="192">
        <v>6525758</v>
      </c>
      <c r="BH42" s="192">
        <v>8258691</v>
      </c>
      <c r="BI42" s="192">
        <v>8360695</v>
      </c>
      <c r="BJ42" s="192">
        <v>8495034</v>
      </c>
      <c r="BK42" s="192">
        <v>8887994</v>
      </c>
      <c r="BL42" s="192">
        <v>8510037</v>
      </c>
    </row>
    <row r="43" spans="2:64" s="31" customFormat="1" ht="15" customHeight="1">
      <c r="B43" s="32" t="s">
        <v>34</v>
      </c>
      <c r="C43" s="186" t="s">
        <v>103</v>
      </c>
      <c r="D43" s="195">
        <v>147636</v>
      </c>
      <c r="E43" s="195">
        <v>153612</v>
      </c>
      <c r="F43" s="195">
        <v>166764</v>
      </c>
      <c r="G43" s="195">
        <v>88203</v>
      </c>
      <c r="H43" s="195">
        <v>98192</v>
      </c>
      <c r="I43" s="195">
        <v>108281</v>
      </c>
      <c r="J43" s="195">
        <v>105933</v>
      </c>
      <c r="K43" s="195">
        <v>214467</v>
      </c>
      <c r="L43" s="195">
        <v>108777</v>
      </c>
      <c r="M43" s="195">
        <v>113109</v>
      </c>
      <c r="N43" s="195">
        <v>120311</v>
      </c>
      <c r="O43" s="195">
        <v>375710</v>
      </c>
      <c r="P43" s="195">
        <v>377040</v>
      </c>
      <c r="Q43" s="195">
        <v>386193</v>
      </c>
      <c r="R43" s="195">
        <v>381363</v>
      </c>
      <c r="S43" s="195">
        <v>382579</v>
      </c>
      <c r="T43" s="195">
        <v>379800</v>
      </c>
      <c r="U43" s="195">
        <v>395498</v>
      </c>
      <c r="V43" s="195">
        <v>406986</v>
      </c>
      <c r="W43" s="195">
        <v>441201</v>
      </c>
      <c r="X43" s="195">
        <v>437693</v>
      </c>
      <c r="Y43" s="195">
        <v>417520</v>
      </c>
      <c r="Z43" s="195">
        <v>417695</v>
      </c>
      <c r="AA43" s="195">
        <v>414115</v>
      </c>
      <c r="AB43" s="195">
        <v>406478</v>
      </c>
      <c r="AC43" s="195">
        <v>393646</v>
      </c>
      <c r="AD43" s="195">
        <v>398003</v>
      </c>
      <c r="AE43" s="195">
        <v>387521</v>
      </c>
      <c r="AF43" s="195">
        <v>379072</v>
      </c>
      <c r="AG43" s="195">
        <v>463528</v>
      </c>
      <c r="AH43" s="195">
        <v>486997</v>
      </c>
      <c r="AI43" s="195">
        <v>622745</v>
      </c>
      <c r="AJ43" s="195">
        <v>653258</v>
      </c>
      <c r="AK43" s="195">
        <v>646075</v>
      </c>
      <c r="AL43" s="195">
        <v>606126</v>
      </c>
      <c r="AM43" s="195">
        <v>621480</v>
      </c>
      <c r="AN43" s="195">
        <v>625047</v>
      </c>
      <c r="AO43" s="196">
        <v>675838</v>
      </c>
      <c r="AP43" s="196">
        <v>751346</v>
      </c>
      <c r="AQ43" s="196">
        <v>1218675</v>
      </c>
      <c r="AR43" s="196">
        <v>1298888</v>
      </c>
      <c r="AS43" s="196">
        <v>1228333</v>
      </c>
      <c r="AT43" s="196">
        <v>1358063</v>
      </c>
      <c r="AU43" s="196">
        <v>1368526</v>
      </c>
      <c r="AV43" s="196">
        <v>1363177</v>
      </c>
      <c r="AW43" s="196">
        <v>1378856</v>
      </c>
      <c r="AX43" s="196">
        <v>1461754</v>
      </c>
      <c r="AY43" s="196">
        <v>1751813</v>
      </c>
      <c r="AZ43" s="196">
        <v>1762347</v>
      </c>
      <c r="BA43" s="196" t="s">
        <v>729</v>
      </c>
      <c r="BB43" s="196">
        <v>1815104</v>
      </c>
      <c r="BC43" s="196">
        <v>1866185.7645655461</v>
      </c>
      <c r="BD43" s="196">
        <v>1923296</v>
      </c>
      <c r="BE43" s="196">
        <v>1928127</v>
      </c>
      <c r="BF43" s="196">
        <v>2037103</v>
      </c>
      <c r="BG43" s="196">
        <v>2188636</v>
      </c>
      <c r="BH43" s="196">
        <v>2156019</v>
      </c>
      <c r="BI43" s="196">
        <v>2200774</v>
      </c>
      <c r="BJ43" s="196">
        <v>2228026</v>
      </c>
      <c r="BK43" s="196">
        <v>2576404</v>
      </c>
      <c r="BL43" s="196">
        <v>2426125</v>
      </c>
    </row>
    <row r="44" spans="2:64" s="31" customFormat="1" ht="21">
      <c r="B44" s="30" t="s">
        <v>4</v>
      </c>
      <c r="C44" s="185" t="s">
        <v>73</v>
      </c>
      <c r="D44" s="193" t="s">
        <v>10</v>
      </c>
      <c r="E44" s="193" t="s">
        <v>10</v>
      </c>
      <c r="F44" s="193" t="s">
        <v>10</v>
      </c>
      <c r="G44" s="193" t="s">
        <v>10</v>
      </c>
      <c r="H44" s="193" t="s">
        <v>10</v>
      </c>
      <c r="I44" s="193" t="s">
        <v>10</v>
      </c>
      <c r="J44" s="193" t="s">
        <v>10</v>
      </c>
      <c r="K44" s="193" t="s">
        <v>10</v>
      </c>
      <c r="L44" s="193" t="s">
        <v>10</v>
      </c>
      <c r="M44" s="193" t="s">
        <v>10</v>
      </c>
      <c r="N44" s="193" t="s">
        <v>10</v>
      </c>
      <c r="O44" s="193" t="s">
        <v>10</v>
      </c>
      <c r="P44" s="193" t="s">
        <v>10</v>
      </c>
      <c r="Q44" s="193" t="s">
        <v>10</v>
      </c>
      <c r="R44" s="193" t="s">
        <v>10</v>
      </c>
      <c r="S44" s="193" t="s">
        <v>10</v>
      </c>
      <c r="T44" s="193" t="s">
        <v>10</v>
      </c>
      <c r="U44" s="193" t="s">
        <v>10</v>
      </c>
      <c r="V44" s="193" t="s">
        <v>10</v>
      </c>
      <c r="W44" s="193" t="s">
        <v>10</v>
      </c>
      <c r="X44" s="193" t="s">
        <v>10</v>
      </c>
      <c r="Y44" s="193" t="s">
        <v>10</v>
      </c>
      <c r="Z44" s="193" t="s">
        <v>10</v>
      </c>
      <c r="AA44" s="193" t="s">
        <v>10</v>
      </c>
      <c r="AB44" s="193" t="s">
        <v>10</v>
      </c>
      <c r="AC44" s="193" t="s">
        <v>10</v>
      </c>
      <c r="AD44" s="193" t="s">
        <v>10</v>
      </c>
      <c r="AE44" s="193" t="s">
        <v>10</v>
      </c>
      <c r="AF44" s="193" t="s">
        <v>10</v>
      </c>
      <c r="AG44" s="193" t="s">
        <v>10</v>
      </c>
      <c r="AH44" s="193" t="s">
        <v>10</v>
      </c>
      <c r="AI44" s="193">
        <v>10640</v>
      </c>
      <c r="AJ44" s="193">
        <v>10803</v>
      </c>
      <c r="AK44" s="193">
        <v>10970</v>
      </c>
      <c r="AL44" s="193">
        <v>11137</v>
      </c>
      <c r="AM44" s="193">
        <v>11276</v>
      </c>
      <c r="AN44" s="193">
        <v>11389</v>
      </c>
      <c r="AO44" s="193" t="s">
        <v>10</v>
      </c>
      <c r="AP44" s="193">
        <v>68022</v>
      </c>
      <c r="AQ44" s="194">
        <v>68740</v>
      </c>
      <c r="AR44" s="194">
        <v>129204</v>
      </c>
      <c r="AS44" s="194">
        <v>89901</v>
      </c>
      <c r="AT44" s="194">
        <v>90948</v>
      </c>
      <c r="AU44" s="194">
        <v>67067</v>
      </c>
      <c r="AV44" s="194">
        <v>104895</v>
      </c>
      <c r="AW44" s="194">
        <v>67525</v>
      </c>
      <c r="AX44" s="194">
        <v>69717</v>
      </c>
      <c r="AY44" s="194">
        <v>89024</v>
      </c>
      <c r="AZ44" s="194">
        <v>155986</v>
      </c>
      <c r="BA44" s="194">
        <v>115255</v>
      </c>
      <c r="BB44" s="194">
        <v>98672</v>
      </c>
      <c r="BC44" s="194">
        <v>100090.07854737001</v>
      </c>
      <c r="BD44" s="194">
        <v>164576</v>
      </c>
      <c r="BE44" s="194">
        <v>155697</v>
      </c>
      <c r="BF44" s="194">
        <v>155794</v>
      </c>
      <c r="BG44" s="194">
        <v>176770</v>
      </c>
      <c r="BH44" s="194">
        <v>219026</v>
      </c>
      <c r="BI44" s="194">
        <v>199454</v>
      </c>
      <c r="BJ44" s="194">
        <v>199474</v>
      </c>
      <c r="BK44" s="194">
        <v>184555</v>
      </c>
      <c r="BL44" s="194">
        <v>141449</v>
      </c>
    </row>
    <row r="45" spans="2:64" s="31" customFormat="1" ht="15" customHeight="1">
      <c r="B45" s="32" t="s">
        <v>7</v>
      </c>
      <c r="C45" s="186" t="s">
        <v>104</v>
      </c>
      <c r="D45" s="195" t="s">
        <v>10</v>
      </c>
      <c r="E45" s="195" t="s">
        <v>10</v>
      </c>
      <c r="F45" s="195" t="s">
        <v>10</v>
      </c>
      <c r="G45" s="195" t="s">
        <v>10</v>
      </c>
      <c r="H45" s="195" t="s">
        <v>10</v>
      </c>
      <c r="I45" s="195" t="s">
        <v>10</v>
      </c>
      <c r="J45" s="195" t="s">
        <v>10</v>
      </c>
      <c r="K45" s="195" t="s">
        <v>10</v>
      </c>
      <c r="L45" s="195" t="s">
        <v>10</v>
      </c>
      <c r="M45" s="195" t="s">
        <v>10</v>
      </c>
      <c r="N45" s="195" t="s">
        <v>10</v>
      </c>
      <c r="O45" s="195" t="s">
        <v>10</v>
      </c>
      <c r="P45" s="195" t="s">
        <v>10</v>
      </c>
      <c r="Q45" s="195" t="s">
        <v>10</v>
      </c>
      <c r="R45" s="195" t="s">
        <v>10</v>
      </c>
      <c r="S45" s="195" t="s">
        <v>10</v>
      </c>
      <c r="T45" s="195" t="s">
        <v>10</v>
      </c>
      <c r="U45" s="195" t="s">
        <v>10</v>
      </c>
      <c r="V45" s="195" t="s">
        <v>10</v>
      </c>
      <c r="W45" s="195" t="s">
        <v>10</v>
      </c>
      <c r="X45" s="195" t="s">
        <v>10</v>
      </c>
      <c r="Y45" s="195" t="s">
        <v>10</v>
      </c>
      <c r="Z45" s="195" t="s">
        <v>10</v>
      </c>
      <c r="AA45" s="195" t="s">
        <v>10</v>
      </c>
      <c r="AB45" s="195" t="s">
        <v>10</v>
      </c>
      <c r="AC45" s="195" t="s">
        <v>10</v>
      </c>
      <c r="AD45" s="195" t="s">
        <v>10</v>
      </c>
      <c r="AE45" s="195" t="s">
        <v>10</v>
      </c>
      <c r="AF45" s="195" t="s">
        <v>10</v>
      </c>
      <c r="AG45" s="195" t="s">
        <v>10</v>
      </c>
      <c r="AH45" s="195" t="s">
        <v>10</v>
      </c>
      <c r="AI45" s="195" t="s">
        <v>10</v>
      </c>
      <c r="AJ45" s="195" t="s">
        <v>10</v>
      </c>
      <c r="AK45" s="195">
        <v>139295</v>
      </c>
      <c r="AL45" s="195" t="s">
        <v>10</v>
      </c>
      <c r="AM45" s="195" t="s">
        <v>10</v>
      </c>
      <c r="AN45" s="195" t="s">
        <v>10</v>
      </c>
      <c r="AO45" s="195" t="s">
        <v>10</v>
      </c>
      <c r="AP45" s="195" t="s">
        <v>10</v>
      </c>
      <c r="AQ45" s="195" t="s">
        <v>10</v>
      </c>
      <c r="AR45" s="195" t="s">
        <v>10</v>
      </c>
      <c r="AS45" s="195" t="s">
        <v>10</v>
      </c>
      <c r="AT45" s="195" t="s">
        <v>10</v>
      </c>
      <c r="AU45" s="195" t="s">
        <v>10</v>
      </c>
      <c r="AV45" s="195" t="s">
        <v>10</v>
      </c>
      <c r="AW45" s="195" t="s">
        <v>10</v>
      </c>
      <c r="AX45" s="195" t="s">
        <v>10</v>
      </c>
      <c r="AY45" s="195" t="s">
        <v>10</v>
      </c>
      <c r="AZ45" s="195" t="s">
        <v>10</v>
      </c>
      <c r="BA45" s="195" t="s">
        <v>10</v>
      </c>
      <c r="BB45" s="195" t="s">
        <v>10</v>
      </c>
      <c r="BC45" s="195" t="s">
        <v>10</v>
      </c>
      <c r="BD45" s="195" t="s">
        <v>10</v>
      </c>
      <c r="BE45" s="195" t="s">
        <v>10</v>
      </c>
      <c r="BF45" s="195" t="s">
        <v>10</v>
      </c>
      <c r="BG45" s="195" t="s">
        <v>10</v>
      </c>
      <c r="BH45" s="195" t="s">
        <v>10</v>
      </c>
      <c r="BI45" s="195" t="s">
        <v>10</v>
      </c>
      <c r="BJ45" s="195" t="s">
        <v>10</v>
      </c>
      <c r="BK45" s="195" t="s">
        <v>10</v>
      </c>
      <c r="BL45" s="195" t="s">
        <v>10</v>
      </c>
    </row>
    <row r="46" spans="2:64" s="31" customFormat="1" ht="15" customHeight="1">
      <c r="B46" s="32" t="s">
        <v>5</v>
      </c>
      <c r="C46" s="186" t="s">
        <v>74</v>
      </c>
      <c r="D46" s="195" t="s">
        <v>10</v>
      </c>
      <c r="E46" s="195" t="s">
        <v>10</v>
      </c>
      <c r="F46" s="195" t="s">
        <v>10</v>
      </c>
      <c r="G46" s="195" t="s">
        <v>10</v>
      </c>
      <c r="H46" s="195" t="s">
        <v>10</v>
      </c>
      <c r="I46" s="195" t="s">
        <v>10</v>
      </c>
      <c r="J46" s="195" t="s">
        <v>10</v>
      </c>
      <c r="K46" s="195" t="s">
        <v>10</v>
      </c>
      <c r="L46" s="195" t="s">
        <v>10</v>
      </c>
      <c r="M46" s="195" t="s">
        <v>10</v>
      </c>
      <c r="N46" s="195" t="s">
        <v>10</v>
      </c>
      <c r="O46" s="195" t="s">
        <v>10</v>
      </c>
      <c r="P46" s="195" t="s">
        <v>10</v>
      </c>
      <c r="Q46" s="195" t="s">
        <v>10</v>
      </c>
      <c r="R46" s="195" t="s">
        <v>10</v>
      </c>
      <c r="S46" s="195" t="s">
        <v>10</v>
      </c>
      <c r="T46" s="195" t="s">
        <v>10</v>
      </c>
      <c r="U46" s="195" t="s">
        <v>10</v>
      </c>
      <c r="V46" s="195" t="s">
        <v>10</v>
      </c>
      <c r="W46" s="195" t="s">
        <v>10</v>
      </c>
      <c r="X46" s="195" t="s">
        <v>10</v>
      </c>
      <c r="Y46" s="195" t="s">
        <v>10</v>
      </c>
      <c r="Z46" s="195" t="s">
        <v>10</v>
      </c>
      <c r="AA46" s="195" t="s">
        <v>10</v>
      </c>
      <c r="AB46" s="195" t="s">
        <v>10</v>
      </c>
      <c r="AC46" s="195" t="s">
        <v>10</v>
      </c>
      <c r="AD46" s="195" t="s">
        <v>10</v>
      </c>
      <c r="AE46" s="195" t="s">
        <v>10</v>
      </c>
      <c r="AF46" s="195" t="s">
        <v>10</v>
      </c>
      <c r="AG46" s="195" t="s">
        <v>10</v>
      </c>
      <c r="AH46" s="195" t="s">
        <v>10</v>
      </c>
      <c r="AI46" s="195" t="s">
        <v>10</v>
      </c>
      <c r="AJ46" s="195" t="s">
        <v>10</v>
      </c>
      <c r="AK46" s="195" t="s">
        <v>10</v>
      </c>
      <c r="AL46" s="195" t="s">
        <v>10</v>
      </c>
      <c r="AM46" s="195" t="s">
        <v>10</v>
      </c>
      <c r="AN46" s="195" t="s">
        <v>10</v>
      </c>
      <c r="AO46" s="195" t="s">
        <v>10</v>
      </c>
      <c r="AP46" s="195" t="s">
        <v>10</v>
      </c>
      <c r="AQ46" s="195" t="s">
        <v>10</v>
      </c>
      <c r="AR46" s="195" t="s">
        <v>10</v>
      </c>
      <c r="AS46" s="195" t="s">
        <v>10</v>
      </c>
      <c r="AT46" s="195" t="s">
        <v>10</v>
      </c>
      <c r="AU46" s="195" t="s">
        <v>10</v>
      </c>
      <c r="AV46" s="195" t="s">
        <v>10</v>
      </c>
      <c r="AW46" s="195" t="s">
        <v>10</v>
      </c>
      <c r="AX46" s="195" t="s">
        <v>10</v>
      </c>
      <c r="AY46" s="195" t="s">
        <v>10</v>
      </c>
      <c r="AZ46" s="195" t="s">
        <v>10</v>
      </c>
      <c r="BA46" s="195" t="s">
        <v>10</v>
      </c>
      <c r="BB46" s="195" t="s">
        <v>10</v>
      </c>
      <c r="BC46" s="195" t="s">
        <v>10</v>
      </c>
      <c r="BD46" s="195" t="s">
        <v>10</v>
      </c>
      <c r="BE46" s="195" t="s">
        <v>10</v>
      </c>
      <c r="BF46" s="195" t="s">
        <v>10</v>
      </c>
      <c r="BG46" s="195" t="s">
        <v>10</v>
      </c>
      <c r="BH46" s="195" t="s">
        <v>10</v>
      </c>
      <c r="BI46" s="195" t="s">
        <v>10</v>
      </c>
      <c r="BJ46" s="195" t="s">
        <v>10</v>
      </c>
      <c r="BK46" s="195" t="s">
        <v>10</v>
      </c>
      <c r="BL46" s="195" t="s">
        <v>10</v>
      </c>
    </row>
    <row r="47" spans="2:64" s="31" customFormat="1" ht="15" customHeight="1">
      <c r="B47" s="30" t="s">
        <v>8</v>
      </c>
      <c r="C47" s="185" t="s">
        <v>8</v>
      </c>
      <c r="D47" s="193" t="s">
        <v>10</v>
      </c>
      <c r="E47" s="193" t="s">
        <v>10</v>
      </c>
      <c r="F47" s="193" t="s">
        <v>10</v>
      </c>
      <c r="G47" s="193" t="s">
        <v>10</v>
      </c>
      <c r="H47" s="193" t="s">
        <v>10</v>
      </c>
      <c r="I47" s="193" t="s">
        <v>10</v>
      </c>
      <c r="J47" s="193" t="s">
        <v>10</v>
      </c>
      <c r="K47" s="193">
        <v>107141</v>
      </c>
      <c r="L47" s="193" t="s">
        <v>10</v>
      </c>
      <c r="M47" s="193" t="s">
        <v>10</v>
      </c>
      <c r="N47" s="193" t="s">
        <v>10</v>
      </c>
      <c r="O47" s="193">
        <v>175805</v>
      </c>
      <c r="P47" s="193">
        <v>195073</v>
      </c>
      <c r="Q47" s="193">
        <v>199432</v>
      </c>
      <c r="R47" s="193">
        <v>207060</v>
      </c>
      <c r="S47" s="193">
        <v>219272</v>
      </c>
      <c r="T47" s="193">
        <v>202076</v>
      </c>
      <c r="U47" s="193">
        <v>204436</v>
      </c>
      <c r="V47" s="193">
        <v>194747</v>
      </c>
      <c r="W47" s="193">
        <v>180772</v>
      </c>
      <c r="X47" s="193">
        <v>164774</v>
      </c>
      <c r="Y47" s="193">
        <v>137823</v>
      </c>
      <c r="Z47" s="193">
        <v>113762</v>
      </c>
      <c r="AA47" s="193">
        <v>96494</v>
      </c>
      <c r="AB47" s="193">
        <v>75482</v>
      </c>
      <c r="AC47" s="193">
        <v>71545</v>
      </c>
      <c r="AD47" s="193">
        <v>65878</v>
      </c>
      <c r="AE47" s="193">
        <v>62174</v>
      </c>
      <c r="AF47" s="193">
        <v>57291</v>
      </c>
      <c r="AG47" s="193">
        <v>59911</v>
      </c>
      <c r="AH47" s="193">
        <v>78799</v>
      </c>
      <c r="AI47" s="193">
        <v>110960</v>
      </c>
      <c r="AJ47" s="193">
        <v>119212</v>
      </c>
      <c r="AK47" s="193">
        <v>0</v>
      </c>
      <c r="AL47" s="193">
        <v>154040</v>
      </c>
      <c r="AM47" s="193">
        <v>184656</v>
      </c>
      <c r="AN47" s="193">
        <v>193662</v>
      </c>
      <c r="AO47" s="193">
        <v>220718</v>
      </c>
      <c r="AP47" s="193">
        <v>258742</v>
      </c>
      <c r="AQ47" s="194">
        <v>296000</v>
      </c>
      <c r="AR47" s="194">
        <v>314058</v>
      </c>
      <c r="AS47" s="194">
        <v>343038</v>
      </c>
      <c r="AT47" s="194">
        <v>375186</v>
      </c>
      <c r="AU47" s="194">
        <v>382759</v>
      </c>
      <c r="AV47" s="194">
        <v>393412</v>
      </c>
      <c r="AW47" s="194">
        <v>466576</v>
      </c>
      <c r="AX47" s="194">
        <v>541988</v>
      </c>
      <c r="AY47" s="194">
        <v>612500</v>
      </c>
      <c r="AZ47" s="194">
        <v>655490</v>
      </c>
      <c r="BA47" s="194">
        <v>696942</v>
      </c>
      <c r="BB47" s="194">
        <v>721521</v>
      </c>
      <c r="BC47" s="194">
        <v>783390</v>
      </c>
      <c r="BD47" s="194">
        <v>770663</v>
      </c>
      <c r="BE47" s="194">
        <v>802981</v>
      </c>
      <c r="BF47" s="194">
        <v>869454</v>
      </c>
      <c r="BG47" s="194">
        <v>981957</v>
      </c>
      <c r="BH47" s="194">
        <v>992810</v>
      </c>
      <c r="BI47" s="194">
        <v>1008610</v>
      </c>
      <c r="BJ47" s="194">
        <v>1030686</v>
      </c>
      <c r="BK47" s="194">
        <v>904248</v>
      </c>
      <c r="BL47" s="194">
        <v>791334</v>
      </c>
    </row>
    <row r="48" spans="2:64" s="31" customFormat="1" ht="15" customHeight="1">
      <c r="B48" s="33" t="s">
        <v>9</v>
      </c>
      <c r="C48" s="187" t="s">
        <v>78</v>
      </c>
      <c r="D48" s="195" t="s">
        <v>10</v>
      </c>
      <c r="E48" s="195" t="s">
        <v>10</v>
      </c>
      <c r="F48" s="195" t="s">
        <v>10</v>
      </c>
      <c r="G48" s="195" t="s">
        <v>10</v>
      </c>
      <c r="H48" s="195" t="s">
        <v>10</v>
      </c>
      <c r="I48" s="195" t="s">
        <v>10</v>
      </c>
      <c r="J48" s="195" t="s">
        <v>10</v>
      </c>
      <c r="K48" s="195">
        <v>107141</v>
      </c>
      <c r="L48" s="195" t="s">
        <v>10</v>
      </c>
      <c r="M48" s="195" t="s">
        <v>10</v>
      </c>
      <c r="N48" s="195" t="s">
        <v>10</v>
      </c>
      <c r="O48" s="195">
        <v>175805</v>
      </c>
      <c r="P48" s="195">
        <v>195073</v>
      </c>
      <c r="Q48" s="195">
        <v>199432</v>
      </c>
      <c r="R48" s="195">
        <v>207060</v>
      </c>
      <c r="S48" s="195">
        <v>219272</v>
      </c>
      <c r="T48" s="195">
        <v>202076</v>
      </c>
      <c r="U48" s="195">
        <v>204436</v>
      </c>
      <c r="V48" s="195">
        <v>194747</v>
      </c>
      <c r="W48" s="195">
        <v>180772</v>
      </c>
      <c r="X48" s="195">
        <v>164774</v>
      </c>
      <c r="Y48" s="195">
        <v>137823</v>
      </c>
      <c r="Z48" s="195">
        <v>113762</v>
      </c>
      <c r="AA48" s="195">
        <v>96494</v>
      </c>
      <c r="AB48" s="195">
        <v>75482</v>
      </c>
      <c r="AC48" s="195">
        <v>71545</v>
      </c>
      <c r="AD48" s="195">
        <v>65878</v>
      </c>
      <c r="AE48" s="195">
        <v>62174</v>
      </c>
      <c r="AF48" s="195">
        <v>57291</v>
      </c>
      <c r="AG48" s="195">
        <v>59911</v>
      </c>
      <c r="AH48" s="195">
        <v>78799</v>
      </c>
      <c r="AI48" s="195">
        <v>110960</v>
      </c>
      <c r="AJ48" s="195">
        <v>119212</v>
      </c>
      <c r="AK48" s="195">
        <v>139295</v>
      </c>
      <c r="AL48" s="195">
        <v>154040</v>
      </c>
      <c r="AM48" s="195">
        <v>184656</v>
      </c>
      <c r="AN48" s="195">
        <v>193662</v>
      </c>
      <c r="AO48" s="195">
        <v>220718</v>
      </c>
      <c r="AP48" s="195">
        <v>258742</v>
      </c>
      <c r="AQ48" s="196">
        <v>296000</v>
      </c>
      <c r="AR48" s="196">
        <v>314058</v>
      </c>
      <c r="AS48" s="196">
        <v>343038</v>
      </c>
      <c r="AT48" s="196">
        <v>375186</v>
      </c>
      <c r="AU48" s="196">
        <v>382759</v>
      </c>
      <c r="AV48" s="196">
        <v>393412</v>
      </c>
      <c r="AW48" s="196">
        <v>466576</v>
      </c>
      <c r="AX48" s="196">
        <v>541988</v>
      </c>
      <c r="AY48" s="196">
        <v>612500</v>
      </c>
      <c r="AZ48" s="196">
        <v>655490</v>
      </c>
      <c r="BA48" s="196">
        <v>696942</v>
      </c>
      <c r="BB48" s="196">
        <v>721521</v>
      </c>
      <c r="BC48" s="196">
        <v>783389.68225000112</v>
      </c>
      <c r="BD48" s="196">
        <v>770663</v>
      </c>
      <c r="BE48" s="196">
        <v>802981</v>
      </c>
      <c r="BF48" s="196">
        <v>869454</v>
      </c>
      <c r="BG48" s="196">
        <v>981957</v>
      </c>
      <c r="BH48" s="196">
        <v>992810</v>
      </c>
      <c r="BI48" s="196">
        <v>1008610</v>
      </c>
      <c r="BJ48" s="196">
        <v>1030686</v>
      </c>
      <c r="BK48" s="196">
        <v>904248</v>
      </c>
      <c r="BL48" s="196">
        <v>791334</v>
      </c>
    </row>
    <row r="49" spans="2:64" s="31" customFormat="1" ht="15" customHeight="1">
      <c r="B49" s="33" t="s">
        <v>35</v>
      </c>
      <c r="C49" s="187" t="s">
        <v>105</v>
      </c>
      <c r="D49" s="195" t="s">
        <v>10</v>
      </c>
      <c r="E49" s="195" t="s">
        <v>10</v>
      </c>
      <c r="F49" s="195" t="s">
        <v>10</v>
      </c>
      <c r="G49" s="195" t="s">
        <v>10</v>
      </c>
      <c r="H49" s="195" t="s">
        <v>10</v>
      </c>
      <c r="I49" s="195" t="s">
        <v>10</v>
      </c>
      <c r="J49" s="195" t="s">
        <v>10</v>
      </c>
      <c r="K49" s="195" t="s">
        <v>10</v>
      </c>
      <c r="L49" s="195" t="s">
        <v>10</v>
      </c>
      <c r="M49" s="195" t="s">
        <v>10</v>
      </c>
      <c r="N49" s="195" t="s">
        <v>10</v>
      </c>
      <c r="O49" s="195" t="s">
        <v>10</v>
      </c>
      <c r="P49" s="195" t="s">
        <v>10</v>
      </c>
      <c r="Q49" s="195" t="s">
        <v>10</v>
      </c>
      <c r="R49" s="195" t="s">
        <v>10</v>
      </c>
      <c r="S49" s="195" t="s">
        <v>10</v>
      </c>
      <c r="T49" s="195" t="s">
        <v>10</v>
      </c>
      <c r="U49" s="195" t="s">
        <v>10</v>
      </c>
      <c r="V49" s="195" t="s">
        <v>10</v>
      </c>
      <c r="W49" s="195" t="s">
        <v>10</v>
      </c>
      <c r="X49" s="195" t="s">
        <v>10</v>
      </c>
      <c r="Y49" s="195" t="s">
        <v>10</v>
      </c>
      <c r="Z49" s="195" t="s">
        <v>10</v>
      </c>
      <c r="AA49" s="195" t="s">
        <v>10</v>
      </c>
      <c r="AB49" s="195" t="s">
        <v>10</v>
      </c>
      <c r="AC49" s="195" t="s">
        <v>10</v>
      </c>
      <c r="AD49" s="195" t="s">
        <v>10</v>
      </c>
      <c r="AE49" s="195" t="s">
        <v>10</v>
      </c>
      <c r="AF49" s="195" t="s">
        <v>10</v>
      </c>
      <c r="AG49" s="195" t="s">
        <v>10</v>
      </c>
      <c r="AH49" s="195" t="s">
        <v>10</v>
      </c>
      <c r="AI49" s="195" t="s">
        <v>10</v>
      </c>
      <c r="AJ49" s="195" t="s">
        <v>10</v>
      </c>
      <c r="AK49" s="195" t="s">
        <v>10</v>
      </c>
      <c r="AL49" s="195" t="s">
        <v>10</v>
      </c>
      <c r="AM49" s="195" t="s">
        <v>10</v>
      </c>
      <c r="AN49" s="195" t="s">
        <v>10</v>
      </c>
      <c r="AO49" s="195" t="s">
        <v>10</v>
      </c>
      <c r="AP49" s="195" t="s">
        <v>10</v>
      </c>
      <c r="AQ49" s="195" t="s">
        <v>10</v>
      </c>
      <c r="AR49" s="195" t="s">
        <v>10</v>
      </c>
      <c r="AS49" s="195" t="s">
        <v>10</v>
      </c>
      <c r="AT49" s="195" t="s">
        <v>10</v>
      </c>
      <c r="AU49" s="195" t="s">
        <v>10</v>
      </c>
      <c r="AV49" s="195" t="s">
        <v>10</v>
      </c>
      <c r="AW49" s="195" t="s">
        <v>10</v>
      </c>
      <c r="AX49" s="195" t="s">
        <v>10</v>
      </c>
      <c r="AY49" s="195" t="s">
        <v>10</v>
      </c>
      <c r="AZ49" s="195" t="s">
        <v>10</v>
      </c>
      <c r="BA49" s="195" t="s">
        <v>10</v>
      </c>
      <c r="BB49" s="195" t="s">
        <v>10</v>
      </c>
      <c r="BC49" s="195" t="s">
        <v>10</v>
      </c>
      <c r="BD49" s="195" t="s">
        <v>10</v>
      </c>
      <c r="BE49" s="195" t="s">
        <v>10</v>
      </c>
      <c r="BF49" s="195" t="s">
        <v>10</v>
      </c>
      <c r="BG49" s="195" t="s">
        <v>10</v>
      </c>
      <c r="BH49" s="195" t="s">
        <v>10</v>
      </c>
      <c r="BI49" s="195" t="s">
        <v>10</v>
      </c>
      <c r="BJ49" s="195" t="s">
        <v>10</v>
      </c>
      <c r="BK49" s="195" t="s">
        <v>10</v>
      </c>
      <c r="BL49" s="195" t="s">
        <v>10</v>
      </c>
    </row>
    <row r="50" spans="2:64" s="31" customFormat="1" ht="15" customHeight="1">
      <c r="B50" s="32" t="s">
        <v>12</v>
      </c>
      <c r="C50" s="186" t="s">
        <v>80</v>
      </c>
      <c r="D50" s="195" t="s">
        <v>10</v>
      </c>
      <c r="E50" s="195" t="s">
        <v>10</v>
      </c>
      <c r="F50" s="195" t="s">
        <v>10</v>
      </c>
      <c r="G50" s="195" t="s">
        <v>10</v>
      </c>
      <c r="H50" s="195" t="s">
        <v>10</v>
      </c>
      <c r="I50" s="195" t="s">
        <v>10</v>
      </c>
      <c r="J50" s="195" t="s">
        <v>10</v>
      </c>
      <c r="K50" s="195" t="s">
        <v>10</v>
      </c>
      <c r="L50" s="195" t="s">
        <v>10</v>
      </c>
      <c r="M50" s="195" t="s">
        <v>10</v>
      </c>
      <c r="N50" s="195" t="s">
        <v>10</v>
      </c>
      <c r="O50" s="195" t="s">
        <v>10</v>
      </c>
      <c r="P50" s="195" t="s">
        <v>10</v>
      </c>
      <c r="Q50" s="195" t="s">
        <v>10</v>
      </c>
      <c r="R50" s="195" t="s">
        <v>10</v>
      </c>
      <c r="S50" s="195" t="s">
        <v>10</v>
      </c>
      <c r="T50" s="195" t="s">
        <v>10</v>
      </c>
      <c r="U50" s="195" t="s">
        <v>10</v>
      </c>
      <c r="V50" s="195" t="s">
        <v>10</v>
      </c>
      <c r="W50" s="195" t="s">
        <v>10</v>
      </c>
      <c r="X50" s="195" t="s">
        <v>10</v>
      </c>
      <c r="Y50" s="195" t="s">
        <v>10</v>
      </c>
      <c r="Z50" s="195" t="s">
        <v>10</v>
      </c>
      <c r="AA50" s="195" t="s">
        <v>10</v>
      </c>
      <c r="AB50" s="195" t="s">
        <v>10</v>
      </c>
      <c r="AC50" s="195" t="s">
        <v>10</v>
      </c>
      <c r="AD50" s="195" t="s">
        <v>10</v>
      </c>
      <c r="AE50" s="195" t="s">
        <v>10</v>
      </c>
      <c r="AF50" s="195" t="s">
        <v>10</v>
      </c>
      <c r="AG50" s="195" t="s">
        <v>10</v>
      </c>
      <c r="AH50" s="195" t="s">
        <v>10</v>
      </c>
      <c r="AI50" s="195" t="s">
        <v>10</v>
      </c>
      <c r="AJ50" s="195" t="s">
        <v>10</v>
      </c>
      <c r="AK50" s="195" t="s">
        <v>10</v>
      </c>
      <c r="AL50" s="195" t="s">
        <v>10</v>
      </c>
      <c r="AM50" s="195" t="s">
        <v>10</v>
      </c>
      <c r="AN50" s="195" t="s">
        <v>10</v>
      </c>
      <c r="AO50" s="195" t="s">
        <v>10</v>
      </c>
      <c r="AP50" s="195" t="s">
        <v>10</v>
      </c>
      <c r="AQ50" s="195" t="s">
        <v>10</v>
      </c>
      <c r="AR50" s="195" t="s">
        <v>10</v>
      </c>
      <c r="AS50" s="195" t="s">
        <v>10</v>
      </c>
      <c r="AT50" s="195" t="s">
        <v>10</v>
      </c>
      <c r="AU50" s="195" t="s">
        <v>10</v>
      </c>
      <c r="AV50" s="195" t="s">
        <v>10</v>
      </c>
      <c r="AW50" s="195" t="s">
        <v>10</v>
      </c>
      <c r="AX50" s="195" t="s">
        <v>10</v>
      </c>
      <c r="AY50" s="195" t="s">
        <v>10</v>
      </c>
      <c r="AZ50" s="195" t="s">
        <v>10</v>
      </c>
      <c r="BA50" s="195" t="s">
        <v>10</v>
      </c>
      <c r="BB50" s="195" t="s">
        <v>10</v>
      </c>
      <c r="BC50" s="195" t="s">
        <v>10</v>
      </c>
      <c r="BD50" s="195" t="s">
        <v>10</v>
      </c>
      <c r="BE50" s="195" t="s">
        <v>10</v>
      </c>
      <c r="BF50" s="195" t="s">
        <v>10</v>
      </c>
      <c r="BG50" s="195" t="s">
        <v>10</v>
      </c>
      <c r="BH50" s="195" t="s">
        <v>10</v>
      </c>
      <c r="BI50" s="195" t="s">
        <v>10</v>
      </c>
      <c r="BJ50" s="195" t="s">
        <v>10</v>
      </c>
      <c r="BK50" s="195" t="s">
        <v>10</v>
      </c>
      <c r="BL50" s="195" t="s">
        <v>10</v>
      </c>
    </row>
    <row r="51" spans="2:64" s="31" customFormat="1" ht="15" customHeight="1">
      <c r="B51" s="32" t="s">
        <v>36</v>
      </c>
      <c r="C51" s="186" t="s">
        <v>106</v>
      </c>
      <c r="D51" s="195">
        <v>6627</v>
      </c>
      <c r="E51" s="195">
        <v>6692</v>
      </c>
      <c r="F51" s="195">
        <v>6793</v>
      </c>
      <c r="G51" s="195">
        <v>6862</v>
      </c>
      <c r="H51" s="195">
        <v>6799</v>
      </c>
      <c r="I51" s="195">
        <v>6744</v>
      </c>
      <c r="J51" s="195">
        <v>6753</v>
      </c>
      <c r="K51" s="195">
        <v>6806</v>
      </c>
      <c r="L51" s="195">
        <v>6891</v>
      </c>
      <c r="M51" s="195">
        <v>7007</v>
      </c>
      <c r="N51" s="195">
        <v>7111</v>
      </c>
      <c r="O51" s="195" t="s">
        <v>10</v>
      </c>
      <c r="P51" s="195" t="s">
        <v>10</v>
      </c>
      <c r="Q51" s="195" t="s">
        <v>10</v>
      </c>
      <c r="R51" s="195" t="s">
        <v>10</v>
      </c>
      <c r="S51" s="195" t="s">
        <v>10</v>
      </c>
      <c r="T51" s="195" t="s">
        <v>10</v>
      </c>
      <c r="U51" s="195" t="s">
        <v>10</v>
      </c>
      <c r="V51" s="195" t="s">
        <v>10</v>
      </c>
      <c r="W51" s="195" t="s">
        <v>10</v>
      </c>
      <c r="X51" s="195" t="s">
        <v>10</v>
      </c>
      <c r="Y51" s="195" t="s">
        <v>10</v>
      </c>
      <c r="Z51" s="195" t="s">
        <v>10</v>
      </c>
      <c r="AA51" s="195" t="s">
        <v>10</v>
      </c>
      <c r="AB51" s="195">
        <v>5494</v>
      </c>
      <c r="AC51" s="195">
        <v>5494</v>
      </c>
      <c r="AD51" s="195">
        <v>5494</v>
      </c>
      <c r="AE51" s="195" t="s">
        <v>10</v>
      </c>
      <c r="AF51" s="195" t="s">
        <v>10</v>
      </c>
      <c r="AG51" s="195" t="s">
        <v>10</v>
      </c>
      <c r="AH51" s="195" t="s">
        <v>10</v>
      </c>
      <c r="AI51" s="195" t="s">
        <v>10</v>
      </c>
      <c r="AJ51" s="195" t="s">
        <v>10</v>
      </c>
      <c r="AK51" s="195" t="s">
        <v>10</v>
      </c>
      <c r="AL51" s="195" t="s">
        <v>10</v>
      </c>
      <c r="AM51" s="195" t="s">
        <v>10</v>
      </c>
      <c r="AN51" s="195" t="s">
        <v>10</v>
      </c>
      <c r="AO51" s="195" t="s">
        <v>10</v>
      </c>
      <c r="AP51" s="195" t="s">
        <v>10</v>
      </c>
      <c r="AQ51" s="195" t="s">
        <v>10</v>
      </c>
      <c r="AR51" s="195" t="s">
        <v>10</v>
      </c>
      <c r="AS51" s="195" t="s">
        <v>10</v>
      </c>
      <c r="AT51" s="195" t="s">
        <v>10</v>
      </c>
      <c r="AU51" s="195" t="s">
        <v>10</v>
      </c>
      <c r="AV51" s="195" t="s">
        <v>10</v>
      </c>
      <c r="AW51" s="195" t="s">
        <v>10</v>
      </c>
      <c r="AX51" s="195" t="s">
        <v>10</v>
      </c>
      <c r="AY51" s="195" t="s">
        <v>10</v>
      </c>
      <c r="AZ51" s="195" t="s">
        <v>10</v>
      </c>
      <c r="BA51" s="195" t="s">
        <v>10</v>
      </c>
      <c r="BB51" s="195" t="s">
        <v>10</v>
      </c>
      <c r="BC51" s="195" t="s">
        <v>10</v>
      </c>
      <c r="BD51" s="195" t="s">
        <v>10</v>
      </c>
      <c r="BE51" s="195" t="s">
        <v>10</v>
      </c>
      <c r="BF51" s="195" t="s">
        <v>10</v>
      </c>
      <c r="BG51" s="195" t="s">
        <v>10</v>
      </c>
      <c r="BH51" s="195" t="s">
        <v>10</v>
      </c>
      <c r="BI51" s="195" t="s">
        <v>10</v>
      </c>
      <c r="BJ51" s="195" t="s">
        <v>10</v>
      </c>
      <c r="BK51" s="195" t="s">
        <v>10</v>
      </c>
      <c r="BL51" s="195" t="s">
        <v>10</v>
      </c>
    </row>
    <row r="52" spans="2:64" s="31" customFormat="1" ht="15" customHeight="1">
      <c r="B52" s="33" t="s">
        <v>37</v>
      </c>
      <c r="C52" s="187" t="s">
        <v>107</v>
      </c>
      <c r="D52" s="195">
        <v>69169</v>
      </c>
      <c r="E52" s="195">
        <v>73459</v>
      </c>
      <c r="F52" s="195">
        <v>82419</v>
      </c>
      <c r="G52" s="195">
        <v>3105</v>
      </c>
      <c r="H52" s="195" t="s">
        <v>10</v>
      </c>
      <c r="I52" s="195" t="s">
        <v>10</v>
      </c>
      <c r="J52" s="195" t="s">
        <v>10</v>
      </c>
      <c r="K52" s="195">
        <v>5211</v>
      </c>
      <c r="L52" s="195" t="s">
        <v>10</v>
      </c>
      <c r="M52" s="195" t="s">
        <v>10</v>
      </c>
      <c r="N52" s="195" t="s">
        <v>10</v>
      </c>
      <c r="O52" s="195">
        <v>102452</v>
      </c>
      <c r="P52" s="195">
        <v>91517</v>
      </c>
      <c r="Q52" s="195">
        <v>94129</v>
      </c>
      <c r="R52" s="195">
        <v>77844</v>
      </c>
      <c r="S52" s="195">
        <v>67780</v>
      </c>
      <c r="T52" s="195">
        <v>80394</v>
      </c>
      <c r="U52" s="195">
        <v>85649</v>
      </c>
      <c r="V52" s="195">
        <v>108974</v>
      </c>
      <c r="W52" s="195">
        <v>155103</v>
      </c>
      <c r="X52" s="195">
        <v>167195</v>
      </c>
      <c r="Y52" s="195">
        <v>172023</v>
      </c>
      <c r="Z52" s="195">
        <v>190395</v>
      </c>
      <c r="AA52" s="195">
        <v>195907</v>
      </c>
      <c r="AB52" s="195">
        <v>205054</v>
      </c>
      <c r="AC52" s="195">
        <v>192982</v>
      </c>
      <c r="AD52" s="195">
        <v>195018</v>
      </c>
      <c r="AE52" s="195">
        <v>187821</v>
      </c>
      <c r="AF52" s="195">
        <v>185429</v>
      </c>
      <c r="AG52" s="195" t="s">
        <v>10</v>
      </c>
      <c r="AH52" s="195" t="s">
        <v>10</v>
      </c>
      <c r="AI52" s="195">
        <v>168835</v>
      </c>
      <c r="AJ52" s="195">
        <v>165206</v>
      </c>
      <c r="AK52" s="195" t="s">
        <v>10</v>
      </c>
      <c r="AL52" s="195" t="s">
        <v>10</v>
      </c>
      <c r="AM52" s="195" t="s">
        <v>10</v>
      </c>
      <c r="AN52" s="195" t="s">
        <v>10</v>
      </c>
      <c r="AO52" s="195" t="s">
        <v>10</v>
      </c>
      <c r="AP52" s="195" t="s">
        <v>10</v>
      </c>
      <c r="AQ52" s="195" t="s">
        <v>10</v>
      </c>
      <c r="AR52" s="195" t="s">
        <v>10</v>
      </c>
      <c r="AS52" s="195" t="s">
        <v>10</v>
      </c>
      <c r="AT52" s="195" t="s">
        <v>10</v>
      </c>
      <c r="AU52" s="195" t="s">
        <v>10</v>
      </c>
      <c r="AV52" s="195" t="s">
        <v>10</v>
      </c>
      <c r="AW52" s="195" t="s">
        <v>10</v>
      </c>
      <c r="AX52" s="195" t="s">
        <v>10</v>
      </c>
      <c r="AY52" s="195" t="s">
        <v>10</v>
      </c>
      <c r="AZ52" s="195" t="s">
        <v>10</v>
      </c>
      <c r="BA52" s="195" t="s">
        <v>10</v>
      </c>
      <c r="BB52" s="195" t="s">
        <v>10</v>
      </c>
      <c r="BC52" s="195" t="s">
        <v>10</v>
      </c>
      <c r="BD52" s="195" t="s">
        <v>10</v>
      </c>
      <c r="BE52" s="195" t="s">
        <v>10</v>
      </c>
      <c r="BF52" s="195" t="s">
        <v>10</v>
      </c>
      <c r="BG52" s="195" t="s">
        <v>10</v>
      </c>
      <c r="BH52" s="195" t="s">
        <v>10</v>
      </c>
      <c r="BI52" s="195" t="s">
        <v>10</v>
      </c>
      <c r="BJ52" s="195" t="s">
        <v>10</v>
      </c>
      <c r="BK52" s="195" t="s">
        <v>10</v>
      </c>
      <c r="BL52" s="195" t="s">
        <v>10</v>
      </c>
    </row>
    <row r="53" spans="2:64" s="31" customFormat="1" ht="15" customHeight="1">
      <c r="B53" s="30" t="s">
        <v>30</v>
      </c>
      <c r="C53" s="185" t="s">
        <v>99</v>
      </c>
      <c r="D53" s="193">
        <v>69169</v>
      </c>
      <c r="E53" s="193">
        <v>73459</v>
      </c>
      <c r="F53" s="193">
        <v>82419</v>
      </c>
      <c r="G53" s="193">
        <v>3105</v>
      </c>
      <c r="H53" s="193" t="s">
        <v>10</v>
      </c>
      <c r="I53" s="193" t="s">
        <v>10</v>
      </c>
      <c r="J53" s="193" t="s">
        <v>10</v>
      </c>
      <c r="K53" s="193">
        <v>5211</v>
      </c>
      <c r="L53" s="193" t="s">
        <v>10</v>
      </c>
      <c r="M53" s="193" t="s">
        <v>10</v>
      </c>
      <c r="N53" s="193" t="s">
        <v>10</v>
      </c>
      <c r="O53" s="193">
        <v>102452</v>
      </c>
      <c r="P53" s="193">
        <v>91517</v>
      </c>
      <c r="Q53" s="193">
        <v>94129</v>
      </c>
      <c r="R53" s="193">
        <v>77844</v>
      </c>
      <c r="S53" s="193">
        <v>67780</v>
      </c>
      <c r="T53" s="193">
        <v>80394</v>
      </c>
      <c r="U53" s="193">
        <v>85649</v>
      </c>
      <c r="V53" s="193">
        <v>108974</v>
      </c>
      <c r="W53" s="193">
        <v>155103</v>
      </c>
      <c r="X53" s="193">
        <v>167195</v>
      </c>
      <c r="Y53" s="193">
        <v>172023</v>
      </c>
      <c r="Z53" s="193">
        <v>190395</v>
      </c>
      <c r="AA53" s="193">
        <v>195907</v>
      </c>
      <c r="AB53" s="193">
        <v>205054</v>
      </c>
      <c r="AC53" s="193">
        <v>192982</v>
      </c>
      <c r="AD53" s="193">
        <v>195018</v>
      </c>
      <c r="AE53" s="193">
        <v>187821</v>
      </c>
      <c r="AF53" s="193">
        <v>185429</v>
      </c>
      <c r="AG53" s="193">
        <v>178148</v>
      </c>
      <c r="AH53" s="193">
        <v>178254</v>
      </c>
      <c r="AI53" s="193">
        <v>168835</v>
      </c>
      <c r="AJ53" s="193">
        <v>165206</v>
      </c>
      <c r="AK53" s="193">
        <v>161435</v>
      </c>
      <c r="AL53" s="193">
        <v>163432</v>
      </c>
      <c r="AM53" s="193">
        <v>169354</v>
      </c>
      <c r="AN53" s="193">
        <v>157803</v>
      </c>
      <c r="AO53" s="194">
        <v>157591</v>
      </c>
      <c r="AP53" s="194">
        <v>159620</v>
      </c>
      <c r="AQ53" s="194">
        <v>125668</v>
      </c>
      <c r="AR53" s="194">
        <v>114011</v>
      </c>
      <c r="AS53" s="194">
        <v>100013</v>
      </c>
      <c r="AT53" s="194">
        <v>102978</v>
      </c>
      <c r="AU53" s="194">
        <v>82678</v>
      </c>
      <c r="AV53" s="194">
        <v>80065</v>
      </c>
      <c r="AW53" s="194">
        <v>69361</v>
      </c>
      <c r="AX53" s="194">
        <v>98860</v>
      </c>
      <c r="AY53" s="194">
        <v>171946</v>
      </c>
      <c r="AZ53" s="194">
        <v>142102</v>
      </c>
      <c r="BA53" s="194">
        <v>141871</v>
      </c>
      <c r="BB53" s="194">
        <v>159020</v>
      </c>
      <c r="BC53" s="194">
        <v>197430.85290817497</v>
      </c>
      <c r="BD53" s="194">
        <v>207111</v>
      </c>
      <c r="BE53" s="194">
        <v>171908</v>
      </c>
      <c r="BF53" s="194">
        <v>157272</v>
      </c>
      <c r="BG53" s="194">
        <v>223876</v>
      </c>
      <c r="BH53" s="194">
        <v>116538</v>
      </c>
      <c r="BI53" s="194">
        <v>141440</v>
      </c>
      <c r="BJ53" s="194">
        <v>190742</v>
      </c>
      <c r="BK53" s="194">
        <v>587077</v>
      </c>
      <c r="BL53" s="194">
        <v>591958</v>
      </c>
    </row>
    <row r="54" spans="2:64" s="31" customFormat="1" ht="15" customHeight="1">
      <c r="B54" s="33" t="s">
        <v>37</v>
      </c>
      <c r="C54" s="187" t="s">
        <v>107</v>
      </c>
      <c r="D54" s="195" t="s">
        <v>10</v>
      </c>
      <c r="E54" s="195" t="s">
        <v>10</v>
      </c>
      <c r="F54" s="195" t="s">
        <v>10</v>
      </c>
      <c r="G54" s="195" t="s">
        <v>10</v>
      </c>
      <c r="H54" s="195" t="s">
        <v>10</v>
      </c>
      <c r="I54" s="195" t="s">
        <v>10</v>
      </c>
      <c r="J54" s="195" t="s">
        <v>10</v>
      </c>
      <c r="K54" s="195" t="s">
        <v>10</v>
      </c>
      <c r="L54" s="195" t="s">
        <v>10</v>
      </c>
      <c r="M54" s="195" t="s">
        <v>10</v>
      </c>
      <c r="N54" s="195" t="s">
        <v>10</v>
      </c>
      <c r="O54" s="195" t="s">
        <v>10</v>
      </c>
      <c r="P54" s="195" t="s">
        <v>10</v>
      </c>
      <c r="Q54" s="195" t="s">
        <v>10</v>
      </c>
      <c r="R54" s="195" t="s">
        <v>10</v>
      </c>
      <c r="S54" s="195" t="s">
        <v>10</v>
      </c>
      <c r="T54" s="195" t="s">
        <v>10</v>
      </c>
      <c r="U54" s="195" t="s">
        <v>10</v>
      </c>
      <c r="V54" s="195" t="s">
        <v>10</v>
      </c>
      <c r="W54" s="195" t="s">
        <v>10</v>
      </c>
      <c r="X54" s="195" t="s">
        <v>10</v>
      </c>
      <c r="Y54" s="195" t="s">
        <v>10</v>
      </c>
      <c r="Z54" s="195" t="s">
        <v>10</v>
      </c>
      <c r="AA54" s="195" t="s">
        <v>10</v>
      </c>
      <c r="AB54" s="195" t="s">
        <v>10</v>
      </c>
      <c r="AC54" s="195" t="s">
        <v>10</v>
      </c>
      <c r="AD54" s="195" t="s">
        <v>10</v>
      </c>
      <c r="AE54" s="195">
        <v>187821</v>
      </c>
      <c r="AF54" s="195" t="s">
        <v>10</v>
      </c>
      <c r="AG54" s="195">
        <v>178148</v>
      </c>
      <c r="AH54" s="195">
        <v>178254</v>
      </c>
      <c r="AI54" s="195">
        <v>168835</v>
      </c>
      <c r="AJ54" s="195" t="s">
        <v>10</v>
      </c>
      <c r="AK54" s="195">
        <v>161435</v>
      </c>
      <c r="AL54" s="195">
        <v>163432</v>
      </c>
      <c r="AM54" s="195">
        <v>169354</v>
      </c>
      <c r="AN54" s="195">
        <v>157803</v>
      </c>
      <c r="AO54" s="195">
        <v>157591</v>
      </c>
      <c r="AP54" s="195">
        <v>159620</v>
      </c>
      <c r="AQ54" s="196">
        <v>125668</v>
      </c>
      <c r="AR54" s="196">
        <v>114011</v>
      </c>
      <c r="AS54" s="196">
        <v>100013</v>
      </c>
      <c r="AT54" s="196">
        <v>102978</v>
      </c>
      <c r="AU54" s="196">
        <v>82678</v>
      </c>
      <c r="AV54" s="196">
        <v>80065</v>
      </c>
      <c r="AW54" s="196">
        <v>69361</v>
      </c>
      <c r="AX54" s="196">
        <v>98860</v>
      </c>
      <c r="AY54" s="196">
        <v>171946</v>
      </c>
      <c r="AZ54" s="196">
        <v>142102</v>
      </c>
      <c r="BA54" s="196">
        <v>141871</v>
      </c>
      <c r="BB54" s="196">
        <v>159020</v>
      </c>
      <c r="BC54" s="196">
        <v>197430.85290817497</v>
      </c>
      <c r="BD54" s="196">
        <v>207111</v>
      </c>
      <c r="BE54" s="196">
        <v>171908</v>
      </c>
      <c r="BF54" s="196">
        <v>157272</v>
      </c>
      <c r="BG54" s="196">
        <v>223876</v>
      </c>
      <c r="BH54" s="196">
        <v>116538</v>
      </c>
      <c r="BI54" s="196">
        <v>141440</v>
      </c>
      <c r="BJ54" s="196">
        <v>190742</v>
      </c>
      <c r="BK54" s="196">
        <v>587077</v>
      </c>
      <c r="BL54" s="196">
        <v>591958</v>
      </c>
    </row>
    <row r="55" spans="2:64" s="31" customFormat="1" ht="15" customHeight="1">
      <c r="B55" s="30" t="s">
        <v>38</v>
      </c>
      <c r="C55" s="185" t="s">
        <v>108</v>
      </c>
      <c r="D55" s="193">
        <v>0</v>
      </c>
      <c r="E55" s="193">
        <v>0</v>
      </c>
      <c r="F55" s="193">
        <v>0</v>
      </c>
      <c r="G55" s="193" t="s">
        <v>10</v>
      </c>
      <c r="H55" s="193">
        <v>108</v>
      </c>
      <c r="I55" s="193" t="s">
        <v>10</v>
      </c>
      <c r="J55" s="193" t="s">
        <v>10</v>
      </c>
      <c r="K55" s="193" t="s">
        <v>10</v>
      </c>
      <c r="L55" s="193" t="s">
        <v>10</v>
      </c>
      <c r="M55" s="193" t="s">
        <v>10</v>
      </c>
      <c r="N55" s="193" t="s">
        <v>10</v>
      </c>
      <c r="O55" s="193" t="s">
        <v>10</v>
      </c>
      <c r="P55" s="193" t="s">
        <v>10</v>
      </c>
      <c r="Q55" s="193" t="s">
        <v>10</v>
      </c>
      <c r="R55" s="193" t="s">
        <v>10</v>
      </c>
      <c r="S55" s="193" t="s">
        <v>10</v>
      </c>
      <c r="T55" s="193" t="s">
        <v>10</v>
      </c>
      <c r="U55" s="193" t="s">
        <v>10</v>
      </c>
      <c r="V55" s="193" t="s">
        <v>10</v>
      </c>
      <c r="W55" s="193" t="s">
        <v>10</v>
      </c>
      <c r="X55" s="193" t="s">
        <v>10</v>
      </c>
      <c r="Y55" s="193" t="s">
        <v>10</v>
      </c>
      <c r="Z55" s="193" t="s">
        <v>10</v>
      </c>
      <c r="AA55" s="193" t="s">
        <v>10</v>
      </c>
      <c r="AB55" s="193" t="s">
        <v>10</v>
      </c>
      <c r="AC55" s="193" t="s">
        <v>10</v>
      </c>
      <c r="AD55" s="193" t="s">
        <v>10</v>
      </c>
      <c r="AE55" s="193" t="s">
        <v>10</v>
      </c>
      <c r="AF55" s="193" t="s">
        <v>10</v>
      </c>
      <c r="AG55" s="193" t="s">
        <v>10</v>
      </c>
      <c r="AH55" s="193" t="s">
        <v>10</v>
      </c>
      <c r="AI55" s="193">
        <v>328</v>
      </c>
      <c r="AJ55" s="193" t="s">
        <v>10</v>
      </c>
      <c r="AK55" s="193" t="s">
        <v>10</v>
      </c>
      <c r="AL55" s="193" t="s">
        <v>10</v>
      </c>
      <c r="AM55" s="193" t="s">
        <v>10</v>
      </c>
      <c r="AN55" s="193" t="s">
        <v>10</v>
      </c>
      <c r="AO55" s="193" t="s">
        <v>10</v>
      </c>
      <c r="AP55" s="193" t="s">
        <v>10</v>
      </c>
      <c r="AQ55" s="193" t="s">
        <v>10</v>
      </c>
      <c r="AR55" s="193" t="s">
        <v>10</v>
      </c>
      <c r="AS55" s="193" t="s">
        <v>10</v>
      </c>
      <c r="AT55" s="193" t="s">
        <v>10</v>
      </c>
      <c r="AU55" s="193" t="s">
        <v>10</v>
      </c>
      <c r="AV55" s="193" t="s">
        <v>10</v>
      </c>
      <c r="AW55" s="193" t="s">
        <v>10</v>
      </c>
      <c r="AX55" s="193" t="s">
        <v>10</v>
      </c>
      <c r="AY55" s="193" t="s">
        <v>10</v>
      </c>
      <c r="AZ55" s="193" t="s">
        <v>10</v>
      </c>
      <c r="BA55" s="193" t="s">
        <v>10</v>
      </c>
      <c r="BB55" s="193" t="s">
        <v>10</v>
      </c>
      <c r="BC55" s="193" t="s">
        <v>10</v>
      </c>
      <c r="BD55" s="193" t="s">
        <v>10</v>
      </c>
      <c r="BE55" s="193" t="s">
        <v>10</v>
      </c>
      <c r="BF55" s="193" t="s">
        <v>10</v>
      </c>
      <c r="BG55" s="193" t="s">
        <v>10</v>
      </c>
      <c r="BH55" s="193" t="s">
        <v>10</v>
      </c>
      <c r="BI55" s="193" t="s">
        <v>10</v>
      </c>
      <c r="BJ55" s="193" t="s">
        <v>10</v>
      </c>
      <c r="BK55" s="193" t="s">
        <v>10</v>
      </c>
      <c r="BL55" s="193" t="s">
        <v>10</v>
      </c>
    </row>
    <row r="56" spans="2:64" s="31" customFormat="1" ht="15" customHeight="1">
      <c r="B56" s="32" t="s">
        <v>39</v>
      </c>
      <c r="C56" s="186" t="s">
        <v>109</v>
      </c>
      <c r="D56" s="195">
        <v>21343</v>
      </c>
      <c r="E56" s="195">
        <v>22459</v>
      </c>
      <c r="F56" s="195">
        <v>23005</v>
      </c>
      <c r="G56" s="195">
        <v>24823</v>
      </c>
      <c r="H56" s="195">
        <v>25422</v>
      </c>
      <c r="I56" s="195">
        <v>26091</v>
      </c>
      <c r="J56" s="195">
        <v>26686</v>
      </c>
      <c r="K56" s="195">
        <v>27677</v>
      </c>
      <c r="L56" s="195">
        <v>26929</v>
      </c>
      <c r="M56" s="195">
        <v>27193</v>
      </c>
      <c r="N56" s="195">
        <v>26600</v>
      </c>
      <c r="O56" s="195">
        <v>27447</v>
      </c>
      <c r="P56" s="195">
        <v>28774</v>
      </c>
      <c r="Q56" s="195">
        <v>30581</v>
      </c>
      <c r="R56" s="195">
        <v>31437</v>
      </c>
      <c r="S56" s="195">
        <v>35461</v>
      </c>
      <c r="T56" s="195">
        <v>35792</v>
      </c>
      <c r="U56" s="195">
        <v>41286</v>
      </c>
      <c r="V56" s="195">
        <v>45568</v>
      </c>
      <c r="W56" s="195">
        <v>47966</v>
      </c>
      <c r="X56" s="195">
        <v>48028</v>
      </c>
      <c r="Y56" s="195">
        <v>50458</v>
      </c>
      <c r="Z56" s="195">
        <v>56070</v>
      </c>
      <c r="AA56" s="195">
        <v>61341</v>
      </c>
      <c r="AB56" s="195">
        <v>63221</v>
      </c>
      <c r="AC56" s="195">
        <v>65728</v>
      </c>
      <c r="AD56" s="195">
        <v>65453</v>
      </c>
      <c r="AE56" s="195" t="s">
        <v>10</v>
      </c>
      <c r="AF56" s="195">
        <v>63461</v>
      </c>
      <c r="AG56" s="195" t="s">
        <v>10</v>
      </c>
      <c r="AH56" s="195" t="s">
        <v>10</v>
      </c>
      <c r="AI56" s="195">
        <v>328</v>
      </c>
      <c r="AJ56" s="195">
        <v>43400</v>
      </c>
      <c r="AK56" s="195" t="s">
        <v>10</v>
      </c>
      <c r="AL56" s="195" t="s">
        <v>10</v>
      </c>
      <c r="AM56" s="195" t="s">
        <v>10</v>
      </c>
      <c r="AN56" s="195" t="s">
        <v>10</v>
      </c>
      <c r="AO56" s="195" t="s">
        <v>10</v>
      </c>
      <c r="AP56" s="195" t="s">
        <v>10</v>
      </c>
      <c r="AQ56" s="195" t="s">
        <v>10</v>
      </c>
      <c r="AR56" s="195" t="s">
        <v>10</v>
      </c>
      <c r="AS56" s="195" t="s">
        <v>10</v>
      </c>
      <c r="AT56" s="195" t="s">
        <v>10</v>
      </c>
      <c r="AU56" s="195" t="s">
        <v>10</v>
      </c>
      <c r="AV56" s="195" t="s">
        <v>10</v>
      </c>
      <c r="AW56" s="195" t="s">
        <v>10</v>
      </c>
      <c r="AX56" s="195" t="s">
        <v>10</v>
      </c>
      <c r="AY56" s="195" t="s">
        <v>10</v>
      </c>
      <c r="AZ56" s="195" t="s">
        <v>10</v>
      </c>
      <c r="BA56" s="195" t="s">
        <v>10</v>
      </c>
      <c r="BB56" s="195" t="s">
        <v>10</v>
      </c>
      <c r="BC56" s="195" t="s">
        <v>10</v>
      </c>
      <c r="BD56" s="195" t="s">
        <v>10</v>
      </c>
      <c r="BE56" s="195" t="s">
        <v>10</v>
      </c>
      <c r="BF56" s="195" t="s">
        <v>10</v>
      </c>
      <c r="BG56" s="195" t="s">
        <v>10</v>
      </c>
      <c r="BH56" s="195" t="s">
        <v>10</v>
      </c>
      <c r="BI56" s="195" t="s">
        <v>10</v>
      </c>
      <c r="BJ56" s="195" t="s">
        <v>10</v>
      </c>
      <c r="BK56" s="195" t="s">
        <v>10</v>
      </c>
      <c r="BL56" s="195" t="s">
        <v>10</v>
      </c>
    </row>
    <row r="57" spans="2:64" s="31" customFormat="1" ht="15" customHeight="1">
      <c r="B57" s="30" t="s">
        <v>40</v>
      </c>
      <c r="C57" s="185" t="s">
        <v>110</v>
      </c>
      <c r="D57" s="193" t="s">
        <v>10</v>
      </c>
      <c r="E57" s="193" t="s">
        <v>10</v>
      </c>
      <c r="F57" s="193" t="s">
        <v>10</v>
      </c>
      <c r="G57" s="193" t="s">
        <v>10</v>
      </c>
      <c r="H57" s="193" t="s">
        <v>10</v>
      </c>
      <c r="I57" s="193" t="s">
        <v>10</v>
      </c>
      <c r="J57" s="193" t="s">
        <v>10</v>
      </c>
      <c r="K57" s="193" t="s">
        <v>10</v>
      </c>
      <c r="L57" s="193" t="s">
        <v>10</v>
      </c>
      <c r="M57" s="193" t="s">
        <v>10</v>
      </c>
      <c r="N57" s="193" t="s">
        <v>10</v>
      </c>
      <c r="O57" s="193" t="s">
        <v>10</v>
      </c>
      <c r="P57" s="193" t="s">
        <v>10</v>
      </c>
      <c r="Q57" s="193" t="s">
        <v>10</v>
      </c>
      <c r="R57" s="193" t="s">
        <v>10</v>
      </c>
      <c r="S57" s="193" t="s">
        <v>10</v>
      </c>
      <c r="T57" s="193" t="s">
        <v>10</v>
      </c>
      <c r="U57" s="193" t="s">
        <v>10</v>
      </c>
      <c r="V57" s="193" t="s">
        <v>10</v>
      </c>
      <c r="W57" s="193" t="s">
        <v>10</v>
      </c>
      <c r="X57" s="193" t="s">
        <v>10</v>
      </c>
      <c r="Y57" s="193" t="s">
        <v>10</v>
      </c>
      <c r="Z57" s="193" t="s">
        <v>10</v>
      </c>
      <c r="AA57" s="193" t="s">
        <v>10</v>
      </c>
      <c r="AB57" s="193" t="s">
        <v>10</v>
      </c>
      <c r="AC57" s="193" t="s">
        <v>10</v>
      </c>
      <c r="AD57" s="193" t="s">
        <v>10</v>
      </c>
      <c r="AE57" s="193" t="s">
        <v>10</v>
      </c>
      <c r="AF57" s="193" t="s">
        <v>10</v>
      </c>
      <c r="AG57" s="193" t="s">
        <v>10</v>
      </c>
      <c r="AH57" s="193" t="s">
        <v>10</v>
      </c>
      <c r="AI57" s="193">
        <v>10821</v>
      </c>
      <c r="AJ57" s="193">
        <v>9714</v>
      </c>
      <c r="AK57" s="193" t="s">
        <v>10</v>
      </c>
      <c r="AL57" s="193" t="s">
        <v>10</v>
      </c>
      <c r="AM57" s="193">
        <v>256194</v>
      </c>
      <c r="AN57" s="193">
        <v>262193</v>
      </c>
      <c r="AO57" s="193">
        <v>297529</v>
      </c>
      <c r="AP57" s="193">
        <v>264962</v>
      </c>
      <c r="AQ57" s="193">
        <v>728267</v>
      </c>
      <c r="AR57" s="193">
        <v>741615</v>
      </c>
      <c r="AS57" s="193">
        <v>695381</v>
      </c>
      <c r="AT57" s="193">
        <v>788951</v>
      </c>
      <c r="AU57" s="193">
        <v>836022</v>
      </c>
      <c r="AV57" s="193">
        <v>784805</v>
      </c>
      <c r="AW57" s="193">
        <v>775394</v>
      </c>
      <c r="AX57" s="193">
        <v>751189</v>
      </c>
      <c r="AY57" s="193">
        <v>878343</v>
      </c>
      <c r="AZ57" s="193">
        <v>808769</v>
      </c>
      <c r="BA57" s="193">
        <v>854994</v>
      </c>
      <c r="BB57" s="193">
        <v>835891</v>
      </c>
      <c r="BC57" s="193">
        <v>785275</v>
      </c>
      <c r="BD57" s="193">
        <v>780946</v>
      </c>
      <c r="BE57" s="193">
        <v>797541</v>
      </c>
      <c r="BF57" s="193">
        <v>854583</v>
      </c>
      <c r="BG57" s="193">
        <v>806033</v>
      </c>
      <c r="BH57" s="193">
        <v>827645</v>
      </c>
      <c r="BI57" s="193">
        <v>851270</v>
      </c>
      <c r="BJ57" s="193">
        <v>807124</v>
      </c>
      <c r="BK57" s="193">
        <v>900524</v>
      </c>
      <c r="BL57" s="193">
        <v>901384</v>
      </c>
    </row>
    <row r="58" spans="2:64" s="31" customFormat="1" ht="15" customHeight="1">
      <c r="B58" s="33" t="s">
        <v>41</v>
      </c>
      <c r="C58" s="187" t="s">
        <v>111</v>
      </c>
      <c r="D58" s="195">
        <v>17952</v>
      </c>
      <c r="E58" s="195">
        <v>16900</v>
      </c>
      <c r="F58" s="195">
        <v>18429</v>
      </c>
      <c r="G58" s="195">
        <v>18337</v>
      </c>
      <c r="H58" s="195">
        <v>21500</v>
      </c>
      <c r="I58" s="195">
        <v>31130</v>
      </c>
      <c r="J58" s="195">
        <v>23651</v>
      </c>
      <c r="K58" s="195">
        <v>27634</v>
      </c>
      <c r="L58" s="195">
        <v>30556</v>
      </c>
      <c r="M58" s="195">
        <v>32788</v>
      </c>
      <c r="N58" s="195">
        <v>40931</v>
      </c>
      <c r="O58" s="195">
        <v>33085</v>
      </c>
      <c r="P58" s="195">
        <v>31863</v>
      </c>
      <c r="Q58" s="195">
        <v>31358</v>
      </c>
      <c r="R58" s="195">
        <v>31381</v>
      </c>
      <c r="S58" s="195">
        <v>27862</v>
      </c>
      <c r="T58" s="195">
        <v>30765</v>
      </c>
      <c r="U58" s="195">
        <v>34613</v>
      </c>
      <c r="V58" s="195">
        <v>32293</v>
      </c>
      <c r="W58" s="195">
        <v>33590</v>
      </c>
      <c r="X58" s="195">
        <v>33273</v>
      </c>
      <c r="Y58" s="195">
        <v>31917</v>
      </c>
      <c r="Z58" s="195">
        <v>31842</v>
      </c>
      <c r="AA58" s="195">
        <v>32989</v>
      </c>
      <c r="AB58" s="195">
        <v>32259</v>
      </c>
      <c r="AC58" s="195">
        <v>31600</v>
      </c>
      <c r="AD58" s="195">
        <v>34414</v>
      </c>
      <c r="AE58" s="195">
        <v>38942</v>
      </c>
      <c r="AF58" s="195">
        <v>36861</v>
      </c>
      <c r="AG58" s="195" t="s">
        <v>10</v>
      </c>
      <c r="AH58" s="195" t="s">
        <v>10</v>
      </c>
      <c r="AI58" s="195">
        <v>147933</v>
      </c>
      <c r="AJ58" s="195">
        <v>176736</v>
      </c>
      <c r="AK58" s="195" t="s">
        <v>10</v>
      </c>
      <c r="AL58" s="195" t="s">
        <v>10</v>
      </c>
      <c r="AM58" s="195">
        <v>99.784000000000006</v>
      </c>
      <c r="AN58" s="195" t="s">
        <v>10</v>
      </c>
      <c r="AO58" s="195" t="s">
        <v>10</v>
      </c>
      <c r="AP58" s="195" t="s">
        <v>10</v>
      </c>
      <c r="AQ58" s="195">
        <v>583374</v>
      </c>
      <c r="AR58" s="195">
        <v>586797</v>
      </c>
      <c r="AS58" s="195">
        <v>541118</v>
      </c>
      <c r="AT58" s="195">
        <v>641034</v>
      </c>
      <c r="AU58" s="195">
        <v>687165</v>
      </c>
      <c r="AV58" s="195">
        <v>689415</v>
      </c>
      <c r="AW58" s="195">
        <v>677925</v>
      </c>
      <c r="AX58" s="195">
        <v>650052</v>
      </c>
      <c r="AY58" s="195">
        <v>717539</v>
      </c>
      <c r="AZ58" s="195">
        <v>657606</v>
      </c>
      <c r="BA58" s="195">
        <v>642685</v>
      </c>
      <c r="BB58" s="195">
        <v>594327</v>
      </c>
      <c r="BC58" s="195">
        <v>500146</v>
      </c>
      <c r="BD58" s="195">
        <v>445347</v>
      </c>
      <c r="BE58" s="195">
        <v>423209</v>
      </c>
      <c r="BF58" s="195">
        <v>437756</v>
      </c>
      <c r="BG58" s="195">
        <v>359254</v>
      </c>
      <c r="BH58" s="195">
        <v>382706</v>
      </c>
      <c r="BI58" s="195">
        <v>283493</v>
      </c>
      <c r="BJ58" s="195">
        <v>287734</v>
      </c>
      <c r="BK58" s="195">
        <v>340013</v>
      </c>
      <c r="BL58" s="195">
        <v>317208</v>
      </c>
    </row>
    <row r="59" spans="2:64" s="31" customFormat="1" ht="15" customHeight="1">
      <c r="B59" s="33" t="s">
        <v>42</v>
      </c>
      <c r="C59" s="187" t="s">
        <v>112</v>
      </c>
      <c r="D59" s="195">
        <v>8989</v>
      </c>
      <c r="E59" s="195">
        <v>9902</v>
      </c>
      <c r="F59" s="195">
        <v>9862</v>
      </c>
      <c r="G59" s="195">
        <v>9656</v>
      </c>
      <c r="H59" s="195">
        <v>17097</v>
      </c>
      <c r="I59" s="195">
        <v>15870</v>
      </c>
      <c r="J59" s="195">
        <v>15871</v>
      </c>
      <c r="K59" s="195">
        <v>15671</v>
      </c>
      <c r="L59" s="195">
        <v>15661</v>
      </c>
      <c r="M59" s="195">
        <v>16275</v>
      </c>
      <c r="N59" s="195">
        <v>16614</v>
      </c>
      <c r="O59" s="195">
        <v>16806</v>
      </c>
      <c r="P59" s="195">
        <v>9705</v>
      </c>
      <c r="Q59" s="195">
        <v>11455</v>
      </c>
      <c r="R59" s="195">
        <v>12259</v>
      </c>
      <c r="S59" s="195">
        <v>12498</v>
      </c>
      <c r="T59" s="195">
        <v>12187</v>
      </c>
      <c r="U59" s="195">
        <v>12073</v>
      </c>
      <c r="V59" s="195">
        <v>12905</v>
      </c>
      <c r="W59" s="195">
        <v>12757</v>
      </c>
      <c r="X59" s="195">
        <v>13074</v>
      </c>
      <c r="Y59" s="195">
        <v>13776</v>
      </c>
      <c r="Z59" s="195">
        <v>15280</v>
      </c>
      <c r="AA59" s="195">
        <v>17505</v>
      </c>
      <c r="AB59" s="195">
        <v>17838</v>
      </c>
      <c r="AC59" s="195">
        <v>20864</v>
      </c>
      <c r="AD59" s="195">
        <v>24120</v>
      </c>
      <c r="AE59" s="195">
        <v>26566</v>
      </c>
      <c r="AF59" s="195">
        <v>28279</v>
      </c>
      <c r="AG59" s="195" t="s">
        <v>10</v>
      </c>
      <c r="AH59" s="195" t="s">
        <v>10</v>
      </c>
      <c r="AI59" s="195">
        <v>37823</v>
      </c>
      <c r="AJ59" s="195">
        <v>40191</v>
      </c>
      <c r="AK59" s="195" t="s">
        <v>10</v>
      </c>
      <c r="AL59" s="195" t="s">
        <v>10</v>
      </c>
      <c r="AM59" s="195">
        <v>44.673000000000002</v>
      </c>
      <c r="AN59" s="195" t="s">
        <v>10</v>
      </c>
      <c r="AO59" s="195" t="s">
        <v>10</v>
      </c>
      <c r="AP59" s="195" t="s">
        <v>10</v>
      </c>
      <c r="AQ59" s="195">
        <v>45701</v>
      </c>
      <c r="AR59" s="195">
        <v>46915</v>
      </c>
      <c r="AS59" s="195">
        <v>46753</v>
      </c>
      <c r="AT59" s="195">
        <v>45990</v>
      </c>
      <c r="AU59" s="195">
        <v>46290</v>
      </c>
      <c r="AV59" s="195">
        <v>46289</v>
      </c>
      <c r="AW59" s="195">
        <v>43022</v>
      </c>
      <c r="AX59" s="195">
        <v>40910</v>
      </c>
      <c r="AY59" s="195">
        <v>37904</v>
      </c>
      <c r="AZ59" s="195">
        <v>36837</v>
      </c>
      <c r="BA59" s="195">
        <v>34081</v>
      </c>
      <c r="BB59" s="195">
        <v>31197</v>
      </c>
      <c r="BC59" s="195">
        <v>28321.57994</v>
      </c>
      <c r="BD59" s="195">
        <v>36112</v>
      </c>
      <c r="BE59" s="195">
        <v>37083</v>
      </c>
      <c r="BF59" s="195">
        <v>38693</v>
      </c>
      <c r="BG59" s="195">
        <v>39081</v>
      </c>
      <c r="BH59" s="195">
        <v>43906</v>
      </c>
      <c r="BI59" s="195">
        <v>44291</v>
      </c>
      <c r="BJ59" s="195">
        <v>42505</v>
      </c>
      <c r="BK59" s="195">
        <v>42039</v>
      </c>
      <c r="BL59" s="195">
        <v>45513</v>
      </c>
    </row>
    <row r="60" spans="2:64" s="31" customFormat="1" ht="15" customHeight="1">
      <c r="B60" s="33" t="s">
        <v>43</v>
      </c>
      <c r="C60" s="187" t="s">
        <v>98</v>
      </c>
      <c r="D60" s="195">
        <v>23556</v>
      </c>
      <c r="E60" s="195">
        <v>24200</v>
      </c>
      <c r="F60" s="195">
        <v>26256</v>
      </c>
      <c r="G60" s="195">
        <v>25420</v>
      </c>
      <c r="H60" s="195">
        <v>27266</v>
      </c>
      <c r="I60" s="195">
        <v>28446</v>
      </c>
      <c r="J60" s="195">
        <v>32972</v>
      </c>
      <c r="K60" s="195">
        <v>24327</v>
      </c>
      <c r="L60" s="195">
        <v>22448</v>
      </c>
      <c r="M60" s="195">
        <v>22373</v>
      </c>
      <c r="N60" s="195">
        <v>21904</v>
      </c>
      <c r="O60" s="195">
        <v>20115</v>
      </c>
      <c r="P60" s="195">
        <v>20108</v>
      </c>
      <c r="Q60" s="195">
        <v>19238</v>
      </c>
      <c r="R60" s="195">
        <v>21382</v>
      </c>
      <c r="S60" s="195">
        <v>19706</v>
      </c>
      <c r="T60" s="195">
        <v>18586</v>
      </c>
      <c r="U60" s="195">
        <v>17441</v>
      </c>
      <c r="V60" s="195">
        <v>12499</v>
      </c>
      <c r="W60" s="195">
        <v>11013</v>
      </c>
      <c r="X60" s="195">
        <v>11349</v>
      </c>
      <c r="Y60" s="195">
        <v>11523</v>
      </c>
      <c r="Z60" s="195">
        <v>10346</v>
      </c>
      <c r="AA60" s="195">
        <v>9879</v>
      </c>
      <c r="AB60" s="195">
        <v>7130</v>
      </c>
      <c r="AC60" s="195">
        <v>5433</v>
      </c>
      <c r="AD60" s="195">
        <v>7626</v>
      </c>
      <c r="AE60" s="195">
        <v>6986</v>
      </c>
      <c r="AF60" s="195">
        <v>7751</v>
      </c>
      <c r="AG60" s="195" t="s">
        <v>10</v>
      </c>
      <c r="AH60" s="195" t="s">
        <v>10</v>
      </c>
      <c r="AI60" s="195" t="s">
        <v>10</v>
      </c>
      <c r="AJ60" s="195" t="s">
        <v>10</v>
      </c>
      <c r="AK60" s="195" t="s">
        <v>10</v>
      </c>
      <c r="AL60" s="195" t="s">
        <v>10</v>
      </c>
      <c r="AM60" s="195" t="s">
        <v>10</v>
      </c>
      <c r="AN60" s="195" t="s">
        <v>10</v>
      </c>
      <c r="AO60" s="195" t="s">
        <v>10</v>
      </c>
      <c r="AP60" s="195" t="s">
        <v>10</v>
      </c>
      <c r="AQ60" s="195" t="s">
        <v>10</v>
      </c>
      <c r="AR60" s="195" t="s">
        <v>10</v>
      </c>
      <c r="AS60" s="195" t="s">
        <v>10</v>
      </c>
      <c r="AT60" s="195" t="s">
        <v>10</v>
      </c>
      <c r="AU60" s="195" t="s">
        <v>10</v>
      </c>
      <c r="AV60" s="195" t="s">
        <v>10</v>
      </c>
      <c r="AW60" s="195" t="s">
        <v>10</v>
      </c>
      <c r="AX60" s="195" t="s">
        <v>10</v>
      </c>
      <c r="AY60" s="195" t="s">
        <v>10</v>
      </c>
      <c r="AZ60" s="195" t="s">
        <v>10</v>
      </c>
      <c r="BA60" s="195" t="s">
        <v>10</v>
      </c>
      <c r="BB60" s="195" t="s">
        <v>10</v>
      </c>
      <c r="BC60" s="195" t="s">
        <v>10</v>
      </c>
      <c r="BD60" s="195" t="s">
        <v>10</v>
      </c>
      <c r="BE60" s="195" t="s">
        <v>10</v>
      </c>
      <c r="BF60" s="195" t="s">
        <v>10</v>
      </c>
      <c r="BG60" s="195" t="s">
        <v>10</v>
      </c>
      <c r="BH60" s="195" t="s">
        <v>10</v>
      </c>
      <c r="BI60" s="195" t="s">
        <v>10</v>
      </c>
      <c r="BJ60" s="195" t="s">
        <v>10</v>
      </c>
      <c r="BK60" s="195" t="s">
        <v>10</v>
      </c>
      <c r="BL60" s="195" t="s">
        <v>10</v>
      </c>
    </row>
    <row r="61" spans="2:64" s="31" customFormat="1" ht="15" customHeight="1">
      <c r="B61" s="33" t="s">
        <v>44</v>
      </c>
      <c r="C61" s="187" t="s">
        <v>99</v>
      </c>
      <c r="D61" s="195" t="s">
        <v>10</v>
      </c>
      <c r="E61" s="195" t="s">
        <v>10</v>
      </c>
      <c r="F61" s="195" t="s">
        <v>10</v>
      </c>
      <c r="G61" s="195" t="s">
        <v>10</v>
      </c>
      <c r="H61" s="195" t="s">
        <v>10</v>
      </c>
      <c r="I61" s="195" t="s">
        <v>10</v>
      </c>
      <c r="J61" s="195" t="s">
        <v>10</v>
      </c>
      <c r="K61" s="195" t="s">
        <v>10</v>
      </c>
      <c r="L61" s="195">
        <v>6292</v>
      </c>
      <c r="M61" s="195">
        <v>7473</v>
      </c>
      <c r="N61" s="195">
        <v>7151</v>
      </c>
      <c r="O61" s="195" t="s">
        <v>10</v>
      </c>
      <c r="P61" s="195" t="s">
        <v>10</v>
      </c>
      <c r="Q61" s="195" t="s">
        <v>10</v>
      </c>
      <c r="R61" s="195" t="s">
        <v>10</v>
      </c>
      <c r="S61" s="195" t="s">
        <v>10</v>
      </c>
      <c r="T61" s="195" t="s">
        <v>10</v>
      </c>
      <c r="U61" s="195" t="s">
        <v>10</v>
      </c>
      <c r="V61" s="195" t="s">
        <v>10</v>
      </c>
      <c r="W61" s="195" t="s">
        <v>10</v>
      </c>
      <c r="X61" s="195" t="s">
        <v>10</v>
      </c>
      <c r="Y61" s="195" t="s">
        <v>10</v>
      </c>
      <c r="Z61" s="195" t="s">
        <v>10</v>
      </c>
      <c r="AA61" s="195" t="s">
        <v>10</v>
      </c>
      <c r="AB61" s="195" t="s">
        <v>10</v>
      </c>
      <c r="AC61" s="195" t="s">
        <v>10</v>
      </c>
      <c r="AD61" s="195" t="s">
        <v>10</v>
      </c>
      <c r="AE61" s="195" t="s">
        <v>10</v>
      </c>
      <c r="AF61" s="195" t="s">
        <v>10</v>
      </c>
      <c r="AG61" s="195" t="s">
        <v>10</v>
      </c>
      <c r="AH61" s="195" t="s">
        <v>10</v>
      </c>
      <c r="AI61" s="195" t="s">
        <v>10</v>
      </c>
      <c r="AJ61" s="195" t="s">
        <v>10</v>
      </c>
      <c r="AK61" s="195" t="s">
        <v>10</v>
      </c>
      <c r="AL61" s="195" t="s">
        <v>10</v>
      </c>
      <c r="AM61" s="195" t="s">
        <v>10</v>
      </c>
      <c r="AN61" s="195" t="s">
        <v>10</v>
      </c>
      <c r="AO61" s="195" t="s">
        <v>10</v>
      </c>
      <c r="AP61" s="195" t="s">
        <v>10</v>
      </c>
      <c r="AQ61" s="195" t="s">
        <v>10</v>
      </c>
      <c r="AR61" s="195" t="s">
        <v>10</v>
      </c>
      <c r="AS61" s="195" t="s">
        <v>10</v>
      </c>
      <c r="AT61" s="195" t="s">
        <v>10</v>
      </c>
      <c r="AU61" s="195" t="s">
        <v>10</v>
      </c>
      <c r="AV61" s="195" t="s">
        <v>10</v>
      </c>
      <c r="AW61" s="195" t="s">
        <v>10</v>
      </c>
      <c r="AX61" s="195" t="s">
        <v>10</v>
      </c>
      <c r="AY61" s="195" t="s">
        <v>10</v>
      </c>
      <c r="AZ61" s="195" t="s">
        <v>10</v>
      </c>
      <c r="BA61" s="195" t="s">
        <v>10</v>
      </c>
      <c r="BB61" s="195" t="s">
        <v>10</v>
      </c>
      <c r="BC61" s="195" t="s">
        <v>10</v>
      </c>
      <c r="BD61" s="195" t="s">
        <v>10</v>
      </c>
      <c r="BE61" s="195" t="s">
        <v>10</v>
      </c>
      <c r="BF61" s="195" t="s">
        <v>10</v>
      </c>
      <c r="BG61" s="195" t="s">
        <v>10</v>
      </c>
      <c r="BH61" s="195" t="s">
        <v>10</v>
      </c>
      <c r="BI61" s="195" t="s">
        <v>10</v>
      </c>
      <c r="BJ61" s="195" t="s">
        <v>10</v>
      </c>
      <c r="BK61" s="195" t="s">
        <v>10</v>
      </c>
      <c r="BL61" s="195" t="s">
        <v>10</v>
      </c>
    </row>
    <row r="62" spans="2:64" s="31" customFormat="1" ht="15" customHeight="1">
      <c r="B62" s="33" t="s">
        <v>45</v>
      </c>
      <c r="C62" s="187" t="s">
        <v>113</v>
      </c>
      <c r="D62" s="195" t="s">
        <v>10</v>
      </c>
      <c r="E62" s="195" t="s">
        <v>10</v>
      </c>
      <c r="F62" s="195" t="s">
        <v>10</v>
      </c>
      <c r="G62" s="195" t="s">
        <v>10</v>
      </c>
      <c r="H62" s="195" t="s">
        <v>10</v>
      </c>
      <c r="I62" s="195" t="s">
        <v>10</v>
      </c>
      <c r="J62" s="195" t="s">
        <v>10</v>
      </c>
      <c r="K62" s="195" t="s">
        <v>10</v>
      </c>
      <c r="L62" s="195" t="s">
        <v>10</v>
      </c>
      <c r="M62" s="195" t="s">
        <v>10</v>
      </c>
      <c r="N62" s="195" t="s">
        <v>10</v>
      </c>
      <c r="O62" s="195" t="s">
        <v>10</v>
      </c>
      <c r="P62" s="195" t="s">
        <v>10</v>
      </c>
      <c r="Q62" s="195" t="s">
        <v>10</v>
      </c>
      <c r="R62" s="195" t="s">
        <v>10</v>
      </c>
      <c r="S62" s="195" t="s">
        <v>10</v>
      </c>
      <c r="T62" s="195" t="s">
        <v>10</v>
      </c>
      <c r="U62" s="195" t="s">
        <v>10</v>
      </c>
      <c r="V62" s="195" t="s">
        <v>10</v>
      </c>
      <c r="W62" s="195" t="s">
        <v>10</v>
      </c>
      <c r="X62" s="195" t="s">
        <v>10</v>
      </c>
      <c r="Y62" s="195" t="s">
        <v>10</v>
      </c>
      <c r="Z62" s="195" t="s">
        <v>10</v>
      </c>
      <c r="AA62" s="195" t="s">
        <v>10</v>
      </c>
      <c r="AB62" s="195" t="s">
        <v>10</v>
      </c>
      <c r="AC62" s="195" t="s">
        <v>10</v>
      </c>
      <c r="AD62" s="195" t="s">
        <v>10</v>
      </c>
      <c r="AE62" s="195" t="s">
        <v>10</v>
      </c>
      <c r="AF62" s="195" t="s">
        <v>10</v>
      </c>
      <c r="AG62" s="195" t="s">
        <v>10</v>
      </c>
      <c r="AH62" s="195" t="s">
        <v>10</v>
      </c>
      <c r="AI62" s="195">
        <v>59354</v>
      </c>
      <c r="AJ62" s="195">
        <v>63654</v>
      </c>
      <c r="AK62" s="195" t="s">
        <v>10</v>
      </c>
      <c r="AL62" s="195" t="s">
        <v>10</v>
      </c>
      <c r="AM62" s="195" t="s">
        <v>10</v>
      </c>
      <c r="AN62" s="195" t="s">
        <v>10</v>
      </c>
      <c r="AO62" s="195" t="s">
        <v>10</v>
      </c>
      <c r="AP62" s="195" t="s">
        <v>10</v>
      </c>
      <c r="AQ62" s="195" t="s">
        <v>10</v>
      </c>
      <c r="AR62" s="195" t="s">
        <v>10</v>
      </c>
      <c r="AS62" s="195" t="s">
        <v>10</v>
      </c>
      <c r="AT62" s="195" t="s">
        <v>10</v>
      </c>
      <c r="AU62" s="195" t="s">
        <v>10</v>
      </c>
      <c r="AV62" s="195" t="s">
        <v>10</v>
      </c>
      <c r="AW62" s="195" t="s">
        <v>10</v>
      </c>
      <c r="AX62" s="195" t="s">
        <v>10</v>
      </c>
      <c r="AY62" s="195" t="s">
        <v>10</v>
      </c>
      <c r="AZ62" s="195" t="s">
        <v>10</v>
      </c>
      <c r="BA62" s="195" t="s">
        <v>10</v>
      </c>
      <c r="BB62" s="195" t="s">
        <v>10</v>
      </c>
      <c r="BC62" s="195" t="s">
        <v>10</v>
      </c>
      <c r="BD62" s="195" t="s">
        <v>10</v>
      </c>
      <c r="BE62" s="195" t="s">
        <v>10</v>
      </c>
      <c r="BF62" s="195" t="s">
        <v>10</v>
      </c>
      <c r="BG62" s="195" t="s">
        <v>10</v>
      </c>
      <c r="BH62" s="195" t="s">
        <v>10</v>
      </c>
      <c r="BI62" s="195" t="s">
        <v>10</v>
      </c>
      <c r="BJ62" s="195" t="s">
        <v>10</v>
      </c>
      <c r="BK62" s="195" t="s">
        <v>10</v>
      </c>
      <c r="BL62" s="195" t="s">
        <v>10</v>
      </c>
    </row>
    <row r="63" spans="2:64" s="31" customFormat="1" ht="15" customHeight="1">
      <c r="B63" s="33" t="s">
        <v>32</v>
      </c>
      <c r="C63" s="187" t="s">
        <v>101</v>
      </c>
      <c r="D63" s="195" t="s">
        <v>10</v>
      </c>
      <c r="E63" s="195" t="s">
        <v>10</v>
      </c>
      <c r="F63" s="195" t="s">
        <v>10</v>
      </c>
      <c r="G63" s="195" t="s">
        <v>10</v>
      </c>
      <c r="H63" s="195" t="s">
        <v>10</v>
      </c>
      <c r="I63" s="195" t="s">
        <v>10</v>
      </c>
      <c r="J63" s="195" t="s">
        <v>10</v>
      </c>
      <c r="K63" s="195" t="s">
        <v>10</v>
      </c>
      <c r="L63" s="195" t="s">
        <v>10</v>
      </c>
      <c r="M63" s="195" t="s">
        <v>10</v>
      </c>
      <c r="N63" s="195" t="s">
        <v>10</v>
      </c>
      <c r="O63" s="195" t="s">
        <v>10</v>
      </c>
      <c r="P63" s="195" t="s">
        <v>10</v>
      </c>
      <c r="Q63" s="195" t="s">
        <v>10</v>
      </c>
      <c r="R63" s="195" t="s">
        <v>10</v>
      </c>
      <c r="S63" s="195" t="s">
        <v>10</v>
      </c>
      <c r="T63" s="195" t="s">
        <v>10</v>
      </c>
      <c r="U63" s="195" t="s">
        <v>10</v>
      </c>
      <c r="V63" s="195" t="s">
        <v>10</v>
      </c>
      <c r="W63" s="195" t="s">
        <v>10</v>
      </c>
      <c r="X63" s="195" t="s">
        <v>10</v>
      </c>
      <c r="Y63" s="195" t="s">
        <v>10</v>
      </c>
      <c r="Z63" s="195" t="s">
        <v>10</v>
      </c>
      <c r="AA63" s="195" t="s">
        <v>10</v>
      </c>
      <c r="AB63" s="195" t="s">
        <v>10</v>
      </c>
      <c r="AC63" s="195" t="s">
        <v>10</v>
      </c>
      <c r="AD63" s="195" t="s">
        <v>10</v>
      </c>
      <c r="AE63" s="195" t="s">
        <v>10</v>
      </c>
      <c r="AF63" s="195" t="s">
        <v>10</v>
      </c>
      <c r="AG63" s="195" t="s">
        <v>10</v>
      </c>
      <c r="AH63" s="195" t="s">
        <v>10</v>
      </c>
      <c r="AI63" s="195">
        <v>10183</v>
      </c>
      <c r="AJ63" s="195">
        <v>9870</v>
      </c>
      <c r="AK63" s="195" t="s">
        <v>10</v>
      </c>
      <c r="AL63" s="195" t="s">
        <v>10</v>
      </c>
      <c r="AM63" s="195" t="s">
        <v>10</v>
      </c>
      <c r="AN63" s="195" t="s">
        <v>10</v>
      </c>
      <c r="AO63" s="195" t="s">
        <v>10</v>
      </c>
      <c r="AP63" s="195" t="s">
        <v>10</v>
      </c>
      <c r="AQ63" s="195" t="s">
        <v>10</v>
      </c>
      <c r="AR63" s="195" t="s">
        <v>10</v>
      </c>
      <c r="AS63" s="195" t="s">
        <v>10</v>
      </c>
      <c r="AT63" s="195" t="s">
        <v>10</v>
      </c>
      <c r="AU63" s="195" t="s">
        <v>10</v>
      </c>
      <c r="AV63" s="195" t="s">
        <v>10</v>
      </c>
      <c r="AW63" s="195" t="s">
        <v>10</v>
      </c>
      <c r="AX63" s="195" t="s">
        <v>10</v>
      </c>
      <c r="AY63" s="195" t="s">
        <v>10</v>
      </c>
      <c r="AZ63" s="195" t="s">
        <v>10</v>
      </c>
      <c r="BA63" s="195" t="s">
        <v>10</v>
      </c>
      <c r="BB63" s="195" t="s">
        <v>10</v>
      </c>
      <c r="BC63" s="195" t="s">
        <v>10</v>
      </c>
      <c r="BD63" s="195" t="s">
        <v>10</v>
      </c>
      <c r="BE63" s="195" t="s">
        <v>10</v>
      </c>
      <c r="BF63" s="195" t="s">
        <v>10</v>
      </c>
      <c r="BG63" s="195" t="s">
        <v>10</v>
      </c>
      <c r="BH63" s="195" t="s">
        <v>10</v>
      </c>
      <c r="BI63" s="195" t="s">
        <v>10</v>
      </c>
      <c r="BJ63" s="195" t="s">
        <v>10</v>
      </c>
      <c r="BK63" s="195" t="s">
        <v>10</v>
      </c>
      <c r="BL63" s="195" t="s">
        <v>10</v>
      </c>
    </row>
    <row r="64" spans="2:64" s="31" customFormat="1" ht="15" customHeight="1">
      <c r="B64" s="32" t="s">
        <v>46</v>
      </c>
      <c r="C64" s="186" t="s">
        <v>110</v>
      </c>
      <c r="D64" s="195">
        <v>71840</v>
      </c>
      <c r="E64" s="195">
        <v>73461</v>
      </c>
      <c r="F64" s="195">
        <v>77552</v>
      </c>
      <c r="G64" s="195">
        <v>78236</v>
      </c>
      <c r="H64" s="195">
        <v>91285</v>
      </c>
      <c r="I64" s="195">
        <v>101537</v>
      </c>
      <c r="J64" s="195">
        <v>99180</v>
      </c>
      <c r="K64" s="195">
        <v>95309</v>
      </c>
      <c r="L64" s="195">
        <v>101886</v>
      </c>
      <c r="M64" s="195">
        <v>106102</v>
      </c>
      <c r="N64" s="195">
        <v>113200</v>
      </c>
      <c r="O64" s="195">
        <v>97453</v>
      </c>
      <c r="P64" s="195">
        <v>90450</v>
      </c>
      <c r="Q64" s="195">
        <v>92632</v>
      </c>
      <c r="R64" s="195">
        <v>96459</v>
      </c>
      <c r="S64" s="195">
        <v>95527</v>
      </c>
      <c r="T64" s="195">
        <v>97330</v>
      </c>
      <c r="U64" s="195">
        <v>105413</v>
      </c>
      <c r="V64" s="195">
        <v>103265</v>
      </c>
      <c r="W64" s="195">
        <v>105326</v>
      </c>
      <c r="X64" s="195">
        <v>105724</v>
      </c>
      <c r="Y64" s="195">
        <v>107674</v>
      </c>
      <c r="Z64" s="195">
        <v>113538</v>
      </c>
      <c r="AA64" s="195">
        <v>121714</v>
      </c>
      <c r="AB64" s="195">
        <v>120448</v>
      </c>
      <c r="AC64" s="195">
        <v>123625</v>
      </c>
      <c r="AD64" s="195">
        <v>131613</v>
      </c>
      <c r="AE64" s="195">
        <v>137526</v>
      </c>
      <c r="AF64" s="195">
        <v>136352</v>
      </c>
      <c r="AG64" s="195">
        <v>225469</v>
      </c>
      <c r="AH64" s="195">
        <v>229944</v>
      </c>
      <c r="AI64" s="195">
        <v>331982</v>
      </c>
      <c r="AJ64" s="195">
        <v>358037</v>
      </c>
      <c r="AK64" s="195">
        <v>334375</v>
      </c>
      <c r="AL64" s="195">
        <v>277517</v>
      </c>
      <c r="AM64" s="195">
        <v>256194</v>
      </c>
      <c r="AN64" s="195">
        <v>262193</v>
      </c>
      <c r="AO64" s="195">
        <v>21458</v>
      </c>
      <c r="AP64" s="195">
        <v>264962</v>
      </c>
      <c r="AQ64" s="195" t="s">
        <v>10</v>
      </c>
      <c r="AR64" s="195" t="s">
        <v>10</v>
      </c>
      <c r="AS64" s="195" t="s">
        <v>10</v>
      </c>
      <c r="AT64" s="195" t="s">
        <v>10</v>
      </c>
      <c r="AU64" s="195" t="s">
        <v>10</v>
      </c>
      <c r="AV64" s="195" t="s">
        <v>10</v>
      </c>
      <c r="AW64" s="195" t="s">
        <v>10</v>
      </c>
      <c r="AX64" s="195" t="s">
        <v>10</v>
      </c>
      <c r="AY64" s="195" t="s">
        <v>10</v>
      </c>
      <c r="AZ64" s="195" t="s">
        <v>10</v>
      </c>
      <c r="BA64" s="195" t="s">
        <v>10</v>
      </c>
      <c r="BB64" s="195" t="s">
        <v>10</v>
      </c>
      <c r="BC64" s="195">
        <v>234574</v>
      </c>
      <c r="BD64" s="195">
        <v>276672</v>
      </c>
      <c r="BE64" s="195">
        <v>307174</v>
      </c>
      <c r="BF64" s="195">
        <v>342029</v>
      </c>
      <c r="BG64" s="195">
        <v>376070</v>
      </c>
      <c r="BH64" s="195" t="s">
        <v>10</v>
      </c>
      <c r="BI64" s="195" t="s">
        <v>10</v>
      </c>
      <c r="BJ64" s="195" t="s">
        <v>10</v>
      </c>
      <c r="BK64" s="195" t="s">
        <v>10</v>
      </c>
      <c r="BL64" s="195" t="s">
        <v>10</v>
      </c>
    </row>
    <row r="65" spans="2:64" s="31" customFormat="1" ht="15" customHeight="1">
      <c r="B65" s="33" t="s">
        <v>47</v>
      </c>
      <c r="C65" s="187" t="s">
        <v>109</v>
      </c>
      <c r="D65" s="195" t="s">
        <v>10</v>
      </c>
      <c r="E65" s="195" t="s">
        <v>10</v>
      </c>
      <c r="F65" s="195" t="s">
        <v>10</v>
      </c>
      <c r="G65" s="195" t="s">
        <v>10</v>
      </c>
      <c r="H65" s="195" t="s">
        <v>10</v>
      </c>
      <c r="I65" s="195" t="s">
        <v>10</v>
      </c>
      <c r="J65" s="195" t="s">
        <v>10</v>
      </c>
      <c r="K65" s="195" t="s">
        <v>10</v>
      </c>
      <c r="L65" s="195" t="s">
        <v>10</v>
      </c>
      <c r="M65" s="195" t="s">
        <v>10</v>
      </c>
      <c r="N65" s="195" t="s">
        <v>10</v>
      </c>
      <c r="O65" s="195" t="s">
        <v>10</v>
      </c>
      <c r="P65" s="195" t="s">
        <v>10</v>
      </c>
      <c r="Q65" s="195" t="s">
        <v>10</v>
      </c>
      <c r="R65" s="195" t="s">
        <v>10</v>
      </c>
      <c r="S65" s="195" t="s">
        <v>10</v>
      </c>
      <c r="T65" s="195" t="s">
        <v>10</v>
      </c>
      <c r="U65" s="195" t="s">
        <v>10</v>
      </c>
      <c r="V65" s="195" t="s">
        <v>10</v>
      </c>
      <c r="W65" s="195" t="s">
        <v>10</v>
      </c>
      <c r="X65" s="195" t="s">
        <v>10</v>
      </c>
      <c r="Y65" s="195" t="s">
        <v>10</v>
      </c>
      <c r="Z65" s="195" t="s">
        <v>10</v>
      </c>
      <c r="AA65" s="195" t="s">
        <v>10</v>
      </c>
      <c r="AB65" s="195" t="s">
        <v>10</v>
      </c>
      <c r="AC65" s="195" t="s">
        <v>10</v>
      </c>
      <c r="AD65" s="195" t="s">
        <v>10</v>
      </c>
      <c r="AE65" s="195">
        <v>65032</v>
      </c>
      <c r="AF65" s="195" t="s">
        <v>10</v>
      </c>
      <c r="AG65" s="195">
        <v>63528</v>
      </c>
      <c r="AH65" s="195">
        <v>55287</v>
      </c>
      <c r="AI65" s="195">
        <v>53138</v>
      </c>
      <c r="AJ65" s="195" t="s">
        <v>10</v>
      </c>
      <c r="AK65" s="195">
        <v>39207</v>
      </c>
      <c r="AL65" s="195">
        <v>24332</v>
      </c>
      <c r="AM65" s="195">
        <v>22439</v>
      </c>
      <c r="AN65" s="195">
        <v>20154</v>
      </c>
      <c r="AO65" s="195">
        <v>17301</v>
      </c>
      <c r="AP65" s="195">
        <v>15858</v>
      </c>
      <c r="AQ65" s="196">
        <v>15148</v>
      </c>
      <c r="AR65" s="196">
        <v>15113</v>
      </c>
      <c r="AS65" s="196">
        <v>15806</v>
      </c>
      <c r="AT65" s="196">
        <v>16328</v>
      </c>
      <c r="AU65" s="196">
        <v>16646</v>
      </c>
      <c r="AV65" s="196">
        <v>17666</v>
      </c>
      <c r="AW65" s="196">
        <v>17518</v>
      </c>
      <c r="AX65" s="196">
        <v>18040</v>
      </c>
      <c r="AY65" s="196">
        <v>18570</v>
      </c>
      <c r="AZ65" s="196">
        <v>19892</v>
      </c>
      <c r="BA65" s="196">
        <v>20753</v>
      </c>
      <c r="BB65" s="196">
        <v>21748</v>
      </c>
      <c r="BC65" s="196">
        <v>22233.407609999998</v>
      </c>
      <c r="BD65" s="196">
        <v>22815</v>
      </c>
      <c r="BE65" s="196">
        <v>23607</v>
      </c>
      <c r="BF65" s="196">
        <v>24893</v>
      </c>
      <c r="BG65" s="196">
        <v>25367</v>
      </c>
      <c r="BH65" s="196">
        <v>25718</v>
      </c>
      <c r="BI65" s="196">
        <v>27423</v>
      </c>
      <c r="BJ65" s="196">
        <v>28460</v>
      </c>
      <c r="BK65" s="196">
        <v>31061</v>
      </c>
      <c r="BL65" s="196">
        <v>33076</v>
      </c>
    </row>
    <row r="66" spans="2:64" s="31" customFormat="1" ht="15" customHeight="1">
      <c r="B66" s="33" t="s">
        <v>41</v>
      </c>
      <c r="C66" s="187" t="s">
        <v>114</v>
      </c>
      <c r="D66" s="195" t="s">
        <v>10</v>
      </c>
      <c r="E66" s="195" t="s">
        <v>10</v>
      </c>
      <c r="F66" s="195" t="s">
        <v>10</v>
      </c>
      <c r="G66" s="195" t="s">
        <v>10</v>
      </c>
      <c r="H66" s="195" t="s">
        <v>10</v>
      </c>
      <c r="I66" s="195" t="s">
        <v>10</v>
      </c>
      <c r="J66" s="195" t="s">
        <v>10</v>
      </c>
      <c r="K66" s="195" t="s">
        <v>10</v>
      </c>
      <c r="L66" s="195" t="s">
        <v>10</v>
      </c>
      <c r="M66" s="195" t="s">
        <v>10</v>
      </c>
      <c r="N66" s="195" t="s">
        <v>10</v>
      </c>
      <c r="O66" s="195" t="s">
        <v>10</v>
      </c>
      <c r="P66" s="195" t="s">
        <v>10</v>
      </c>
      <c r="Q66" s="195" t="s">
        <v>10</v>
      </c>
      <c r="R66" s="195" t="s">
        <v>10</v>
      </c>
      <c r="S66" s="195" t="s">
        <v>10</v>
      </c>
      <c r="T66" s="195" t="s">
        <v>10</v>
      </c>
      <c r="U66" s="195" t="s">
        <v>10</v>
      </c>
      <c r="V66" s="195" t="s">
        <v>10</v>
      </c>
      <c r="W66" s="195" t="s">
        <v>10</v>
      </c>
      <c r="X66" s="195" t="s">
        <v>10</v>
      </c>
      <c r="Y66" s="195" t="s">
        <v>10</v>
      </c>
      <c r="Z66" s="195" t="s">
        <v>10</v>
      </c>
      <c r="AA66" s="195" t="s">
        <v>10</v>
      </c>
      <c r="AB66" s="195" t="s">
        <v>10</v>
      </c>
      <c r="AC66" s="195" t="s">
        <v>10</v>
      </c>
      <c r="AD66" s="195" t="s">
        <v>10</v>
      </c>
      <c r="AE66" s="195">
        <v>38942</v>
      </c>
      <c r="AF66" s="195" t="s">
        <v>10</v>
      </c>
      <c r="AG66" s="195">
        <v>46344</v>
      </c>
      <c r="AH66" s="195">
        <v>51657</v>
      </c>
      <c r="AI66" s="195">
        <v>147933</v>
      </c>
      <c r="AJ66" s="195" t="s">
        <v>10</v>
      </c>
      <c r="AK66" s="195">
        <v>163041</v>
      </c>
      <c r="AL66" s="195">
        <v>122562</v>
      </c>
      <c r="AM66" s="195">
        <v>99814</v>
      </c>
      <c r="AN66" s="195">
        <v>102944</v>
      </c>
      <c r="AO66" s="195">
        <v>142261</v>
      </c>
      <c r="AP66" s="195">
        <v>108629</v>
      </c>
      <c r="AQ66" s="195" t="s">
        <v>10</v>
      </c>
      <c r="AR66" s="195" t="s">
        <v>10</v>
      </c>
      <c r="AS66" s="195" t="s">
        <v>10</v>
      </c>
      <c r="AT66" s="195" t="s">
        <v>10</v>
      </c>
      <c r="AU66" s="195" t="s">
        <v>10</v>
      </c>
      <c r="AV66" s="195" t="s">
        <v>10</v>
      </c>
      <c r="AW66" s="195" t="s">
        <v>10</v>
      </c>
      <c r="AX66" s="195" t="s">
        <v>10</v>
      </c>
      <c r="AY66" s="195" t="s">
        <v>10</v>
      </c>
      <c r="AZ66" s="195" t="s">
        <v>10</v>
      </c>
      <c r="BA66" s="195" t="s">
        <v>10</v>
      </c>
      <c r="BB66" s="195" t="s">
        <v>10</v>
      </c>
      <c r="BC66" s="195" t="s">
        <v>10</v>
      </c>
      <c r="BD66" s="195" t="s">
        <v>10</v>
      </c>
      <c r="BE66" s="195" t="s">
        <v>10</v>
      </c>
      <c r="BF66" s="195"/>
      <c r="BG66" s="195" t="s">
        <v>10</v>
      </c>
      <c r="BH66" s="195" t="s">
        <v>10</v>
      </c>
      <c r="BI66" s="195" t="s">
        <v>10</v>
      </c>
      <c r="BJ66" s="195" t="s">
        <v>10</v>
      </c>
      <c r="BK66" s="195" t="s">
        <v>10</v>
      </c>
      <c r="BL66" s="195" t="s">
        <v>10</v>
      </c>
    </row>
    <row r="67" spans="2:64" s="31" customFormat="1" ht="15" customHeight="1">
      <c r="B67" s="33" t="s">
        <v>31</v>
      </c>
      <c r="C67" s="186" t="s">
        <v>100</v>
      </c>
      <c r="D67" s="195" t="s">
        <v>10</v>
      </c>
      <c r="E67" s="195" t="s">
        <v>10</v>
      </c>
      <c r="F67" s="195" t="s">
        <v>10</v>
      </c>
      <c r="G67" s="195" t="s">
        <v>10</v>
      </c>
      <c r="H67" s="195" t="s">
        <v>10</v>
      </c>
      <c r="I67" s="195" t="s">
        <v>10</v>
      </c>
      <c r="J67" s="195" t="s">
        <v>10</v>
      </c>
      <c r="K67" s="195" t="s">
        <v>10</v>
      </c>
      <c r="L67" s="195" t="s">
        <v>10</v>
      </c>
      <c r="M67" s="195" t="s">
        <v>10</v>
      </c>
      <c r="N67" s="195" t="s">
        <v>10</v>
      </c>
      <c r="O67" s="195" t="s">
        <v>10</v>
      </c>
      <c r="P67" s="195" t="s">
        <v>10</v>
      </c>
      <c r="Q67" s="195" t="s">
        <v>10</v>
      </c>
      <c r="R67" s="195" t="s">
        <v>10</v>
      </c>
      <c r="S67" s="195" t="s">
        <v>10</v>
      </c>
      <c r="T67" s="195" t="s">
        <v>10</v>
      </c>
      <c r="U67" s="195" t="s">
        <v>10</v>
      </c>
      <c r="V67" s="195" t="s">
        <v>10</v>
      </c>
      <c r="W67" s="195" t="s">
        <v>10</v>
      </c>
      <c r="X67" s="195" t="s">
        <v>10</v>
      </c>
      <c r="Y67" s="195" t="s">
        <v>10</v>
      </c>
      <c r="Z67" s="195" t="s">
        <v>10</v>
      </c>
      <c r="AA67" s="195" t="s">
        <v>10</v>
      </c>
      <c r="AB67" s="195" t="s">
        <v>10</v>
      </c>
      <c r="AC67" s="195" t="s">
        <v>10</v>
      </c>
      <c r="AD67" s="195" t="s">
        <v>10</v>
      </c>
      <c r="AE67" s="195" t="s">
        <v>10</v>
      </c>
      <c r="AF67" s="195" t="s">
        <v>10</v>
      </c>
      <c r="AG67" s="195" t="s">
        <v>10</v>
      </c>
      <c r="AH67" s="195" t="s">
        <v>10</v>
      </c>
      <c r="AI67" s="195" t="s">
        <v>10</v>
      </c>
      <c r="AJ67" s="195" t="s">
        <v>10</v>
      </c>
      <c r="AK67" s="195" t="s">
        <v>10</v>
      </c>
      <c r="AL67" s="195" t="s">
        <v>10</v>
      </c>
      <c r="AM67" s="195" t="s">
        <v>10</v>
      </c>
      <c r="AN67" s="195" t="s">
        <v>10</v>
      </c>
      <c r="AO67" s="195" t="s">
        <v>10</v>
      </c>
      <c r="AP67" s="195" t="s">
        <v>10</v>
      </c>
      <c r="AQ67" s="195" t="s">
        <v>10</v>
      </c>
      <c r="AR67" s="195" t="s">
        <v>10</v>
      </c>
      <c r="AS67" s="195" t="s">
        <v>10</v>
      </c>
      <c r="AT67" s="195" t="s">
        <v>10</v>
      </c>
      <c r="AU67" s="195" t="s">
        <v>10</v>
      </c>
      <c r="AV67" s="195" t="s">
        <v>10</v>
      </c>
      <c r="AW67" s="195" t="s">
        <v>10</v>
      </c>
      <c r="AX67" s="195" t="s">
        <v>10</v>
      </c>
      <c r="AY67" s="195" t="s">
        <v>10</v>
      </c>
      <c r="AZ67" s="195" t="s">
        <v>10</v>
      </c>
      <c r="BA67" s="195" t="s">
        <v>10</v>
      </c>
      <c r="BB67" s="195" t="s">
        <v>10</v>
      </c>
      <c r="BC67" s="195" t="s">
        <v>10</v>
      </c>
      <c r="BD67" s="195" t="s">
        <v>10</v>
      </c>
      <c r="BE67" s="195">
        <v>6468</v>
      </c>
      <c r="BF67" s="195">
        <v>11212</v>
      </c>
      <c r="BG67" s="195">
        <v>6261</v>
      </c>
      <c r="BH67" s="195">
        <v>5227</v>
      </c>
      <c r="BI67" s="195">
        <v>10402</v>
      </c>
      <c r="BJ67" s="195">
        <v>11625</v>
      </c>
      <c r="BK67" s="195">
        <v>12727</v>
      </c>
      <c r="BL67" s="195">
        <v>12555</v>
      </c>
    </row>
    <row r="68" spans="2:64" s="31" customFormat="1" ht="15" customHeight="1">
      <c r="B68" s="33" t="s">
        <v>42</v>
      </c>
      <c r="C68" s="187" t="s">
        <v>115</v>
      </c>
      <c r="D68" s="195" t="s">
        <v>10</v>
      </c>
      <c r="E68" s="195" t="s">
        <v>10</v>
      </c>
      <c r="F68" s="195" t="s">
        <v>10</v>
      </c>
      <c r="G68" s="195" t="s">
        <v>10</v>
      </c>
      <c r="H68" s="195" t="s">
        <v>10</v>
      </c>
      <c r="I68" s="195" t="s">
        <v>10</v>
      </c>
      <c r="J68" s="195" t="s">
        <v>10</v>
      </c>
      <c r="K68" s="195" t="s">
        <v>10</v>
      </c>
      <c r="L68" s="195" t="s">
        <v>10</v>
      </c>
      <c r="M68" s="195" t="s">
        <v>10</v>
      </c>
      <c r="N68" s="195" t="s">
        <v>10</v>
      </c>
      <c r="O68" s="195" t="s">
        <v>10</v>
      </c>
      <c r="P68" s="195" t="s">
        <v>10</v>
      </c>
      <c r="Q68" s="195" t="s">
        <v>10</v>
      </c>
      <c r="R68" s="195" t="s">
        <v>10</v>
      </c>
      <c r="S68" s="195" t="s">
        <v>10</v>
      </c>
      <c r="T68" s="195" t="s">
        <v>10</v>
      </c>
      <c r="U68" s="195" t="s">
        <v>10</v>
      </c>
      <c r="V68" s="195" t="s">
        <v>10</v>
      </c>
      <c r="W68" s="195" t="s">
        <v>10</v>
      </c>
      <c r="X68" s="195" t="s">
        <v>10</v>
      </c>
      <c r="Y68" s="195" t="s">
        <v>10</v>
      </c>
      <c r="Z68" s="195" t="s">
        <v>10</v>
      </c>
      <c r="AA68" s="195" t="s">
        <v>10</v>
      </c>
      <c r="AB68" s="195" t="s">
        <v>10</v>
      </c>
      <c r="AC68" s="195" t="s">
        <v>10</v>
      </c>
      <c r="AD68" s="195" t="s">
        <v>10</v>
      </c>
      <c r="AE68" s="195">
        <v>26566</v>
      </c>
      <c r="AF68" s="195" t="s">
        <v>10</v>
      </c>
      <c r="AG68" s="195">
        <v>31325</v>
      </c>
      <c r="AH68" s="195">
        <v>34650</v>
      </c>
      <c r="AI68" s="195">
        <v>37823</v>
      </c>
      <c r="AJ68" s="195" t="s">
        <v>10</v>
      </c>
      <c r="AK68" s="195">
        <v>41424</v>
      </c>
      <c r="AL68" s="195">
        <v>43771</v>
      </c>
      <c r="AM68" s="195">
        <v>44673</v>
      </c>
      <c r="AN68" s="195">
        <v>44302</v>
      </c>
      <c r="AO68" s="195">
        <v>44579</v>
      </c>
      <c r="AP68" s="195">
        <v>49998</v>
      </c>
      <c r="AQ68" s="195" t="s">
        <v>10</v>
      </c>
      <c r="AR68" s="195" t="s">
        <v>10</v>
      </c>
      <c r="AS68" s="195" t="s">
        <v>10</v>
      </c>
      <c r="AT68" s="195" t="s">
        <v>10</v>
      </c>
      <c r="AU68" s="195" t="s">
        <v>10</v>
      </c>
      <c r="AV68" s="195" t="s">
        <v>10</v>
      </c>
      <c r="AW68" s="195" t="s">
        <v>10</v>
      </c>
      <c r="AX68" s="195" t="s">
        <v>10</v>
      </c>
      <c r="AY68" s="195" t="s">
        <v>10</v>
      </c>
      <c r="AZ68" s="195" t="s">
        <v>10</v>
      </c>
      <c r="BA68" s="195" t="s">
        <v>10</v>
      </c>
      <c r="BB68" s="195" t="s">
        <v>10</v>
      </c>
      <c r="BC68" s="195" t="s">
        <v>10</v>
      </c>
      <c r="BD68" s="195" t="s">
        <v>10</v>
      </c>
      <c r="BE68" s="195" t="s">
        <v>10</v>
      </c>
      <c r="BF68" s="195" t="s">
        <v>10</v>
      </c>
      <c r="BG68" s="195" t="s">
        <v>10</v>
      </c>
      <c r="BH68" s="195" t="s">
        <v>10</v>
      </c>
      <c r="BI68" s="195" t="s">
        <v>10</v>
      </c>
      <c r="BJ68" s="195" t="s">
        <v>10</v>
      </c>
      <c r="BK68" s="195" t="s">
        <v>10</v>
      </c>
      <c r="BL68" s="195" t="s">
        <v>10</v>
      </c>
    </row>
    <row r="69" spans="2:64" s="31" customFormat="1" ht="15" customHeight="1">
      <c r="B69" s="33" t="s">
        <v>40</v>
      </c>
      <c r="C69" s="187" t="s">
        <v>110</v>
      </c>
      <c r="D69" s="195" t="s">
        <v>10</v>
      </c>
      <c r="E69" s="195" t="s">
        <v>10</v>
      </c>
      <c r="F69" s="195" t="s">
        <v>10</v>
      </c>
      <c r="G69" s="195" t="s">
        <v>10</v>
      </c>
      <c r="H69" s="195" t="s">
        <v>10</v>
      </c>
      <c r="I69" s="195" t="s">
        <v>10</v>
      </c>
      <c r="J69" s="195" t="s">
        <v>10</v>
      </c>
      <c r="K69" s="195" t="s">
        <v>10</v>
      </c>
      <c r="L69" s="195" t="s">
        <v>10</v>
      </c>
      <c r="M69" s="195" t="s">
        <v>10</v>
      </c>
      <c r="N69" s="195" t="s">
        <v>10</v>
      </c>
      <c r="O69" s="195" t="s">
        <v>10</v>
      </c>
      <c r="P69" s="195" t="s">
        <v>10</v>
      </c>
      <c r="Q69" s="195" t="s">
        <v>10</v>
      </c>
      <c r="R69" s="195" t="s">
        <v>10</v>
      </c>
      <c r="S69" s="195" t="s">
        <v>10</v>
      </c>
      <c r="T69" s="195" t="s">
        <v>10</v>
      </c>
      <c r="U69" s="195" t="s">
        <v>10</v>
      </c>
      <c r="V69" s="195" t="s">
        <v>10</v>
      </c>
      <c r="W69" s="195" t="s">
        <v>10</v>
      </c>
      <c r="X69" s="195" t="s">
        <v>10</v>
      </c>
      <c r="Y69" s="195" t="s">
        <v>10</v>
      </c>
      <c r="Z69" s="195" t="s">
        <v>10</v>
      </c>
      <c r="AA69" s="195" t="s">
        <v>10</v>
      </c>
      <c r="AB69" s="195" t="s">
        <v>10</v>
      </c>
      <c r="AC69" s="195" t="s">
        <v>10</v>
      </c>
      <c r="AD69" s="195" t="s">
        <v>10</v>
      </c>
      <c r="AE69" s="195">
        <v>6986</v>
      </c>
      <c r="AF69" s="195" t="s">
        <v>10</v>
      </c>
      <c r="AG69" s="195">
        <v>6246</v>
      </c>
      <c r="AH69" s="195">
        <v>8378</v>
      </c>
      <c r="AI69" s="195">
        <v>10493</v>
      </c>
      <c r="AJ69" s="195" t="s">
        <v>10</v>
      </c>
      <c r="AK69" s="195">
        <v>8992</v>
      </c>
      <c r="AL69" s="195">
        <v>8873</v>
      </c>
      <c r="AM69" s="195">
        <v>21613</v>
      </c>
      <c r="AN69" s="195">
        <v>10393</v>
      </c>
      <c r="AO69" s="195" t="s">
        <v>10</v>
      </c>
      <c r="AP69" s="195">
        <v>22882</v>
      </c>
      <c r="AQ69" s="196">
        <v>11216</v>
      </c>
      <c r="AR69" s="196">
        <v>19472</v>
      </c>
      <c r="AS69" s="196">
        <v>22056</v>
      </c>
      <c r="AT69" s="196">
        <v>28324</v>
      </c>
      <c r="AU69" s="196">
        <v>29462</v>
      </c>
      <c r="AV69" s="196">
        <v>31435</v>
      </c>
      <c r="AW69" s="196">
        <v>36929</v>
      </c>
      <c r="AX69" s="196">
        <v>42187</v>
      </c>
      <c r="AY69" s="196">
        <v>104330</v>
      </c>
      <c r="AZ69" s="196">
        <v>94434</v>
      </c>
      <c r="BA69" s="196">
        <v>157475</v>
      </c>
      <c r="BB69" s="196">
        <v>188619</v>
      </c>
      <c r="BC69" s="196" t="s">
        <v>10</v>
      </c>
      <c r="BD69" s="196" t="s">
        <v>10</v>
      </c>
      <c r="BE69" s="196" t="s">
        <v>10</v>
      </c>
      <c r="BF69" s="196" t="s">
        <v>10</v>
      </c>
      <c r="BG69" s="196" t="s">
        <v>10</v>
      </c>
      <c r="BH69" s="196">
        <v>370088</v>
      </c>
      <c r="BI69" s="196">
        <v>394592</v>
      </c>
      <c r="BJ69" s="196">
        <v>436800</v>
      </c>
      <c r="BK69" s="196">
        <v>474684</v>
      </c>
      <c r="BL69" s="196">
        <v>493032</v>
      </c>
    </row>
    <row r="70" spans="2:64" s="31" customFormat="1" ht="15" customHeight="1">
      <c r="B70" s="33" t="s">
        <v>48</v>
      </c>
      <c r="C70" s="187" t="s">
        <v>116</v>
      </c>
      <c r="D70" s="195" t="s">
        <v>10</v>
      </c>
      <c r="E70" s="195" t="s">
        <v>10</v>
      </c>
      <c r="F70" s="195" t="s">
        <v>10</v>
      </c>
      <c r="G70" s="195" t="s">
        <v>10</v>
      </c>
      <c r="H70" s="195" t="s">
        <v>10</v>
      </c>
      <c r="I70" s="195" t="s">
        <v>10</v>
      </c>
      <c r="J70" s="195" t="s">
        <v>10</v>
      </c>
      <c r="K70" s="195" t="s">
        <v>10</v>
      </c>
      <c r="L70" s="195" t="s">
        <v>10</v>
      </c>
      <c r="M70" s="195" t="s">
        <v>10</v>
      </c>
      <c r="N70" s="195" t="s">
        <v>10</v>
      </c>
      <c r="O70" s="195" t="s">
        <v>10</v>
      </c>
      <c r="P70" s="195" t="s">
        <v>10</v>
      </c>
      <c r="Q70" s="195" t="s">
        <v>10</v>
      </c>
      <c r="R70" s="195" t="s">
        <v>10</v>
      </c>
      <c r="S70" s="195" t="s">
        <v>10</v>
      </c>
      <c r="T70" s="195" t="s">
        <v>10</v>
      </c>
      <c r="U70" s="195" t="s">
        <v>10</v>
      </c>
      <c r="V70" s="195" t="s">
        <v>10</v>
      </c>
      <c r="W70" s="195" t="s">
        <v>10</v>
      </c>
      <c r="X70" s="195" t="s">
        <v>10</v>
      </c>
      <c r="Y70" s="195" t="s">
        <v>10</v>
      </c>
      <c r="Z70" s="195" t="s">
        <v>10</v>
      </c>
      <c r="AA70" s="195" t="s">
        <v>10</v>
      </c>
      <c r="AB70" s="195" t="s">
        <v>10</v>
      </c>
      <c r="AC70" s="195" t="s">
        <v>10</v>
      </c>
      <c r="AD70" s="195" t="s">
        <v>10</v>
      </c>
      <c r="AE70" s="195">
        <v>0</v>
      </c>
      <c r="AF70" s="195" t="s">
        <v>10</v>
      </c>
      <c r="AG70" s="195">
        <v>21551</v>
      </c>
      <c r="AH70" s="195">
        <v>21596</v>
      </c>
      <c r="AI70" s="195">
        <v>13058</v>
      </c>
      <c r="AJ70" s="195" t="s">
        <v>10</v>
      </c>
      <c r="AK70" s="195">
        <v>14472</v>
      </c>
      <c r="AL70" s="195">
        <v>12071</v>
      </c>
      <c r="AM70" s="195">
        <v>11818</v>
      </c>
      <c r="AN70" s="195">
        <v>11818</v>
      </c>
      <c r="AO70" s="195" t="s">
        <v>10</v>
      </c>
      <c r="AP70" s="195" t="s">
        <v>10</v>
      </c>
      <c r="AQ70" s="196">
        <v>12462</v>
      </c>
      <c r="AR70" s="196">
        <v>12462</v>
      </c>
      <c r="AS70" s="196">
        <v>12027</v>
      </c>
      <c r="AT70" s="196" t="s">
        <v>10</v>
      </c>
      <c r="AU70" s="196"/>
      <c r="AV70" s="195" t="s">
        <v>10</v>
      </c>
      <c r="AW70" s="195" t="s">
        <v>10</v>
      </c>
      <c r="AX70" s="195" t="s">
        <v>10</v>
      </c>
      <c r="AY70" s="195" t="s">
        <v>10</v>
      </c>
      <c r="AZ70" s="195" t="s">
        <v>10</v>
      </c>
      <c r="BA70" s="195" t="s">
        <v>10</v>
      </c>
      <c r="BB70" s="195" t="s">
        <v>10</v>
      </c>
      <c r="BC70" s="195" t="s">
        <v>10</v>
      </c>
      <c r="BD70" s="195" t="s">
        <v>10</v>
      </c>
      <c r="BE70" s="195" t="s">
        <v>10</v>
      </c>
      <c r="BF70" s="195" t="s">
        <v>10</v>
      </c>
      <c r="BG70" s="195" t="s">
        <v>10</v>
      </c>
      <c r="BH70" s="195" t="s">
        <v>10</v>
      </c>
      <c r="BI70" s="195" t="s">
        <v>10</v>
      </c>
      <c r="BJ70" s="195" t="s">
        <v>10</v>
      </c>
      <c r="BK70" s="195" t="s">
        <v>10</v>
      </c>
      <c r="BL70" s="195" t="s">
        <v>10</v>
      </c>
    </row>
    <row r="71" spans="2:64" s="31" customFormat="1" ht="15" customHeight="1">
      <c r="B71" s="33" t="s">
        <v>49</v>
      </c>
      <c r="C71" s="187" t="s">
        <v>117</v>
      </c>
      <c r="D71" s="195" t="s">
        <v>10</v>
      </c>
      <c r="E71" s="195" t="s">
        <v>10</v>
      </c>
      <c r="F71" s="195" t="s">
        <v>10</v>
      </c>
      <c r="G71" s="195" t="s">
        <v>10</v>
      </c>
      <c r="H71" s="195" t="s">
        <v>10</v>
      </c>
      <c r="I71" s="195" t="s">
        <v>10</v>
      </c>
      <c r="J71" s="195" t="s">
        <v>10</v>
      </c>
      <c r="K71" s="195" t="s">
        <v>10</v>
      </c>
      <c r="L71" s="195" t="s">
        <v>10</v>
      </c>
      <c r="M71" s="195" t="s">
        <v>10</v>
      </c>
      <c r="N71" s="195" t="s">
        <v>10</v>
      </c>
      <c r="O71" s="195" t="s">
        <v>10</v>
      </c>
      <c r="P71" s="195" t="s">
        <v>10</v>
      </c>
      <c r="Q71" s="195" t="s">
        <v>10</v>
      </c>
      <c r="R71" s="195" t="s">
        <v>10</v>
      </c>
      <c r="S71" s="195" t="s">
        <v>10</v>
      </c>
      <c r="T71" s="195" t="s">
        <v>10</v>
      </c>
      <c r="U71" s="195" t="s">
        <v>10</v>
      </c>
      <c r="V71" s="195" t="s">
        <v>10</v>
      </c>
      <c r="W71" s="195" t="s">
        <v>10</v>
      </c>
      <c r="X71" s="195" t="s">
        <v>10</v>
      </c>
      <c r="Y71" s="195" t="s">
        <v>10</v>
      </c>
      <c r="Z71" s="195" t="s">
        <v>10</v>
      </c>
      <c r="AA71" s="195" t="s">
        <v>10</v>
      </c>
      <c r="AB71" s="195" t="s">
        <v>10</v>
      </c>
      <c r="AC71" s="195" t="s">
        <v>10</v>
      </c>
      <c r="AD71" s="195" t="s">
        <v>10</v>
      </c>
      <c r="AE71" s="195">
        <v>0</v>
      </c>
      <c r="AF71" s="195" t="s">
        <v>10</v>
      </c>
      <c r="AG71" s="195" t="s">
        <v>10</v>
      </c>
      <c r="AH71" s="195" t="s">
        <v>10</v>
      </c>
      <c r="AI71" s="195">
        <v>59354</v>
      </c>
      <c r="AJ71" s="195" t="s">
        <v>10</v>
      </c>
      <c r="AK71" s="195">
        <v>57774</v>
      </c>
      <c r="AL71" s="195">
        <v>56787</v>
      </c>
      <c r="AM71" s="195">
        <v>56960</v>
      </c>
      <c r="AN71" s="195">
        <v>62490</v>
      </c>
      <c r="AO71" s="195">
        <v>62353</v>
      </c>
      <c r="AP71" s="195">
        <v>59035</v>
      </c>
      <c r="AQ71" s="196">
        <v>58031</v>
      </c>
      <c r="AR71" s="196">
        <v>60770</v>
      </c>
      <c r="AS71" s="196">
        <v>57621</v>
      </c>
      <c r="AT71" s="196">
        <v>57275</v>
      </c>
      <c r="AU71" s="196">
        <v>56459</v>
      </c>
      <c r="AV71" s="195" t="s">
        <v>10</v>
      </c>
      <c r="AW71" s="195" t="s">
        <v>10</v>
      </c>
      <c r="AX71" s="195" t="s">
        <v>10</v>
      </c>
      <c r="AY71" s="195" t="s">
        <v>10</v>
      </c>
      <c r="AZ71" s="195" t="s">
        <v>10</v>
      </c>
      <c r="BA71" s="195" t="s">
        <v>10</v>
      </c>
      <c r="BB71" s="195" t="s">
        <v>10</v>
      </c>
      <c r="BC71" s="195" t="s">
        <v>10</v>
      </c>
      <c r="BD71" s="195" t="s">
        <v>10</v>
      </c>
      <c r="BE71" s="195" t="s">
        <v>10</v>
      </c>
      <c r="BF71" s="195" t="s">
        <v>10</v>
      </c>
      <c r="BG71" s="195" t="s">
        <v>10</v>
      </c>
      <c r="BH71" s="195" t="s">
        <v>10</v>
      </c>
      <c r="BI71" s="195" t="s">
        <v>10</v>
      </c>
      <c r="BJ71" s="195" t="s">
        <v>10</v>
      </c>
      <c r="BK71" s="195" t="s">
        <v>10</v>
      </c>
      <c r="BL71" s="195" t="s">
        <v>10</v>
      </c>
    </row>
    <row r="72" spans="2:64" s="31" customFormat="1" ht="15" customHeight="1">
      <c r="B72" s="33" t="s">
        <v>49</v>
      </c>
      <c r="C72" s="187" t="s">
        <v>117</v>
      </c>
      <c r="D72" s="195" t="s">
        <v>10</v>
      </c>
      <c r="E72" s="195" t="s">
        <v>10</v>
      </c>
      <c r="F72" s="195" t="s">
        <v>10</v>
      </c>
      <c r="G72" s="195" t="s">
        <v>10</v>
      </c>
      <c r="H72" s="195" t="s">
        <v>10</v>
      </c>
      <c r="I72" s="195" t="s">
        <v>10</v>
      </c>
      <c r="J72" s="195" t="s">
        <v>10</v>
      </c>
      <c r="K72" s="195" t="s">
        <v>10</v>
      </c>
      <c r="L72" s="195" t="s">
        <v>10</v>
      </c>
      <c r="M72" s="195" t="s">
        <v>10</v>
      </c>
      <c r="N72" s="195" t="s">
        <v>10</v>
      </c>
      <c r="O72" s="195" t="s">
        <v>10</v>
      </c>
      <c r="P72" s="195" t="s">
        <v>10</v>
      </c>
      <c r="Q72" s="195" t="s">
        <v>10</v>
      </c>
      <c r="R72" s="195" t="s">
        <v>10</v>
      </c>
      <c r="S72" s="195" t="s">
        <v>10</v>
      </c>
      <c r="T72" s="195" t="s">
        <v>10</v>
      </c>
      <c r="U72" s="195" t="s">
        <v>10</v>
      </c>
      <c r="V72" s="195" t="s">
        <v>10</v>
      </c>
      <c r="W72" s="195" t="s">
        <v>10</v>
      </c>
      <c r="X72" s="195" t="s">
        <v>10</v>
      </c>
      <c r="Y72" s="195" t="s">
        <v>10</v>
      </c>
      <c r="Z72" s="195" t="s">
        <v>10</v>
      </c>
      <c r="AA72" s="195" t="s">
        <v>10</v>
      </c>
      <c r="AB72" s="195" t="s">
        <v>10</v>
      </c>
      <c r="AC72" s="195" t="s">
        <v>10</v>
      </c>
      <c r="AD72" s="195" t="s">
        <v>10</v>
      </c>
      <c r="AE72" s="195">
        <v>0</v>
      </c>
      <c r="AF72" s="195" t="s">
        <v>10</v>
      </c>
      <c r="AG72" s="195">
        <v>56475</v>
      </c>
      <c r="AH72" s="195">
        <v>58376</v>
      </c>
      <c r="AI72" s="195" t="s">
        <v>10</v>
      </c>
      <c r="AJ72" s="195" t="s">
        <v>10</v>
      </c>
      <c r="AK72" s="195" t="s">
        <v>10</v>
      </c>
      <c r="AL72" s="195" t="s">
        <v>10</v>
      </c>
      <c r="AM72" s="195" t="s">
        <v>10</v>
      </c>
      <c r="AN72" s="195" t="s">
        <v>10</v>
      </c>
      <c r="AO72" s="195" t="s">
        <v>10</v>
      </c>
      <c r="AP72" s="195" t="s">
        <v>10</v>
      </c>
      <c r="AQ72" s="195" t="s">
        <v>10</v>
      </c>
      <c r="AR72" s="195" t="s">
        <v>10</v>
      </c>
      <c r="AS72" s="195" t="s">
        <v>10</v>
      </c>
      <c r="AT72" s="195" t="s">
        <v>10</v>
      </c>
      <c r="AU72" s="195" t="s">
        <v>10</v>
      </c>
      <c r="AV72" s="195" t="s">
        <v>10</v>
      </c>
      <c r="AW72" s="195" t="s">
        <v>10</v>
      </c>
      <c r="AX72" s="195" t="s">
        <v>10</v>
      </c>
      <c r="AY72" s="195" t="s">
        <v>10</v>
      </c>
      <c r="AZ72" s="195" t="s">
        <v>10</v>
      </c>
      <c r="BA72" s="195" t="s">
        <v>10</v>
      </c>
      <c r="BB72" s="195" t="s">
        <v>10</v>
      </c>
      <c r="BC72" s="195" t="s">
        <v>10</v>
      </c>
      <c r="BD72" s="195" t="s">
        <v>10</v>
      </c>
      <c r="BE72" s="195" t="s">
        <v>10</v>
      </c>
      <c r="BF72" s="195" t="s">
        <v>10</v>
      </c>
      <c r="BG72" s="195" t="s">
        <v>10</v>
      </c>
      <c r="BH72" s="195" t="s">
        <v>10</v>
      </c>
      <c r="BI72" s="195" t="s">
        <v>10</v>
      </c>
      <c r="BJ72" s="195" t="s">
        <v>10</v>
      </c>
      <c r="BK72" s="195" t="s">
        <v>10</v>
      </c>
      <c r="BL72" s="195" t="s">
        <v>10</v>
      </c>
    </row>
    <row r="73" spans="2:64" s="31" customFormat="1" ht="15" customHeight="1">
      <c r="B73" s="33" t="s">
        <v>32</v>
      </c>
      <c r="C73" s="187" t="s">
        <v>101</v>
      </c>
      <c r="D73" s="195" t="s">
        <v>10</v>
      </c>
      <c r="E73" s="195" t="s">
        <v>10</v>
      </c>
      <c r="F73" s="195" t="s">
        <v>10</v>
      </c>
      <c r="G73" s="195" t="s">
        <v>10</v>
      </c>
      <c r="H73" s="195" t="s">
        <v>10</v>
      </c>
      <c r="I73" s="195" t="s">
        <v>10</v>
      </c>
      <c r="J73" s="195" t="s">
        <v>10</v>
      </c>
      <c r="K73" s="195" t="s">
        <v>10</v>
      </c>
      <c r="L73" s="195" t="s">
        <v>10</v>
      </c>
      <c r="M73" s="195" t="s">
        <v>10</v>
      </c>
      <c r="N73" s="195" t="s">
        <v>10</v>
      </c>
      <c r="O73" s="195" t="s">
        <v>10</v>
      </c>
      <c r="P73" s="195" t="s">
        <v>10</v>
      </c>
      <c r="Q73" s="195" t="s">
        <v>10</v>
      </c>
      <c r="R73" s="195" t="s">
        <v>10</v>
      </c>
      <c r="S73" s="195" t="s">
        <v>10</v>
      </c>
      <c r="T73" s="195" t="s">
        <v>10</v>
      </c>
      <c r="U73" s="195" t="s">
        <v>10</v>
      </c>
      <c r="V73" s="195" t="s">
        <v>10</v>
      </c>
      <c r="W73" s="195" t="s">
        <v>10</v>
      </c>
      <c r="X73" s="195" t="s">
        <v>10</v>
      </c>
      <c r="Y73" s="195" t="s">
        <v>10</v>
      </c>
      <c r="Z73" s="195" t="s">
        <v>10</v>
      </c>
      <c r="AA73" s="195" t="s">
        <v>10</v>
      </c>
      <c r="AB73" s="195" t="s">
        <v>10</v>
      </c>
      <c r="AC73" s="195" t="s">
        <v>10</v>
      </c>
      <c r="AD73" s="195" t="s">
        <v>10</v>
      </c>
      <c r="AE73" s="195" t="s">
        <v>10</v>
      </c>
      <c r="AF73" s="195" t="s">
        <v>10</v>
      </c>
      <c r="AG73" s="195" t="s">
        <v>10</v>
      </c>
      <c r="AH73" s="195" t="s">
        <v>10</v>
      </c>
      <c r="AI73" s="195">
        <v>10183</v>
      </c>
      <c r="AJ73" s="195" t="s">
        <v>10</v>
      </c>
      <c r="AK73" s="195">
        <v>9465</v>
      </c>
      <c r="AL73" s="195">
        <v>9121</v>
      </c>
      <c r="AM73" s="195">
        <v>10695</v>
      </c>
      <c r="AN73" s="195">
        <v>10092</v>
      </c>
      <c r="AO73" s="195">
        <v>9577</v>
      </c>
      <c r="AP73" s="195">
        <v>8560</v>
      </c>
      <c r="AQ73" s="196">
        <v>2335</v>
      </c>
      <c r="AR73" s="196">
        <v>86</v>
      </c>
      <c r="AS73" s="195" t="s">
        <v>10</v>
      </c>
      <c r="AT73" s="195" t="s">
        <v>10</v>
      </c>
      <c r="AU73" s="195" t="s">
        <v>10</v>
      </c>
      <c r="AV73" s="195" t="s">
        <v>10</v>
      </c>
      <c r="AW73" s="195" t="s">
        <v>10</v>
      </c>
      <c r="AX73" s="195" t="s">
        <v>10</v>
      </c>
      <c r="AY73" s="195" t="s">
        <v>10</v>
      </c>
      <c r="AZ73" s="195" t="s">
        <v>10</v>
      </c>
      <c r="BA73" s="195" t="s">
        <v>10</v>
      </c>
      <c r="BB73" s="195" t="s">
        <v>10</v>
      </c>
      <c r="BC73" s="195" t="s">
        <v>10</v>
      </c>
      <c r="BD73" s="195" t="s">
        <v>10</v>
      </c>
      <c r="BE73" s="195" t="s">
        <v>10</v>
      </c>
      <c r="BF73" s="195" t="s">
        <v>10</v>
      </c>
      <c r="BG73" s="195" t="s">
        <v>10</v>
      </c>
      <c r="BH73" s="195" t="s">
        <v>10</v>
      </c>
      <c r="BI73" s="195" t="s">
        <v>10</v>
      </c>
      <c r="BJ73" s="195" t="s">
        <v>10</v>
      </c>
      <c r="BK73" s="195" t="s">
        <v>10</v>
      </c>
      <c r="BL73" s="195" t="s">
        <v>10</v>
      </c>
    </row>
    <row r="74" spans="2:64" s="31" customFormat="1" ht="15" customHeight="1">
      <c r="B74" s="33" t="s">
        <v>864</v>
      </c>
      <c r="C74" s="187" t="s">
        <v>865</v>
      </c>
      <c r="D74" s="195" t="s">
        <v>10</v>
      </c>
      <c r="E74" s="195" t="s">
        <v>10</v>
      </c>
      <c r="F74" s="195" t="s">
        <v>10</v>
      </c>
      <c r="G74" s="195" t="s">
        <v>10</v>
      </c>
      <c r="H74" s="195" t="s">
        <v>10</v>
      </c>
      <c r="I74" s="195" t="s">
        <v>10</v>
      </c>
      <c r="J74" s="195" t="s">
        <v>10</v>
      </c>
      <c r="K74" s="195" t="s">
        <v>10</v>
      </c>
      <c r="L74" s="195" t="s">
        <v>10</v>
      </c>
      <c r="M74" s="195" t="s">
        <v>10</v>
      </c>
      <c r="N74" s="195" t="s">
        <v>10</v>
      </c>
      <c r="O74" s="195" t="s">
        <v>10</v>
      </c>
      <c r="P74" s="195" t="s">
        <v>10</v>
      </c>
      <c r="Q74" s="195" t="s">
        <v>10</v>
      </c>
      <c r="R74" s="195" t="s">
        <v>10</v>
      </c>
      <c r="S74" s="195" t="s">
        <v>10</v>
      </c>
      <c r="T74" s="195" t="s">
        <v>10</v>
      </c>
      <c r="U74" s="195" t="s">
        <v>10</v>
      </c>
      <c r="V74" s="195" t="s">
        <v>10</v>
      </c>
      <c r="W74" s="195" t="s">
        <v>10</v>
      </c>
      <c r="X74" s="195" t="s">
        <v>10</v>
      </c>
      <c r="Y74" s="195" t="s">
        <v>10</v>
      </c>
      <c r="Z74" s="195" t="s">
        <v>10</v>
      </c>
      <c r="AA74" s="195" t="s">
        <v>10</v>
      </c>
      <c r="AB74" s="195" t="s">
        <v>10</v>
      </c>
      <c r="AC74" s="195" t="s">
        <v>10</v>
      </c>
      <c r="AD74" s="195" t="s">
        <v>10</v>
      </c>
      <c r="AE74" s="195" t="s">
        <v>10</v>
      </c>
      <c r="AF74" s="195" t="s">
        <v>10</v>
      </c>
      <c r="AG74" s="195" t="s">
        <v>10</v>
      </c>
      <c r="AH74" s="195" t="s">
        <v>10</v>
      </c>
      <c r="AI74" s="195" t="s">
        <v>10</v>
      </c>
      <c r="AJ74" s="195" t="s">
        <v>10</v>
      </c>
      <c r="AK74" s="195" t="s">
        <v>10</v>
      </c>
      <c r="AL74" s="195" t="s">
        <v>10</v>
      </c>
      <c r="AM74" s="195" t="s">
        <v>10</v>
      </c>
      <c r="AN74" s="195" t="s">
        <v>10</v>
      </c>
      <c r="AO74" s="195" t="s">
        <v>10</v>
      </c>
      <c r="AP74" s="195" t="s">
        <v>10</v>
      </c>
      <c r="AQ74" s="195" t="s">
        <v>10</v>
      </c>
      <c r="AR74" s="195" t="s">
        <v>10</v>
      </c>
      <c r="AS74" s="195" t="s">
        <v>10</v>
      </c>
      <c r="AT74" s="195" t="s">
        <v>10</v>
      </c>
      <c r="AU74" s="195" t="s">
        <v>10</v>
      </c>
      <c r="AV74" s="195" t="s">
        <v>10</v>
      </c>
      <c r="AW74" s="195" t="s">
        <v>10</v>
      </c>
      <c r="AX74" s="195" t="s">
        <v>10</v>
      </c>
      <c r="AY74" s="195" t="s">
        <v>10</v>
      </c>
      <c r="AZ74" s="195" t="s">
        <v>10</v>
      </c>
      <c r="BA74" s="195" t="s">
        <v>10</v>
      </c>
      <c r="BB74" s="195" t="s">
        <v>10</v>
      </c>
      <c r="BC74" s="195" t="s">
        <v>10</v>
      </c>
      <c r="BD74" s="195" t="s">
        <v>10</v>
      </c>
      <c r="BE74" s="195" t="s">
        <v>10</v>
      </c>
      <c r="BF74" s="195" t="s">
        <v>10</v>
      </c>
      <c r="BG74" s="195" t="s">
        <v>10</v>
      </c>
      <c r="BH74" s="195" t="s">
        <v>10</v>
      </c>
      <c r="BI74" s="195">
        <v>91069</v>
      </c>
      <c r="BJ74" s="195" t="s">
        <v>10</v>
      </c>
      <c r="BK74" s="195" t="s">
        <v>10</v>
      </c>
      <c r="BL74" s="195" t="s">
        <v>10</v>
      </c>
    </row>
    <row r="75" spans="2:64" s="31" customFormat="1" ht="15" customHeight="1">
      <c r="B75" s="30" t="s">
        <v>50</v>
      </c>
      <c r="C75" s="185" t="s">
        <v>118</v>
      </c>
      <c r="D75" s="193">
        <v>65854</v>
      </c>
      <c r="E75" s="193">
        <v>69145</v>
      </c>
      <c r="F75" s="193">
        <v>68483</v>
      </c>
      <c r="G75" s="193">
        <v>72190</v>
      </c>
      <c r="H75" s="193">
        <v>75426</v>
      </c>
      <c r="I75" s="193">
        <v>67258</v>
      </c>
      <c r="J75" s="193">
        <v>63769</v>
      </c>
      <c r="K75" s="193">
        <v>64833</v>
      </c>
      <c r="L75" s="193">
        <v>68256</v>
      </c>
      <c r="M75" s="193">
        <v>1719</v>
      </c>
      <c r="N75" s="193">
        <v>1718</v>
      </c>
      <c r="O75" s="193">
        <v>1719</v>
      </c>
      <c r="P75" s="193">
        <v>1719</v>
      </c>
      <c r="Q75" s="193">
        <v>1719</v>
      </c>
      <c r="R75" s="193">
        <v>1719</v>
      </c>
      <c r="S75" s="193">
        <v>1719</v>
      </c>
      <c r="T75" s="193">
        <v>1719</v>
      </c>
      <c r="U75" s="193">
        <v>1719</v>
      </c>
      <c r="V75" s="193">
        <v>1720</v>
      </c>
      <c r="W75" s="193">
        <v>1648</v>
      </c>
      <c r="X75" s="193">
        <v>1274</v>
      </c>
      <c r="Y75" s="193">
        <v>1276</v>
      </c>
      <c r="Z75" s="193">
        <v>1276</v>
      </c>
      <c r="AA75" s="193">
        <v>54381</v>
      </c>
      <c r="AB75" s="193">
        <v>54152</v>
      </c>
      <c r="AC75" s="193">
        <v>24580</v>
      </c>
      <c r="AD75" s="193">
        <v>24546</v>
      </c>
      <c r="AE75" s="193">
        <v>43621</v>
      </c>
      <c r="AF75" s="193">
        <v>44318</v>
      </c>
      <c r="AG75" s="193">
        <v>44318</v>
      </c>
      <c r="AH75" s="193">
        <v>44318</v>
      </c>
      <c r="AI75" s="193">
        <v>49918</v>
      </c>
      <c r="AJ75" s="193">
        <v>49918</v>
      </c>
      <c r="AK75" s="193">
        <v>49919</v>
      </c>
      <c r="AL75" s="193">
        <v>48791</v>
      </c>
      <c r="AM75" s="193">
        <v>49714</v>
      </c>
      <c r="AN75" s="193">
        <v>40634</v>
      </c>
      <c r="AO75" s="194">
        <v>28580</v>
      </c>
      <c r="AP75" s="194">
        <v>28580</v>
      </c>
      <c r="AQ75" s="194">
        <v>26610</v>
      </c>
      <c r="AR75" s="194">
        <v>6040</v>
      </c>
      <c r="AS75" s="194">
        <v>5504</v>
      </c>
      <c r="AT75" s="194">
        <v>6004</v>
      </c>
      <c r="AU75" s="194">
        <v>3506</v>
      </c>
      <c r="AV75" s="194">
        <v>3083</v>
      </c>
      <c r="AW75" s="194">
        <v>3107</v>
      </c>
      <c r="AX75" s="194">
        <v>3884</v>
      </c>
      <c r="AY75" s="194">
        <v>13461</v>
      </c>
      <c r="AZ75" s="194">
        <v>54284</v>
      </c>
      <c r="BA75" s="194">
        <v>54530</v>
      </c>
      <c r="BB75" s="194">
        <v>54415</v>
      </c>
      <c r="BC75" s="194">
        <v>103100.84640000001</v>
      </c>
      <c r="BD75" s="194">
        <v>103211</v>
      </c>
      <c r="BE75" s="194">
        <v>95586</v>
      </c>
      <c r="BF75" s="194">
        <v>102767</v>
      </c>
      <c r="BG75" s="194">
        <v>190205</v>
      </c>
      <c r="BH75" s="194">
        <v>267501</v>
      </c>
      <c r="BI75" s="194">
        <v>274421</v>
      </c>
      <c r="BJ75" s="194">
        <v>303785</v>
      </c>
      <c r="BK75" s="194">
        <v>204822</v>
      </c>
      <c r="BL75" s="194">
        <v>169099</v>
      </c>
    </row>
    <row r="76" spans="2:64" s="31" customFormat="1" ht="15" customHeight="1">
      <c r="B76" s="32" t="s">
        <v>51</v>
      </c>
      <c r="C76" s="186" t="s">
        <v>119</v>
      </c>
      <c r="D76" s="195">
        <v>65854</v>
      </c>
      <c r="E76" s="195">
        <v>69145</v>
      </c>
      <c r="F76" s="195">
        <v>68483</v>
      </c>
      <c r="G76" s="195">
        <v>72190</v>
      </c>
      <c r="H76" s="195">
        <v>75426</v>
      </c>
      <c r="I76" s="195">
        <v>67258</v>
      </c>
      <c r="J76" s="195">
        <v>63769</v>
      </c>
      <c r="K76" s="195">
        <v>64833</v>
      </c>
      <c r="L76" s="195">
        <v>68256</v>
      </c>
      <c r="M76" s="195">
        <v>1719</v>
      </c>
      <c r="N76" s="195">
        <v>1718</v>
      </c>
      <c r="O76" s="195">
        <v>1719</v>
      </c>
      <c r="P76" s="195">
        <v>1719</v>
      </c>
      <c r="Q76" s="195">
        <v>1719</v>
      </c>
      <c r="R76" s="195">
        <v>1719</v>
      </c>
      <c r="S76" s="195">
        <v>1719</v>
      </c>
      <c r="T76" s="195">
        <v>1719</v>
      </c>
      <c r="U76" s="195">
        <v>1719</v>
      </c>
      <c r="V76" s="195">
        <v>1720</v>
      </c>
      <c r="W76" s="195">
        <v>1648</v>
      </c>
      <c r="X76" s="195">
        <v>1274</v>
      </c>
      <c r="Y76" s="195">
        <v>1276</v>
      </c>
      <c r="Z76" s="195">
        <v>1276</v>
      </c>
      <c r="AA76" s="195">
        <v>1276</v>
      </c>
      <c r="AB76" s="195">
        <v>1276</v>
      </c>
      <c r="AC76" s="195">
        <v>1276</v>
      </c>
      <c r="AD76" s="195">
        <v>1276</v>
      </c>
      <c r="AE76" s="195">
        <v>1279</v>
      </c>
      <c r="AF76" s="195">
        <v>1279</v>
      </c>
      <c r="AG76" s="195">
        <v>1279</v>
      </c>
      <c r="AH76" s="195">
        <v>1279</v>
      </c>
      <c r="AI76" s="195">
        <v>1279</v>
      </c>
      <c r="AJ76" s="195">
        <v>1279</v>
      </c>
      <c r="AK76" s="195">
        <v>1280</v>
      </c>
      <c r="AL76" s="195">
        <v>1281</v>
      </c>
      <c r="AM76" s="195">
        <v>1281</v>
      </c>
      <c r="AN76" s="195">
        <v>1281</v>
      </c>
      <c r="AO76" s="195">
        <v>1282</v>
      </c>
      <c r="AP76" s="195">
        <v>1282</v>
      </c>
      <c r="AQ76" s="196">
        <v>1449</v>
      </c>
      <c r="AR76" s="196">
        <v>1532</v>
      </c>
      <c r="AS76" s="196">
        <v>1532</v>
      </c>
      <c r="AT76" s="196">
        <v>2032</v>
      </c>
      <c r="AU76" s="196">
        <v>2295</v>
      </c>
      <c r="AV76" s="196">
        <v>1872</v>
      </c>
      <c r="AW76" s="196">
        <v>1896</v>
      </c>
      <c r="AX76" s="196">
        <v>2673</v>
      </c>
      <c r="AY76" s="196">
        <v>11930</v>
      </c>
      <c r="AZ76" s="196">
        <v>52753</v>
      </c>
      <c r="BA76" s="196">
        <v>52999</v>
      </c>
      <c r="BB76" s="196">
        <v>52884</v>
      </c>
      <c r="BC76" s="196">
        <v>100900</v>
      </c>
      <c r="BD76" s="196">
        <v>101010</v>
      </c>
      <c r="BE76" s="196">
        <v>93385</v>
      </c>
      <c r="BF76" s="196">
        <v>100566</v>
      </c>
      <c r="BG76" s="196">
        <v>187919</v>
      </c>
      <c r="BH76" s="196">
        <v>265215</v>
      </c>
      <c r="BI76" s="196">
        <v>272135</v>
      </c>
      <c r="BJ76" s="196">
        <v>273627</v>
      </c>
      <c r="BK76" s="196">
        <v>116237</v>
      </c>
      <c r="BL76" s="196">
        <v>80514</v>
      </c>
    </row>
    <row r="77" spans="2:64" s="31" customFormat="1" ht="15" customHeight="1">
      <c r="B77" s="32" t="s">
        <v>52</v>
      </c>
      <c r="C77" s="186" t="s">
        <v>120</v>
      </c>
      <c r="D77" s="195" t="s">
        <v>10</v>
      </c>
      <c r="E77" s="195" t="s">
        <v>10</v>
      </c>
      <c r="F77" s="195" t="s">
        <v>10</v>
      </c>
      <c r="G77" s="195" t="s">
        <v>10</v>
      </c>
      <c r="H77" s="195" t="s">
        <v>10</v>
      </c>
      <c r="I77" s="195" t="s">
        <v>10</v>
      </c>
      <c r="J77" s="195" t="s">
        <v>10</v>
      </c>
      <c r="K77" s="195" t="s">
        <v>10</v>
      </c>
      <c r="L77" s="195" t="s">
        <v>10</v>
      </c>
      <c r="M77" s="195" t="s">
        <v>10</v>
      </c>
      <c r="N77" s="195" t="s">
        <v>10</v>
      </c>
      <c r="O77" s="195" t="s">
        <v>10</v>
      </c>
      <c r="P77" s="195" t="s">
        <v>10</v>
      </c>
      <c r="Q77" s="195" t="s">
        <v>10</v>
      </c>
      <c r="R77" s="195" t="s">
        <v>10</v>
      </c>
      <c r="S77" s="195" t="s">
        <v>10</v>
      </c>
      <c r="T77" s="195" t="s">
        <v>10</v>
      </c>
      <c r="U77" s="195" t="s">
        <v>10</v>
      </c>
      <c r="V77" s="195" t="s">
        <v>10</v>
      </c>
      <c r="W77" s="195" t="s">
        <v>10</v>
      </c>
      <c r="X77" s="195" t="s">
        <v>10</v>
      </c>
      <c r="Y77" s="195" t="s">
        <v>10</v>
      </c>
      <c r="Z77" s="195" t="s">
        <v>10</v>
      </c>
      <c r="AA77" s="195" t="s">
        <v>10</v>
      </c>
      <c r="AB77" s="195" t="s">
        <v>10</v>
      </c>
      <c r="AC77" s="195" t="s">
        <v>10</v>
      </c>
      <c r="AD77" s="195" t="s">
        <v>10</v>
      </c>
      <c r="AE77" s="195" t="s">
        <v>10</v>
      </c>
      <c r="AF77" s="195" t="s">
        <v>10</v>
      </c>
      <c r="AG77" s="195" t="s">
        <v>10</v>
      </c>
      <c r="AH77" s="195">
        <v>1279</v>
      </c>
      <c r="AI77" s="195" t="s">
        <v>10</v>
      </c>
      <c r="AJ77" s="195" t="s">
        <v>10</v>
      </c>
      <c r="AK77" s="195" t="s">
        <v>10</v>
      </c>
      <c r="AL77" s="195" t="s">
        <v>10</v>
      </c>
      <c r="AM77" s="195" t="s">
        <v>10</v>
      </c>
      <c r="AN77" s="195" t="s">
        <v>10</v>
      </c>
      <c r="AO77" s="195" t="s">
        <v>10</v>
      </c>
      <c r="AP77" s="195" t="s">
        <v>10</v>
      </c>
      <c r="AQ77" s="195" t="s">
        <v>10</v>
      </c>
      <c r="AR77" s="195" t="s">
        <v>10</v>
      </c>
      <c r="AS77" s="195" t="s">
        <v>10</v>
      </c>
      <c r="AT77" s="195" t="s">
        <v>10</v>
      </c>
      <c r="AU77" s="195" t="s">
        <v>10</v>
      </c>
      <c r="AV77" s="195" t="s">
        <v>10</v>
      </c>
      <c r="AW77" s="195" t="s">
        <v>10</v>
      </c>
      <c r="AX77" s="195" t="s">
        <v>10</v>
      </c>
      <c r="AY77" s="195" t="s">
        <v>10</v>
      </c>
      <c r="AZ77" s="195" t="s">
        <v>10</v>
      </c>
      <c r="BA77" s="195" t="s">
        <v>10</v>
      </c>
      <c r="BB77" s="195" t="s">
        <v>10</v>
      </c>
      <c r="BC77" s="195" t="s">
        <v>10</v>
      </c>
      <c r="BD77" s="195" t="s">
        <v>10</v>
      </c>
      <c r="BE77" s="195" t="s">
        <v>10</v>
      </c>
      <c r="BF77" s="195" t="s">
        <v>10</v>
      </c>
      <c r="BG77" s="195" t="s">
        <v>10</v>
      </c>
      <c r="BH77" s="195" t="s">
        <v>10</v>
      </c>
      <c r="BI77" s="195" t="s">
        <v>10</v>
      </c>
      <c r="BJ77" s="195" t="s">
        <v>10</v>
      </c>
      <c r="BK77" s="195" t="s">
        <v>10</v>
      </c>
      <c r="BL77" s="195" t="s">
        <v>10</v>
      </c>
    </row>
    <row r="78" spans="2:64" s="31" customFormat="1" ht="15" customHeight="1">
      <c r="B78" s="32" t="s">
        <v>53</v>
      </c>
      <c r="C78" s="186" t="s">
        <v>121</v>
      </c>
      <c r="D78" s="195">
        <v>65854</v>
      </c>
      <c r="E78" s="195">
        <v>69145</v>
      </c>
      <c r="F78" s="195">
        <v>68483</v>
      </c>
      <c r="G78" s="195">
        <v>72190</v>
      </c>
      <c r="H78" s="195">
        <v>75426</v>
      </c>
      <c r="I78" s="195">
        <v>67258</v>
      </c>
      <c r="J78" s="195">
        <v>63769</v>
      </c>
      <c r="K78" s="195">
        <v>64833</v>
      </c>
      <c r="L78" s="195">
        <v>68256</v>
      </c>
      <c r="M78" s="195">
        <v>1719</v>
      </c>
      <c r="N78" s="195">
        <v>1718</v>
      </c>
      <c r="O78" s="195">
        <v>1719</v>
      </c>
      <c r="P78" s="195">
        <v>1719</v>
      </c>
      <c r="Q78" s="195">
        <v>1719</v>
      </c>
      <c r="R78" s="195">
        <v>1719</v>
      </c>
      <c r="S78" s="195">
        <v>1719</v>
      </c>
      <c r="T78" s="195">
        <v>1719</v>
      </c>
      <c r="U78" s="195">
        <v>1719</v>
      </c>
      <c r="V78" s="195">
        <v>1720</v>
      </c>
      <c r="W78" s="195">
        <v>1648</v>
      </c>
      <c r="X78" s="195">
        <v>1274</v>
      </c>
      <c r="Y78" s="195">
        <v>1276</v>
      </c>
      <c r="Z78" s="195">
        <v>1276</v>
      </c>
      <c r="AA78" s="195">
        <v>1276</v>
      </c>
      <c r="AB78" s="195">
        <v>1276</v>
      </c>
      <c r="AC78" s="195">
        <v>1276</v>
      </c>
      <c r="AD78" s="195">
        <v>1276</v>
      </c>
      <c r="AE78" s="195" t="s">
        <v>10</v>
      </c>
      <c r="AF78" s="195">
        <v>1279</v>
      </c>
      <c r="AG78" s="195">
        <v>1279</v>
      </c>
      <c r="AH78" s="195" t="s">
        <v>10</v>
      </c>
      <c r="AI78" s="195" t="s">
        <v>10</v>
      </c>
      <c r="AJ78" s="195">
        <v>1279</v>
      </c>
      <c r="AK78" s="195" t="s">
        <v>10</v>
      </c>
      <c r="AL78" s="195" t="s">
        <v>10</v>
      </c>
      <c r="AM78" s="195" t="s">
        <v>10</v>
      </c>
      <c r="AN78" s="195" t="s">
        <v>10</v>
      </c>
      <c r="AO78" s="195" t="s">
        <v>10</v>
      </c>
      <c r="AP78" s="195" t="s">
        <v>10</v>
      </c>
      <c r="AQ78" s="195" t="s">
        <v>10</v>
      </c>
      <c r="AR78" s="195" t="s">
        <v>10</v>
      </c>
      <c r="AS78" s="195" t="s">
        <v>10</v>
      </c>
      <c r="AT78" s="195">
        <v>750</v>
      </c>
      <c r="AU78" s="195" t="s">
        <v>10</v>
      </c>
      <c r="AV78" s="195" t="s">
        <v>10</v>
      </c>
      <c r="AW78" s="195" t="s">
        <v>10</v>
      </c>
      <c r="AX78" s="195" t="s">
        <v>10</v>
      </c>
      <c r="AY78" s="195" t="s">
        <v>10</v>
      </c>
      <c r="AZ78" s="195" t="s">
        <v>10</v>
      </c>
      <c r="BA78" s="195" t="s">
        <v>10</v>
      </c>
      <c r="BB78" s="195" t="s">
        <v>10</v>
      </c>
      <c r="BC78" s="195" t="s">
        <v>10</v>
      </c>
      <c r="BD78" s="195" t="s">
        <v>10</v>
      </c>
      <c r="BE78" s="195" t="s">
        <v>10</v>
      </c>
      <c r="BF78" s="195" t="s">
        <v>10</v>
      </c>
      <c r="BG78" s="195" t="s">
        <v>10</v>
      </c>
      <c r="BH78" s="195" t="s">
        <v>10</v>
      </c>
      <c r="BI78" s="195" t="s">
        <v>10</v>
      </c>
      <c r="BJ78" s="195" t="s">
        <v>10</v>
      </c>
      <c r="BK78" s="195" t="s">
        <v>10</v>
      </c>
      <c r="BL78" s="195" t="s">
        <v>10</v>
      </c>
    </row>
    <row r="79" spans="2:64" s="31" customFormat="1" ht="15" customHeight="1">
      <c r="B79" s="33" t="s">
        <v>54</v>
      </c>
      <c r="C79" s="187" t="s">
        <v>122</v>
      </c>
      <c r="D79" s="195" t="s">
        <v>10</v>
      </c>
      <c r="E79" s="195" t="s">
        <v>10</v>
      </c>
      <c r="F79" s="195" t="s">
        <v>10</v>
      </c>
      <c r="G79" s="195" t="s">
        <v>10</v>
      </c>
      <c r="H79" s="195" t="s">
        <v>10</v>
      </c>
      <c r="I79" s="195" t="s">
        <v>10</v>
      </c>
      <c r="J79" s="195" t="s">
        <v>10</v>
      </c>
      <c r="K79" s="195" t="s">
        <v>10</v>
      </c>
      <c r="L79" s="195" t="s">
        <v>10</v>
      </c>
      <c r="M79" s="195" t="s">
        <v>10</v>
      </c>
      <c r="N79" s="195" t="s">
        <v>10</v>
      </c>
      <c r="O79" s="195" t="s">
        <v>10</v>
      </c>
      <c r="P79" s="195" t="s">
        <v>10</v>
      </c>
      <c r="Q79" s="195" t="s">
        <v>10</v>
      </c>
      <c r="R79" s="195" t="s">
        <v>10</v>
      </c>
      <c r="S79" s="195" t="s">
        <v>10</v>
      </c>
      <c r="T79" s="195" t="s">
        <v>10</v>
      </c>
      <c r="U79" s="195" t="s">
        <v>10</v>
      </c>
      <c r="V79" s="195" t="s">
        <v>10</v>
      </c>
      <c r="W79" s="195" t="s">
        <v>10</v>
      </c>
      <c r="X79" s="195" t="s">
        <v>10</v>
      </c>
      <c r="Y79" s="195" t="s">
        <v>10</v>
      </c>
      <c r="Z79" s="195" t="s">
        <v>10</v>
      </c>
      <c r="AA79" s="195" t="s">
        <v>10</v>
      </c>
      <c r="AB79" s="195" t="s">
        <v>10</v>
      </c>
      <c r="AC79" s="195" t="s">
        <v>10</v>
      </c>
      <c r="AD79" s="195" t="s">
        <v>10</v>
      </c>
      <c r="AE79" s="195">
        <v>1279</v>
      </c>
      <c r="AF79" s="195" t="s">
        <v>10</v>
      </c>
      <c r="AG79" s="195" t="s">
        <v>10</v>
      </c>
      <c r="AH79" s="195" t="s">
        <v>10</v>
      </c>
      <c r="AI79" s="195">
        <v>1279</v>
      </c>
      <c r="AJ79" s="195" t="s">
        <v>10</v>
      </c>
      <c r="AK79" s="195">
        <v>1280</v>
      </c>
      <c r="AL79" s="195">
        <v>1281</v>
      </c>
      <c r="AM79" s="195">
        <v>1281</v>
      </c>
      <c r="AN79" s="195">
        <v>1281</v>
      </c>
      <c r="AO79" s="195">
        <v>1282</v>
      </c>
      <c r="AP79" s="195">
        <v>1282</v>
      </c>
      <c r="AQ79" s="196">
        <v>1449</v>
      </c>
      <c r="AR79" s="196">
        <v>1532</v>
      </c>
      <c r="AS79" s="196">
        <v>1532</v>
      </c>
      <c r="AT79" s="196">
        <v>1282</v>
      </c>
      <c r="AU79" s="196">
        <v>2295</v>
      </c>
      <c r="AV79" s="196">
        <v>1872</v>
      </c>
      <c r="AW79" s="196">
        <v>1896</v>
      </c>
      <c r="AX79" s="196">
        <v>2673</v>
      </c>
      <c r="AY79" s="196">
        <v>11930</v>
      </c>
      <c r="AZ79" s="196">
        <v>52753</v>
      </c>
      <c r="BA79" s="196">
        <v>52999</v>
      </c>
      <c r="BB79" s="196">
        <v>52884</v>
      </c>
      <c r="BC79" s="196">
        <v>100900</v>
      </c>
      <c r="BD79" s="196">
        <v>101010</v>
      </c>
      <c r="BE79" s="196">
        <v>93385</v>
      </c>
      <c r="BF79" s="196">
        <v>100566</v>
      </c>
      <c r="BG79" s="196">
        <v>187919</v>
      </c>
      <c r="BH79" s="196">
        <v>265215</v>
      </c>
      <c r="BI79" s="196" t="s">
        <v>10</v>
      </c>
      <c r="BJ79" s="196">
        <v>273627</v>
      </c>
      <c r="BK79" s="196">
        <v>116237</v>
      </c>
      <c r="BL79" s="196">
        <v>80514</v>
      </c>
    </row>
    <row r="80" spans="2:64" s="31" customFormat="1" ht="15" customHeight="1">
      <c r="B80" s="32" t="s">
        <v>55</v>
      </c>
      <c r="C80" s="186" t="s">
        <v>123</v>
      </c>
      <c r="D80" s="195" t="s">
        <v>10</v>
      </c>
      <c r="E80" s="195" t="s">
        <v>10</v>
      </c>
      <c r="F80" s="195" t="s">
        <v>10</v>
      </c>
      <c r="G80" s="195" t="s">
        <v>10</v>
      </c>
      <c r="H80" s="195" t="s">
        <v>10</v>
      </c>
      <c r="I80" s="195" t="s">
        <v>10</v>
      </c>
      <c r="J80" s="195" t="s">
        <v>10</v>
      </c>
      <c r="K80" s="195" t="s">
        <v>10</v>
      </c>
      <c r="L80" s="195" t="s">
        <v>10</v>
      </c>
      <c r="M80" s="195" t="s">
        <v>10</v>
      </c>
      <c r="N80" s="195" t="s">
        <v>10</v>
      </c>
      <c r="O80" s="195" t="s">
        <v>10</v>
      </c>
      <c r="P80" s="195" t="s">
        <v>10</v>
      </c>
      <c r="Q80" s="195" t="s">
        <v>10</v>
      </c>
      <c r="R80" s="195" t="s">
        <v>10</v>
      </c>
      <c r="S80" s="195" t="s">
        <v>10</v>
      </c>
      <c r="T80" s="195" t="s">
        <v>10</v>
      </c>
      <c r="U80" s="195" t="s">
        <v>10</v>
      </c>
      <c r="V80" s="195" t="s">
        <v>10</v>
      </c>
      <c r="W80" s="195" t="s">
        <v>10</v>
      </c>
      <c r="X80" s="195" t="s">
        <v>10</v>
      </c>
      <c r="Y80" s="195" t="s">
        <v>10</v>
      </c>
      <c r="Z80" s="195" t="s">
        <v>10</v>
      </c>
      <c r="AA80" s="195">
        <v>53105</v>
      </c>
      <c r="AB80" s="195">
        <v>52876</v>
      </c>
      <c r="AC80" s="195">
        <v>23304</v>
      </c>
      <c r="AD80" s="195">
        <v>23270</v>
      </c>
      <c r="AE80" s="195">
        <v>42342</v>
      </c>
      <c r="AF80" s="195">
        <v>43039</v>
      </c>
      <c r="AG80" s="195">
        <v>43039</v>
      </c>
      <c r="AH80" s="195">
        <v>43039</v>
      </c>
      <c r="AI80" s="195">
        <v>48639</v>
      </c>
      <c r="AJ80" s="195">
        <v>48639</v>
      </c>
      <c r="AK80" s="195">
        <v>48639</v>
      </c>
      <c r="AL80" s="195">
        <v>47510</v>
      </c>
      <c r="AM80" s="195">
        <v>48433</v>
      </c>
      <c r="AN80" s="195">
        <v>39353</v>
      </c>
      <c r="AO80" s="195">
        <v>27298</v>
      </c>
      <c r="AP80" s="195">
        <v>27298</v>
      </c>
      <c r="AQ80" s="196">
        <v>25161</v>
      </c>
      <c r="AR80" s="196">
        <v>4508</v>
      </c>
      <c r="AS80" s="196">
        <v>3972</v>
      </c>
      <c r="AT80" s="196">
        <v>3972</v>
      </c>
      <c r="AU80" s="196">
        <v>1211</v>
      </c>
      <c r="AV80" s="196">
        <v>1211</v>
      </c>
      <c r="AW80" s="196">
        <v>1211</v>
      </c>
      <c r="AX80" s="196">
        <v>1211</v>
      </c>
      <c r="AY80" s="196">
        <v>1531</v>
      </c>
      <c r="AZ80" s="196">
        <v>1531</v>
      </c>
      <c r="BA80" s="196">
        <v>1531</v>
      </c>
      <c r="BB80" s="196">
        <v>1531</v>
      </c>
      <c r="BC80" s="196">
        <v>2200.8489</v>
      </c>
      <c r="BD80" s="196">
        <v>2201</v>
      </c>
      <c r="BE80" s="196">
        <v>2201</v>
      </c>
      <c r="BF80" s="196">
        <v>2201</v>
      </c>
      <c r="BG80" s="196">
        <v>2286</v>
      </c>
      <c r="BH80" s="196">
        <v>2286</v>
      </c>
      <c r="BI80" s="196">
        <v>2286</v>
      </c>
      <c r="BJ80" s="196">
        <v>30158</v>
      </c>
      <c r="BK80" s="196">
        <v>88585</v>
      </c>
      <c r="BL80" s="196">
        <v>88585</v>
      </c>
    </row>
    <row r="81" spans="2:64" s="31" customFormat="1" ht="15" customHeight="1">
      <c r="B81" s="30" t="s">
        <v>56</v>
      </c>
      <c r="C81" s="185" t="s">
        <v>124</v>
      </c>
      <c r="D81" s="193">
        <v>1111300</v>
      </c>
      <c r="E81" s="193">
        <v>1121198</v>
      </c>
      <c r="F81" s="193">
        <v>1139146</v>
      </c>
      <c r="G81" s="193">
        <v>1183373</v>
      </c>
      <c r="H81" s="193">
        <v>1253036</v>
      </c>
      <c r="I81" s="193">
        <v>1284812</v>
      </c>
      <c r="J81" s="193">
        <v>1325683</v>
      </c>
      <c r="K81" s="193">
        <v>1352120</v>
      </c>
      <c r="L81" s="193">
        <v>1355218</v>
      </c>
      <c r="M81" s="193">
        <v>1372757</v>
      </c>
      <c r="N81" s="193">
        <v>1373825</v>
      </c>
      <c r="O81" s="193">
        <v>1385108</v>
      </c>
      <c r="P81" s="193">
        <v>1368183</v>
      </c>
      <c r="Q81" s="193">
        <v>1356930</v>
      </c>
      <c r="R81" s="193">
        <v>1370535</v>
      </c>
      <c r="S81" s="193">
        <v>1401403</v>
      </c>
      <c r="T81" s="193">
        <v>1422729</v>
      </c>
      <c r="U81" s="193">
        <v>1424936</v>
      </c>
      <c r="V81" s="193">
        <v>1443538</v>
      </c>
      <c r="W81" s="193">
        <v>1452853</v>
      </c>
      <c r="X81" s="193">
        <v>1429465</v>
      </c>
      <c r="Y81" s="193">
        <v>1399846</v>
      </c>
      <c r="Z81" s="193">
        <v>1381357</v>
      </c>
      <c r="AA81" s="193">
        <v>1293072</v>
      </c>
      <c r="AB81" s="193">
        <v>1285828</v>
      </c>
      <c r="AC81" s="193">
        <v>1271561</v>
      </c>
      <c r="AD81" s="193">
        <v>1266932</v>
      </c>
      <c r="AE81" s="193">
        <v>1323454</v>
      </c>
      <c r="AF81" s="193">
        <v>1373546</v>
      </c>
      <c r="AG81" s="193">
        <v>1372373</v>
      </c>
      <c r="AH81" s="193">
        <v>1389953</v>
      </c>
      <c r="AI81" s="193">
        <v>1480017</v>
      </c>
      <c r="AJ81" s="193">
        <v>1595135</v>
      </c>
      <c r="AK81" s="193">
        <v>1630295</v>
      </c>
      <c r="AL81" s="193">
        <v>1679828</v>
      </c>
      <c r="AM81" s="193">
        <v>1709197</v>
      </c>
      <c r="AN81" s="193">
        <v>1753088</v>
      </c>
      <c r="AO81" s="194">
        <v>1767371</v>
      </c>
      <c r="AP81" s="194">
        <v>1864086</v>
      </c>
      <c r="AQ81" s="194">
        <v>1898605</v>
      </c>
      <c r="AR81" s="194">
        <v>1954612</v>
      </c>
      <c r="AS81" s="194">
        <v>1950716</v>
      </c>
      <c r="AT81" s="194">
        <v>2106552</v>
      </c>
      <c r="AU81" s="194">
        <v>2246468</v>
      </c>
      <c r="AV81" s="194">
        <v>2205406</v>
      </c>
      <c r="AW81" s="194">
        <v>2257039</v>
      </c>
      <c r="AX81" s="194">
        <v>2307785</v>
      </c>
      <c r="AY81" s="194">
        <v>2458919</v>
      </c>
      <c r="AZ81" s="194">
        <v>2472448</v>
      </c>
      <c r="BA81" s="194">
        <v>2479920</v>
      </c>
      <c r="BB81" s="194">
        <v>2496987</v>
      </c>
      <c r="BC81" s="194">
        <v>2544611</v>
      </c>
      <c r="BD81" s="194">
        <v>2571628</v>
      </c>
      <c r="BE81" s="194">
        <v>2612406</v>
      </c>
      <c r="BF81" s="194">
        <v>2650365</v>
      </c>
      <c r="BG81" s="194">
        <v>2878898</v>
      </c>
      <c r="BH81" s="194">
        <v>3247519</v>
      </c>
      <c r="BI81" s="194">
        <v>3281360</v>
      </c>
      <c r="BJ81" s="194">
        <v>3418420</v>
      </c>
      <c r="BK81" s="194">
        <v>3532531</v>
      </c>
      <c r="BL81" s="194">
        <v>3479966</v>
      </c>
    </row>
    <row r="82" spans="2:64" s="31" customFormat="1" ht="15" customHeight="1">
      <c r="B82" s="32" t="s">
        <v>57</v>
      </c>
      <c r="C82" s="186" t="s">
        <v>125</v>
      </c>
      <c r="D82" s="195">
        <v>1015653</v>
      </c>
      <c r="E82" s="195">
        <v>1017814</v>
      </c>
      <c r="F82" s="195">
        <v>1071911</v>
      </c>
      <c r="G82" s="195">
        <v>1156008</v>
      </c>
      <c r="H82" s="195">
        <v>1186874</v>
      </c>
      <c r="I82" s="195">
        <v>1189922</v>
      </c>
      <c r="J82" s="195">
        <v>1205268</v>
      </c>
      <c r="K82" s="195">
        <v>1183293</v>
      </c>
      <c r="L82" s="195">
        <v>1199251</v>
      </c>
      <c r="M82" s="195">
        <v>1202022</v>
      </c>
      <c r="N82" s="195">
        <v>1205715</v>
      </c>
      <c r="O82" s="195">
        <v>1328265</v>
      </c>
      <c r="P82" s="195">
        <v>1303195</v>
      </c>
      <c r="Q82" s="195">
        <v>1284214</v>
      </c>
      <c r="R82" s="195">
        <v>1294315</v>
      </c>
      <c r="S82" s="195">
        <v>1329418</v>
      </c>
      <c r="T82" s="195">
        <v>1302750</v>
      </c>
      <c r="U82" s="195">
        <v>1318414</v>
      </c>
      <c r="V82" s="195">
        <v>1328258</v>
      </c>
      <c r="W82" s="195">
        <v>1347342</v>
      </c>
      <c r="X82" s="195">
        <v>1325307</v>
      </c>
      <c r="Y82" s="195">
        <v>1308840</v>
      </c>
      <c r="Z82" s="195">
        <v>1290905</v>
      </c>
      <c r="AA82" s="195">
        <v>1202640</v>
      </c>
      <c r="AB82" s="195">
        <v>1194460</v>
      </c>
      <c r="AC82" s="195">
        <v>1175837</v>
      </c>
      <c r="AD82" s="195">
        <v>1159696</v>
      </c>
      <c r="AE82" s="195" t="s">
        <v>10</v>
      </c>
      <c r="AF82" s="195" t="s">
        <v>10</v>
      </c>
      <c r="AG82" s="195" t="s">
        <v>10</v>
      </c>
      <c r="AH82" s="195" t="s">
        <v>10</v>
      </c>
      <c r="AI82" s="195">
        <v>1480017</v>
      </c>
      <c r="AJ82" s="195">
        <v>1486294</v>
      </c>
      <c r="AK82" s="195">
        <v>1513115</v>
      </c>
      <c r="AL82" s="195">
        <v>1552586</v>
      </c>
      <c r="AM82" s="195">
        <v>1575860</v>
      </c>
      <c r="AN82" s="195">
        <v>1615594</v>
      </c>
      <c r="AO82" s="195">
        <v>1625421</v>
      </c>
      <c r="AP82" s="195">
        <v>1684458</v>
      </c>
      <c r="AQ82" s="196">
        <v>1703295</v>
      </c>
      <c r="AR82" s="196">
        <v>1756874</v>
      </c>
      <c r="AS82" s="196">
        <v>1764002</v>
      </c>
      <c r="AT82" s="196">
        <v>1886309</v>
      </c>
      <c r="AU82" s="196">
        <v>2004745</v>
      </c>
      <c r="AV82" s="196">
        <v>1963996</v>
      </c>
      <c r="AW82" s="196">
        <v>2008476</v>
      </c>
      <c r="AX82" s="196">
        <v>2058988</v>
      </c>
      <c r="AY82" s="196">
        <v>2188122</v>
      </c>
      <c r="AZ82" s="196">
        <v>2196583</v>
      </c>
      <c r="BA82" s="196">
        <v>2198706</v>
      </c>
      <c r="BB82" s="196">
        <v>2215442</v>
      </c>
      <c r="BC82" s="196">
        <v>2277594</v>
      </c>
      <c r="BD82" s="196">
        <v>2309666</v>
      </c>
      <c r="BE82" s="196">
        <v>2360706</v>
      </c>
      <c r="BF82" s="196">
        <v>2404709</v>
      </c>
      <c r="BG82" s="196">
        <v>2616768</v>
      </c>
      <c r="BH82" s="196">
        <v>2919108</v>
      </c>
      <c r="BI82" s="196">
        <v>2946515</v>
      </c>
      <c r="BJ82" s="196">
        <v>2951572</v>
      </c>
      <c r="BK82" s="196">
        <v>3035376</v>
      </c>
      <c r="BL82" s="196">
        <v>2988638</v>
      </c>
    </row>
    <row r="83" spans="2:64" s="31" customFormat="1" ht="15" customHeight="1">
      <c r="B83" s="33" t="s">
        <v>58</v>
      </c>
      <c r="C83" s="187" t="s">
        <v>126</v>
      </c>
      <c r="D83" s="195" t="s">
        <v>10</v>
      </c>
      <c r="E83" s="195" t="s">
        <v>10</v>
      </c>
      <c r="F83" s="195" t="s">
        <v>10</v>
      </c>
      <c r="G83" s="195" t="s">
        <v>10</v>
      </c>
      <c r="H83" s="195" t="s">
        <v>10</v>
      </c>
      <c r="I83" s="195" t="s">
        <v>10</v>
      </c>
      <c r="J83" s="195" t="s">
        <v>10</v>
      </c>
      <c r="K83" s="195" t="s">
        <v>10</v>
      </c>
      <c r="L83" s="195" t="s">
        <v>10</v>
      </c>
      <c r="M83" s="195" t="s">
        <v>10</v>
      </c>
      <c r="N83" s="195" t="s">
        <v>10</v>
      </c>
      <c r="O83" s="195" t="s">
        <v>10</v>
      </c>
      <c r="P83" s="195" t="s">
        <v>10</v>
      </c>
      <c r="Q83" s="195" t="s">
        <v>10</v>
      </c>
      <c r="R83" s="195" t="s">
        <v>10</v>
      </c>
      <c r="S83" s="195">
        <v>688512</v>
      </c>
      <c r="T83" s="195" t="s">
        <v>10</v>
      </c>
      <c r="U83" s="195" t="s">
        <v>10</v>
      </c>
      <c r="V83" s="195" t="s">
        <v>10</v>
      </c>
      <c r="W83" s="195">
        <v>690092</v>
      </c>
      <c r="X83" s="195" t="s">
        <v>10</v>
      </c>
      <c r="Y83" s="195" t="s">
        <v>10</v>
      </c>
      <c r="Z83" s="195" t="s">
        <v>10</v>
      </c>
      <c r="AA83" s="195">
        <v>617853</v>
      </c>
      <c r="AB83" s="195">
        <v>628564</v>
      </c>
      <c r="AC83" s="195">
        <v>625789</v>
      </c>
      <c r="AD83" s="195">
        <v>624489</v>
      </c>
      <c r="AE83" s="195">
        <v>632816</v>
      </c>
      <c r="AF83" s="195" t="s">
        <v>10</v>
      </c>
      <c r="AG83" s="195" t="s">
        <v>10</v>
      </c>
      <c r="AH83" s="195" t="s">
        <v>10</v>
      </c>
      <c r="AI83" s="195" t="s">
        <v>10</v>
      </c>
      <c r="AJ83" s="195" t="s">
        <v>10</v>
      </c>
      <c r="AK83" s="195" t="s">
        <v>10</v>
      </c>
      <c r="AL83" s="195" t="s">
        <v>10</v>
      </c>
      <c r="AM83" s="195" t="s">
        <v>10</v>
      </c>
      <c r="AN83" s="195" t="s">
        <v>10</v>
      </c>
      <c r="AO83" s="195" t="s">
        <v>10</v>
      </c>
      <c r="AP83" s="195" t="s">
        <v>10</v>
      </c>
      <c r="AQ83" s="195" t="s">
        <v>10</v>
      </c>
      <c r="AR83" s="195" t="s">
        <v>10</v>
      </c>
      <c r="AS83" s="195" t="s">
        <v>10</v>
      </c>
      <c r="AT83" s="195" t="s">
        <v>10</v>
      </c>
      <c r="AU83" s="195" t="s">
        <v>10</v>
      </c>
      <c r="AV83" s="195" t="s">
        <v>10</v>
      </c>
      <c r="AW83" s="195" t="s">
        <v>10</v>
      </c>
      <c r="AX83" s="195" t="s">
        <v>10</v>
      </c>
      <c r="AY83" s="195" t="s">
        <v>10</v>
      </c>
      <c r="AZ83" s="195" t="s">
        <v>10</v>
      </c>
      <c r="BA83" s="195" t="s">
        <v>10</v>
      </c>
      <c r="BB83" s="195" t="s">
        <v>10</v>
      </c>
      <c r="BC83" s="195" t="s">
        <v>10</v>
      </c>
      <c r="BD83" s="195" t="s">
        <v>10</v>
      </c>
      <c r="BE83" s="195" t="s">
        <v>10</v>
      </c>
      <c r="BF83" s="195" t="s">
        <v>10</v>
      </c>
      <c r="BG83" s="195" t="s">
        <v>10</v>
      </c>
      <c r="BH83" s="195" t="s">
        <v>10</v>
      </c>
      <c r="BI83" s="195" t="s">
        <v>10</v>
      </c>
      <c r="BJ83" s="195" t="s">
        <v>10</v>
      </c>
      <c r="BK83" s="195" t="s">
        <v>10</v>
      </c>
      <c r="BL83" s="195" t="s">
        <v>10</v>
      </c>
    </row>
    <row r="84" spans="2:64" s="31" customFormat="1" ht="15" customHeight="1">
      <c r="B84" s="33" t="s">
        <v>59</v>
      </c>
      <c r="C84" s="187" t="s">
        <v>127</v>
      </c>
      <c r="D84" s="195" t="s">
        <v>10</v>
      </c>
      <c r="E84" s="195" t="s">
        <v>10</v>
      </c>
      <c r="F84" s="195" t="s">
        <v>10</v>
      </c>
      <c r="G84" s="195" t="s">
        <v>10</v>
      </c>
      <c r="H84" s="195" t="s">
        <v>10</v>
      </c>
      <c r="I84" s="195" t="s">
        <v>10</v>
      </c>
      <c r="J84" s="195" t="s">
        <v>10</v>
      </c>
      <c r="K84" s="195" t="s">
        <v>10</v>
      </c>
      <c r="L84" s="195" t="s">
        <v>10</v>
      </c>
      <c r="M84" s="195" t="s">
        <v>10</v>
      </c>
      <c r="N84" s="195" t="s">
        <v>10</v>
      </c>
      <c r="O84" s="195" t="s">
        <v>10</v>
      </c>
      <c r="P84" s="195" t="s">
        <v>10</v>
      </c>
      <c r="Q84" s="195" t="s">
        <v>10</v>
      </c>
      <c r="R84" s="195" t="s">
        <v>10</v>
      </c>
      <c r="S84" s="195">
        <v>588334</v>
      </c>
      <c r="T84" s="195" t="s">
        <v>10</v>
      </c>
      <c r="U84" s="195" t="s">
        <v>10</v>
      </c>
      <c r="V84" s="195" t="s">
        <v>10</v>
      </c>
      <c r="W84" s="195">
        <v>627857</v>
      </c>
      <c r="X84" s="195" t="s">
        <v>10</v>
      </c>
      <c r="Y84" s="195" t="s">
        <v>10</v>
      </c>
      <c r="Z84" s="195" t="s">
        <v>10</v>
      </c>
      <c r="AA84" s="195">
        <v>563062</v>
      </c>
      <c r="AB84" s="195">
        <v>547382</v>
      </c>
      <c r="AC84" s="195">
        <v>532505</v>
      </c>
      <c r="AD84" s="195">
        <v>515432</v>
      </c>
      <c r="AE84" s="195">
        <v>531435</v>
      </c>
      <c r="AF84" s="195" t="s">
        <v>10</v>
      </c>
      <c r="AG84" s="195" t="s">
        <v>10</v>
      </c>
      <c r="AH84" s="195" t="s">
        <v>10</v>
      </c>
      <c r="AI84" s="195" t="s">
        <v>10</v>
      </c>
      <c r="AJ84" s="195" t="s">
        <v>10</v>
      </c>
      <c r="AK84" s="195" t="s">
        <v>10</v>
      </c>
      <c r="AL84" s="195" t="s">
        <v>10</v>
      </c>
      <c r="AM84" s="195" t="s">
        <v>10</v>
      </c>
      <c r="AN84" s="195" t="s">
        <v>10</v>
      </c>
      <c r="AO84" s="195" t="s">
        <v>10</v>
      </c>
      <c r="AP84" s="195" t="s">
        <v>10</v>
      </c>
      <c r="AQ84" s="195" t="s">
        <v>10</v>
      </c>
      <c r="AR84" s="195" t="s">
        <v>10</v>
      </c>
      <c r="AS84" s="195" t="s">
        <v>10</v>
      </c>
      <c r="AT84" s="195" t="s">
        <v>10</v>
      </c>
      <c r="AU84" s="195" t="s">
        <v>10</v>
      </c>
      <c r="AV84" s="195" t="s">
        <v>10</v>
      </c>
      <c r="AW84" s="195" t="s">
        <v>10</v>
      </c>
      <c r="AX84" s="195" t="s">
        <v>10</v>
      </c>
      <c r="AY84" s="195" t="s">
        <v>10</v>
      </c>
      <c r="AZ84" s="195" t="s">
        <v>10</v>
      </c>
      <c r="BA84" s="195" t="s">
        <v>10</v>
      </c>
      <c r="BB84" s="195" t="s">
        <v>10</v>
      </c>
      <c r="BC84" s="195" t="s">
        <v>10</v>
      </c>
      <c r="BD84" s="195" t="s">
        <v>10</v>
      </c>
      <c r="BE84" s="195" t="s">
        <v>10</v>
      </c>
      <c r="BF84" s="195" t="s">
        <v>10</v>
      </c>
      <c r="BG84" s="195" t="s">
        <v>10</v>
      </c>
      <c r="BH84" s="195" t="s">
        <v>10</v>
      </c>
      <c r="BI84" s="195" t="s">
        <v>10</v>
      </c>
      <c r="BJ84" s="195" t="s">
        <v>10</v>
      </c>
      <c r="BK84" s="195" t="s">
        <v>10</v>
      </c>
      <c r="BL84" s="195" t="s">
        <v>10</v>
      </c>
    </row>
    <row r="85" spans="2:64" s="31" customFormat="1" ht="15" customHeight="1">
      <c r="B85" s="33" t="s">
        <v>60</v>
      </c>
      <c r="C85" s="187" t="s">
        <v>128</v>
      </c>
      <c r="D85" s="195" t="s">
        <v>10</v>
      </c>
      <c r="E85" s="195" t="s">
        <v>10</v>
      </c>
      <c r="F85" s="195" t="s">
        <v>10</v>
      </c>
      <c r="G85" s="195" t="s">
        <v>10</v>
      </c>
      <c r="H85" s="195" t="s">
        <v>10</v>
      </c>
      <c r="I85" s="195" t="s">
        <v>10</v>
      </c>
      <c r="J85" s="195" t="s">
        <v>10</v>
      </c>
      <c r="K85" s="195" t="s">
        <v>10</v>
      </c>
      <c r="L85" s="195" t="s">
        <v>10</v>
      </c>
      <c r="M85" s="195" t="s">
        <v>10</v>
      </c>
      <c r="N85" s="195" t="s">
        <v>10</v>
      </c>
      <c r="O85" s="195" t="s">
        <v>10</v>
      </c>
      <c r="P85" s="195" t="s">
        <v>10</v>
      </c>
      <c r="Q85" s="195" t="s">
        <v>10</v>
      </c>
      <c r="R85" s="195" t="s">
        <v>10</v>
      </c>
      <c r="S85" s="195">
        <v>13083</v>
      </c>
      <c r="T85" s="195" t="s">
        <v>10</v>
      </c>
      <c r="U85" s="195" t="s">
        <v>10</v>
      </c>
      <c r="V85" s="195" t="s">
        <v>10</v>
      </c>
      <c r="W85" s="195">
        <v>12000</v>
      </c>
      <c r="X85" s="195" t="s">
        <v>10</v>
      </c>
      <c r="Y85" s="195" t="s">
        <v>10</v>
      </c>
      <c r="Z85" s="195" t="s">
        <v>10</v>
      </c>
      <c r="AA85" s="195">
        <v>11316</v>
      </c>
      <c r="AB85" s="195">
        <v>10826</v>
      </c>
      <c r="AC85" s="195">
        <v>10387</v>
      </c>
      <c r="AD85" s="195">
        <v>10182</v>
      </c>
      <c r="AE85" s="195">
        <v>11132</v>
      </c>
      <c r="AF85" s="195" t="s">
        <v>10</v>
      </c>
      <c r="AG85" s="195" t="s">
        <v>10</v>
      </c>
      <c r="AH85" s="195" t="s">
        <v>10</v>
      </c>
      <c r="AI85" s="195" t="s">
        <v>10</v>
      </c>
      <c r="AJ85" s="195" t="s">
        <v>10</v>
      </c>
      <c r="AK85" s="195" t="s">
        <v>10</v>
      </c>
      <c r="AL85" s="195" t="s">
        <v>10</v>
      </c>
      <c r="AM85" s="195" t="s">
        <v>10</v>
      </c>
      <c r="AN85" s="195" t="s">
        <v>10</v>
      </c>
      <c r="AO85" s="195" t="s">
        <v>10</v>
      </c>
      <c r="AP85" s="195" t="s">
        <v>10</v>
      </c>
      <c r="AQ85" s="195" t="s">
        <v>10</v>
      </c>
      <c r="AR85" s="195" t="s">
        <v>10</v>
      </c>
      <c r="AS85" s="195" t="s">
        <v>10</v>
      </c>
      <c r="AT85" s="195" t="s">
        <v>10</v>
      </c>
      <c r="AU85" s="195" t="s">
        <v>10</v>
      </c>
      <c r="AV85" s="195" t="s">
        <v>10</v>
      </c>
      <c r="AW85" s="195" t="s">
        <v>10</v>
      </c>
      <c r="AX85" s="195" t="s">
        <v>10</v>
      </c>
      <c r="AY85" s="195" t="s">
        <v>10</v>
      </c>
      <c r="AZ85" s="195" t="s">
        <v>10</v>
      </c>
      <c r="BA85" s="195" t="s">
        <v>10</v>
      </c>
      <c r="BB85" s="195" t="s">
        <v>10</v>
      </c>
      <c r="BC85" s="195" t="s">
        <v>10</v>
      </c>
      <c r="BD85" s="195" t="s">
        <v>10</v>
      </c>
      <c r="BE85" s="195" t="s">
        <v>10</v>
      </c>
      <c r="BF85" s="195" t="s">
        <v>10</v>
      </c>
      <c r="BG85" s="195" t="s">
        <v>10</v>
      </c>
      <c r="BH85" s="195" t="s">
        <v>10</v>
      </c>
      <c r="BI85" s="195" t="s">
        <v>10</v>
      </c>
      <c r="BJ85" s="195" t="s">
        <v>10</v>
      </c>
      <c r="BK85" s="195" t="s">
        <v>10</v>
      </c>
      <c r="BL85" s="195" t="s">
        <v>10</v>
      </c>
    </row>
    <row r="86" spans="2:64" s="31" customFormat="1" ht="15" customHeight="1">
      <c r="B86" s="33" t="s">
        <v>61</v>
      </c>
      <c r="C86" s="187" t="s">
        <v>129</v>
      </c>
      <c r="D86" s="195" t="s">
        <v>10</v>
      </c>
      <c r="E86" s="195" t="s">
        <v>10</v>
      </c>
      <c r="F86" s="195" t="s">
        <v>10</v>
      </c>
      <c r="G86" s="195" t="s">
        <v>10</v>
      </c>
      <c r="H86" s="195" t="s">
        <v>10</v>
      </c>
      <c r="I86" s="195" t="s">
        <v>10</v>
      </c>
      <c r="J86" s="195" t="s">
        <v>10</v>
      </c>
      <c r="K86" s="195" t="s">
        <v>10</v>
      </c>
      <c r="L86" s="195" t="s">
        <v>10</v>
      </c>
      <c r="M86" s="195" t="s">
        <v>10</v>
      </c>
      <c r="N86" s="195" t="s">
        <v>10</v>
      </c>
      <c r="O86" s="195" t="s">
        <v>10</v>
      </c>
      <c r="P86" s="195" t="s">
        <v>10</v>
      </c>
      <c r="Q86" s="195" t="s">
        <v>10</v>
      </c>
      <c r="R86" s="195" t="s">
        <v>10</v>
      </c>
      <c r="S86" s="195">
        <v>8157</v>
      </c>
      <c r="T86" s="195" t="s">
        <v>10</v>
      </c>
      <c r="U86" s="195" t="s">
        <v>10</v>
      </c>
      <c r="V86" s="195" t="s">
        <v>10</v>
      </c>
      <c r="W86" s="195">
        <v>6839</v>
      </c>
      <c r="X86" s="195" t="s">
        <v>10</v>
      </c>
      <c r="Y86" s="195" t="s">
        <v>10</v>
      </c>
      <c r="Z86" s="195" t="s">
        <v>10</v>
      </c>
      <c r="AA86" s="195">
        <v>4425</v>
      </c>
      <c r="AB86" s="195">
        <v>3324</v>
      </c>
      <c r="AC86" s="195">
        <v>3043</v>
      </c>
      <c r="AD86" s="195">
        <v>2800</v>
      </c>
      <c r="AE86" s="195">
        <v>3228</v>
      </c>
      <c r="AF86" s="195" t="s">
        <v>10</v>
      </c>
      <c r="AG86" s="195" t="s">
        <v>10</v>
      </c>
      <c r="AH86" s="195" t="s">
        <v>10</v>
      </c>
      <c r="AI86" s="195" t="s">
        <v>10</v>
      </c>
      <c r="AJ86" s="195" t="s">
        <v>10</v>
      </c>
      <c r="AK86" s="195" t="s">
        <v>10</v>
      </c>
      <c r="AL86" s="195" t="s">
        <v>10</v>
      </c>
      <c r="AM86" s="195" t="s">
        <v>10</v>
      </c>
      <c r="AN86" s="195" t="s">
        <v>10</v>
      </c>
      <c r="AO86" s="195" t="s">
        <v>10</v>
      </c>
      <c r="AP86" s="195" t="s">
        <v>10</v>
      </c>
      <c r="AQ86" s="195" t="s">
        <v>10</v>
      </c>
      <c r="AR86" s="195" t="s">
        <v>10</v>
      </c>
      <c r="AS86" s="195" t="s">
        <v>10</v>
      </c>
      <c r="AT86" s="195" t="s">
        <v>10</v>
      </c>
      <c r="AU86" s="195" t="s">
        <v>10</v>
      </c>
      <c r="AV86" s="195" t="s">
        <v>10</v>
      </c>
      <c r="AW86" s="195" t="s">
        <v>10</v>
      </c>
      <c r="AX86" s="195" t="s">
        <v>10</v>
      </c>
      <c r="AY86" s="195" t="s">
        <v>10</v>
      </c>
      <c r="AZ86" s="195" t="s">
        <v>10</v>
      </c>
      <c r="BA86" s="195" t="s">
        <v>10</v>
      </c>
      <c r="BB86" s="195" t="s">
        <v>10</v>
      </c>
      <c r="BC86" s="195" t="s">
        <v>10</v>
      </c>
      <c r="BD86" s="195" t="s">
        <v>10</v>
      </c>
      <c r="BE86" s="195" t="s">
        <v>10</v>
      </c>
      <c r="BF86" s="195" t="s">
        <v>10</v>
      </c>
      <c r="BG86" s="195" t="s">
        <v>10</v>
      </c>
      <c r="BH86" s="195" t="s">
        <v>10</v>
      </c>
      <c r="BI86" s="195" t="s">
        <v>10</v>
      </c>
      <c r="BJ86" s="195" t="s">
        <v>10</v>
      </c>
      <c r="BK86" s="195" t="s">
        <v>10</v>
      </c>
      <c r="BL86" s="195" t="s">
        <v>10</v>
      </c>
    </row>
    <row r="87" spans="2:64" s="31" customFormat="1" ht="15" customHeight="1">
      <c r="B87" s="33" t="s">
        <v>62</v>
      </c>
      <c r="C87" s="187" t="s">
        <v>130</v>
      </c>
      <c r="D87" s="195" t="s">
        <v>10</v>
      </c>
      <c r="E87" s="195" t="s">
        <v>10</v>
      </c>
      <c r="F87" s="195" t="s">
        <v>10</v>
      </c>
      <c r="G87" s="195" t="s">
        <v>10</v>
      </c>
      <c r="H87" s="195" t="s">
        <v>10</v>
      </c>
      <c r="I87" s="195" t="s">
        <v>10</v>
      </c>
      <c r="J87" s="195" t="s">
        <v>10</v>
      </c>
      <c r="K87" s="195" t="s">
        <v>10</v>
      </c>
      <c r="L87" s="195" t="s">
        <v>10</v>
      </c>
      <c r="M87" s="195" t="s">
        <v>10</v>
      </c>
      <c r="N87" s="195" t="s">
        <v>10</v>
      </c>
      <c r="O87" s="195" t="s">
        <v>10</v>
      </c>
      <c r="P87" s="195" t="s">
        <v>10</v>
      </c>
      <c r="Q87" s="195" t="s">
        <v>10</v>
      </c>
      <c r="R87" s="195" t="s">
        <v>10</v>
      </c>
      <c r="S87" s="195">
        <v>4540</v>
      </c>
      <c r="T87" s="195" t="s">
        <v>10</v>
      </c>
      <c r="U87" s="195" t="s">
        <v>10</v>
      </c>
      <c r="V87" s="195" t="s">
        <v>10</v>
      </c>
      <c r="W87" s="195">
        <v>4242</v>
      </c>
      <c r="X87" s="195" t="s">
        <v>10</v>
      </c>
      <c r="Y87" s="195" t="s">
        <v>10</v>
      </c>
      <c r="Z87" s="195" t="s">
        <v>10</v>
      </c>
      <c r="AA87" s="195">
        <v>4019</v>
      </c>
      <c r="AB87" s="195">
        <v>3790</v>
      </c>
      <c r="AC87" s="195">
        <v>3131</v>
      </c>
      <c r="AD87" s="195">
        <v>3543</v>
      </c>
      <c r="AE87" s="195">
        <v>3964</v>
      </c>
      <c r="AF87" s="195" t="s">
        <v>10</v>
      </c>
      <c r="AG87" s="195" t="s">
        <v>10</v>
      </c>
      <c r="AH87" s="195" t="s">
        <v>10</v>
      </c>
      <c r="AI87" s="195" t="s">
        <v>10</v>
      </c>
      <c r="AJ87" s="195" t="s">
        <v>10</v>
      </c>
      <c r="AK87" s="195" t="s">
        <v>10</v>
      </c>
      <c r="AL87" s="195" t="s">
        <v>10</v>
      </c>
      <c r="AM87" s="195" t="s">
        <v>10</v>
      </c>
      <c r="AN87" s="195" t="s">
        <v>10</v>
      </c>
      <c r="AO87" s="195" t="s">
        <v>10</v>
      </c>
      <c r="AP87" s="195" t="s">
        <v>10</v>
      </c>
      <c r="AQ87" s="195" t="s">
        <v>10</v>
      </c>
      <c r="AR87" s="195" t="s">
        <v>10</v>
      </c>
      <c r="AS87" s="195" t="s">
        <v>10</v>
      </c>
      <c r="AT87" s="195" t="s">
        <v>10</v>
      </c>
      <c r="AU87" s="195" t="s">
        <v>10</v>
      </c>
      <c r="AV87" s="195" t="s">
        <v>10</v>
      </c>
      <c r="AW87" s="195" t="s">
        <v>10</v>
      </c>
      <c r="AX87" s="195" t="s">
        <v>10</v>
      </c>
      <c r="AY87" s="195" t="s">
        <v>10</v>
      </c>
      <c r="AZ87" s="195" t="s">
        <v>10</v>
      </c>
      <c r="BA87" s="195" t="s">
        <v>10</v>
      </c>
      <c r="BB87" s="195" t="s">
        <v>10</v>
      </c>
      <c r="BC87" s="195" t="s">
        <v>10</v>
      </c>
      <c r="BD87" s="195" t="s">
        <v>10</v>
      </c>
      <c r="BE87" s="195" t="s">
        <v>10</v>
      </c>
      <c r="BF87" s="195" t="s">
        <v>10</v>
      </c>
      <c r="BG87" s="195" t="s">
        <v>10</v>
      </c>
      <c r="BH87" s="195" t="s">
        <v>10</v>
      </c>
      <c r="BI87" s="195" t="s">
        <v>10</v>
      </c>
      <c r="BJ87" s="195" t="s">
        <v>10</v>
      </c>
      <c r="BK87" s="195" t="s">
        <v>10</v>
      </c>
      <c r="BL87" s="195" t="s">
        <v>10</v>
      </c>
    </row>
    <row r="88" spans="2:64" s="31" customFormat="1" ht="15" customHeight="1">
      <c r="B88" s="33" t="s">
        <v>18</v>
      </c>
      <c r="C88" s="187" t="s">
        <v>131</v>
      </c>
      <c r="D88" s="195" t="s">
        <v>10</v>
      </c>
      <c r="E88" s="195" t="s">
        <v>10</v>
      </c>
      <c r="F88" s="195" t="s">
        <v>10</v>
      </c>
      <c r="G88" s="195" t="s">
        <v>10</v>
      </c>
      <c r="H88" s="195" t="s">
        <v>10</v>
      </c>
      <c r="I88" s="195" t="s">
        <v>10</v>
      </c>
      <c r="J88" s="195" t="s">
        <v>10</v>
      </c>
      <c r="K88" s="195" t="s">
        <v>10</v>
      </c>
      <c r="L88" s="195" t="s">
        <v>10</v>
      </c>
      <c r="M88" s="195" t="s">
        <v>10</v>
      </c>
      <c r="N88" s="195" t="s">
        <v>10</v>
      </c>
      <c r="O88" s="195" t="s">
        <v>10</v>
      </c>
      <c r="P88" s="195" t="s">
        <v>10</v>
      </c>
      <c r="Q88" s="195" t="s">
        <v>10</v>
      </c>
      <c r="R88" s="195" t="s">
        <v>10</v>
      </c>
      <c r="S88" s="195">
        <v>26792</v>
      </c>
      <c r="T88" s="195" t="s">
        <v>10</v>
      </c>
      <c r="U88" s="195" t="s">
        <v>10</v>
      </c>
      <c r="V88" s="195" t="s">
        <v>10</v>
      </c>
      <c r="W88" s="195">
        <v>6312</v>
      </c>
      <c r="X88" s="195" t="s">
        <v>10</v>
      </c>
      <c r="Y88" s="195" t="s">
        <v>10</v>
      </c>
      <c r="Z88" s="195" t="s">
        <v>10</v>
      </c>
      <c r="AA88" s="195">
        <v>1965</v>
      </c>
      <c r="AB88" s="195">
        <v>574</v>
      </c>
      <c r="AC88" s="195">
        <v>982</v>
      </c>
      <c r="AD88" s="195">
        <v>3250</v>
      </c>
      <c r="AE88" s="195">
        <v>13987</v>
      </c>
      <c r="AF88" s="195" t="s">
        <v>10</v>
      </c>
      <c r="AG88" s="195" t="s">
        <v>10</v>
      </c>
      <c r="AH88" s="195" t="s">
        <v>10</v>
      </c>
      <c r="AI88" s="195" t="s">
        <v>10</v>
      </c>
      <c r="AJ88" s="195" t="s">
        <v>10</v>
      </c>
      <c r="AK88" s="195" t="s">
        <v>10</v>
      </c>
      <c r="AL88" s="195" t="s">
        <v>10</v>
      </c>
      <c r="AM88" s="195" t="s">
        <v>10</v>
      </c>
      <c r="AN88" s="195" t="s">
        <v>10</v>
      </c>
      <c r="AO88" s="195" t="s">
        <v>10</v>
      </c>
      <c r="AP88" s="195" t="s">
        <v>10</v>
      </c>
      <c r="AQ88" s="195" t="s">
        <v>10</v>
      </c>
      <c r="AR88" s="195" t="s">
        <v>10</v>
      </c>
      <c r="AS88" s="195" t="s">
        <v>10</v>
      </c>
      <c r="AT88" s="195" t="s">
        <v>10</v>
      </c>
      <c r="AU88" s="195" t="s">
        <v>10</v>
      </c>
      <c r="AV88" s="195" t="s">
        <v>10</v>
      </c>
      <c r="AW88" s="195" t="s">
        <v>10</v>
      </c>
      <c r="AX88" s="195" t="s">
        <v>10</v>
      </c>
      <c r="AY88" s="195" t="s">
        <v>10</v>
      </c>
      <c r="AZ88" s="195" t="s">
        <v>10</v>
      </c>
      <c r="BA88" s="195" t="s">
        <v>10</v>
      </c>
      <c r="BB88" s="195" t="s">
        <v>10</v>
      </c>
      <c r="BC88" s="195" t="s">
        <v>10</v>
      </c>
      <c r="BD88" s="195" t="s">
        <v>10</v>
      </c>
      <c r="BE88" s="195" t="s">
        <v>10</v>
      </c>
      <c r="BF88" s="195" t="s">
        <v>10</v>
      </c>
      <c r="BG88" s="195" t="s">
        <v>10</v>
      </c>
      <c r="BH88" s="195" t="s">
        <v>10</v>
      </c>
      <c r="BI88" s="195" t="s">
        <v>10</v>
      </c>
      <c r="BJ88" s="195" t="s">
        <v>10</v>
      </c>
      <c r="BK88" s="195" t="s">
        <v>10</v>
      </c>
      <c r="BL88" s="195" t="s">
        <v>10</v>
      </c>
    </row>
    <row r="89" spans="2:64" s="31" customFormat="1" ht="15" customHeight="1">
      <c r="B89" s="32" t="s">
        <v>63</v>
      </c>
      <c r="C89" s="186" t="s">
        <v>132</v>
      </c>
      <c r="D89" s="195">
        <v>3638</v>
      </c>
      <c r="E89" s="195">
        <v>3501</v>
      </c>
      <c r="F89" s="195">
        <v>3383</v>
      </c>
      <c r="G89" s="195">
        <v>3242</v>
      </c>
      <c r="H89" s="195">
        <v>3097</v>
      </c>
      <c r="I89" s="195" t="s">
        <v>10</v>
      </c>
      <c r="J89" s="195" t="s">
        <v>10</v>
      </c>
      <c r="K89" s="195" t="s">
        <v>10</v>
      </c>
      <c r="L89" s="195" t="s">
        <v>10</v>
      </c>
      <c r="M89" s="195" t="s">
        <v>10</v>
      </c>
      <c r="N89" s="195" t="s">
        <v>10</v>
      </c>
      <c r="O89" s="195" t="s">
        <v>10</v>
      </c>
      <c r="P89" s="195" t="s">
        <v>10</v>
      </c>
      <c r="Q89" s="195" t="s">
        <v>10</v>
      </c>
      <c r="R89" s="195" t="s">
        <v>10</v>
      </c>
      <c r="S89" s="195" t="s">
        <v>10</v>
      </c>
      <c r="T89" s="195" t="s">
        <v>10</v>
      </c>
      <c r="U89" s="195" t="s">
        <v>10</v>
      </c>
      <c r="V89" s="195" t="s">
        <v>10</v>
      </c>
      <c r="W89" s="195" t="s">
        <v>10</v>
      </c>
      <c r="X89" s="195" t="s">
        <v>10</v>
      </c>
      <c r="Y89" s="195" t="s">
        <v>10</v>
      </c>
      <c r="Z89" s="195" t="s">
        <v>10</v>
      </c>
      <c r="AA89" s="195" t="s">
        <v>10</v>
      </c>
      <c r="AB89" s="195" t="s">
        <v>10</v>
      </c>
      <c r="AC89" s="195" t="s">
        <v>10</v>
      </c>
      <c r="AD89" s="195" t="s">
        <v>10</v>
      </c>
      <c r="AE89" s="195" t="s">
        <v>10</v>
      </c>
      <c r="AF89" s="195" t="s">
        <v>10</v>
      </c>
      <c r="AG89" s="195" t="s">
        <v>10</v>
      </c>
      <c r="AH89" s="195" t="s">
        <v>10</v>
      </c>
      <c r="AI89" s="195" t="s">
        <v>10</v>
      </c>
      <c r="AJ89" s="195">
        <v>108841</v>
      </c>
      <c r="AK89" s="195">
        <v>117180</v>
      </c>
      <c r="AL89" s="195">
        <v>127242</v>
      </c>
      <c r="AM89" s="195">
        <v>133337</v>
      </c>
      <c r="AN89" s="195">
        <v>137494</v>
      </c>
      <c r="AO89" s="195">
        <v>141950</v>
      </c>
      <c r="AP89" s="195">
        <v>179628</v>
      </c>
      <c r="AQ89" s="196">
        <v>195310</v>
      </c>
      <c r="AR89" s="196">
        <v>197738</v>
      </c>
      <c r="AS89" s="196">
        <v>186714</v>
      </c>
      <c r="AT89" s="196">
        <v>220243</v>
      </c>
      <c r="AU89" s="196">
        <v>241723</v>
      </c>
      <c r="AV89" s="196">
        <v>241410</v>
      </c>
      <c r="AW89" s="196">
        <v>248563</v>
      </c>
      <c r="AX89" s="196">
        <v>248797</v>
      </c>
      <c r="AY89" s="196">
        <v>270797</v>
      </c>
      <c r="AZ89" s="196">
        <v>275865</v>
      </c>
      <c r="BA89" s="196">
        <v>281214</v>
      </c>
      <c r="BB89" s="196">
        <v>281545</v>
      </c>
      <c r="BC89" s="196">
        <v>267017.51997263305</v>
      </c>
      <c r="BD89" s="196">
        <v>261962</v>
      </c>
      <c r="BE89" s="196">
        <v>251700</v>
      </c>
      <c r="BF89" s="196">
        <v>245656</v>
      </c>
      <c r="BG89" s="196">
        <v>262130</v>
      </c>
      <c r="BH89" s="196">
        <v>328411</v>
      </c>
      <c r="BI89" s="196">
        <v>334845</v>
      </c>
      <c r="BJ89" s="196">
        <v>466848</v>
      </c>
      <c r="BK89" s="196">
        <v>497155</v>
      </c>
      <c r="BL89" s="196">
        <v>491328</v>
      </c>
    </row>
    <row r="90" spans="2:64" s="31" customFormat="1" ht="15" customHeight="1">
      <c r="B90" s="32" t="s">
        <v>64</v>
      </c>
      <c r="C90" s="186" t="s">
        <v>133</v>
      </c>
      <c r="D90" s="195">
        <v>92009</v>
      </c>
      <c r="E90" s="195">
        <v>99883</v>
      </c>
      <c r="F90" s="195">
        <v>63852</v>
      </c>
      <c r="G90" s="195">
        <v>24123</v>
      </c>
      <c r="H90" s="195">
        <v>63065</v>
      </c>
      <c r="I90" s="195">
        <v>94890</v>
      </c>
      <c r="J90" s="195">
        <v>120415</v>
      </c>
      <c r="K90" s="195">
        <v>168827</v>
      </c>
      <c r="L90" s="195">
        <v>155967</v>
      </c>
      <c r="M90" s="195">
        <v>170735</v>
      </c>
      <c r="N90" s="195">
        <v>168110</v>
      </c>
      <c r="O90" s="195">
        <v>56843</v>
      </c>
      <c r="P90" s="195">
        <v>64988</v>
      </c>
      <c r="Q90" s="195">
        <v>72716</v>
      </c>
      <c r="R90" s="195">
        <v>76220</v>
      </c>
      <c r="S90" s="195">
        <v>71985</v>
      </c>
      <c r="T90" s="195">
        <v>119979</v>
      </c>
      <c r="U90" s="195">
        <v>106522</v>
      </c>
      <c r="V90" s="195">
        <v>115280</v>
      </c>
      <c r="W90" s="195">
        <v>105511</v>
      </c>
      <c r="X90" s="195">
        <v>104158</v>
      </c>
      <c r="Y90" s="195">
        <v>91006</v>
      </c>
      <c r="Z90" s="195">
        <v>90452</v>
      </c>
      <c r="AA90" s="195">
        <v>90432</v>
      </c>
      <c r="AB90" s="195">
        <v>91368</v>
      </c>
      <c r="AC90" s="195">
        <v>95724</v>
      </c>
      <c r="AD90" s="195">
        <v>107236</v>
      </c>
      <c r="AE90" s="195" t="s">
        <v>10</v>
      </c>
      <c r="AF90" s="195" t="s">
        <v>10</v>
      </c>
      <c r="AG90" s="195" t="s">
        <v>10</v>
      </c>
      <c r="AH90" s="195" t="s">
        <v>10</v>
      </c>
      <c r="AI90" s="195" t="s">
        <v>10</v>
      </c>
      <c r="AJ90" s="195" t="s">
        <v>10</v>
      </c>
      <c r="AK90" s="195" t="s">
        <v>10</v>
      </c>
      <c r="AL90" s="195" t="s">
        <v>10</v>
      </c>
      <c r="AM90" s="195" t="s">
        <v>10</v>
      </c>
      <c r="AN90" s="195" t="s">
        <v>10</v>
      </c>
      <c r="AO90" s="195" t="s">
        <v>10</v>
      </c>
      <c r="AP90" s="195" t="s">
        <v>10</v>
      </c>
      <c r="AQ90" s="195" t="s">
        <v>10</v>
      </c>
      <c r="AR90" s="195" t="s">
        <v>10</v>
      </c>
      <c r="AS90" s="195" t="s">
        <v>10</v>
      </c>
      <c r="AT90" s="195" t="s">
        <v>10</v>
      </c>
      <c r="AU90" s="195" t="s">
        <v>10</v>
      </c>
      <c r="AV90" s="195" t="s">
        <v>10</v>
      </c>
      <c r="AW90" s="195" t="s">
        <v>10</v>
      </c>
      <c r="AX90" s="195" t="s">
        <v>10</v>
      </c>
      <c r="AY90" s="195" t="s">
        <v>10</v>
      </c>
      <c r="AZ90" s="195" t="s">
        <v>10</v>
      </c>
      <c r="BA90" s="195" t="s">
        <v>10</v>
      </c>
      <c r="BB90" s="195" t="s">
        <v>10</v>
      </c>
      <c r="BC90" s="195" t="s">
        <v>10</v>
      </c>
      <c r="BD90" s="195" t="s">
        <v>10</v>
      </c>
      <c r="BE90" s="195" t="s">
        <v>10</v>
      </c>
      <c r="BF90" s="195" t="s">
        <v>10</v>
      </c>
      <c r="BG90" s="195" t="s">
        <v>10</v>
      </c>
      <c r="BH90" s="195" t="s">
        <v>10</v>
      </c>
      <c r="BI90" s="195" t="s">
        <v>10</v>
      </c>
      <c r="BJ90" s="195" t="s">
        <v>10</v>
      </c>
      <c r="BK90" s="195" t="s">
        <v>10</v>
      </c>
      <c r="BL90" s="195" t="s">
        <v>10</v>
      </c>
    </row>
    <row r="91" spans="2:64" s="31" customFormat="1" ht="15" customHeight="1">
      <c r="B91" s="33" t="s">
        <v>64</v>
      </c>
      <c r="C91" s="187" t="s">
        <v>133</v>
      </c>
      <c r="D91" s="195" t="s">
        <v>10</v>
      </c>
      <c r="E91" s="195" t="s">
        <v>10</v>
      </c>
      <c r="F91" s="195" t="s">
        <v>10</v>
      </c>
      <c r="G91" s="195" t="s">
        <v>10</v>
      </c>
      <c r="H91" s="195" t="s">
        <v>10</v>
      </c>
      <c r="I91" s="195" t="s">
        <v>10</v>
      </c>
      <c r="J91" s="195" t="s">
        <v>10</v>
      </c>
      <c r="K91" s="195" t="s">
        <v>10</v>
      </c>
      <c r="L91" s="195" t="s">
        <v>10</v>
      </c>
      <c r="M91" s="195" t="s">
        <v>10</v>
      </c>
      <c r="N91" s="195" t="s">
        <v>10</v>
      </c>
      <c r="O91" s="195" t="s">
        <v>10</v>
      </c>
      <c r="P91" s="195" t="s">
        <v>10</v>
      </c>
      <c r="Q91" s="195" t="s">
        <v>10</v>
      </c>
      <c r="R91" s="195" t="s">
        <v>10</v>
      </c>
      <c r="S91" s="195">
        <v>71985</v>
      </c>
      <c r="T91" s="195">
        <v>91629</v>
      </c>
      <c r="U91" s="195">
        <v>79831</v>
      </c>
      <c r="V91" s="195">
        <v>92670</v>
      </c>
      <c r="W91" s="195" t="s">
        <v>10</v>
      </c>
      <c r="X91" s="195" t="s">
        <v>10</v>
      </c>
      <c r="Y91" s="195" t="s">
        <v>10</v>
      </c>
      <c r="Z91" s="195" t="s">
        <v>10</v>
      </c>
      <c r="AA91" s="195" t="s">
        <v>10</v>
      </c>
      <c r="AB91" s="195" t="s">
        <v>10</v>
      </c>
      <c r="AC91" s="195" t="s">
        <v>10</v>
      </c>
      <c r="AD91" s="195" t="s">
        <v>10</v>
      </c>
      <c r="AE91" s="195" t="s">
        <v>10</v>
      </c>
      <c r="AF91" s="195" t="s">
        <v>10</v>
      </c>
      <c r="AG91" s="195" t="s">
        <v>10</v>
      </c>
      <c r="AH91" s="195" t="s">
        <v>10</v>
      </c>
      <c r="AI91" s="195" t="s">
        <v>10</v>
      </c>
      <c r="AJ91" s="195" t="s">
        <v>10</v>
      </c>
      <c r="AK91" s="195" t="s">
        <v>10</v>
      </c>
      <c r="AL91" s="195" t="s">
        <v>10</v>
      </c>
      <c r="AM91" s="195" t="s">
        <v>10</v>
      </c>
      <c r="AN91" s="195" t="s">
        <v>10</v>
      </c>
      <c r="AO91" s="195" t="s">
        <v>10</v>
      </c>
      <c r="AP91" s="195" t="s">
        <v>10</v>
      </c>
      <c r="AQ91" s="195" t="s">
        <v>10</v>
      </c>
      <c r="AR91" s="195" t="s">
        <v>10</v>
      </c>
      <c r="AS91" s="195" t="s">
        <v>10</v>
      </c>
      <c r="AT91" s="195" t="s">
        <v>10</v>
      </c>
      <c r="AU91" s="195" t="s">
        <v>10</v>
      </c>
      <c r="AV91" s="195" t="s">
        <v>10</v>
      </c>
      <c r="AW91" s="195" t="s">
        <v>10</v>
      </c>
      <c r="AX91" s="195" t="s">
        <v>10</v>
      </c>
      <c r="AY91" s="195" t="s">
        <v>10</v>
      </c>
      <c r="AZ91" s="195" t="s">
        <v>10</v>
      </c>
      <c r="BA91" s="195" t="s">
        <v>10</v>
      </c>
      <c r="BB91" s="195" t="s">
        <v>10</v>
      </c>
      <c r="BC91" s="195" t="s">
        <v>10</v>
      </c>
      <c r="BD91" s="195" t="s">
        <v>10</v>
      </c>
      <c r="BE91" s="195" t="s">
        <v>10</v>
      </c>
      <c r="BF91" s="195" t="s">
        <v>10</v>
      </c>
      <c r="BG91" s="195" t="s">
        <v>10</v>
      </c>
      <c r="BH91" s="195" t="s">
        <v>10</v>
      </c>
      <c r="BI91" s="195" t="s">
        <v>10</v>
      </c>
      <c r="BJ91" s="195" t="s">
        <v>10</v>
      </c>
      <c r="BK91" s="195" t="s">
        <v>10</v>
      </c>
      <c r="BL91" s="195" t="s">
        <v>10</v>
      </c>
    </row>
    <row r="92" spans="2:64" s="31" customFormat="1" ht="15" customHeight="1">
      <c r="B92" s="33" t="s">
        <v>65</v>
      </c>
      <c r="C92" s="187" t="s">
        <v>134</v>
      </c>
      <c r="D92" s="195" t="s">
        <v>10</v>
      </c>
      <c r="E92" s="195" t="s">
        <v>10</v>
      </c>
      <c r="F92" s="195" t="s">
        <v>10</v>
      </c>
      <c r="G92" s="195" t="s">
        <v>10</v>
      </c>
      <c r="H92" s="195" t="s">
        <v>10</v>
      </c>
      <c r="I92" s="195" t="s">
        <v>10</v>
      </c>
      <c r="J92" s="195" t="s">
        <v>10</v>
      </c>
      <c r="K92" s="195" t="s">
        <v>10</v>
      </c>
      <c r="L92" s="195" t="s">
        <v>10</v>
      </c>
      <c r="M92" s="195" t="s">
        <v>10</v>
      </c>
      <c r="N92" s="195" t="s">
        <v>10</v>
      </c>
      <c r="O92" s="195" t="s">
        <v>10</v>
      </c>
      <c r="P92" s="195" t="s">
        <v>10</v>
      </c>
      <c r="Q92" s="195" t="s">
        <v>10</v>
      </c>
      <c r="R92" s="195" t="s">
        <v>10</v>
      </c>
      <c r="S92" s="195">
        <v>26792</v>
      </c>
      <c r="T92" s="195">
        <v>28350</v>
      </c>
      <c r="U92" s="195">
        <v>26691</v>
      </c>
      <c r="V92" s="195">
        <v>22610</v>
      </c>
      <c r="W92" s="195" t="s">
        <v>10</v>
      </c>
      <c r="X92" s="195" t="s">
        <v>10</v>
      </c>
      <c r="Y92" s="195" t="s">
        <v>10</v>
      </c>
      <c r="Z92" s="195" t="s">
        <v>10</v>
      </c>
      <c r="AA92" s="195" t="s">
        <v>10</v>
      </c>
      <c r="AB92" s="195" t="s">
        <v>10</v>
      </c>
      <c r="AC92" s="195" t="s">
        <v>10</v>
      </c>
      <c r="AD92" s="195" t="s">
        <v>10</v>
      </c>
      <c r="AE92" s="195" t="s">
        <v>10</v>
      </c>
      <c r="AF92" s="195" t="s">
        <v>10</v>
      </c>
      <c r="AG92" s="195" t="s">
        <v>10</v>
      </c>
      <c r="AH92" s="195" t="s">
        <v>10</v>
      </c>
      <c r="AI92" s="195" t="s">
        <v>10</v>
      </c>
      <c r="AJ92" s="195" t="s">
        <v>10</v>
      </c>
      <c r="AK92" s="195" t="s">
        <v>10</v>
      </c>
      <c r="AL92" s="195" t="s">
        <v>10</v>
      </c>
      <c r="AM92" s="195" t="s">
        <v>10</v>
      </c>
      <c r="AN92" s="195" t="s">
        <v>10</v>
      </c>
      <c r="AO92" s="195" t="s">
        <v>10</v>
      </c>
      <c r="AP92" s="195" t="s">
        <v>10</v>
      </c>
      <c r="AQ92" s="195" t="s">
        <v>10</v>
      </c>
      <c r="AR92" s="195" t="s">
        <v>10</v>
      </c>
      <c r="AS92" s="195" t="s">
        <v>10</v>
      </c>
      <c r="AT92" s="195" t="s">
        <v>10</v>
      </c>
      <c r="AU92" s="195" t="s">
        <v>10</v>
      </c>
      <c r="AV92" s="195" t="s">
        <v>10</v>
      </c>
      <c r="AW92" s="195" t="s">
        <v>10</v>
      </c>
      <c r="AX92" s="195" t="s">
        <v>10</v>
      </c>
      <c r="AY92" s="195" t="s">
        <v>10</v>
      </c>
      <c r="AZ92" s="195" t="s">
        <v>10</v>
      </c>
      <c r="BA92" s="195" t="s">
        <v>10</v>
      </c>
      <c r="BB92" s="195" t="s">
        <v>10</v>
      </c>
      <c r="BC92" s="195" t="s">
        <v>10</v>
      </c>
      <c r="BD92" s="195" t="s">
        <v>10</v>
      </c>
      <c r="BE92" s="195" t="s">
        <v>10</v>
      </c>
      <c r="BF92" s="195" t="s">
        <v>10</v>
      </c>
      <c r="BG92" s="195" t="s">
        <v>10</v>
      </c>
      <c r="BH92" s="195" t="s">
        <v>10</v>
      </c>
      <c r="BI92" s="195" t="s">
        <v>10</v>
      </c>
      <c r="BJ92" s="195" t="s">
        <v>10</v>
      </c>
      <c r="BK92" s="195" t="s">
        <v>10</v>
      </c>
      <c r="BL92" s="195" t="s">
        <v>10</v>
      </c>
    </row>
    <row r="93" spans="2:64" s="31" customFormat="1" ht="15" customHeight="1">
      <c r="B93" s="30" t="s">
        <v>66</v>
      </c>
      <c r="C93" s="185" t="s">
        <v>135</v>
      </c>
      <c r="D93" s="193">
        <v>76897</v>
      </c>
      <c r="E93" s="193">
        <v>93371</v>
      </c>
      <c r="F93" s="193">
        <v>109505</v>
      </c>
      <c r="G93" s="193">
        <v>132117</v>
      </c>
      <c r="H93" s="193">
        <v>136008</v>
      </c>
      <c r="I93" s="193">
        <v>133435</v>
      </c>
      <c r="J93" s="193">
        <v>125185</v>
      </c>
      <c r="K93" s="193">
        <v>120794</v>
      </c>
      <c r="L93" s="193">
        <v>117382</v>
      </c>
      <c r="M93" s="193">
        <v>113691</v>
      </c>
      <c r="N93" s="193">
        <v>111568</v>
      </c>
      <c r="O93" s="193">
        <v>113519</v>
      </c>
      <c r="P93" s="193">
        <v>111897</v>
      </c>
      <c r="Q93" s="193">
        <v>107005</v>
      </c>
      <c r="R93" s="193">
        <v>104359</v>
      </c>
      <c r="S93" s="193">
        <v>102182</v>
      </c>
      <c r="T93" s="193">
        <v>97659</v>
      </c>
      <c r="U93" s="193">
        <v>93855</v>
      </c>
      <c r="V93" s="193">
        <v>90955</v>
      </c>
      <c r="W93" s="193">
        <v>89627</v>
      </c>
      <c r="X93" s="193">
        <v>82714</v>
      </c>
      <c r="Y93" s="193">
        <v>78580</v>
      </c>
      <c r="Z93" s="193">
        <v>73487</v>
      </c>
      <c r="AA93" s="193">
        <v>68583</v>
      </c>
      <c r="AB93" s="193">
        <v>63594</v>
      </c>
      <c r="AC93" s="193">
        <v>59369</v>
      </c>
      <c r="AD93" s="193">
        <v>55690</v>
      </c>
      <c r="AE93" s="193">
        <v>106351</v>
      </c>
      <c r="AF93" s="193">
        <v>111834</v>
      </c>
      <c r="AG93" s="193">
        <v>106965</v>
      </c>
      <c r="AH93" s="193">
        <v>102151</v>
      </c>
      <c r="AI93" s="193">
        <v>189379</v>
      </c>
      <c r="AJ93" s="193">
        <v>180331</v>
      </c>
      <c r="AK93" s="193">
        <v>198959</v>
      </c>
      <c r="AL93" s="193">
        <v>188239</v>
      </c>
      <c r="AM93" s="193">
        <v>189667</v>
      </c>
      <c r="AN93" s="193">
        <v>208407</v>
      </c>
      <c r="AO93" s="194">
        <v>201846</v>
      </c>
      <c r="AP93" s="194">
        <v>553599</v>
      </c>
      <c r="AQ93" s="194">
        <v>528975</v>
      </c>
      <c r="AR93" s="194">
        <v>529426</v>
      </c>
      <c r="AS93" s="194">
        <v>540191</v>
      </c>
      <c r="AT93" s="194">
        <v>536320</v>
      </c>
      <c r="AU93" s="194">
        <v>544527</v>
      </c>
      <c r="AV93" s="194">
        <v>532310</v>
      </c>
      <c r="AW93" s="194">
        <v>534027</v>
      </c>
      <c r="AX93" s="194">
        <v>532678</v>
      </c>
      <c r="AY93" s="194">
        <v>828241</v>
      </c>
      <c r="AZ93" s="194">
        <v>973333</v>
      </c>
      <c r="BA93" s="194">
        <v>951034</v>
      </c>
      <c r="BB93" s="194">
        <v>956155</v>
      </c>
      <c r="BC93" s="194">
        <v>918597.27529377525</v>
      </c>
      <c r="BD93" s="194">
        <v>939234</v>
      </c>
      <c r="BE93" s="194">
        <v>983873</v>
      </c>
      <c r="BF93" s="194">
        <v>974051</v>
      </c>
      <c r="BG93" s="194">
        <v>1268019</v>
      </c>
      <c r="BH93" s="194">
        <v>2587652</v>
      </c>
      <c r="BI93" s="194">
        <v>2604140</v>
      </c>
      <c r="BJ93" s="194">
        <v>2544803</v>
      </c>
      <c r="BK93" s="194">
        <v>2574237</v>
      </c>
      <c r="BL93" s="194">
        <v>2434847</v>
      </c>
    </row>
    <row r="94" spans="2:64" s="31" customFormat="1" ht="15" customHeight="1">
      <c r="B94" s="32" t="s">
        <v>67</v>
      </c>
      <c r="C94" s="186" t="s">
        <v>136</v>
      </c>
      <c r="D94" s="195">
        <v>76897</v>
      </c>
      <c r="E94" s="195">
        <v>93371</v>
      </c>
      <c r="F94" s="195">
        <v>109505</v>
      </c>
      <c r="G94" s="195">
        <v>132117</v>
      </c>
      <c r="H94" s="195">
        <v>136008</v>
      </c>
      <c r="I94" s="195">
        <v>133435</v>
      </c>
      <c r="J94" s="195">
        <v>125185</v>
      </c>
      <c r="K94" s="195">
        <v>120794</v>
      </c>
      <c r="L94" s="195">
        <v>117382</v>
      </c>
      <c r="M94" s="195">
        <v>113691</v>
      </c>
      <c r="N94" s="195">
        <v>111568</v>
      </c>
      <c r="O94" s="195">
        <v>113519</v>
      </c>
      <c r="P94" s="195">
        <v>111897</v>
      </c>
      <c r="Q94" s="195">
        <v>107005</v>
      </c>
      <c r="R94" s="195">
        <v>104359</v>
      </c>
      <c r="S94" s="195">
        <v>102182</v>
      </c>
      <c r="T94" s="195">
        <v>97659</v>
      </c>
      <c r="U94" s="195">
        <v>93855</v>
      </c>
      <c r="V94" s="195">
        <v>90955</v>
      </c>
      <c r="W94" s="195">
        <v>89627</v>
      </c>
      <c r="X94" s="195">
        <v>82714</v>
      </c>
      <c r="Y94" s="195">
        <v>78580</v>
      </c>
      <c r="Z94" s="195">
        <v>73487</v>
      </c>
      <c r="AA94" s="195">
        <v>68583</v>
      </c>
      <c r="AB94" s="195">
        <v>63594</v>
      </c>
      <c r="AC94" s="195">
        <v>59369</v>
      </c>
      <c r="AD94" s="195">
        <v>55690</v>
      </c>
      <c r="AE94" s="195" t="s">
        <v>10</v>
      </c>
      <c r="AF94" s="195" t="s">
        <v>10</v>
      </c>
      <c r="AG94" s="195" t="s">
        <v>10</v>
      </c>
      <c r="AH94" s="195" t="s">
        <v>10</v>
      </c>
      <c r="AI94" s="195" t="s">
        <v>10</v>
      </c>
      <c r="AJ94" s="195">
        <v>180331</v>
      </c>
      <c r="AK94" s="195">
        <v>198959</v>
      </c>
      <c r="AL94" s="195">
        <v>188239</v>
      </c>
      <c r="AM94" s="195" t="s">
        <v>10</v>
      </c>
      <c r="AN94" s="195" t="s">
        <v>10</v>
      </c>
      <c r="AO94" s="195" t="s">
        <v>10</v>
      </c>
      <c r="AP94" s="195" t="s">
        <v>10</v>
      </c>
      <c r="AQ94" s="196">
        <v>528975</v>
      </c>
      <c r="AR94" s="196">
        <v>529426</v>
      </c>
      <c r="AS94" s="196">
        <v>540191</v>
      </c>
      <c r="AT94" s="196">
        <v>536320</v>
      </c>
      <c r="AU94" s="196">
        <v>544527</v>
      </c>
      <c r="AV94" s="196">
        <v>532310</v>
      </c>
      <c r="AW94" s="196">
        <v>534027</v>
      </c>
      <c r="AX94" s="196">
        <v>532678</v>
      </c>
      <c r="AY94" s="196">
        <v>828241</v>
      </c>
      <c r="AZ94" s="196">
        <v>973333</v>
      </c>
      <c r="BA94" s="196">
        <v>951034</v>
      </c>
      <c r="BB94" s="196">
        <v>956155</v>
      </c>
      <c r="BC94" s="196">
        <v>918597.27529377525</v>
      </c>
      <c r="BD94" s="196">
        <v>939234</v>
      </c>
      <c r="BE94" s="196">
        <v>983873</v>
      </c>
      <c r="BF94" s="196">
        <v>974051</v>
      </c>
      <c r="BG94" s="196">
        <v>1268019</v>
      </c>
      <c r="BH94" s="196">
        <v>2587652</v>
      </c>
      <c r="BI94" s="196">
        <v>2604140</v>
      </c>
      <c r="BJ94" s="196">
        <v>2544803</v>
      </c>
      <c r="BK94" s="196">
        <v>2574237</v>
      </c>
      <c r="BL94" s="196">
        <v>2434847</v>
      </c>
    </row>
    <row r="95" spans="2:64" s="31" customFormat="1" ht="15" customHeight="1">
      <c r="B95" s="34" t="s">
        <v>68</v>
      </c>
      <c r="C95" s="188" t="s">
        <v>137</v>
      </c>
      <c r="D95" s="197">
        <v>76897</v>
      </c>
      <c r="E95" s="197">
        <v>93371</v>
      </c>
      <c r="F95" s="197">
        <v>109505</v>
      </c>
      <c r="G95" s="197" t="s">
        <v>10</v>
      </c>
      <c r="H95" s="197">
        <v>136008</v>
      </c>
      <c r="I95" s="197">
        <v>133435</v>
      </c>
      <c r="J95" s="197">
        <v>125185</v>
      </c>
      <c r="K95" s="197" t="s">
        <v>10</v>
      </c>
      <c r="L95" s="197" t="s">
        <v>10</v>
      </c>
      <c r="M95" s="197" t="s">
        <v>10</v>
      </c>
      <c r="N95" s="197" t="s">
        <v>10</v>
      </c>
      <c r="O95" s="197" t="s">
        <v>10</v>
      </c>
      <c r="P95" s="197" t="s">
        <v>10</v>
      </c>
      <c r="Q95" s="197" t="s">
        <v>10</v>
      </c>
      <c r="R95" s="197" t="s">
        <v>10</v>
      </c>
      <c r="S95" s="197" t="s">
        <v>10</v>
      </c>
      <c r="T95" s="197" t="s">
        <v>10</v>
      </c>
      <c r="U95" s="197" t="s">
        <v>10</v>
      </c>
      <c r="V95" s="197" t="s">
        <v>10</v>
      </c>
      <c r="W95" s="197" t="s">
        <v>10</v>
      </c>
      <c r="X95" s="197" t="s">
        <v>10</v>
      </c>
      <c r="Y95" s="197" t="s">
        <v>10</v>
      </c>
      <c r="Z95" s="197" t="s">
        <v>10</v>
      </c>
      <c r="AA95" s="197" t="s">
        <v>10</v>
      </c>
      <c r="AB95" s="197" t="s">
        <v>10</v>
      </c>
      <c r="AC95" s="197" t="s">
        <v>10</v>
      </c>
      <c r="AD95" s="197" t="s">
        <v>10</v>
      </c>
      <c r="AE95" s="197" t="s">
        <v>10</v>
      </c>
      <c r="AF95" s="197" t="s">
        <v>10</v>
      </c>
      <c r="AG95" s="197" t="s">
        <v>10</v>
      </c>
      <c r="AH95" s="197" t="s">
        <v>10</v>
      </c>
      <c r="AI95" s="197" t="s">
        <v>10</v>
      </c>
      <c r="AJ95" s="197" t="s">
        <v>10</v>
      </c>
      <c r="AK95" s="197" t="s">
        <v>10</v>
      </c>
      <c r="AL95" s="197" t="s">
        <v>10</v>
      </c>
      <c r="AM95" s="197" t="s">
        <v>10</v>
      </c>
      <c r="AN95" s="197" t="s">
        <v>10</v>
      </c>
      <c r="AO95" s="197" t="s">
        <v>10</v>
      </c>
      <c r="AP95" s="197" t="s">
        <v>10</v>
      </c>
      <c r="AQ95" s="197" t="s">
        <v>10</v>
      </c>
      <c r="AR95" s="197" t="s">
        <v>10</v>
      </c>
      <c r="AS95" s="197" t="s">
        <v>10</v>
      </c>
      <c r="AT95" s="197" t="s">
        <v>10</v>
      </c>
      <c r="AU95" s="197" t="s">
        <v>10</v>
      </c>
      <c r="AV95" s="197" t="s">
        <v>10</v>
      </c>
      <c r="AW95" s="197" t="s">
        <v>10</v>
      </c>
      <c r="AX95" s="197" t="s">
        <v>10</v>
      </c>
      <c r="AY95" s="197" t="s">
        <v>10</v>
      </c>
      <c r="AZ95" s="197" t="s">
        <v>10</v>
      </c>
      <c r="BA95" s="197" t="s">
        <v>10</v>
      </c>
      <c r="BB95" s="197" t="s">
        <v>10</v>
      </c>
      <c r="BC95" s="197" t="s">
        <v>10</v>
      </c>
      <c r="BD95" s="197" t="s">
        <v>10</v>
      </c>
      <c r="BE95" s="197" t="s">
        <v>10</v>
      </c>
      <c r="BF95" s="197" t="s">
        <v>10</v>
      </c>
      <c r="BG95" s="197" t="s">
        <v>10</v>
      </c>
      <c r="BH95" s="197" t="s">
        <v>10</v>
      </c>
      <c r="BI95" s="197" t="s">
        <v>10</v>
      </c>
      <c r="BJ95" s="197" t="s">
        <v>10</v>
      </c>
      <c r="BK95" s="197" t="s">
        <v>10</v>
      </c>
      <c r="BL95" s="197" t="s">
        <v>10</v>
      </c>
    </row>
    <row r="96" spans="2:64" s="31" customFormat="1" ht="15" customHeight="1">
      <c r="D96" s="198"/>
      <c r="E96" s="198"/>
      <c r="F96" s="198"/>
      <c r="G96" s="198"/>
      <c r="H96" s="198"/>
      <c r="I96" s="198"/>
      <c r="J96" s="198"/>
      <c r="K96" s="198"/>
      <c r="L96" s="198"/>
      <c r="M96" s="198"/>
      <c r="N96" s="198"/>
      <c r="O96" s="198"/>
      <c r="P96" s="198"/>
      <c r="Q96" s="198"/>
      <c r="R96" s="198"/>
      <c r="S96" s="198"/>
      <c r="T96" s="198"/>
      <c r="U96" s="198"/>
      <c r="V96" s="198"/>
      <c r="W96" s="198"/>
      <c r="X96" s="198"/>
      <c r="Y96" s="198"/>
      <c r="Z96" s="198"/>
      <c r="AA96" s="198"/>
      <c r="AB96" s="198"/>
      <c r="AC96" s="198"/>
      <c r="AD96" s="198"/>
      <c r="AE96" s="198"/>
      <c r="AF96" s="198"/>
      <c r="AG96" s="198"/>
      <c r="AH96" s="198"/>
      <c r="AI96" s="198"/>
      <c r="AJ96" s="198"/>
      <c r="AK96" s="198"/>
      <c r="AL96" s="198"/>
      <c r="AM96" s="198"/>
      <c r="AN96" s="198"/>
      <c r="AO96" s="198"/>
      <c r="AP96" s="198"/>
      <c r="AQ96" s="198"/>
      <c r="AR96" s="198"/>
      <c r="AS96" s="198"/>
      <c r="AT96" s="198"/>
      <c r="AU96" s="198"/>
      <c r="AV96" s="198"/>
      <c r="AW96" s="198"/>
      <c r="AX96" s="198"/>
      <c r="AY96" s="198"/>
      <c r="AZ96" s="198"/>
      <c r="BA96" s="198"/>
      <c r="BB96" s="198"/>
      <c r="BC96" s="198"/>
      <c r="BD96" s="198"/>
      <c r="BE96" s="198"/>
      <c r="BF96" s="198"/>
      <c r="BG96" s="198"/>
      <c r="BH96" s="198"/>
      <c r="BI96" s="198"/>
      <c r="BJ96" s="198"/>
      <c r="BK96" s="198"/>
      <c r="BL96" s="198"/>
    </row>
    <row r="97" spans="2:64" s="31" customFormat="1" ht="15" customHeight="1">
      <c r="B97" s="26" t="s">
        <v>138</v>
      </c>
      <c r="C97" s="183" t="s">
        <v>571</v>
      </c>
      <c r="D97" s="199">
        <v>3945843</v>
      </c>
      <c r="E97" s="199">
        <v>3849983</v>
      </c>
      <c r="F97" s="199">
        <v>3977114</v>
      </c>
      <c r="G97" s="199">
        <v>4019641</v>
      </c>
      <c r="H97" s="199">
        <v>4074203</v>
      </c>
      <c r="I97" s="199">
        <v>4234551</v>
      </c>
      <c r="J97" s="199">
        <v>4067380</v>
      </c>
      <c r="K97" s="199">
        <v>4332572</v>
      </c>
      <c r="L97" s="199">
        <v>5021397</v>
      </c>
      <c r="M97" s="199">
        <v>4780051</v>
      </c>
      <c r="N97" s="199">
        <v>4661841</v>
      </c>
      <c r="O97" s="199">
        <v>4906918</v>
      </c>
      <c r="P97" s="199">
        <v>5007490</v>
      </c>
      <c r="Q97" s="199">
        <v>4894138</v>
      </c>
      <c r="R97" s="199">
        <v>4800162</v>
      </c>
      <c r="S97" s="199">
        <v>4873531</v>
      </c>
      <c r="T97" s="199">
        <v>5226122</v>
      </c>
      <c r="U97" s="199">
        <v>5071706</v>
      </c>
      <c r="V97" s="199">
        <v>5659070</v>
      </c>
      <c r="W97" s="199">
        <v>5183866</v>
      </c>
      <c r="X97" s="199">
        <v>4808627</v>
      </c>
      <c r="Y97" s="199">
        <v>4888513</v>
      </c>
      <c r="Z97" s="199">
        <v>4779419</v>
      </c>
      <c r="AA97" s="199">
        <v>4868291</v>
      </c>
      <c r="AB97" s="199">
        <v>4823983</v>
      </c>
      <c r="AC97" s="199">
        <v>4745357</v>
      </c>
      <c r="AD97" s="199">
        <v>4677284</v>
      </c>
      <c r="AE97" s="199">
        <v>4970681</v>
      </c>
      <c r="AF97" s="199">
        <v>4931412</v>
      </c>
      <c r="AG97" s="199">
        <v>5334544</v>
      </c>
      <c r="AH97" s="199">
        <v>5907205</v>
      </c>
      <c r="AI97" s="199">
        <v>5822659</v>
      </c>
      <c r="AJ97" s="199">
        <v>5783415</v>
      </c>
      <c r="AK97" s="199">
        <v>6108130</v>
      </c>
      <c r="AL97" s="199">
        <v>6298762</v>
      </c>
      <c r="AM97" s="199">
        <v>6328114</v>
      </c>
      <c r="AN97" s="199">
        <v>6369897</v>
      </c>
      <c r="AO97" s="200">
        <v>6906563</v>
      </c>
      <c r="AP97" s="200">
        <v>7922554</v>
      </c>
      <c r="AQ97" s="200">
        <v>8980458</v>
      </c>
      <c r="AR97" s="200">
        <v>9497796</v>
      </c>
      <c r="AS97" s="200">
        <v>9168896</v>
      </c>
      <c r="AT97" s="200">
        <v>10339502</v>
      </c>
      <c r="AU97" s="200">
        <v>10719787</v>
      </c>
      <c r="AV97" s="200">
        <v>11115484</v>
      </c>
      <c r="AW97" s="200">
        <v>11853111</v>
      </c>
      <c r="AX97" s="200">
        <v>11976908</v>
      </c>
      <c r="AY97" s="200">
        <v>12882347</v>
      </c>
      <c r="AZ97" s="200">
        <v>12547458</v>
      </c>
      <c r="BA97" s="200">
        <v>12530376</v>
      </c>
      <c r="BB97" s="200">
        <v>12767413</v>
      </c>
      <c r="BC97" s="200">
        <v>12820144.867185319</v>
      </c>
      <c r="BD97" s="269">
        <v>13551721</v>
      </c>
      <c r="BE97" s="269">
        <v>13903166</v>
      </c>
      <c r="BF97" s="269">
        <v>13931994</v>
      </c>
      <c r="BG97" s="269">
        <v>15437636</v>
      </c>
      <c r="BH97" s="269">
        <v>18121825</v>
      </c>
      <c r="BI97" s="269">
        <v>17465355</v>
      </c>
      <c r="BJ97" s="269">
        <v>18438468</v>
      </c>
      <c r="BK97" s="269">
        <v>19077325</v>
      </c>
      <c r="BL97" s="269">
        <v>18941908</v>
      </c>
    </row>
    <row r="98" spans="2:64" s="29" customFormat="1" ht="15" customHeight="1">
      <c r="B98" s="127" t="s">
        <v>139</v>
      </c>
      <c r="C98" s="184" t="s">
        <v>211</v>
      </c>
      <c r="D98" s="191">
        <v>1069395</v>
      </c>
      <c r="E98" s="191">
        <v>834004</v>
      </c>
      <c r="F98" s="191">
        <v>1075713</v>
      </c>
      <c r="G98" s="191">
        <v>1064087</v>
      </c>
      <c r="H98" s="191">
        <v>1090479</v>
      </c>
      <c r="I98" s="191">
        <v>1394443</v>
      </c>
      <c r="J98" s="191">
        <v>1278649</v>
      </c>
      <c r="K98" s="191">
        <v>1384129</v>
      </c>
      <c r="L98" s="191">
        <v>1463120</v>
      </c>
      <c r="M98" s="191">
        <v>1134222</v>
      </c>
      <c r="N98" s="191">
        <v>1025714</v>
      </c>
      <c r="O98" s="191">
        <v>1154384</v>
      </c>
      <c r="P98" s="191">
        <v>1241644</v>
      </c>
      <c r="Q98" s="191">
        <v>1126694</v>
      </c>
      <c r="R98" s="191">
        <v>947343</v>
      </c>
      <c r="S98" s="191">
        <v>1038258</v>
      </c>
      <c r="T98" s="191">
        <v>1621799</v>
      </c>
      <c r="U98" s="191">
        <v>1570991</v>
      </c>
      <c r="V98" s="191">
        <v>1931569</v>
      </c>
      <c r="W98" s="191">
        <v>1511424</v>
      </c>
      <c r="X98" s="191">
        <v>1269467</v>
      </c>
      <c r="Y98" s="191">
        <v>1036458</v>
      </c>
      <c r="Z98" s="191">
        <v>1127397</v>
      </c>
      <c r="AA98" s="191">
        <v>1239669</v>
      </c>
      <c r="AB98" s="191">
        <v>1288130</v>
      </c>
      <c r="AC98" s="191">
        <v>1265267</v>
      </c>
      <c r="AD98" s="191">
        <v>1274242</v>
      </c>
      <c r="AE98" s="191">
        <v>1587906</v>
      </c>
      <c r="AF98" s="191">
        <v>1667659</v>
      </c>
      <c r="AG98" s="191">
        <v>1628752</v>
      </c>
      <c r="AH98" s="191">
        <v>1508753</v>
      </c>
      <c r="AI98" s="191">
        <v>1582508</v>
      </c>
      <c r="AJ98" s="191">
        <v>1469087</v>
      </c>
      <c r="AK98" s="191">
        <v>1274598</v>
      </c>
      <c r="AL98" s="191">
        <v>1387644</v>
      </c>
      <c r="AM98" s="191">
        <v>1507680</v>
      </c>
      <c r="AN98" s="191">
        <v>1414870</v>
      </c>
      <c r="AO98" s="192">
        <v>1678247</v>
      </c>
      <c r="AP98" s="192">
        <v>2230684</v>
      </c>
      <c r="AQ98" s="192">
        <v>3040920</v>
      </c>
      <c r="AR98" s="192">
        <v>2956590</v>
      </c>
      <c r="AS98" s="192">
        <v>2620600</v>
      </c>
      <c r="AT98" s="192">
        <v>3534234</v>
      </c>
      <c r="AU98" s="192">
        <v>3949845</v>
      </c>
      <c r="AV98" s="192">
        <v>3827556</v>
      </c>
      <c r="AW98" s="192">
        <v>3700986</v>
      </c>
      <c r="AX98" s="192">
        <v>3757701</v>
      </c>
      <c r="AY98" s="192">
        <v>3900956</v>
      </c>
      <c r="AZ98" s="192">
        <v>3348787</v>
      </c>
      <c r="BA98" s="192">
        <v>3341815</v>
      </c>
      <c r="BB98" s="192">
        <v>3551919</v>
      </c>
      <c r="BC98" s="192">
        <v>4070902.9378451002</v>
      </c>
      <c r="BD98" s="192">
        <v>4242189</v>
      </c>
      <c r="BE98" s="192">
        <v>4165882</v>
      </c>
      <c r="BF98" s="192">
        <v>4295114</v>
      </c>
      <c r="BG98" s="192">
        <v>4659918</v>
      </c>
      <c r="BH98" s="192">
        <v>4797602</v>
      </c>
      <c r="BI98" s="192">
        <v>4453493</v>
      </c>
      <c r="BJ98" s="192">
        <v>4459378</v>
      </c>
      <c r="BK98" s="192">
        <v>4727677</v>
      </c>
      <c r="BL98" s="192">
        <v>5045002</v>
      </c>
    </row>
    <row r="99" spans="2:64" s="31" customFormat="1" ht="15" customHeight="1">
      <c r="B99" s="30" t="s">
        <v>140</v>
      </c>
      <c r="C99" s="185" t="s">
        <v>212</v>
      </c>
      <c r="D99" s="193">
        <v>64296</v>
      </c>
      <c r="E99" s="193">
        <v>87261</v>
      </c>
      <c r="F99" s="193">
        <v>104459</v>
      </c>
      <c r="G99" s="193">
        <v>64864</v>
      </c>
      <c r="H99" s="193">
        <v>72958</v>
      </c>
      <c r="I99" s="193">
        <v>83908</v>
      </c>
      <c r="J99" s="193">
        <v>91762</v>
      </c>
      <c r="K99" s="193">
        <v>56815</v>
      </c>
      <c r="L99" s="193">
        <v>65243</v>
      </c>
      <c r="M99" s="193">
        <v>86363</v>
      </c>
      <c r="N99" s="193">
        <v>106146</v>
      </c>
      <c r="O99" s="193">
        <v>58817</v>
      </c>
      <c r="P99" s="193">
        <v>73265</v>
      </c>
      <c r="Q99" s="193">
        <v>82674</v>
      </c>
      <c r="R99" s="193">
        <v>93599</v>
      </c>
      <c r="S99" s="193">
        <v>41640</v>
      </c>
      <c r="T99" s="193">
        <v>51003</v>
      </c>
      <c r="U99" s="193">
        <v>67960</v>
      </c>
      <c r="V99" s="193">
        <v>85307</v>
      </c>
      <c r="W99" s="193">
        <v>39685</v>
      </c>
      <c r="X99" s="193">
        <v>52668</v>
      </c>
      <c r="Y99" s="193">
        <v>65084</v>
      </c>
      <c r="Z99" s="193">
        <v>79107</v>
      </c>
      <c r="AA99" s="193">
        <v>41260</v>
      </c>
      <c r="AB99" s="193">
        <v>51842</v>
      </c>
      <c r="AC99" s="193">
        <v>69582</v>
      </c>
      <c r="AD99" s="193">
        <v>87315</v>
      </c>
      <c r="AE99" s="193">
        <v>57491</v>
      </c>
      <c r="AF99" s="193">
        <v>75949</v>
      </c>
      <c r="AG99" s="193">
        <v>95290</v>
      </c>
      <c r="AH99" s="193">
        <v>118559</v>
      </c>
      <c r="AI99" s="193">
        <v>77786</v>
      </c>
      <c r="AJ99" s="193">
        <v>93655</v>
      </c>
      <c r="AK99" s="193">
        <v>112924</v>
      </c>
      <c r="AL99" s="193">
        <v>136893</v>
      </c>
      <c r="AM99" s="193">
        <v>78876</v>
      </c>
      <c r="AN99" s="193">
        <v>80381</v>
      </c>
      <c r="AO99" s="194">
        <v>84820</v>
      </c>
      <c r="AP99" s="194">
        <v>121490</v>
      </c>
      <c r="AQ99" s="194">
        <v>99698</v>
      </c>
      <c r="AR99" s="194">
        <v>128292</v>
      </c>
      <c r="AS99" s="194">
        <v>169547</v>
      </c>
      <c r="AT99" s="194">
        <v>208496</v>
      </c>
      <c r="AU99" s="194">
        <v>153993</v>
      </c>
      <c r="AV99" s="194">
        <v>171745</v>
      </c>
      <c r="AW99" s="194">
        <v>210462</v>
      </c>
      <c r="AX99" s="194">
        <v>242929</v>
      </c>
      <c r="AY99" s="194">
        <v>169300</v>
      </c>
      <c r="AZ99" s="194">
        <v>194892</v>
      </c>
      <c r="BA99" s="194">
        <v>214375</v>
      </c>
      <c r="BB99" s="194">
        <v>248399</v>
      </c>
      <c r="BC99" s="194">
        <v>156719</v>
      </c>
      <c r="BD99" s="194">
        <v>187042</v>
      </c>
      <c r="BE99" s="194">
        <v>239521</v>
      </c>
      <c r="BF99" s="194">
        <v>277571</v>
      </c>
      <c r="BG99" s="194">
        <v>192109</v>
      </c>
      <c r="BH99" s="194">
        <v>217976</v>
      </c>
      <c r="BI99" s="194">
        <v>260358</v>
      </c>
      <c r="BJ99" s="194">
        <v>282642</v>
      </c>
      <c r="BK99" s="194">
        <v>172342</v>
      </c>
      <c r="BL99" s="194">
        <v>206147</v>
      </c>
    </row>
    <row r="100" spans="2:64" s="31" customFormat="1" ht="15" customHeight="1">
      <c r="B100" s="32" t="s">
        <v>141</v>
      </c>
      <c r="C100" s="186" t="s">
        <v>213</v>
      </c>
      <c r="D100" s="195" t="s">
        <v>10</v>
      </c>
      <c r="E100" s="195" t="s">
        <v>10</v>
      </c>
      <c r="F100" s="195" t="s">
        <v>10</v>
      </c>
      <c r="G100" s="195" t="s">
        <v>10</v>
      </c>
      <c r="H100" s="195" t="s">
        <v>10</v>
      </c>
      <c r="I100" s="195" t="s">
        <v>10</v>
      </c>
      <c r="J100" s="195" t="s">
        <v>10</v>
      </c>
      <c r="K100" s="195" t="s">
        <v>10</v>
      </c>
      <c r="L100" s="195" t="s">
        <v>10</v>
      </c>
      <c r="M100" s="195" t="s">
        <v>10</v>
      </c>
      <c r="N100" s="195" t="s">
        <v>10</v>
      </c>
      <c r="O100" s="195" t="s">
        <v>10</v>
      </c>
      <c r="P100" s="195" t="s">
        <v>10</v>
      </c>
      <c r="Q100" s="195" t="s">
        <v>10</v>
      </c>
      <c r="R100" s="195" t="s">
        <v>10</v>
      </c>
      <c r="S100" s="195" t="s">
        <v>10</v>
      </c>
      <c r="T100" s="195" t="s">
        <v>10</v>
      </c>
      <c r="U100" s="195" t="s">
        <v>10</v>
      </c>
      <c r="V100" s="195" t="s">
        <v>10</v>
      </c>
      <c r="W100" s="195">
        <v>39685</v>
      </c>
      <c r="X100" s="195" t="s">
        <v>10</v>
      </c>
      <c r="Y100" s="195" t="s">
        <v>10</v>
      </c>
      <c r="Z100" s="195" t="s">
        <v>10</v>
      </c>
      <c r="AA100" s="195">
        <v>41260</v>
      </c>
      <c r="AB100" s="195" t="s">
        <v>10</v>
      </c>
      <c r="AC100" s="195" t="s">
        <v>10</v>
      </c>
      <c r="AD100" s="195" t="s">
        <v>10</v>
      </c>
      <c r="AE100" s="195">
        <v>57491</v>
      </c>
      <c r="AF100" s="195">
        <v>75949</v>
      </c>
      <c r="AG100" s="195">
        <v>95290</v>
      </c>
      <c r="AH100" s="195" t="s">
        <v>10</v>
      </c>
      <c r="AI100" s="195">
        <v>77786</v>
      </c>
      <c r="AJ100" s="195">
        <v>93655</v>
      </c>
      <c r="AK100" s="195">
        <v>112924</v>
      </c>
      <c r="AL100" s="195">
        <v>136893</v>
      </c>
      <c r="AM100" s="195">
        <v>78876</v>
      </c>
      <c r="AN100" s="195">
        <v>80381</v>
      </c>
      <c r="AO100" s="195">
        <v>84820</v>
      </c>
      <c r="AP100" s="195">
        <v>121490</v>
      </c>
      <c r="AQ100" s="195">
        <v>99698</v>
      </c>
      <c r="AR100" s="196">
        <v>128292</v>
      </c>
      <c r="AS100" s="196">
        <v>169547</v>
      </c>
      <c r="AT100" s="196">
        <v>208496</v>
      </c>
      <c r="AU100" s="195" t="s">
        <v>10</v>
      </c>
      <c r="AV100" s="195" t="s">
        <v>10</v>
      </c>
      <c r="AW100" s="195" t="s">
        <v>10</v>
      </c>
      <c r="AX100" s="195" t="s">
        <v>10</v>
      </c>
      <c r="AY100" s="195" t="s">
        <v>10</v>
      </c>
      <c r="AZ100" s="195" t="s">
        <v>10</v>
      </c>
      <c r="BA100" s="195" t="s">
        <v>10</v>
      </c>
      <c r="BB100" s="195" t="s">
        <v>10</v>
      </c>
      <c r="BC100" s="195" t="s">
        <v>10</v>
      </c>
      <c r="BD100" s="195" t="s">
        <v>10</v>
      </c>
      <c r="BE100" s="195" t="s">
        <v>10</v>
      </c>
      <c r="BF100" s="195" t="s">
        <v>10</v>
      </c>
      <c r="BG100" s="195" t="s">
        <v>10</v>
      </c>
      <c r="BH100" s="195" t="s">
        <v>10</v>
      </c>
      <c r="BI100" s="195" t="s">
        <v>10</v>
      </c>
      <c r="BJ100" s="195" t="s">
        <v>10</v>
      </c>
      <c r="BK100" s="195" t="s">
        <v>10</v>
      </c>
      <c r="BL100" s="195" t="s">
        <v>10</v>
      </c>
    </row>
    <row r="101" spans="2:64" s="31" customFormat="1" ht="15" customHeight="1">
      <c r="B101" s="32" t="s">
        <v>142</v>
      </c>
      <c r="C101" s="186" t="s">
        <v>214</v>
      </c>
      <c r="D101" s="195">
        <v>64296</v>
      </c>
      <c r="E101" s="195">
        <v>87261</v>
      </c>
      <c r="F101" s="195">
        <v>104459</v>
      </c>
      <c r="G101" s="195">
        <v>64864</v>
      </c>
      <c r="H101" s="195">
        <v>72958</v>
      </c>
      <c r="I101" s="195">
        <v>83908</v>
      </c>
      <c r="J101" s="195">
        <v>91762</v>
      </c>
      <c r="K101" s="195">
        <v>56815</v>
      </c>
      <c r="L101" s="195">
        <v>65243</v>
      </c>
      <c r="M101" s="195">
        <v>86363</v>
      </c>
      <c r="N101" s="195">
        <v>106146</v>
      </c>
      <c r="O101" s="195">
        <v>58817</v>
      </c>
      <c r="P101" s="195">
        <v>73265</v>
      </c>
      <c r="Q101" s="195">
        <v>82674</v>
      </c>
      <c r="R101" s="195">
        <v>93599</v>
      </c>
      <c r="S101" s="195">
        <v>41640</v>
      </c>
      <c r="T101" s="195">
        <v>51003</v>
      </c>
      <c r="U101" s="195">
        <v>67960</v>
      </c>
      <c r="V101" s="195">
        <v>85307</v>
      </c>
      <c r="W101" s="195" t="s">
        <v>10</v>
      </c>
      <c r="X101" s="195">
        <v>52668</v>
      </c>
      <c r="Y101" s="195">
        <v>65084</v>
      </c>
      <c r="Z101" s="195">
        <v>79107</v>
      </c>
      <c r="AA101" s="195" t="s">
        <v>10</v>
      </c>
      <c r="AB101" s="195">
        <v>51842</v>
      </c>
      <c r="AC101" s="195">
        <v>69582</v>
      </c>
      <c r="AD101" s="195">
        <v>87315</v>
      </c>
      <c r="AE101" s="195" t="s">
        <v>10</v>
      </c>
      <c r="AF101" s="195" t="s">
        <v>10</v>
      </c>
      <c r="AG101" s="195" t="s">
        <v>10</v>
      </c>
      <c r="AH101" s="195">
        <v>118559</v>
      </c>
      <c r="AI101" s="195" t="s">
        <v>10</v>
      </c>
      <c r="AJ101" s="195" t="s">
        <v>10</v>
      </c>
      <c r="AK101" s="195" t="s">
        <v>10</v>
      </c>
      <c r="AL101" s="195" t="s">
        <v>10</v>
      </c>
      <c r="AM101" s="195" t="s">
        <v>10</v>
      </c>
      <c r="AN101" s="195" t="s">
        <v>10</v>
      </c>
      <c r="AO101" s="195" t="s">
        <v>10</v>
      </c>
      <c r="AP101" s="195" t="s">
        <v>10</v>
      </c>
      <c r="AQ101" s="195" t="s">
        <v>10</v>
      </c>
      <c r="AR101" s="196">
        <v>128292</v>
      </c>
      <c r="AS101" s="196">
        <v>169547</v>
      </c>
      <c r="AT101" s="195" t="s">
        <v>10</v>
      </c>
      <c r="AU101" s="196">
        <v>153993</v>
      </c>
      <c r="AV101" s="196">
        <v>171745</v>
      </c>
      <c r="AW101" s="196">
        <v>210462</v>
      </c>
      <c r="AX101" s="196">
        <v>242929</v>
      </c>
      <c r="AY101" s="196">
        <v>169300</v>
      </c>
      <c r="AZ101" s="196">
        <v>194892</v>
      </c>
      <c r="BA101" s="196">
        <v>214375</v>
      </c>
      <c r="BB101" s="196">
        <v>248399</v>
      </c>
      <c r="BC101" s="196">
        <v>156719</v>
      </c>
      <c r="BD101" s="196">
        <v>187042</v>
      </c>
      <c r="BE101" s="196">
        <v>239521</v>
      </c>
      <c r="BF101" s="196">
        <v>277571</v>
      </c>
      <c r="BG101" s="196">
        <v>192109</v>
      </c>
      <c r="BH101" s="196">
        <v>217976</v>
      </c>
      <c r="BI101" s="196">
        <v>260358</v>
      </c>
      <c r="BJ101" s="196">
        <v>282642</v>
      </c>
      <c r="BK101" s="196">
        <v>172342</v>
      </c>
      <c r="BL101" s="196">
        <v>206147</v>
      </c>
    </row>
    <row r="102" spans="2:64" s="31" customFormat="1" ht="15" customHeight="1">
      <c r="B102" s="30" t="s">
        <v>143</v>
      </c>
      <c r="C102" s="185" t="s">
        <v>215</v>
      </c>
      <c r="D102" s="193">
        <v>223242</v>
      </c>
      <c r="E102" s="193">
        <v>216973</v>
      </c>
      <c r="F102" s="193">
        <v>227788</v>
      </c>
      <c r="G102" s="193">
        <v>189134</v>
      </c>
      <c r="H102" s="193">
        <v>228861</v>
      </c>
      <c r="I102" s="193">
        <v>169361</v>
      </c>
      <c r="J102" s="193">
        <v>185276</v>
      </c>
      <c r="K102" s="193">
        <v>207305</v>
      </c>
      <c r="L102" s="193">
        <v>248739</v>
      </c>
      <c r="M102" s="193">
        <v>239747</v>
      </c>
      <c r="N102" s="193">
        <v>234146</v>
      </c>
      <c r="O102" s="193">
        <v>177943</v>
      </c>
      <c r="P102" s="193">
        <v>269170</v>
      </c>
      <c r="Q102" s="193">
        <v>185536</v>
      </c>
      <c r="R102" s="193">
        <v>205962</v>
      </c>
      <c r="S102" s="193">
        <v>163651</v>
      </c>
      <c r="T102" s="193">
        <v>175908</v>
      </c>
      <c r="U102" s="193">
        <v>136515</v>
      </c>
      <c r="V102" s="193">
        <v>172642</v>
      </c>
      <c r="W102" s="193">
        <v>134718</v>
      </c>
      <c r="X102" s="193">
        <v>177057</v>
      </c>
      <c r="Y102" s="193">
        <v>177658</v>
      </c>
      <c r="Z102" s="193">
        <v>177534</v>
      </c>
      <c r="AA102" s="193">
        <v>170058</v>
      </c>
      <c r="AB102" s="193">
        <v>251665</v>
      </c>
      <c r="AC102" s="193">
        <v>269613</v>
      </c>
      <c r="AD102" s="193">
        <v>269226</v>
      </c>
      <c r="AE102" s="193">
        <v>307348</v>
      </c>
      <c r="AF102" s="193">
        <v>411419</v>
      </c>
      <c r="AG102" s="193">
        <v>383523</v>
      </c>
      <c r="AH102" s="193">
        <v>374475</v>
      </c>
      <c r="AI102" s="193">
        <v>394881</v>
      </c>
      <c r="AJ102" s="193">
        <v>426703</v>
      </c>
      <c r="AK102" s="193">
        <v>480647</v>
      </c>
      <c r="AL102" s="193">
        <v>449399</v>
      </c>
      <c r="AM102" s="193">
        <v>366673</v>
      </c>
      <c r="AN102" s="193">
        <v>443140</v>
      </c>
      <c r="AO102" s="194">
        <v>389833</v>
      </c>
      <c r="AP102" s="194">
        <v>613566</v>
      </c>
      <c r="AQ102" s="194">
        <v>875332</v>
      </c>
      <c r="AR102" s="194">
        <v>1008389</v>
      </c>
      <c r="AS102" s="194">
        <v>1017345</v>
      </c>
      <c r="AT102" s="194">
        <v>1272909</v>
      </c>
      <c r="AU102" s="194">
        <v>1081159</v>
      </c>
      <c r="AV102" s="194">
        <v>1178813</v>
      </c>
      <c r="AW102" s="194">
        <v>1060501</v>
      </c>
      <c r="AX102" s="194">
        <v>1101287</v>
      </c>
      <c r="AY102" s="194">
        <v>1443574</v>
      </c>
      <c r="AZ102" s="194">
        <v>949321</v>
      </c>
      <c r="BA102" s="194">
        <v>941291</v>
      </c>
      <c r="BB102" s="194">
        <v>1015372</v>
      </c>
      <c r="BC102" s="194">
        <v>1201208.420268565</v>
      </c>
      <c r="BD102" s="194">
        <v>1094338</v>
      </c>
      <c r="BE102" s="194">
        <v>1186712</v>
      </c>
      <c r="BF102" s="194">
        <v>1227569</v>
      </c>
      <c r="BG102" s="194">
        <v>1412814</v>
      </c>
      <c r="BH102" s="194">
        <v>1412962</v>
      </c>
      <c r="BI102" s="194">
        <v>1257145</v>
      </c>
      <c r="BJ102" s="194">
        <v>1259628</v>
      </c>
      <c r="BK102" s="194">
        <v>1245340</v>
      </c>
      <c r="BL102" s="194">
        <v>1382997</v>
      </c>
    </row>
    <row r="103" spans="2:64" s="31" customFormat="1" ht="15" customHeight="1">
      <c r="B103" s="32" t="s">
        <v>144</v>
      </c>
      <c r="C103" s="186" t="s">
        <v>216</v>
      </c>
      <c r="D103" s="195">
        <v>218046</v>
      </c>
      <c r="E103" s="195">
        <v>207468</v>
      </c>
      <c r="F103" s="195">
        <v>215861</v>
      </c>
      <c r="G103" s="195">
        <v>172924</v>
      </c>
      <c r="H103" s="195">
        <v>193669</v>
      </c>
      <c r="I103" s="195">
        <v>133756</v>
      </c>
      <c r="J103" s="195">
        <v>150296</v>
      </c>
      <c r="K103" s="195">
        <v>161807</v>
      </c>
      <c r="L103" s="195">
        <v>203727</v>
      </c>
      <c r="M103" s="195">
        <v>196779</v>
      </c>
      <c r="N103" s="195">
        <v>206738</v>
      </c>
      <c r="O103" s="195">
        <v>153525</v>
      </c>
      <c r="P103" s="195">
        <v>236789</v>
      </c>
      <c r="Q103" s="195">
        <v>145253</v>
      </c>
      <c r="R103" s="195">
        <v>183301</v>
      </c>
      <c r="S103" s="195">
        <v>145995</v>
      </c>
      <c r="T103" s="195">
        <v>146075</v>
      </c>
      <c r="U103" s="195">
        <v>114596</v>
      </c>
      <c r="V103" s="195">
        <v>143755</v>
      </c>
      <c r="W103" s="195">
        <v>108430</v>
      </c>
      <c r="X103" s="195">
        <v>26191</v>
      </c>
      <c r="Y103" s="195">
        <v>155156</v>
      </c>
      <c r="Z103" s="195">
        <v>155757</v>
      </c>
      <c r="AA103" s="195">
        <v>157167</v>
      </c>
      <c r="AB103" s="195">
        <v>238256</v>
      </c>
      <c r="AC103" s="195">
        <v>252067</v>
      </c>
      <c r="AD103" s="195">
        <v>248570</v>
      </c>
      <c r="AE103" s="195">
        <v>286909</v>
      </c>
      <c r="AF103" s="195">
        <v>374902</v>
      </c>
      <c r="AG103" s="195">
        <v>332003</v>
      </c>
      <c r="AH103" s="195">
        <v>319805</v>
      </c>
      <c r="AI103" s="195">
        <v>355972</v>
      </c>
      <c r="AJ103" s="195">
        <v>378754</v>
      </c>
      <c r="AK103" s="195">
        <v>395133</v>
      </c>
      <c r="AL103" s="195">
        <v>417561</v>
      </c>
      <c r="AM103" s="195">
        <v>340988</v>
      </c>
      <c r="AN103" s="195">
        <v>405182</v>
      </c>
      <c r="AO103" s="195">
        <v>355321</v>
      </c>
      <c r="AP103" s="195">
        <v>518852</v>
      </c>
      <c r="AQ103" s="195">
        <v>722200</v>
      </c>
      <c r="AR103" s="196">
        <v>767691</v>
      </c>
      <c r="AS103" s="196">
        <v>838823</v>
      </c>
      <c r="AT103" s="196">
        <v>1034893</v>
      </c>
      <c r="AU103" s="196">
        <v>945999</v>
      </c>
      <c r="AV103" s="196">
        <v>1116663</v>
      </c>
      <c r="AW103" s="196">
        <v>940373</v>
      </c>
      <c r="AX103" s="196">
        <v>614681</v>
      </c>
      <c r="AY103" s="196">
        <v>1227923</v>
      </c>
      <c r="AZ103" s="196">
        <v>587497</v>
      </c>
      <c r="BA103" s="196">
        <v>653791</v>
      </c>
      <c r="BB103" s="196">
        <v>614901</v>
      </c>
      <c r="BC103" s="196">
        <v>910411</v>
      </c>
      <c r="BD103" s="196">
        <v>817671</v>
      </c>
      <c r="BE103" s="196">
        <v>857698</v>
      </c>
      <c r="BF103" s="196">
        <v>834966</v>
      </c>
      <c r="BG103" s="196">
        <v>990698</v>
      </c>
      <c r="BH103" s="196">
        <v>868273</v>
      </c>
      <c r="BI103" s="196">
        <v>716679</v>
      </c>
      <c r="BJ103" s="196">
        <v>736276</v>
      </c>
      <c r="BK103" s="196">
        <v>721612</v>
      </c>
      <c r="BL103" s="196">
        <v>842898</v>
      </c>
    </row>
    <row r="104" spans="2:64" s="31" customFormat="1" ht="15" customHeight="1">
      <c r="B104" s="325" t="s">
        <v>144</v>
      </c>
      <c r="C104" s="326" t="s">
        <v>216</v>
      </c>
      <c r="D104" s="195" t="s">
        <v>10</v>
      </c>
      <c r="E104" s="195" t="s">
        <v>10</v>
      </c>
      <c r="F104" s="195" t="s">
        <v>10</v>
      </c>
      <c r="G104" s="195" t="s">
        <v>10</v>
      </c>
      <c r="H104" s="195" t="s">
        <v>10</v>
      </c>
      <c r="I104" s="195" t="s">
        <v>10</v>
      </c>
      <c r="J104" s="195" t="s">
        <v>10</v>
      </c>
      <c r="K104" s="195" t="s">
        <v>10</v>
      </c>
      <c r="L104" s="195" t="s">
        <v>10</v>
      </c>
      <c r="M104" s="195" t="s">
        <v>10</v>
      </c>
      <c r="N104" s="195" t="s">
        <v>10</v>
      </c>
      <c r="O104" s="195" t="s">
        <v>10</v>
      </c>
      <c r="P104" s="195" t="s">
        <v>10</v>
      </c>
      <c r="Q104" s="195" t="s">
        <v>10</v>
      </c>
      <c r="R104" s="195" t="s">
        <v>10</v>
      </c>
      <c r="S104" s="195" t="s">
        <v>10</v>
      </c>
      <c r="T104" s="195" t="s">
        <v>10</v>
      </c>
      <c r="U104" s="195" t="s">
        <v>10</v>
      </c>
      <c r="V104" s="195" t="s">
        <v>10</v>
      </c>
      <c r="W104" s="195" t="s">
        <v>10</v>
      </c>
      <c r="X104" s="195" t="s">
        <v>10</v>
      </c>
      <c r="Y104" s="195" t="s">
        <v>10</v>
      </c>
      <c r="Z104" s="195" t="s">
        <v>10</v>
      </c>
      <c r="AA104" s="195" t="s">
        <v>10</v>
      </c>
      <c r="AB104" s="195" t="s">
        <v>10</v>
      </c>
      <c r="AC104" s="195" t="s">
        <v>10</v>
      </c>
      <c r="AD104" s="195" t="s">
        <v>10</v>
      </c>
      <c r="AE104" s="195" t="s">
        <v>10</v>
      </c>
      <c r="AF104" s="195" t="s">
        <v>10</v>
      </c>
      <c r="AG104" s="195" t="s">
        <v>10</v>
      </c>
      <c r="AH104" s="195" t="s">
        <v>10</v>
      </c>
      <c r="AI104" s="195" t="s">
        <v>10</v>
      </c>
      <c r="AJ104" s="195" t="s">
        <v>10</v>
      </c>
      <c r="AK104" s="195" t="s">
        <v>10</v>
      </c>
      <c r="AL104" s="195" t="s">
        <v>10</v>
      </c>
      <c r="AM104" s="195" t="s">
        <v>10</v>
      </c>
      <c r="AN104" s="195" t="s">
        <v>10</v>
      </c>
      <c r="AO104" s="195" t="s">
        <v>10</v>
      </c>
      <c r="AP104" s="195" t="s">
        <v>10</v>
      </c>
      <c r="AQ104" s="195" t="s">
        <v>10</v>
      </c>
      <c r="AR104" s="195" t="s">
        <v>10</v>
      </c>
      <c r="AS104" s="195" t="s">
        <v>10</v>
      </c>
      <c r="AT104" s="195" t="s">
        <v>10</v>
      </c>
      <c r="AU104" s="196">
        <v>812500</v>
      </c>
      <c r="AV104" s="196">
        <v>1099058</v>
      </c>
      <c r="AW104" s="196">
        <v>924998</v>
      </c>
      <c r="AX104" s="196">
        <v>610872</v>
      </c>
      <c r="AY104" s="196">
        <v>1227923</v>
      </c>
      <c r="AZ104" s="196">
        <v>587497</v>
      </c>
      <c r="BA104" s="196">
        <v>653791</v>
      </c>
      <c r="BB104" s="196">
        <v>614901</v>
      </c>
      <c r="BC104" s="196">
        <v>910411</v>
      </c>
      <c r="BD104" s="196">
        <v>817671</v>
      </c>
      <c r="BE104" s="196">
        <v>857698</v>
      </c>
      <c r="BF104" s="196">
        <v>834966</v>
      </c>
      <c r="BG104" s="196">
        <v>990698</v>
      </c>
      <c r="BH104" s="196">
        <v>868273</v>
      </c>
      <c r="BI104" s="196">
        <v>716679</v>
      </c>
      <c r="BJ104" s="196">
        <v>736276</v>
      </c>
      <c r="BK104" s="196">
        <v>721612</v>
      </c>
      <c r="BL104" s="196">
        <v>842898</v>
      </c>
    </row>
    <row r="105" spans="2:64" s="31" customFormat="1" ht="15" customHeight="1">
      <c r="B105" s="32" t="s">
        <v>145</v>
      </c>
      <c r="C105" s="186" t="s">
        <v>145</v>
      </c>
      <c r="D105" s="195" t="s">
        <v>10</v>
      </c>
      <c r="E105" s="195" t="s">
        <v>10</v>
      </c>
      <c r="F105" s="195" t="s">
        <v>10</v>
      </c>
      <c r="G105" s="195" t="s">
        <v>10</v>
      </c>
      <c r="H105" s="195" t="s">
        <v>10</v>
      </c>
      <c r="I105" s="195" t="s">
        <v>10</v>
      </c>
      <c r="J105" s="195" t="s">
        <v>10</v>
      </c>
      <c r="K105" s="195" t="s">
        <v>10</v>
      </c>
      <c r="L105" s="195" t="s">
        <v>10</v>
      </c>
      <c r="M105" s="195" t="s">
        <v>10</v>
      </c>
      <c r="N105" s="195" t="s">
        <v>10</v>
      </c>
      <c r="O105" s="195" t="s">
        <v>10</v>
      </c>
      <c r="P105" s="195" t="s">
        <v>10</v>
      </c>
      <c r="Q105" s="195" t="s">
        <v>10</v>
      </c>
      <c r="R105" s="195" t="s">
        <v>10</v>
      </c>
      <c r="S105" s="195" t="s">
        <v>10</v>
      </c>
      <c r="T105" s="195" t="s">
        <v>10</v>
      </c>
      <c r="U105" s="195" t="s">
        <v>10</v>
      </c>
      <c r="V105" s="195" t="s">
        <v>10</v>
      </c>
      <c r="W105" s="195" t="s">
        <v>10</v>
      </c>
      <c r="X105" s="195" t="s">
        <v>10</v>
      </c>
      <c r="Y105" s="195" t="s">
        <v>10</v>
      </c>
      <c r="Z105" s="195" t="s">
        <v>10</v>
      </c>
      <c r="AA105" s="195" t="s">
        <v>10</v>
      </c>
      <c r="AB105" s="195" t="s">
        <v>10</v>
      </c>
      <c r="AC105" s="195" t="s">
        <v>10</v>
      </c>
      <c r="AD105" s="195" t="s">
        <v>10</v>
      </c>
      <c r="AE105" s="195" t="s">
        <v>10</v>
      </c>
      <c r="AF105" s="195" t="s">
        <v>10</v>
      </c>
      <c r="AG105" s="195" t="s">
        <v>10</v>
      </c>
      <c r="AH105" s="195" t="s">
        <v>10</v>
      </c>
      <c r="AI105" s="195" t="s">
        <v>10</v>
      </c>
      <c r="AJ105" s="195" t="s">
        <v>10</v>
      </c>
      <c r="AK105" s="195" t="s">
        <v>10</v>
      </c>
      <c r="AL105" s="195" t="s">
        <v>10</v>
      </c>
      <c r="AM105" s="195" t="s">
        <v>10</v>
      </c>
      <c r="AN105" s="195" t="s">
        <v>10</v>
      </c>
      <c r="AO105" s="195" t="s">
        <v>10</v>
      </c>
      <c r="AP105" s="195" t="s">
        <v>10</v>
      </c>
      <c r="AQ105" s="195" t="s">
        <v>10</v>
      </c>
      <c r="AR105" s="195" t="s">
        <v>10</v>
      </c>
      <c r="AS105" s="195" t="s">
        <v>10</v>
      </c>
      <c r="AT105" s="195" t="s">
        <v>10</v>
      </c>
      <c r="AU105" s="196">
        <v>133499</v>
      </c>
      <c r="AV105" s="196">
        <v>17605</v>
      </c>
      <c r="AW105" s="196">
        <v>15375</v>
      </c>
      <c r="AX105" s="196">
        <v>3809</v>
      </c>
      <c r="AY105" s="196" t="s">
        <v>10</v>
      </c>
      <c r="AZ105" s="196" t="s">
        <v>10</v>
      </c>
      <c r="BA105" s="196" t="s">
        <v>10</v>
      </c>
      <c r="BB105" s="196" t="s">
        <v>10</v>
      </c>
      <c r="BC105" s="196" t="s">
        <v>10</v>
      </c>
      <c r="BD105" s="196" t="s">
        <v>10</v>
      </c>
      <c r="BE105" s="196" t="s">
        <v>10</v>
      </c>
      <c r="BF105" s="196" t="s">
        <v>10</v>
      </c>
      <c r="BG105" s="196" t="s">
        <v>10</v>
      </c>
      <c r="BH105" s="196" t="s">
        <v>10</v>
      </c>
      <c r="BI105" s="196" t="s">
        <v>10</v>
      </c>
      <c r="BJ105" s="196" t="s">
        <v>10</v>
      </c>
      <c r="BK105" s="196" t="s">
        <v>10</v>
      </c>
      <c r="BL105" s="196" t="s">
        <v>10</v>
      </c>
    </row>
    <row r="106" spans="2:64" s="31" customFormat="1" ht="15" customHeight="1">
      <c r="B106" s="32" t="s">
        <v>146</v>
      </c>
      <c r="C106" s="186" t="s">
        <v>217</v>
      </c>
      <c r="D106" s="195">
        <v>5196</v>
      </c>
      <c r="E106" s="195">
        <v>9505</v>
      </c>
      <c r="F106" s="195">
        <v>11927</v>
      </c>
      <c r="G106" s="195">
        <v>16210</v>
      </c>
      <c r="H106" s="195">
        <v>35192</v>
      </c>
      <c r="I106" s="195">
        <v>35605</v>
      </c>
      <c r="J106" s="195">
        <v>34980</v>
      </c>
      <c r="K106" s="195">
        <v>45498</v>
      </c>
      <c r="L106" s="195">
        <v>45012</v>
      </c>
      <c r="M106" s="195">
        <v>42968</v>
      </c>
      <c r="N106" s="195">
        <v>27408</v>
      </c>
      <c r="O106" s="195">
        <v>24418</v>
      </c>
      <c r="P106" s="195">
        <v>32381</v>
      </c>
      <c r="Q106" s="195">
        <v>40283</v>
      </c>
      <c r="R106" s="195">
        <v>22661</v>
      </c>
      <c r="S106" s="195">
        <v>17656</v>
      </c>
      <c r="T106" s="195">
        <v>29833</v>
      </c>
      <c r="U106" s="195">
        <v>21919</v>
      </c>
      <c r="V106" s="195">
        <v>28887</v>
      </c>
      <c r="W106" s="195">
        <v>26288</v>
      </c>
      <c r="X106" s="195">
        <v>150866</v>
      </c>
      <c r="Y106" s="195">
        <v>22502</v>
      </c>
      <c r="Z106" s="195">
        <v>21777</v>
      </c>
      <c r="AA106" s="195">
        <v>12891</v>
      </c>
      <c r="AB106" s="195">
        <v>13409</v>
      </c>
      <c r="AC106" s="195">
        <v>17546</v>
      </c>
      <c r="AD106" s="195">
        <v>20656</v>
      </c>
      <c r="AE106" s="195">
        <v>20439</v>
      </c>
      <c r="AF106" s="195">
        <v>36517</v>
      </c>
      <c r="AG106" s="195">
        <v>51520</v>
      </c>
      <c r="AH106" s="195">
        <v>54670</v>
      </c>
      <c r="AI106" s="195">
        <v>38909</v>
      </c>
      <c r="AJ106" s="195">
        <v>47949</v>
      </c>
      <c r="AK106" s="195">
        <v>85514</v>
      </c>
      <c r="AL106" s="195">
        <v>31838</v>
      </c>
      <c r="AM106" s="195">
        <v>25685</v>
      </c>
      <c r="AN106" s="195">
        <v>37958</v>
      </c>
      <c r="AO106" s="195">
        <v>34512</v>
      </c>
      <c r="AP106" s="195">
        <v>94714</v>
      </c>
      <c r="AQ106" s="195">
        <v>153132</v>
      </c>
      <c r="AR106" s="196">
        <v>240698</v>
      </c>
      <c r="AS106" s="196">
        <v>178522</v>
      </c>
      <c r="AT106" s="196">
        <v>238016</v>
      </c>
      <c r="AU106" s="196">
        <v>135160</v>
      </c>
      <c r="AV106" s="196">
        <v>62150</v>
      </c>
      <c r="AW106" s="196">
        <v>120128</v>
      </c>
      <c r="AX106" s="196">
        <v>486606</v>
      </c>
      <c r="AY106" s="196">
        <v>215651</v>
      </c>
      <c r="AZ106" s="196">
        <v>361824</v>
      </c>
      <c r="BA106" s="196">
        <v>287500</v>
      </c>
      <c r="BB106" s="196">
        <v>400471</v>
      </c>
      <c r="BC106" s="196">
        <v>290797</v>
      </c>
      <c r="BD106" s="196">
        <v>276667</v>
      </c>
      <c r="BE106" s="196">
        <v>329014</v>
      </c>
      <c r="BF106" s="196">
        <v>392603</v>
      </c>
      <c r="BG106" s="196">
        <v>422116</v>
      </c>
      <c r="BH106" s="196">
        <v>544689</v>
      </c>
      <c r="BI106" s="196">
        <v>540466</v>
      </c>
      <c r="BJ106" s="196">
        <v>523352</v>
      </c>
      <c r="BK106" s="196">
        <v>523728</v>
      </c>
      <c r="BL106" s="196">
        <v>540099</v>
      </c>
    </row>
    <row r="107" spans="2:64" s="31" customFormat="1" ht="15" customHeight="1">
      <c r="B107" s="30" t="s">
        <v>147</v>
      </c>
      <c r="C107" s="185" t="s">
        <v>218</v>
      </c>
      <c r="D107" s="193">
        <v>64856</v>
      </c>
      <c r="E107" s="193">
        <v>40696</v>
      </c>
      <c r="F107" s="193">
        <v>49457</v>
      </c>
      <c r="G107" s="193">
        <v>43158</v>
      </c>
      <c r="H107" s="193">
        <v>54686</v>
      </c>
      <c r="I107" s="193">
        <v>43607</v>
      </c>
      <c r="J107" s="193">
        <v>38062</v>
      </c>
      <c r="K107" s="193">
        <v>36242</v>
      </c>
      <c r="L107" s="193">
        <v>56293</v>
      </c>
      <c r="M107" s="193">
        <v>52468</v>
      </c>
      <c r="N107" s="193">
        <v>65878</v>
      </c>
      <c r="O107" s="193">
        <v>43780</v>
      </c>
      <c r="P107" s="193">
        <v>51382</v>
      </c>
      <c r="Q107" s="193">
        <v>44691</v>
      </c>
      <c r="R107" s="193">
        <v>50328</v>
      </c>
      <c r="S107" s="193">
        <v>49092</v>
      </c>
      <c r="T107" s="193">
        <v>43877</v>
      </c>
      <c r="U107" s="193">
        <v>35752</v>
      </c>
      <c r="V107" s="193">
        <v>40134</v>
      </c>
      <c r="W107" s="193">
        <v>46528</v>
      </c>
      <c r="X107" s="193">
        <v>45143</v>
      </c>
      <c r="Y107" s="193">
        <v>38798</v>
      </c>
      <c r="Z107" s="193">
        <v>41111</v>
      </c>
      <c r="AA107" s="193">
        <v>50619</v>
      </c>
      <c r="AB107" s="193">
        <v>47067</v>
      </c>
      <c r="AC107" s="193">
        <v>42060</v>
      </c>
      <c r="AD107" s="193">
        <v>41737</v>
      </c>
      <c r="AE107" s="193">
        <v>63013</v>
      </c>
      <c r="AF107" s="193">
        <v>55949</v>
      </c>
      <c r="AG107" s="193">
        <v>41334</v>
      </c>
      <c r="AH107" s="193">
        <v>44443</v>
      </c>
      <c r="AI107" s="193">
        <v>61752</v>
      </c>
      <c r="AJ107" s="193">
        <v>59377</v>
      </c>
      <c r="AK107" s="193">
        <v>63084</v>
      </c>
      <c r="AL107" s="193">
        <v>69354</v>
      </c>
      <c r="AM107" s="193">
        <v>79131</v>
      </c>
      <c r="AN107" s="193">
        <v>66509</v>
      </c>
      <c r="AO107" s="194">
        <v>99763</v>
      </c>
      <c r="AP107" s="194">
        <v>108431</v>
      </c>
      <c r="AQ107" s="194">
        <v>280594</v>
      </c>
      <c r="AR107" s="194">
        <v>122347</v>
      </c>
      <c r="AS107" s="194">
        <v>120326</v>
      </c>
      <c r="AT107" s="194">
        <v>136715</v>
      </c>
      <c r="AU107" s="194">
        <v>203148</v>
      </c>
      <c r="AV107" s="194">
        <v>210271</v>
      </c>
      <c r="AW107" s="194">
        <v>208413</v>
      </c>
      <c r="AX107" s="194">
        <v>218964</v>
      </c>
      <c r="AY107" s="194">
        <v>253470</v>
      </c>
      <c r="AZ107" s="194">
        <v>212358</v>
      </c>
      <c r="BA107" s="194">
        <v>223991</v>
      </c>
      <c r="BB107" s="194">
        <v>252377</v>
      </c>
      <c r="BC107" s="194">
        <v>261233</v>
      </c>
      <c r="BD107" s="194">
        <v>252126</v>
      </c>
      <c r="BE107" s="194">
        <v>271030</v>
      </c>
      <c r="BF107" s="194">
        <v>272064</v>
      </c>
      <c r="BG107" s="194">
        <v>313861</v>
      </c>
      <c r="BH107" s="194">
        <v>252657</v>
      </c>
      <c r="BI107" s="194">
        <v>210105</v>
      </c>
      <c r="BJ107" s="194">
        <v>226067</v>
      </c>
      <c r="BK107" s="194">
        <v>254872</v>
      </c>
      <c r="BL107" s="194">
        <v>221151</v>
      </c>
    </row>
    <row r="108" spans="2:64" s="31" customFormat="1" ht="15" customHeight="1">
      <c r="B108" s="32" t="s">
        <v>148</v>
      </c>
      <c r="C108" s="186" t="s">
        <v>219</v>
      </c>
      <c r="D108" s="195">
        <v>58252</v>
      </c>
      <c r="E108" s="195">
        <v>33379</v>
      </c>
      <c r="F108" s="195">
        <v>41705</v>
      </c>
      <c r="G108" s="195">
        <v>37301</v>
      </c>
      <c r="H108" s="195">
        <v>45370</v>
      </c>
      <c r="I108" s="195">
        <v>36769</v>
      </c>
      <c r="J108" s="195">
        <v>28998</v>
      </c>
      <c r="K108" s="195">
        <v>31740</v>
      </c>
      <c r="L108" s="195">
        <v>43860</v>
      </c>
      <c r="M108" s="195">
        <v>41859</v>
      </c>
      <c r="N108" s="195">
        <v>50534</v>
      </c>
      <c r="O108" s="195">
        <v>38663</v>
      </c>
      <c r="P108" s="195">
        <v>41176</v>
      </c>
      <c r="Q108" s="195">
        <v>38092</v>
      </c>
      <c r="R108" s="195">
        <v>40997</v>
      </c>
      <c r="S108" s="195">
        <v>42146</v>
      </c>
      <c r="T108" s="195">
        <v>36675</v>
      </c>
      <c r="U108" s="195">
        <v>32732</v>
      </c>
      <c r="V108" s="195">
        <v>36485</v>
      </c>
      <c r="W108" s="195">
        <v>44167</v>
      </c>
      <c r="X108" s="195">
        <v>38675</v>
      </c>
      <c r="Y108" s="195">
        <v>34293</v>
      </c>
      <c r="Z108" s="195">
        <v>36423</v>
      </c>
      <c r="AA108" s="195">
        <v>46560</v>
      </c>
      <c r="AB108" s="195">
        <v>38459</v>
      </c>
      <c r="AC108" s="195">
        <v>35708</v>
      </c>
      <c r="AD108" s="195">
        <v>38520</v>
      </c>
      <c r="AE108" s="195">
        <v>58531</v>
      </c>
      <c r="AF108" s="195">
        <v>47039</v>
      </c>
      <c r="AG108" s="195">
        <v>34810</v>
      </c>
      <c r="AH108" s="195">
        <v>37385</v>
      </c>
      <c r="AI108" s="195">
        <v>55616</v>
      </c>
      <c r="AJ108" s="195">
        <v>49982</v>
      </c>
      <c r="AK108" s="195">
        <v>56178</v>
      </c>
      <c r="AL108" s="195">
        <v>59741</v>
      </c>
      <c r="AM108" s="195">
        <v>70121</v>
      </c>
      <c r="AN108" s="195">
        <v>55313</v>
      </c>
      <c r="AO108" s="195">
        <v>91596</v>
      </c>
      <c r="AP108" s="195">
        <v>95553</v>
      </c>
      <c r="AQ108" s="195">
        <v>259221</v>
      </c>
      <c r="AR108" s="196">
        <v>100671</v>
      </c>
      <c r="AS108" s="196">
        <v>118060</v>
      </c>
      <c r="AT108" s="196">
        <v>126372</v>
      </c>
      <c r="AU108" s="196">
        <v>161048</v>
      </c>
      <c r="AV108" s="196">
        <v>175072</v>
      </c>
      <c r="AW108" s="196">
        <v>164747</v>
      </c>
      <c r="AX108" s="196">
        <v>174261</v>
      </c>
      <c r="AY108" s="196">
        <v>207126</v>
      </c>
      <c r="AZ108" s="196" t="s">
        <v>10</v>
      </c>
      <c r="BA108" s="196" t="s">
        <v>10</v>
      </c>
      <c r="BB108" s="196">
        <v>252377</v>
      </c>
      <c r="BC108" s="196">
        <v>261233</v>
      </c>
      <c r="BD108" s="196">
        <v>252126</v>
      </c>
      <c r="BE108" s="196">
        <v>271030</v>
      </c>
      <c r="BF108" s="196">
        <v>272064</v>
      </c>
      <c r="BG108" s="196">
        <v>313861</v>
      </c>
      <c r="BH108" s="196">
        <v>252657</v>
      </c>
      <c r="BI108" s="196">
        <v>210105</v>
      </c>
      <c r="BJ108" s="196">
        <v>226067</v>
      </c>
      <c r="BK108" s="196">
        <v>254872</v>
      </c>
      <c r="BL108" s="196">
        <v>221151</v>
      </c>
    </row>
    <row r="109" spans="2:64" s="31" customFormat="1" ht="15" customHeight="1">
      <c r="B109" s="32" t="s">
        <v>149</v>
      </c>
      <c r="C109" s="186" t="s">
        <v>220</v>
      </c>
      <c r="D109" s="195">
        <v>24904</v>
      </c>
      <c r="E109" s="195">
        <v>6656</v>
      </c>
      <c r="F109" s="195">
        <v>18815</v>
      </c>
      <c r="G109" s="195">
        <v>3228</v>
      </c>
      <c r="H109" s="195">
        <v>6542</v>
      </c>
      <c r="I109" s="195">
        <v>982</v>
      </c>
      <c r="J109" s="195">
        <v>1656</v>
      </c>
      <c r="K109" s="195">
        <v>3384</v>
      </c>
      <c r="L109" s="195">
        <v>13451</v>
      </c>
      <c r="M109" s="195">
        <v>7086</v>
      </c>
      <c r="N109" s="195">
        <v>15493</v>
      </c>
      <c r="O109" s="195">
        <v>3189</v>
      </c>
      <c r="P109" s="195">
        <v>5116</v>
      </c>
      <c r="Q109" s="195">
        <v>2477</v>
      </c>
      <c r="R109" s="195">
        <v>5898</v>
      </c>
      <c r="S109" s="195">
        <v>5875</v>
      </c>
      <c r="T109" s="195">
        <v>5162</v>
      </c>
      <c r="U109" s="195">
        <v>6068</v>
      </c>
      <c r="V109" s="195">
        <v>7456</v>
      </c>
      <c r="W109" s="195">
        <v>10659</v>
      </c>
      <c r="X109" s="195">
        <v>3202</v>
      </c>
      <c r="Y109" s="195">
        <v>5044</v>
      </c>
      <c r="Z109" s="195">
        <v>7798</v>
      </c>
      <c r="AA109" s="195">
        <v>7699</v>
      </c>
      <c r="AB109" s="195">
        <v>5195</v>
      </c>
      <c r="AC109" s="195">
        <v>8384</v>
      </c>
      <c r="AD109" s="195">
        <v>8507</v>
      </c>
      <c r="AE109" s="195">
        <v>7625</v>
      </c>
      <c r="AF109" s="195">
        <v>3531</v>
      </c>
      <c r="AG109" s="195">
        <v>3947</v>
      </c>
      <c r="AH109" s="195">
        <v>3732</v>
      </c>
      <c r="AI109" s="195">
        <v>3597</v>
      </c>
      <c r="AJ109" s="195">
        <v>7701</v>
      </c>
      <c r="AK109" s="195">
        <v>17116</v>
      </c>
      <c r="AL109" s="195">
        <v>17235</v>
      </c>
      <c r="AM109" s="195">
        <v>8672</v>
      </c>
      <c r="AN109" s="195">
        <v>7935</v>
      </c>
      <c r="AO109" s="195">
        <v>18458</v>
      </c>
      <c r="AP109" s="195">
        <v>26073</v>
      </c>
      <c r="AQ109" s="195">
        <v>201692</v>
      </c>
      <c r="AR109" s="196">
        <v>53669</v>
      </c>
      <c r="AS109" s="196">
        <v>59185</v>
      </c>
      <c r="AT109" s="196">
        <v>58668</v>
      </c>
      <c r="AU109" s="196">
        <v>57475</v>
      </c>
      <c r="AV109" s="196">
        <v>67742</v>
      </c>
      <c r="AW109" s="196">
        <v>55390</v>
      </c>
      <c r="AX109" s="196">
        <v>68584</v>
      </c>
      <c r="AY109" s="196">
        <v>70535</v>
      </c>
      <c r="AZ109" s="196" t="s">
        <v>10</v>
      </c>
      <c r="BA109" s="196" t="s">
        <v>10</v>
      </c>
      <c r="BB109" s="196">
        <v>77839</v>
      </c>
      <c r="BC109" s="196">
        <v>49350</v>
      </c>
      <c r="BD109" s="196">
        <v>49388</v>
      </c>
      <c r="BE109" s="196">
        <v>71378</v>
      </c>
      <c r="BF109" s="196">
        <v>66603</v>
      </c>
      <c r="BG109" s="196">
        <v>59833</v>
      </c>
      <c r="BH109" s="196">
        <v>30192</v>
      </c>
      <c r="BI109" s="196">
        <v>25598</v>
      </c>
      <c r="BJ109" s="196">
        <v>27926</v>
      </c>
      <c r="BK109" s="196">
        <v>14259</v>
      </c>
      <c r="BL109" s="196">
        <v>19185</v>
      </c>
    </row>
    <row r="110" spans="2:64" s="31" customFormat="1" ht="15" customHeight="1">
      <c r="B110" s="32" t="s">
        <v>150</v>
      </c>
      <c r="C110" s="186" t="s">
        <v>221</v>
      </c>
      <c r="D110" s="195">
        <v>33348</v>
      </c>
      <c r="E110" s="195">
        <v>26723</v>
      </c>
      <c r="F110" s="195">
        <v>22890</v>
      </c>
      <c r="G110" s="195">
        <v>34073</v>
      </c>
      <c r="H110" s="195">
        <v>38828</v>
      </c>
      <c r="I110" s="195">
        <v>35787</v>
      </c>
      <c r="J110" s="195">
        <v>27342</v>
      </c>
      <c r="K110" s="195">
        <v>28356</v>
      </c>
      <c r="L110" s="195">
        <v>30409</v>
      </c>
      <c r="M110" s="195">
        <v>34773</v>
      </c>
      <c r="N110" s="195">
        <v>35041</v>
      </c>
      <c r="O110" s="195">
        <v>35474</v>
      </c>
      <c r="P110" s="195">
        <v>36060</v>
      </c>
      <c r="Q110" s="195">
        <v>35615</v>
      </c>
      <c r="R110" s="195">
        <v>35099</v>
      </c>
      <c r="S110" s="195">
        <v>36271</v>
      </c>
      <c r="T110" s="195">
        <v>31513</v>
      </c>
      <c r="U110" s="195">
        <v>26664</v>
      </c>
      <c r="V110" s="195">
        <v>29029</v>
      </c>
      <c r="W110" s="195">
        <v>33508</v>
      </c>
      <c r="X110" s="195">
        <v>35473</v>
      </c>
      <c r="Y110" s="195">
        <v>29249</v>
      </c>
      <c r="Z110" s="195">
        <v>28625</v>
      </c>
      <c r="AA110" s="195">
        <v>38861</v>
      </c>
      <c r="AB110" s="195">
        <v>33264</v>
      </c>
      <c r="AC110" s="195">
        <v>27324</v>
      </c>
      <c r="AD110" s="195">
        <v>30013</v>
      </c>
      <c r="AE110" s="195">
        <v>50906</v>
      </c>
      <c r="AF110" s="195">
        <v>43508</v>
      </c>
      <c r="AG110" s="195">
        <v>30863</v>
      </c>
      <c r="AH110" s="195">
        <v>33653</v>
      </c>
      <c r="AI110" s="195">
        <v>52019</v>
      </c>
      <c r="AJ110" s="195">
        <v>42281</v>
      </c>
      <c r="AK110" s="195">
        <v>39062</v>
      </c>
      <c r="AL110" s="195">
        <v>42506</v>
      </c>
      <c r="AM110" s="195">
        <v>61449</v>
      </c>
      <c r="AN110" s="195">
        <v>47378</v>
      </c>
      <c r="AO110" s="195">
        <v>73138</v>
      </c>
      <c r="AP110" s="195">
        <v>69480</v>
      </c>
      <c r="AQ110" s="195">
        <v>57529</v>
      </c>
      <c r="AR110" s="196">
        <v>47002</v>
      </c>
      <c r="AS110" s="196">
        <v>58875</v>
      </c>
      <c r="AT110" s="196">
        <v>67704</v>
      </c>
      <c r="AU110" s="196">
        <v>103573</v>
      </c>
      <c r="AV110" s="196">
        <v>107330</v>
      </c>
      <c r="AW110" s="196">
        <v>109357</v>
      </c>
      <c r="AX110" s="196">
        <v>105677</v>
      </c>
      <c r="AY110" s="196">
        <v>136591</v>
      </c>
      <c r="AZ110" s="196" t="s">
        <v>10</v>
      </c>
      <c r="BA110" s="196" t="s">
        <v>10</v>
      </c>
      <c r="BB110" s="196">
        <v>174538</v>
      </c>
      <c r="BC110" s="196">
        <v>211883</v>
      </c>
      <c r="BD110" s="196">
        <v>202738</v>
      </c>
      <c r="BE110" s="196">
        <v>199652</v>
      </c>
      <c r="BF110" s="196">
        <v>205461</v>
      </c>
      <c r="BG110" s="196">
        <v>254028</v>
      </c>
      <c r="BH110" s="196">
        <v>222465</v>
      </c>
      <c r="BI110" s="196">
        <v>184507</v>
      </c>
      <c r="BJ110" s="196">
        <v>198141</v>
      </c>
      <c r="BK110" s="196">
        <v>240612</v>
      </c>
      <c r="BL110" s="196">
        <v>201966</v>
      </c>
    </row>
    <row r="111" spans="2:64" s="31" customFormat="1" ht="15" customHeight="1">
      <c r="B111" s="32" t="s">
        <v>151</v>
      </c>
      <c r="C111" s="186" t="s">
        <v>222</v>
      </c>
      <c r="D111" s="195">
        <v>6424</v>
      </c>
      <c r="E111" s="195">
        <v>7024</v>
      </c>
      <c r="F111" s="195">
        <v>7386</v>
      </c>
      <c r="G111" s="195">
        <v>5054</v>
      </c>
      <c r="H111" s="195">
        <v>8821</v>
      </c>
      <c r="I111" s="195">
        <v>6210</v>
      </c>
      <c r="J111" s="195">
        <v>8363</v>
      </c>
      <c r="K111" s="195">
        <v>3638</v>
      </c>
      <c r="L111" s="195">
        <v>12044</v>
      </c>
      <c r="M111" s="195">
        <v>10157</v>
      </c>
      <c r="N111" s="195">
        <v>15060</v>
      </c>
      <c r="O111" s="195">
        <v>4815</v>
      </c>
      <c r="P111" s="195">
        <v>9962</v>
      </c>
      <c r="Q111" s="195">
        <v>6355</v>
      </c>
      <c r="R111" s="195">
        <v>8946</v>
      </c>
      <c r="S111" s="195">
        <v>6612</v>
      </c>
      <c r="T111" s="195">
        <v>6917</v>
      </c>
      <c r="U111" s="195">
        <v>2725</v>
      </c>
      <c r="V111" s="195">
        <v>3355</v>
      </c>
      <c r="W111" s="195">
        <v>2043</v>
      </c>
      <c r="X111" s="195">
        <v>6161</v>
      </c>
      <c r="Y111" s="195">
        <v>4189</v>
      </c>
      <c r="Z111" s="195">
        <v>4385</v>
      </c>
      <c r="AA111" s="195">
        <v>2114</v>
      </c>
      <c r="AB111" s="195">
        <v>8218</v>
      </c>
      <c r="AC111" s="195">
        <v>5963</v>
      </c>
      <c r="AD111" s="195">
        <v>2857</v>
      </c>
      <c r="AE111" s="195">
        <v>4046</v>
      </c>
      <c r="AF111" s="195">
        <v>8096</v>
      </c>
      <c r="AG111" s="195">
        <v>5666</v>
      </c>
      <c r="AH111" s="195">
        <v>6224</v>
      </c>
      <c r="AI111" s="195">
        <v>5225</v>
      </c>
      <c r="AJ111" s="195">
        <v>8457</v>
      </c>
      <c r="AK111" s="195">
        <v>5960</v>
      </c>
      <c r="AL111" s="195">
        <v>8598</v>
      </c>
      <c r="AM111" s="195">
        <v>7968</v>
      </c>
      <c r="AN111" s="195">
        <v>10178</v>
      </c>
      <c r="AO111" s="195">
        <v>7220</v>
      </c>
      <c r="AP111" s="195">
        <v>11820</v>
      </c>
      <c r="AQ111" s="195">
        <v>20240</v>
      </c>
      <c r="AR111" s="196">
        <v>20499</v>
      </c>
      <c r="AS111" s="196">
        <v>960</v>
      </c>
      <c r="AT111" s="196">
        <v>8991</v>
      </c>
      <c r="AU111" s="196">
        <v>40587</v>
      </c>
      <c r="AV111" s="196">
        <v>33726</v>
      </c>
      <c r="AW111" s="196">
        <v>42277</v>
      </c>
      <c r="AX111" s="196">
        <v>43165</v>
      </c>
      <c r="AY111" s="196">
        <v>41858</v>
      </c>
      <c r="AZ111" s="196" t="s">
        <v>10</v>
      </c>
      <c r="BA111" s="196" t="s">
        <v>10</v>
      </c>
      <c r="BB111" s="196" t="s">
        <v>10</v>
      </c>
      <c r="BC111" s="196" t="s">
        <v>10</v>
      </c>
      <c r="BD111" s="196" t="s">
        <v>10</v>
      </c>
      <c r="BE111" s="196" t="s">
        <v>10</v>
      </c>
      <c r="BF111" s="196" t="s">
        <v>10</v>
      </c>
      <c r="BG111" s="196" t="s">
        <v>10</v>
      </c>
      <c r="BH111" s="196" t="s">
        <v>10</v>
      </c>
      <c r="BI111" s="196" t="s">
        <v>10</v>
      </c>
      <c r="BJ111" s="196" t="s">
        <v>10</v>
      </c>
      <c r="BK111" s="196" t="s">
        <v>10</v>
      </c>
      <c r="BL111" s="196" t="s">
        <v>10</v>
      </c>
    </row>
    <row r="112" spans="2:64" s="31" customFormat="1" ht="15" customHeight="1">
      <c r="B112" s="32" t="s">
        <v>152</v>
      </c>
      <c r="C112" s="186" t="s">
        <v>223</v>
      </c>
      <c r="D112" s="195">
        <v>180</v>
      </c>
      <c r="E112" s="195">
        <v>293</v>
      </c>
      <c r="F112" s="195">
        <v>366</v>
      </c>
      <c r="G112" s="195">
        <v>803</v>
      </c>
      <c r="H112" s="195">
        <v>495</v>
      </c>
      <c r="I112" s="195">
        <v>628</v>
      </c>
      <c r="J112" s="195">
        <v>701</v>
      </c>
      <c r="K112" s="195">
        <v>864</v>
      </c>
      <c r="L112" s="195">
        <v>389</v>
      </c>
      <c r="M112" s="195">
        <v>452</v>
      </c>
      <c r="N112" s="195">
        <v>284</v>
      </c>
      <c r="O112" s="195">
        <v>302</v>
      </c>
      <c r="P112" s="195">
        <v>244</v>
      </c>
      <c r="Q112" s="195">
        <v>244</v>
      </c>
      <c r="R112" s="195">
        <v>385</v>
      </c>
      <c r="S112" s="195">
        <v>334</v>
      </c>
      <c r="T112" s="195">
        <v>285</v>
      </c>
      <c r="U112" s="195">
        <v>295</v>
      </c>
      <c r="V112" s="195">
        <v>294</v>
      </c>
      <c r="W112" s="195">
        <v>318</v>
      </c>
      <c r="X112" s="195">
        <v>307</v>
      </c>
      <c r="Y112" s="195">
        <v>316</v>
      </c>
      <c r="Z112" s="195">
        <v>303</v>
      </c>
      <c r="AA112" s="195">
        <v>1945</v>
      </c>
      <c r="AB112" s="195">
        <v>390</v>
      </c>
      <c r="AC112" s="195">
        <v>389</v>
      </c>
      <c r="AD112" s="195">
        <v>360</v>
      </c>
      <c r="AE112" s="195">
        <v>436</v>
      </c>
      <c r="AF112" s="195">
        <v>814</v>
      </c>
      <c r="AG112" s="195">
        <v>858</v>
      </c>
      <c r="AH112" s="195">
        <v>834</v>
      </c>
      <c r="AI112" s="195">
        <v>911</v>
      </c>
      <c r="AJ112" s="195">
        <v>938</v>
      </c>
      <c r="AK112" s="195">
        <v>946</v>
      </c>
      <c r="AL112" s="195">
        <v>1015</v>
      </c>
      <c r="AM112" s="195">
        <v>1042</v>
      </c>
      <c r="AN112" s="195">
        <v>1018</v>
      </c>
      <c r="AO112" s="195">
        <v>947</v>
      </c>
      <c r="AP112" s="195">
        <v>1058</v>
      </c>
      <c r="AQ112" s="195">
        <v>1133</v>
      </c>
      <c r="AR112" s="196">
        <v>1177</v>
      </c>
      <c r="AS112" s="196">
        <v>1306</v>
      </c>
      <c r="AT112" s="196">
        <v>1352</v>
      </c>
      <c r="AU112" s="196">
        <v>1513</v>
      </c>
      <c r="AV112" s="196">
        <v>1473</v>
      </c>
      <c r="AW112" s="196">
        <v>1389</v>
      </c>
      <c r="AX112" s="196">
        <v>1538</v>
      </c>
      <c r="AY112" s="196">
        <v>4486</v>
      </c>
      <c r="AZ112" s="196" t="s">
        <v>10</v>
      </c>
      <c r="BA112" s="196" t="s">
        <v>10</v>
      </c>
      <c r="BB112" s="196" t="s">
        <v>10</v>
      </c>
      <c r="BC112" s="196" t="s">
        <v>10</v>
      </c>
      <c r="BD112" s="196" t="s">
        <v>10</v>
      </c>
      <c r="BE112" s="196" t="s">
        <v>10</v>
      </c>
      <c r="BF112" s="196" t="s">
        <v>10</v>
      </c>
      <c r="BG112" s="196" t="s">
        <v>10</v>
      </c>
      <c r="BH112" s="196" t="s">
        <v>10</v>
      </c>
      <c r="BI112" s="196" t="s">
        <v>10</v>
      </c>
      <c r="BJ112" s="196" t="s">
        <v>10</v>
      </c>
      <c r="BK112" s="196" t="s">
        <v>10</v>
      </c>
      <c r="BL112" s="196" t="s">
        <v>10</v>
      </c>
    </row>
    <row r="113" spans="2:64" s="31" customFormat="1" ht="15" customHeight="1">
      <c r="B113" s="30" t="s">
        <v>153</v>
      </c>
      <c r="C113" s="185" t="s">
        <v>224</v>
      </c>
      <c r="D113" s="193">
        <v>427292</v>
      </c>
      <c r="E113" s="193">
        <v>224826</v>
      </c>
      <c r="F113" s="193">
        <v>456767</v>
      </c>
      <c r="G113" s="193">
        <v>474049</v>
      </c>
      <c r="H113" s="193">
        <v>479751</v>
      </c>
      <c r="I113" s="193">
        <v>869836</v>
      </c>
      <c r="J113" s="193">
        <v>712196</v>
      </c>
      <c r="K113" s="193">
        <v>847260</v>
      </c>
      <c r="L113" s="193">
        <v>870290</v>
      </c>
      <c r="M113" s="193">
        <v>491618</v>
      </c>
      <c r="N113" s="193">
        <v>391478</v>
      </c>
      <c r="O113" s="193">
        <v>545357</v>
      </c>
      <c r="P113" s="193">
        <v>555439</v>
      </c>
      <c r="Q113" s="193">
        <v>558091</v>
      </c>
      <c r="R113" s="193">
        <v>404169</v>
      </c>
      <c r="S113" s="193">
        <v>519122</v>
      </c>
      <c r="T113" s="193">
        <v>1083385</v>
      </c>
      <c r="U113" s="193">
        <v>1090318</v>
      </c>
      <c r="V113" s="193">
        <v>1389091</v>
      </c>
      <c r="W113" s="193">
        <v>1080433</v>
      </c>
      <c r="X113" s="193">
        <v>818779</v>
      </c>
      <c r="Y113" s="193">
        <v>549927</v>
      </c>
      <c r="Z113" s="193">
        <v>630463</v>
      </c>
      <c r="AA113" s="193">
        <v>777475</v>
      </c>
      <c r="AB113" s="193">
        <v>769157</v>
      </c>
      <c r="AC113" s="193">
        <v>692997</v>
      </c>
      <c r="AD113" s="193">
        <v>700960</v>
      </c>
      <c r="AE113" s="193">
        <v>838690</v>
      </c>
      <c r="AF113" s="193">
        <v>925288</v>
      </c>
      <c r="AG113" s="193">
        <v>946060</v>
      </c>
      <c r="AH113" s="193">
        <v>831486</v>
      </c>
      <c r="AI113" s="193">
        <v>848775</v>
      </c>
      <c r="AJ113" s="193">
        <v>674598</v>
      </c>
      <c r="AK113" s="193">
        <v>415423</v>
      </c>
      <c r="AL113" s="193">
        <v>472922</v>
      </c>
      <c r="AM113" s="193">
        <v>571756</v>
      </c>
      <c r="AN113" s="193">
        <v>496509</v>
      </c>
      <c r="AO113" s="194">
        <v>785685</v>
      </c>
      <c r="AP113" s="194">
        <v>905849</v>
      </c>
      <c r="AQ113" s="194">
        <v>954713</v>
      </c>
      <c r="AR113" s="194">
        <v>939976</v>
      </c>
      <c r="AS113" s="194">
        <v>749166</v>
      </c>
      <c r="AT113" s="194">
        <v>1158056</v>
      </c>
      <c r="AU113" s="194">
        <v>1187187</v>
      </c>
      <c r="AV113" s="194">
        <v>1531787</v>
      </c>
      <c r="AW113" s="194">
        <v>1455819</v>
      </c>
      <c r="AX113" s="194">
        <v>1343377</v>
      </c>
      <c r="AY113" s="194">
        <v>947454</v>
      </c>
      <c r="AZ113" s="194">
        <v>924488</v>
      </c>
      <c r="BA113" s="194">
        <v>962707</v>
      </c>
      <c r="BB113" s="194">
        <v>1064073</v>
      </c>
      <c r="BC113" s="194">
        <v>1217464</v>
      </c>
      <c r="BD113" s="194">
        <v>1522714</v>
      </c>
      <c r="BE113" s="194">
        <v>1284228</v>
      </c>
      <c r="BF113" s="194">
        <v>1430813</v>
      </c>
      <c r="BG113" s="194">
        <v>1524655</v>
      </c>
      <c r="BH113" s="194">
        <v>1469658</v>
      </c>
      <c r="BI113" s="194">
        <v>1587356</v>
      </c>
      <c r="BJ113" s="194">
        <v>1493797</v>
      </c>
      <c r="BK113" s="194">
        <v>1530379</v>
      </c>
      <c r="BL113" s="194">
        <v>1662922</v>
      </c>
    </row>
    <row r="114" spans="2:64" s="31" customFormat="1" ht="15" customHeight="1">
      <c r="B114" s="32" t="s">
        <v>153</v>
      </c>
      <c r="C114" s="186" t="s">
        <v>224</v>
      </c>
      <c r="D114" s="195">
        <v>427209</v>
      </c>
      <c r="E114" s="195">
        <v>224792</v>
      </c>
      <c r="F114" s="195">
        <v>456767</v>
      </c>
      <c r="G114" s="195">
        <v>474049</v>
      </c>
      <c r="H114" s="195">
        <v>479751</v>
      </c>
      <c r="I114" s="195">
        <v>869836</v>
      </c>
      <c r="J114" s="195">
        <v>712196</v>
      </c>
      <c r="K114" s="195">
        <v>847260</v>
      </c>
      <c r="L114" s="195">
        <v>870290</v>
      </c>
      <c r="M114" s="195">
        <v>491618</v>
      </c>
      <c r="N114" s="195">
        <v>391478</v>
      </c>
      <c r="O114" s="195">
        <v>545357</v>
      </c>
      <c r="P114" s="195">
        <v>555439</v>
      </c>
      <c r="Q114" s="195">
        <v>558091</v>
      </c>
      <c r="R114" s="195">
        <v>404169</v>
      </c>
      <c r="S114" s="195">
        <v>519122</v>
      </c>
      <c r="T114" s="195">
        <v>1083385</v>
      </c>
      <c r="U114" s="195">
        <v>1090318</v>
      </c>
      <c r="V114" s="195">
        <v>1389091</v>
      </c>
      <c r="W114" s="195">
        <v>1080433</v>
      </c>
      <c r="X114" s="195">
        <v>818779</v>
      </c>
      <c r="Y114" s="195">
        <v>549927</v>
      </c>
      <c r="Z114" s="195">
        <v>630463</v>
      </c>
      <c r="AA114" s="195">
        <v>777475</v>
      </c>
      <c r="AB114" s="195">
        <v>769157</v>
      </c>
      <c r="AC114" s="195">
        <v>692997</v>
      </c>
      <c r="AD114" s="195">
        <v>700960</v>
      </c>
      <c r="AE114" s="195">
        <v>838690</v>
      </c>
      <c r="AF114" s="195">
        <v>925288</v>
      </c>
      <c r="AG114" s="195">
        <v>946060</v>
      </c>
      <c r="AH114" s="195">
        <v>831486</v>
      </c>
      <c r="AI114" s="195">
        <v>848775</v>
      </c>
      <c r="AJ114" s="195">
        <v>674598</v>
      </c>
      <c r="AK114" s="195">
        <v>415423</v>
      </c>
      <c r="AL114" s="195">
        <v>472922</v>
      </c>
      <c r="AM114" s="195">
        <v>571756</v>
      </c>
      <c r="AN114" s="195">
        <v>496509</v>
      </c>
      <c r="AO114" s="195">
        <v>785685</v>
      </c>
      <c r="AP114" s="195">
        <v>905849</v>
      </c>
      <c r="AQ114" s="195">
        <v>954713</v>
      </c>
      <c r="AR114" s="196">
        <v>939976</v>
      </c>
      <c r="AS114" s="196">
        <v>749166</v>
      </c>
      <c r="AT114" s="196">
        <v>1158056</v>
      </c>
      <c r="AU114" s="196">
        <v>1187187</v>
      </c>
      <c r="AV114" s="196">
        <v>1531787</v>
      </c>
      <c r="AW114" s="196">
        <v>1455819</v>
      </c>
      <c r="AX114" s="196">
        <v>1343377</v>
      </c>
      <c r="AY114" s="196">
        <v>947454</v>
      </c>
      <c r="AZ114" s="196">
        <v>924488</v>
      </c>
      <c r="BA114" s="196">
        <v>962707</v>
      </c>
      <c r="BB114" s="196">
        <v>1064073</v>
      </c>
      <c r="BC114" s="196">
        <v>1217464</v>
      </c>
      <c r="BD114" s="196">
        <v>1522714</v>
      </c>
      <c r="BE114" s="196">
        <v>1284228</v>
      </c>
      <c r="BF114" s="196">
        <v>1430813</v>
      </c>
      <c r="BG114" s="196">
        <v>1524655</v>
      </c>
      <c r="BH114" s="196">
        <v>1469658</v>
      </c>
      <c r="BI114" s="196">
        <v>1587356</v>
      </c>
      <c r="BJ114" s="196">
        <v>1493797</v>
      </c>
      <c r="BK114" s="196">
        <v>1530379</v>
      </c>
      <c r="BL114" s="196">
        <v>1662922</v>
      </c>
    </row>
    <row r="115" spans="2:64" s="31" customFormat="1" ht="15" customHeight="1">
      <c r="B115" s="325" t="s">
        <v>154</v>
      </c>
      <c r="C115" s="326" t="s">
        <v>225</v>
      </c>
      <c r="D115" s="195">
        <v>375435</v>
      </c>
      <c r="E115" s="195">
        <v>188990</v>
      </c>
      <c r="F115" s="195">
        <v>396044</v>
      </c>
      <c r="G115" s="195">
        <v>410652</v>
      </c>
      <c r="H115" s="195">
        <v>430779</v>
      </c>
      <c r="I115" s="195">
        <v>810961</v>
      </c>
      <c r="J115" s="195">
        <v>596123</v>
      </c>
      <c r="K115" s="195">
        <v>727359</v>
      </c>
      <c r="L115" s="195">
        <v>790008</v>
      </c>
      <c r="M115" s="195">
        <v>416018</v>
      </c>
      <c r="N115" s="195">
        <v>302821</v>
      </c>
      <c r="O115" s="195">
        <v>504270</v>
      </c>
      <c r="P115" s="195">
        <v>493613</v>
      </c>
      <c r="Q115" s="195">
        <v>477276</v>
      </c>
      <c r="R115" s="195">
        <v>294689</v>
      </c>
      <c r="S115" s="195">
        <v>380855</v>
      </c>
      <c r="T115" s="195">
        <v>918364</v>
      </c>
      <c r="U115" s="195">
        <v>936371</v>
      </c>
      <c r="V115" s="195">
        <v>1084510</v>
      </c>
      <c r="W115" s="195">
        <v>758550</v>
      </c>
      <c r="X115" s="195">
        <v>533891</v>
      </c>
      <c r="Y115" s="195">
        <v>300295</v>
      </c>
      <c r="Z115" s="195">
        <v>385699</v>
      </c>
      <c r="AA115" s="195">
        <v>534632</v>
      </c>
      <c r="AB115" s="195">
        <v>537250</v>
      </c>
      <c r="AC115" s="195">
        <v>457590</v>
      </c>
      <c r="AD115" s="195">
        <v>480777</v>
      </c>
      <c r="AE115" s="195">
        <v>628800</v>
      </c>
      <c r="AF115" s="195">
        <v>658658</v>
      </c>
      <c r="AG115" s="195">
        <v>632899</v>
      </c>
      <c r="AH115" s="195">
        <v>570433</v>
      </c>
      <c r="AI115" s="195">
        <v>594109</v>
      </c>
      <c r="AJ115" s="195">
        <v>448520</v>
      </c>
      <c r="AK115" s="195">
        <v>177591</v>
      </c>
      <c r="AL115" s="195">
        <v>287840</v>
      </c>
      <c r="AM115" s="195">
        <v>398950</v>
      </c>
      <c r="AN115" s="195">
        <v>415042</v>
      </c>
      <c r="AO115" s="195">
        <v>601352</v>
      </c>
      <c r="AP115" s="195">
        <v>716955</v>
      </c>
      <c r="AQ115" s="195">
        <v>744927</v>
      </c>
      <c r="AR115" s="196">
        <v>751125</v>
      </c>
      <c r="AS115" s="196">
        <v>576786</v>
      </c>
      <c r="AT115" s="196">
        <v>957252</v>
      </c>
      <c r="AU115" s="196">
        <v>917594</v>
      </c>
      <c r="AV115" s="196">
        <v>1304961</v>
      </c>
      <c r="AW115" s="196">
        <v>1207860</v>
      </c>
      <c r="AX115" s="196">
        <v>1080109</v>
      </c>
      <c r="AY115" s="196">
        <v>722176</v>
      </c>
      <c r="AZ115" s="196">
        <v>686182</v>
      </c>
      <c r="BA115" s="196">
        <v>759314</v>
      </c>
      <c r="BB115" s="196">
        <v>876773</v>
      </c>
      <c r="BC115" s="196">
        <v>1043334</v>
      </c>
      <c r="BD115" s="196">
        <v>1347650</v>
      </c>
      <c r="BE115" s="196">
        <v>1073531</v>
      </c>
      <c r="BF115" s="196">
        <v>1247158</v>
      </c>
      <c r="BG115" s="196">
        <v>1325848</v>
      </c>
      <c r="BH115" s="196">
        <v>1205162</v>
      </c>
      <c r="BI115" s="196">
        <v>1274700</v>
      </c>
      <c r="BJ115" s="196">
        <v>1295379</v>
      </c>
      <c r="BK115" s="196">
        <v>1240735</v>
      </c>
      <c r="BL115" s="196">
        <v>1452915</v>
      </c>
    </row>
    <row r="116" spans="2:64" s="31" customFormat="1" ht="15" customHeight="1">
      <c r="B116" s="325" t="s">
        <v>155</v>
      </c>
      <c r="C116" s="326" t="s">
        <v>226</v>
      </c>
      <c r="D116" s="195">
        <v>51774</v>
      </c>
      <c r="E116" s="195">
        <v>35802</v>
      </c>
      <c r="F116" s="195">
        <v>60723</v>
      </c>
      <c r="G116" s="195">
        <v>63397</v>
      </c>
      <c r="H116" s="195">
        <v>48972</v>
      </c>
      <c r="I116" s="195">
        <v>58875</v>
      </c>
      <c r="J116" s="195">
        <v>116073</v>
      </c>
      <c r="K116" s="195">
        <v>119901</v>
      </c>
      <c r="L116" s="195">
        <v>80282</v>
      </c>
      <c r="M116" s="195">
        <v>75600</v>
      </c>
      <c r="N116" s="195">
        <v>88657</v>
      </c>
      <c r="O116" s="195">
        <v>41087</v>
      </c>
      <c r="P116" s="195">
        <v>61826</v>
      </c>
      <c r="Q116" s="195">
        <v>80815</v>
      </c>
      <c r="R116" s="195">
        <v>109480</v>
      </c>
      <c r="S116" s="195">
        <v>138267</v>
      </c>
      <c r="T116" s="195">
        <v>165021</v>
      </c>
      <c r="U116" s="195">
        <v>153947</v>
      </c>
      <c r="V116" s="195">
        <v>304581</v>
      </c>
      <c r="W116" s="195">
        <v>321883</v>
      </c>
      <c r="X116" s="195">
        <v>284888</v>
      </c>
      <c r="Y116" s="195">
        <v>249632</v>
      </c>
      <c r="Z116" s="195">
        <v>244764</v>
      </c>
      <c r="AA116" s="195">
        <v>242843</v>
      </c>
      <c r="AB116" s="195">
        <v>231907</v>
      </c>
      <c r="AC116" s="195">
        <v>235407</v>
      </c>
      <c r="AD116" s="195">
        <v>220183</v>
      </c>
      <c r="AE116" s="195">
        <v>209890</v>
      </c>
      <c r="AF116" s="195">
        <v>266630</v>
      </c>
      <c r="AG116" s="195">
        <v>313161</v>
      </c>
      <c r="AH116" s="195">
        <v>261053</v>
      </c>
      <c r="AI116" s="195">
        <v>254666</v>
      </c>
      <c r="AJ116" s="195">
        <v>226078</v>
      </c>
      <c r="AK116" s="195">
        <v>237832</v>
      </c>
      <c r="AL116" s="195">
        <v>185082</v>
      </c>
      <c r="AM116" s="195">
        <v>172806</v>
      </c>
      <c r="AN116" s="195">
        <v>81467</v>
      </c>
      <c r="AO116" s="195">
        <v>184333</v>
      </c>
      <c r="AP116" s="195">
        <v>188894</v>
      </c>
      <c r="AQ116" s="195">
        <v>209786</v>
      </c>
      <c r="AR116" s="196">
        <v>188851</v>
      </c>
      <c r="AS116" s="196">
        <v>172380</v>
      </c>
      <c r="AT116" s="196">
        <v>200804</v>
      </c>
      <c r="AU116" s="196">
        <v>269593</v>
      </c>
      <c r="AV116" s="196">
        <v>226826</v>
      </c>
      <c r="AW116" s="196">
        <v>247959</v>
      </c>
      <c r="AX116" s="196">
        <v>263268</v>
      </c>
      <c r="AY116" s="196">
        <v>225278</v>
      </c>
      <c r="AZ116" s="196">
        <v>238306</v>
      </c>
      <c r="BA116" s="196">
        <v>203393</v>
      </c>
      <c r="BB116" s="196">
        <v>187300</v>
      </c>
      <c r="BC116" s="196">
        <v>174130</v>
      </c>
      <c r="BD116" s="196">
        <v>175064</v>
      </c>
      <c r="BE116" s="196">
        <v>210697</v>
      </c>
      <c r="BF116" s="196">
        <v>183655</v>
      </c>
      <c r="BG116" s="196">
        <v>198807</v>
      </c>
      <c r="BH116" s="196">
        <v>264496</v>
      </c>
      <c r="BI116" s="196">
        <v>312656</v>
      </c>
      <c r="BJ116" s="196">
        <v>198418</v>
      </c>
      <c r="BK116" s="196">
        <v>289644</v>
      </c>
      <c r="BL116" s="196">
        <v>210007</v>
      </c>
    </row>
    <row r="117" spans="2:64" s="31" customFormat="1" ht="15" customHeight="1">
      <c r="B117" s="32" t="s">
        <v>156</v>
      </c>
      <c r="C117" s="186" t="s">
        <v>227</v>
      </c>
      <c r="D117" s="195">
        <v>83</v>
      </c>
      <c r="E117" s="195">
        <v>34</v>
      </c>
      <c r="F117" s="195" t="s">
        <v>10</v>
      </c>
      <c r="G117" s="195" t="s">
        <v>10</v>
      </c>
      <c r="H117" s="195" t="s">
        <v>10</v>
      </c>
      <c r="I117" s="195" t="s">
        <v>10</v>
      </c>
      <c r="J117" s="195" t="s">
        <v>10</v>
      </c>
      <c r="K117" s="195" t="s">
        <v>10</v>
      </c>
      <c r="L117" s="195" t="s">
        <v>10</v>
      </c>
      <c r="M117" s="195" t="s">
        <v>10</v>
      </c>
      <c r="N117" s="195" t="s">
        <v>10</v>
      </c>
      <c r="O117" s="195" t="s">
        <v>10</v>
      </c>
      <c r="P117" s="195" t="s">
        <v>10</v>
      </c>
      <c r="Q117" s="195" t="s">
        <v>10</v>
      </c>
      <c r="R117" s="195" t="s">
        <v>10</v>
      </c>
      <c r="S117" s="195" t="s">
        <v>10</v>
      </c>
      <c r="T117" s="195" t="s">
        <v>10</v>
      </c>
      <c r="U117" s="195" t="s">
        <v>10</v>
      </c>
      <c r="V117" s="195" t="s">
        <v>10</v>
      </c>
      <c r="W117" s="195" t="s">
        <v>10</v>
      </c>
      <c r="X117" s="195" t="s">
        <v>10</v>
      </c>
      <c r="Y117" s="195" t="s">
        <v>10</v>
      </c>
      <c r="Z117" s="195" t="s">
        <v>10</v>
      </c>
      <c r="AA117" s="195" t="s">
        <v>10</v>
      </c>
      <c r="AB117" s="195" t="s">
        <v>10</v>
      </c>
      <c r="AC117" s="195" t="s">
        <v>10</v>
      </c>
      <c r="AD117" s="195" t="s">
        <v>10</v>
      </c>
      <c r="AE117" s="195" t="s">
        <v>10</v>
      </c>
      <c r="AF117" s="195" t="s">
        <v>10</v>
      </c>
      <c r="AG117" s="195" t="s">
        <v>10</v>
      </c>
      <c r="AH117" s="195" t="s">
        <v>10</v>
      </c>
      <c r="AI117" s="195" t="s">
        <v>10</v>
      </c>
      <c r="AJ117" s="195" t="s">
        <v>10</v>
      </c>
      <c r="AK117" s="195" t="s">
        <v>10</v>
      </c>
      <c r="AL117" s="195" t="s">
        <v>10</v>
      </c>
      <c r="AM117" s="195" t="s">
        <v>10</v>
      </c>
      <c r="AN117" s="195" t="s">
        <v>10</v>
      </c>
      <c r="AO117" s="195" t="s">
        <v>10</v>
      </c>
      <c r="AP117" s="195" t="s">
        <v>10</v>
      </c>
      <c r="AQ117" s="195" t="s">
        <v>10</v>
      </c>
      <c r="AR117" s="195" t="s">
        <v>10</v>
      </c>
      <c r="AS117" s="195" t="s">
        <v>10</v>
      </c>
      <c r="AT117" s="195" t="s">
        <v>10</v>
      </c>
      <c r="AU117" s="195" t="s">
        <v>10</v>
      </c>
      <c r="AV117" s="195" t="s">
        <v>10</v>
      </c>
      <c r="AW117" s="195" t="s">
        <v>10</v>
      </c>
      <c r="AX117" s="195" t="s">
        <v>10</v>
      </c>
      <c r="AY117" s="195" t="s">
        <v>10</v>
      </c>
      <c r="AZ117" s="195" t="s">
        <v>10</v>
      </c>
      <c r="BA117" s="195" t="s">
        <v>10</v>
      </c>
      <c r="BB117" s="195" t="s">
        <v>10</v>
      </c>
      <c r="BC117" s="196" t="s">
        <v>10</v>
      </c>
      <c r="BD117" s="196" t="s">
        <v>10</v>
      </c>
      <c r="BE117" s="196" t="s">
        <v>10</v>
      </c>
      <c r="BF117" s="196" t="s">
        <v>10</v>
      </c>
      <c r="BG117" s="196" t="s">
        <v>10</v>
      </c>
      <c r="BH117" s="196" t="s">
        <v>10</v>
      </c>
      <c r="BI117" s="196" t="s">
        <v>10</v>
      </c>
      <c r="BJ117" s="196" t="s">
        <v>10</v>
      </c>
      <c r="BK117" s="196" t="s">
        <v>10</v>
      </c>
      <c r="BL117" s="196" t="s">
        <v>10</v>
      </c>
    </row>
    <row r="118" spans="2:64" s="31" customFormat="1" ht="15" customHeight="1">
      <c r="B118" s="30" t="s">
        <v>157</v>
      </c>
      <c r="C118" s="185" t="s">
        <v>228</v>
      </c>
      <c r="D118" s="193">
        <v>255462</v>
      </c>
      <c r="E118" s="193">
        <v>228590</v>
      </c>
      <c r="F118" s="193">
        <v>199067</v>
      </c>
      <c r="G118" s="193">
        <v>255347</v>
      </c>
      <c r="H118" s="193">
        <v>216263</v>
      </c>
      <c r="I118" s="193">
        <v>184201</v>
      </c>
      <c r="J118" s="193">
        <v>212038</v>
      </c>
      <c r="K118" s="193">
        <v>191879</v>
      </c>
      <c r="L118" s="193">
        <v>175560</v>
      </c>
      <c r="M118" s="193">
        <v>217499</v>
      </c>
      <c r="N118" s="193">
        <v>180893</v>
      </c>
      <c r="O118" s="193">
        <v>281842</v>
      </c>
      <c r="P118" s="193">
        <v>250167</v>
      </c>
      <c r="Q118" s="193">
        <v>212547</v>
      </c>
      <c r="R118" s="193">
        <v>149768</v>
      </c>
      <c r="S118" s="193">
        <v>223659</v>
      </c>
      <c r="T118" s="193">
        <v>233174</v>
      </c>
      <c r="U118" s="193">
        <v>208897</v>
      </c>
      <c r="V118" s="193">
        <v>209729</v>
      </c>
      <c r="W118" s="193">
        <v>178480</v>
      </c>
      <c r="X118" s="193">
        <v>143129</v>
      </c>
      <c r="Y118" s="193">
        <v>174521</v>
      </c>
      <c r="Z118" s="193">
        <v>169074</v>
      </c>
      <c r="AA118" s="193">
        <v>170883</v>
      </c>
      <c r="AB118" s="193">
        <v>137369</v>
      </c>
      <c r="AC118" s="193">
        <v>161160</v>
      </c>
      <c r="AD118" s="193">
        <v>145044</v>
      </c>
      <c r="AE118" s="193">
        <v>289857</v>
      </c>
      <c r="AF118" s="193">
        <v>167420</v>
      </c>
      <c r="AG118" s="193">
        <v>130046</v>
      </c>
      <c r="AH118" s="193">
        <v>110586</v>
      </c>
      <c r="AI118" s="193">
        <v>169202</v>
      </c>
      <c r="AJ118" s="193">
        <v>184683</v>
      </c>
      <c r="AK118" s="193">
        <v>172829</v>
      </c>
      <c r="AL118" s="193">
        <v>226284</v>
      </c>
      <c r="AM118" s="193">
        <v>377945</v>
      </c>
      <c r="AN118" s="193">
        <v>294521</v>
      </c>
      <c r="AO118" s="194">
        <v>285825</v>
      </c>
      <c r="AP118" s="194">
        <v>446162</v>
      </c>
      <c r="AQ118" s="194">
        <v>789457</v>
      </c>
      <c r="AR118" s="194">
        <v>705784</v>
      </c>
      <c r="AS118" s="194">
        <v>512680</v>
      </c>
      <c r="AT118" s="194">
        <v>696672</v>
      </c>
      <c r="AU118" s="194">
        <v>1257288</v>
      </c>
      <c r="AV118" s="194">
        <v>663086</v>
      </c>
      <c r="AW118" s="194">
        <v>697941</v>
      </c>
      <c r="AX118" s="194">
        <v>779461</v>
      </c>
      <c r="AY118" s="194">
        <v>1010230</v>
      </c>
      <c r="AZ118" s="194">
        <v>989372</v>
      </c>
      <c r="BA118" s="194">
        <v>923651</v>
      </c>
      <c r="BB118" s="194">
        <v>892800</v>
      </c>
      <c r="BC118" s="194">
        <v>1156754</v>
      </c>
      <c r="BD118" s="194">
        <v>1103328</v>
      </c>
      <c r="BE118" s="194">
        <v>1099670</v>
      </c>
      <c r="BF118" s="194">
        <v>1001557</v>
      </c>
      <c r="BG118" s="194">
        <v>1120293</v>
      </c>
      <c r="BH118" s="194">
        <v>1344100</v>
      </c>
      <c r="BI118" s="194">
        <v>1040049</v>
      </c>
      <c r="BJ118" s="194">
        <v>1102620</v>
      </c>
      <c r="BK118" s="194">
        <v>1434717</v>
      </c>
      <c r="BL118" s="194">
        <v>1481819</v>
      </c>
    </row>
    <row r="119" spans="2:64" s="31" customFormat="1" ht="15" customHeight="1">
      <c r="B119" s="32" t="s">
        <v>158</v>
      </c>
      <c r="C119" s="186" t="s">
        <v>229</v>
      </c>
      <c r="D119" s="195">
        <v>10658</v>
      </c>
      <c r="E119" s="195">
        <v>9594</v>
      </c>
      <c r="F119" s="195">
        <v>7782</v>
      </c>
      <c r="G119" s="195">
        <v>5261</v>
      </c>
      <c r="H119" s="195">
        <v>5009</v>
      </c>
      <c r="I119" s="195">
        <v>4566</v>
      </c>
      <c r="J119" s="195">
        <v>3548</v>
      </c>
      <c r="K119" s="195">
        <v>3276</v>
      </c>
      <c r="L119" s="195">
        <v>2778</v>
      </c>
      <c r="M119" s="195">
        <v>2787</v>
      </c>
      <c r="N119" s="195">
        <v>2933</v>
      </c>
      <c r="O119" s="195">
        <v>2323</v>
      </c>
      <c r="P119" s="195">
        <v>7175</v>
      </c>
      <c r="Q119" s="195">
        <v>8775</v>
      </c>
      <c r="R119" s="195">
        <v>1744</v>
      </c>
      <c r="S119" s="195">
        <v>1667</v>
      </c>
      <c r="T119" s="195" t="s">
        <v>10</v>
      </c>
      <c r="U119" s="195">
        <v>8845</v>
      </c>
      <c r="V119" s="195">
        <v>1163</v>
      </c>
      <c r="W119" s="195" t="s">
        <v>10</v>
      </c>
      <c r="X119" s="195" t="s">
        <v>10</v>
      </c>
      <c r="Y119" s="195" t="s">
        <v>10</v>
      </c>
      <c r="Z119" s="195" t="s">
        <v>10</v>
      </c>
      <c r="AA119" s="195" t="s">
        <v>10</v>
      </c>
      <c r="AB119" s="195" t="s">
        <v>10</v>
      </c>
      <c r="AC119" s="195" t="s">
        <v>10</v>
      </c>
      <c r="AD119" s="195" t="s">
        <v>10</v>
      </c>
      <c r="AE119" s="195" t="s">
        <v>10</v>
      </c>
      <c r="AF119" s="195" t="s">
        <v>10</v>
      </c>
      <c r="AG119" s="195" t="s">
        <v>10</v>
      </c>
      <c r="AH119" s="195" t="s">
        <v>10</v>
      </c>
      <c r="AI119" s="195" t="s">
        <v>10</v>
      </c>
      <c r="AJ119" s="195" t="s">
        <v>10</v>
      </c>
      <c r="AK119" s="195" t="s">
        <v>10</v>
      </c>
      <c r="AL119" s="195" t="s">
        <v>10</v>
      </c>
      <c r="AM119" s="195" t="s">
        <v>10</v>
      </c>
      <c r="AN119" s="195" t="s">
        <v>10</v>
      </c>
      <c r="AO119" s="195" t="s">
        <v>10</v>
      </c>
      <c r="AP119" s="195" t="s">
        <v>10</v>
      </c>
      <c r="AQ119" s="195" t="s">
        <v>10</v>
      </c>
      <c r="AR119" s="195" t="s">
        <v>10</v>
      </c>
      <c r="AS119" s="195" t="s">
        <v>10</v>
      </c>
      <c r="AT119" s="195" t="s">
        <v>10</v>
      </c>
      <c r="AU119" s="195" t="s">
        <v>10</v>
      </c>
      <c r="AV119" s="195" t="s">
        <v>10</v>
      </c>
      <c r="AW119" s="195" t="s">
        <v>10</v>
      </c>
      <c r="AX119" s="195" t="s">
        <v>10</v>
      </c>
      <c r="AY119" s="195" t="s">
        <v>10</v>
      </c>
      <c r="AZ119" s="195" t="s">
        <v>10</v>
      </c>
      <c r="BA119" s="195" t="s">
        <v>10</v>
      </c>
      <c r="BB119" s="195" t="s">
        <v>10</v>
      </c>
      <c r="BC119" s="196" t="s">
        <v>10</v>
      </c>
      <c r="BD119" s="196" t="s">
        <v>10</v>
      </c>
      <c r="BE119" s="196" t="s">
        <v>10</v>
      </c>
      <c r="BF119" s="196" t="s">
        <v>10</v>
      </c>
      <c r="BG119" s="196" t="s">
        <v>10</v>
      </c>
      <c r="BH119" s="196" t="s">
        <v>10</v>
      </c>
      <c r="BI119" s="196" t="s">
        <v>10</v>
      </c>
      <c r="BJ119" s="196" t="s">
        <v>10</v>
      </c>
      <c r="BK119" s="196" t="s">
        <v>10</v>
      </c>
      <c r="BL119" s="196" t="s">
        <v>10</v>
      </c>
    </row>
    <row r="120" spans="2:64" s="31" customFormat="1" ht="15" customHeight="1">
      <c r="B120" s="32" t="s">
        <v>159</v>
      </c>
      <c r="C120" s="186" t="s">
        <v>230</v>
      </c>
      <c r="D120" s="195" t="s">
        <v>10</v>
      </c>
      <c r="E120" s="195" t="s">
        <v>10</v>
      </c>
      <c r="F120" s="195" t="s">
        <v>10</v>
      </c>
      <c r="G120" s="195" t="s">
        <v>10</v>
      </c>
      <c r="H120" s="195" t="s">
        <v>10</v>
      </c>
      <c r="I120" s="195" t="s">
        <v>10</v>
      </c>
      <c r="J120" s="195" t="s">
        <v>10</v>
      </c>
      <c r="K120" s="195" t="s">
        <v>10</v>
      </c>
      <c r="L120" s="195" t="s">
        <v>10</v>
      </c>
      <c r="M120" s="195" t="s">
        <v>10</v>
      </c>
      <c r="N120" s="195" t="s">
        <v>10</v>
      </c>
      <c r="O120" s="195" t="s">
        <v>10</v>
      </c>
      <c r="P120" s="195" t="s">
        <v>10</v>
      </c>
      <c r="Q120" s="195" t="s">
        <v>10</v>
      </c>
      <c r="R120" s="195" t="s">
        <v>10</v>
      </c>
      <c r="S120" s="195" t="s">
        <v>10</v>
      </c>
      <c r="T120" s="195" t="s">
        <v>10</v>
      </c>
      <c r="U120" s="195" t="s">
        <v>10</v>
      </c>
      <c r="V120" s="195" t="s">
        <v>10</v>
      </c>
      <c r="W120" s="195" t="s">
        <v>10</v>
      </c>
      <c r="X120" s="195" t="s">
        <v>10</v>
      </c>
      <c r="Y120" s="195" t="s">
        <v>10</v>
      </c>
      <c r="Z120" s="195" t="s">
        <v>10</v>
      </c>
      <c r="AA120" s="195" t="s">
        <v>10</v>
      </c>
      <c r="AB120" s="195" t="s">
        <v>10</v>
      </c>
      <c r="AC120" s="195" t="s">
        <v>10</v>
      </c>
      <c r="AD120" s="195" t="s">
        <v>10</v>
      </c>
      <c r="AE120" s="195" t="s">
        <v>10</v>
      </c>
      <c r="AF120" s="195" t="s">
        <v>10</v>
      </c>
      <c r="AG120" s="195" t="s">
        <v>10</v>
      </c>
      <c r="AH120" s="195" t="s">
        <v>10</v>
      </c>
      <c r="AI120" s="195" t="s">
        <v>10</v>
      </c>
      <c r="AJ120" s="195" t="s">
        <v>10</v>
      </c>
      <c r="AK120" s="195" t="s">
        <v>10</v>
      </c>
      <c r="AL120" s="195" t="s">
        <v>10</v>
      </c>
      <c r="AM120" s="195" t="s">
        <v>10</v>
      </c>
      <c r="AN120" s="195" t="s">
        <v>10</v>
      </c>
      <c r="AO120" s="195" t="s">
        <v>10</v>
      </c>
      <c r="AP120" s="195" t="s">
        <v>10</v>
      </c>
      <c r="AQ120" s="195" t="s">
        <v>10</v>
      </c>
      <c r="AR120" s="195" t="s">
        <v>10</v>
      </c>
      <c r="AS120" s="195" t="s">
        <v>10</v>
      </c>
      <c r="AT120" s="195" t="s">
        <v>10</v>
      </c>
      <c r="AU120" s="195" t="s">
        <v>10</v>
      </c>
      <c r="AV120" s="195" t="s">
        <v>10</v>
      </c>
      <c r="AW120" s="195" t="s">
        <v>10</v>
      </c>
      <c r="AX120" s="195" t="s">
        <v>10</v>
      </c>
      <c r="AY120" s="195" t="s">
        <v>10</v>
      </c>
      <c r="AZ120" s="195" t="s">
        <v>10</v>
      </c>
      <c r="BA120" s="195" t="s">
        <v>10</v>
      </c>
      <c r="BB120" s="195" t="s">
        <v>10</v>
      </c>
      <c r="BC120" s="196" t="s">
        <v>10</v>
      </c>
      <c r="BD120" s="196" t="s">
        <v>10</v>
      </c>
      <c r="BE120" s="196" t="s">
        <v>10</v>
      </c>
      <c r="BF120" s="196" t="s">
        <v>10</v>
      </c>
      <c r="BG120" s="196" t="s">
        <v>10</v>
      </c>
      <c r="BH120" s="196" t="s">
        <v>10</v>
      </c>
      <c r="BI120" s="196" t="s">
        <v>10</v>
      </c>
      <c r="BJ120" s="196" t="s">
        <v>10</v>
      </c>
      <c r="BK120" s="196" t="s">
        <v>10</v>
      </c>
      <c r="BL120" s="196" t="s">
        <v>10</v>
      </c>
    </row>
    <row r="121" spans="2:64" s="31" customFormat="1" ht="15" customHeight="1">
      <c r="B121" s="32" t="s">
        <v>160</v>
      </c>
      <c r="C121" s="186" t="s">
        <v>231</v>
      </c>
      <c r="D121" s="195" t="s">
        <v>10</v>
      </c>
      <c r="E121" s="195" t="s">
        <v>10</v>
      </c>
      <c r="F121" s="195" t="s">
        <v>10</v>
      </c>
      <c r="G121" s="195" t="s">
        <v>10</v>
      </c>
      <c r="H121" s="195" t="s">
        <v>10</v>
      </c>
      <c r="I121" s="195" t="s">
        <v>10</v>
      </c>
      <c r="J121" s="195" t="s">
        <v>10</v>
      </c>
      <c r="K121" s="195" t="s">
        <v>10</v>
      </c>
      <c r="L121" s="195" t="s">
        <v>10</v>
      </c>
      <c r="M121" s="195" t="s">
        <v>10</v>
      </c>
      <c r="N121" s="195" t="s">
        <v>10</v>
      </c>
      <c r="O121" s="195" t="s">
        <v>10</v>
      </c>
      <c r="P121" s="195" t="s">
        <v>10</v>
      </c>
      <c r="Q121" s="195" t="s">
        <v>10</v>
      </c>
      <c r="R121" s="195" t="s">
        <v>10</v>
      </c>
      <c r="S121" s="195" t="s">
        <v>10</v>
      </c>
      <c r="T121" s="195" t="s">
        <v>10</v>
      </c>
      <c r="U121" s="195" t="s">
        <v>10</v>
      </c>
      <c r="V121" s="195" t="s">
        <v>10</v>
      </c>
      <c r="W121" s="195" t="s">
        <v>10</v>
      </c>
      <c r="X121" s="195" t="s">
        <v>10</v>
      </c>
      <c r="Y121" s="195" t="s">
        <v>10</v>
      </c>
      <c r="Z121" s="195" t="s">
        <v>10</v>
      </c>
      <c r="AA121" s="195" t="s">
        <v>10</v>
      </c>
      <c r="AB121" s="195" t="s">
        <v>10</v>
      </c>
      <c r="AC121" s="195" t="s">
        <v>10</v>
      </c>
      <c r="AD121" s="195" t="s">
        <v>10</v>
      </c>
      <c r="AE121" s="195" t="s">
        <v>10</v>
      </c>
      <c r="AF121" s="195" t="s">
        <v>10</v>
      </c>
      <c r="AG121" s="195" t="s">
        <v>10</v>
      </c>
      <c r="AH121" s="195" t="s">
        <v>10</v>
      </c>
      <c r="AI121" s="195" t="s">
        <v>10</v>
      </c>
      <c r="AJ121" s="195" t="s">
        <v>10</v>
      </c>
      <c r="AK121" s="195" t="s">
        <v>10</v>
      </c>
      <c r="AL121" s="195" t="s">
        <v>10</v>
      </c>
      <c r="AM121" s="195" t="s">
        <v>10</v>
      </c>
      <c r="AN121" s="195" t="s">
        <v>10</v>
      </c>
      <c r="AO121" s="195" t="s">
        <v>10</v>
      </c>
      <c r="AP121" s="195" t="s">
        <v>10</v>
      </c>
      <c r="AQ121" s="195" t="s">
        <v>10</v>
      </c>
      <c r="AR121" s="195" t="s">
        <v>10</v>
      </c>
      <c r="AS121" s="195" t="s">
        <v>10</v>
      </c>
      <c r="AT121" s="195" t="s">
        <v>10</v>
      </c>
      <c r="AU121" s="195" t="s">
        <v>10</v>
      </c>
      <c r="AV121" s="195" t="s">
        <v>10</v>
      </c>
      <c r="AW121" s="195" t="s">
        <v>10</v>
      </c>
      <c r="AX121" s="195" t="s">
        <v>10</v>
      </c>
      <c r="AY121" s="195" t="s">
        <v>10</v>
      </c>
      <c r="AZ121" s="195" t="s">
        <v>10</v>
      </c>
      <c r="BA121" s="195" t="s">
        <v>10</v>
      </c>
      <c r="BB121" s="195" t="s">
        <v>10</v>
      </c>
      <c r="BC121" s="196" t="s">
        <v>10</v>
      </c>
      <c r="BD121" s="196" t="s">
        <v>10</v>
      </c>
      <c r="BE121" s="196" t="s">
        <v>10</v>
      </c>
      <c r="BF121" s="196" t="s">
        <v>10</v>
      </c>
      <c r="BG121" s="196" t="s">
        <v>10</v>
      </c>
      <c r="BH121" s="196" t="s">
        <v>10</v>
      </c>
      <c r="BI121" s="196" t="s">
        <v>10</v>
      </c>
      <c r="BJ121" s="196" t="s">
        <v>10</v>
      </c>
      <c r="BK121" s="196" t="s">
        <v>10</v>
      </c>
      <c r="BL121" s="196" t="s">
        <v>10</v>
      </c>
    </row>
    <row r="122" spans="2:64" s="31" customFormat="1" ht="15" customHeight="1">
      <c r="B122" s="32" t="s">
        <v>161</v>
      </c>
      <c r="C122" s="186" t="s">
        <v>232</v>
      </c>
      <c r="D122" s="195">
        <v>10658</v>
      </c>
      <c r="E122" s="195">
        <v>9594</v>
      </c>
      <c r="F122" s="195">
        <v>7782</v>
      </c>
      <c r="G122" s="195">
        <v>5261</v>
      </c>
      <c r="H122" s="195">
        <v>5009</v>
      </c>
      <c r="I122" s="195">
        <v>4566</v>
      </c>
      <c r="J122" s="195">
        <v>3548</v>
      </c>
      <c r="K122" s="195">
        <v>3276</v>
      </c>
      <c r="L122" s="195">
        <v>2778</v>
      </c>
      <c r="M122" s="195">
        <v>2787</v>
      </c>
      <c r="N122" s="195">
        <v>2933</v>
      </c>
      <c r="O122" s="195">
        <v>2323</v>
      </c>
      <c r="P122" s="195">
        <v>7175</v>
      </c>
      <c r="Q122" s="195">
        <v>8775</v>
      </c>
      <c r="R122" s="195">
        <v>1744</v>
      </c>
      <c r="S122" s="195">
        <v>1667</v>
      </c>
      <c r="T122" s="195" t="s">
        <v>10</v>
      </c>
      <c r="U122" s="195">
        <v>8845</v>
      </c>
      <c r="V122" s="195">
        <v>1163</v>
      </c>
      <c r="W122" s="195" t="s">
        <v>10</v>
      </c>
      <c r="X122" s="195" t="s">
        <v>10</v>
      </c>
      <c r="Y122" s="195" t="s">
        <v>10</v>
      </c>
      <c r="Z122" s="195" t="s">
        <v>10</v>
      </c>
      <c r="AA122" s="195" t="s">
        <v>10</v>
      </c>
      <c r="AB122" s="195" t="s">
        <v>10</v>
      </c>
      <c r="AC122" s="195" t="s">
        <v>10</v>
      </c>
      <c r="AD122" s="195" t="s">
        <v>10</v>
      </c>
      <c r="AE122" s="195" t="s">
        <v>10</v>
      </c>
      <c r="AF122" s="195" t="s">
        <v>10</v>
      </c>
      <c r="AG122" s="195" t="s">
        <v>10</v>
      </c>
      <c r="AH122" s="195" t="s">
        <v>10</v>
      </c>
      <c r="AI122" s="195" t="s">
        <v>10</v>
      </c>
      <c r="AJ122" s="195" t="s">
        <v>10</v>
      </c>
      <c r="AK122" s="195" t="s">
        <v>10</v>
      </c>
      <c r="AL122" s="195" t="s">
        <v>10</v>
      </c>
      <c r="AM122" s="195" t="s">
        <v>10</v>
      </c>
      <c r="AN122" s="195" t="s">
        <v>10</v>
      </c>
      <c r="AO122" s="195" t="s">
        <v>10</v>
      </c>
      <c r="AP122" s="195" t="s">
        <v>10</v>
      </c>
      <c r="AQ122" s="195" t="s">
        <v>10</v>
      </c>
      <c r="AR122" s="195" t="s">
        <v>10</v>
      </c>
      <c r="AS122" s="195" t="s">
        <v>10</v>
      </c>
      <c r="AT122" s="195" t="s">
        <v>10</v>
      </c>
      <c r="AU122" s="195" t="s">
        <v>10</v>
      </c>
      <c r="AV122" s="195" t="s">
        <v>10</v>
      </c>
      <c r="AW122" s="195" t="s">
        <v>10</v>
      </c>
      <c r="AX122" s="195" t="s">
        <v>10</v>
      </c>
      <c r="AY122" s="195" t="s">
        <v>10</v>
      </c>
      <c r="AZ122" s="195" t="s">
        <v>10</v>
      </c>
      <c r="BA122" s="195" t="s">
        <v>10</v>
      </c>
      <c r="BB122" s="195" t="s">
        <v>10</v>
      </c>
      <c r="BC122" s="196" t="s">
        <v>10</v>
      </c>
      <c r="BD122" s="196" t="s">
        <v>10</v>
      </c>
      <c r="BE122" s="196" t="s">
        <v>10</v>
      </c>
      <c r="BF122" s="196" t="s">
        <v>10</v>
      </c>
      <c r="BG122" s="196" t="s">
        <v>10</v>
      </c>
      <c r="BH122" s="196" t="s">
        <v>10</v>
      </c>
      <c r="BI122" s="196" t="s">
        <v>10</v>
      </c>
      <c r="BJ122" s="196" t="s">
        <v>10</v>
      </c>
      <c r="BK122" s="196" t="s">
        <v>10</v>
      </c>
      <c r="BL122" s="196" t="s">
        <v>10</v>
      </c>
    </row>
    <row r="123" spans="2:64" s="31" customFormat="1" ht="15" customHeight="1">
      <c r="B123" s="32" t="s">
        <v>27</v>
      </c>
      <c r="C123" s="186" t="s">
        <v>95</v>
      </c>
      <c r="D123" s="195">
        <v>244804</v>
      </c>
      <c r="E123" s="195">
        <v>218996</v>
      </c>
      <c r="F123" s="195">
        <v>191285</v>
      </c>
      <c r="G123" s="195">
        <v>250086</v>
      </c>
      <c r="H123" s="195">
        <v>211254</v>
      </c>
      <c r="I123" s="195">
        <v>179635</v>
      </c>
      <c r="J123" s="195">
        <v>208490</v>
      </c>
      <c r="K123" s="195">
        <v>188603</v>
      </c>
      <c r="L123" s="195">
        <v>172782</v>
      </c>
      <c r="M123" s="195">
        <v>214712</v>
      </c>
      <c r="N123" s="195">
        <v>177960</v>
      </c>
      <c r="O123" s="195">
        <v>279519</v>
      </c>
      <c r="P123" s="195">
        <v>242992</v>
      </c>
      <c r="Q123" s="195">
        <v>203772</v>
      </c>
      <c r="R123" s="195">
        <v>148024</v>
      </c>
      <c r="S123" s="195">
        <v>221992</v>
      </c>
      <c r="T123" s="195">
        <v>233174</v>
      </c>
      <c r="U123" s="195">
        <v>200052</v>
      </c>
      <c r="V123" s="195">
        <v>208566</v>
      </c>
      <c r="W123" s="195">
        <v>178480</v>
      </c>
      <c r="X123" s="195">
        <v>143129</v>
      </c>
      <c r="Y123" s="195">
        <v>174521</v>
      </c>
      <c r="Z123" s="195">
        <v>169074</v>
      </c>
      <c r="AA123" s="195">
        <v>170883</v>
      </c>
      <c r="AB123" s="195">
        <v>137369</v>
      </c>
      <c r="AC123" s="195">
        <v>161160</v>
      </c>
      <c r="AD123" s="195">
        <v>145044</v>
      </c>
      <c r="AE123" s="195">
        <v>289857</v>
      </c>
      <c r="AF123" s="195">
        <v>167420</v>
      </c>
      <c r="AG123" s="195">
        <v>130046</v>
      </c>
      <c r="AH123" s="195">
        <v>110586</v>
      </c>
      <c r="AI123" s="195">
        <v>169202</v>
      </c>
      <c r="AJ123" s="195">
        <v>184683</v>
      </c>
      <c r="AK123" s="195">
        <v>172829</v>
      </c>
      <c r="AL123" s="195">
        <v>226284</v>
      </c>
      <c r="AM123" s="195">
        <v>377945</v>
      </c>
      <c r="AN123" s="195">
        <v>294521</v>
      </c>
      <c r="AO123" s="195">
        <v>285825</v>
      </c>
      <c r="AP123" s="195">
        <v>446162</v>
      </c>
      <c r="AQ123" s="195">
        <v>789457</v>
      </c>
      <c r="AR123" s="196">
        <v>705784</v>
      </c>
      <c r="AS123" s="196">
        <v>512680</v>
      </c>
      <c r="AT123" s="196">
        <v>696672</v>
      </c>
      <c r="AU123" s="196">
        <v>1257288</v>
      </c>
      <c r="AV123" s="196">
        <v>663086</v>
      </c>
      <c r="AW123" s="196">
        <v>697941</v>
      </c>
      <c r="AX123" s="196">
        <v>779461</v>
      </c>
      <c r="AY123" s="196">
        <v>1010230</v>
      </c>
      <c r="AZ123" s="196">
        <v>989372</v>
      </c>
      <c r="BA123" s="196">
        <v>923651</v>
      </c>
      <c r="BB123" s="196">
        <v>892800</v>
      </c>
      <c r="BC123" s="196">
        <v>1156764</v>
      </c>
      <c r="BD123" s="196">
        <v>1103328</v>
      </c>
      <c r="BE123" s="196">
        <v>1099670</v>
      </c>
      <c r="BF123" s="196">
        <v>1001557</v>
      </c>
      <c r="BG123" s="196">
        <v>1120293</v>
      </c>
      <c r="BH123" s="196">
        <v>1344100</v>
      </c>
      <c r="BI123" s="196">
        <v>1040049</v>
      </c>
      <c r="BJ123" s="196">
        <v>1102620</v>
      </c>
      <c r="BK123" s="196">
        <v>1434717</v>
      </c>
      <c r="BL123" s="196">
        <v>1481819</v>
      </c>
    </row>
    <row r="124" spans="2:64" s="31" customFormat="1" ht="15" customHeight="1">
      <c r="B124" s="325" t="s">
        <v>162</v>
      </c>
      <c r="C124" s="326" t="s">
        <v>233</v>
      </c>
      <c r="D124" s="195">
        <v>56424</v>
      </c>
      <c r="E124" s="195">
        <v>36284</v>
      </c>
      <c r="F124" s="195">
        <v>7079</v>
      </c>
      <c r="G124" s="195">
        <v>72450</v>
      </c>
      <c r="H124" s="195">
        <v>57198</v>
      </c>
      <c r="I124" s="195">
        <v>21182</v>
      </c>
      <c r="J124" s="195">
        <v>8064</v>
      </c>
      <c r="K124" s="195">
        <v>17259</v>
      </c>
      <c r="L124" s="195">
        <v>17372</v>
      </c>
      <c r="M124" s="195">
        <v>59209</v>
      </c>
      <c r="N124" s="195">
        <v>3442</v>
      </c>
      <c r="O124" s="195">
        <v>73765</v>
      </c>
      <c r="P124" s="195">
        <v>48384</v>
      </c>
      <c r="Q124" s="195">
        <v>33400</v>
      </c>
      <c r="R124" s="195">
        <v>2913</v>
      </c>
      <c r="S124" s="195" t="s">
        <v>10</v>
      </c>
      <c r="T124" s="195">
        <v>32602</v>
      </c>
      <c r="U124" s="195">
        <v>6138</v>
      </c>
      <c r="V124" s="195">
        <v>3122</v>
      </c>
      <c r="W124" s="195" t="s">
        <v>10</v>
      </c>
      <c r="X124" s="195">
        <v>6111</v>
      </c>
      <c r="Y124" s="195">
        <v>4748</v>
      </c>
      <c r="Z124" s="195">
        <v>5687</v>
      </c>
      <c r="AA124" s="195" t="s">
        <v>10</v>
      </c>
      <c r="AB124" s="195" t="s">
        <v>10</v>
      </c>
      <c r="AC124" s="195" t="s">
        <v>10</v>
      </c>
      <c r="AD124" s="195" t="s">
        <v>10</v>
      </c>
      <c r="AE124" s="195" t="s">
        <v>10</v>
      </c>
      <c r="AF124" s="195" t="s">
        <v>10</v>
      </c>
      <c r="AG124" s="195" t="s">
        <v>10</v>
      </c>
      <c r="AH124" s="195" t="s">
        <v>10</v>
      </c>
      <c r="AI124" s="195" t="s">
        <v>10</v>
      </c>
      <c r="AJ124" s="195" t="s">
        <v>10</v>
      </c>
      <c r="AK124" s="195" t="s">
        <v>10</v>
      </c>
      <c r="AL124" s="195" t="s">
        <v>10</v>
      </c>
      <c r="AM124" s="195" t="s">
        <v>10</v>
      </c>
      <c r="AN124" s="195" t="s">
        <v>10</v>
      </c>
      <c r="AO124" s="195" t="s">
        <v>10</v>
      </c>
      <c r="AP124" s="195" t="s">
        <v>10</v>
      </c>
      <c r="AQ124" s="195" t="s">
        <v>10</v>
      </c>
      <c r="AR124" s="195" t="s">
        <v>10</v>
      </c>
      <c r="AS124" s="195" t="s">
        <v>10</v>
      </c>
      <c r="AT124" s="195" t="s">
        <v>10</v>
      </c>
      <c r="AU124" s="195" t="s">
        <v>10</v>
      </c>
      <c r="AV124" s="195" t="s">
        <v>10</v>
      </c>
      <c r="AW124" s="195" t="s">
        <v>10</v>
      </c>
      <c r="AX124" s="195" t="s">
        <v>10</v>
      </c>
      <c r="AY124" s="195" t="s">
        <v>10</v>
      </c>
      <c r="AZ124" s="195" t="s">
        <v>10</v>
      </c>
      <c r="BA124" s="195" t="s">
        <v>10</v>
      </c>
      <c r="BB124" s="195" t="s">
        <v>10</v>
      </c>
      <c r="BC124" s="195">
        <v>150992</v>
      </c>
      <c r="BD124" s="195">
        <v>23943</v>
      </c>
      <c r="BE124" s="195">
        <v>11881</v>
      </c>
      <c r="BF124" s="195">
        <v>9801</v>
      </c>
      <c r="BG124" s="195">
        <v>127327</v>
      </c>
      <c r="BH124" s="195">
        <v>38330</v>
      </c>
      <c r="BI124" s="195">
        <v>21692</v>
      </c>
      <c r="BJ124" s="195">
        <v>27641</v>
      </c>
      <c r="BK124" s="195">
        <v>109267</v>
      </c>
      <c r="BL124" s="195">
        <v>18223</v>
      </c>
    </row>
    <row r="125" spans="2:64" s="31" customFormat="1" ht="15" customHeight="1">
      <c r="B125" s="325" t="s">
        <v>163</v>
      </c>
      <c r="C125" s="326" t="s">
        <v>234</v>
      </c>
      <c r="D125" s="195" t="s">
        <v>10</v>
      </c>
      <c r="E125" s="195" t="s">
        <v>10</v>
      </c>
      <c r="F125" s="195" t="s">
        <v>10</v>
      </c>
      <c r="G125" s="195" t="s">
        <v>10</v>
      </c>
      <c r="H125" s="195" t="s">
        <v>10</v>
      </c>
      <c r="I125" s="195" t="s">
        <v>10</v>
      </c>
      <c r="J125" s="195" t="s">
        <v>10</v>
      </c>
      <c r="K125" s="195" t="s">
        <v>10</v>
      </c>
      <c r="L125" s="195" t="s">
        <v>10</v>
      </c>
      <c r="M125" s="195" t="s">
        <v>10</v>
      </c>
      <c r="N125" s="195" t="s">
        <v>10</v>
      </c>
      <c r="O125" s="195" t="s">
        <v>10</v>
      </c>
      <c r="P125" s="195" t="s">
        <v>10</v>
      </c>
      <c r="Q125" s="195" t="s">
        <v>10</v>
      </c>
      <c r="R125" s="195" t="s">
        <v>10</v>
      </c>
      <c r="S125" s="195">
        <v>27739</v>
      </c>
      <c r="T125" s="195" t="s">
        <v>10</v>
      </c>
      <c r="U125" s="195" t="s">
        <v>10</v>
      </c>
      <c r="V125" s="195" t="s">
        <v>10</v>
      </c>
      <c r="W125" s="195">
        <v>1493</v>
      </c>
      <c r="X125" s="195" t="s">
        <v>10</v>
      </c>
      <c r="Y125" s="195" t="s">
        <v>10</v>
      </c>
      <c r="Z125" s="195" t="s">
        <v>10</v>
      </c>
      <c r="AA125" s="195">
        <v>3258</v>
      </c>
      <c r="AB125" s="195">
        <v>1677</v>
      </c>
      <c r="AC125" s="195">
        <v>644</v>
      </c>
      <c r="AD125" s="195" t="s">
        <v>10</v>
      </c>
      <c r="AE125" s="195">
        <v>15679</v>
      </c>
      <c r="AF125" s="195">
        <v>19685</v>
      </c>
      <c r="AG125" s="195">
        <v>6885</v>
      </c>
      <c r="AH125" s="195" t="s">
        <v>10</v>
      </c>
      <c r="AI125" s="195">
        <v>24463</v>
      </c>
      <c r="AJ125" s="195">
        <v>57751</v>
      </c>
      <c r="AK125" s="195">
        <v>17634</v>
      </c>
      <c r="AL125" s="195">
        <v>2628</v>
      </c>
      <c r="AM125" s="195">
        <v>3524</v>
      </c>
      <c r="AN125" s="195">
        <v>3524</v>
      </c>
      <c r="AO125" s="195">
        <v>8422</v>
      </c>
      <c r="AP125" s="196">
        <v>10559</v>
      </c>
      <c r="AQ125" s="196">
        <v>138935</v>
      </c>
      <c r="AR125" s="196">
        <v>138898</v>
      </c>
      <c r="AS125" s="196">
        <v>88</v>
      </c>
      <c r="AT125" s="196">
        <v>88</v>
      </c>
      <c r="AU125" s="196">
        <v>134226</v>
      </c>
      <c r="AV125" s="196">
        <v>134226</v>
      </c>
      <c r="AW125" s="196">
        <v>227</v>
      </c>
      <c r="AX125" s="196">
        <v>227</v>
      </c>
      <c r="AY125" s="196">
        <v>8818</v>
      </c>
      <c r="AZ125" s="196">
        <v>8815</v>
      </c>
      <c r="BA125" s="196">
        <v>136</v>
      </c>
      <c r="BB125" s="196">
        <v>8089</v>
      </c>
      <c r="BC125" s="196" t="s">
        <v>10</v>
      </c>
      <c r="BD125" s="196" t="s">
        <v>10</v>
      </c>
      <c r="BE125" s="196" t="s">
        <v>10</v>
      </c>
      <c r="BF125" s="196" t="s">
        <v>10</v>
      </c>
      <c r="BG125" s="196" t="s">
        <v>10</v>
      </c>
      <c r="BH125" s="196" t="s">
        <v>10</v>
      </c>
      <c r="BI125" s="196" t="s">
        <v>10</v>
      </c>
      <c r="BJ125" s="196" t="s">
        <v>10</v>
      </c>
      <c r="BK125" s="196" t="s">
        <v>10</v>
      </c>
      <c r="BL125" s="196" t="s">
        <v>10</v>
      </c>
    </row>
    <row r="126" spans="2:64" s="31" customFormat="1" ht="15" customHeight="1">
      <c r="B126" s="325" t="s">
        <v>164</v>
      </c>
      <c r="C126" s="326" t="s">
        <v>235</v>
      </c>
      <c r="D126" s="195">
        <v>70633</v>
      </c>
      <c r="E126" s="195">
        <v>51412</v>
      </c>
      <c r="F126" s="195">
        <v>35723</v>
      </c>
      <c r="G126" s="195">
        <v>38843</v>
      </c>
      <c r="H126" s="195">
        <v>41483</v>
      </c>
      <c r="I126" s="195">
        <v>48104</v>
      </c>
      <c r="J126" s="195">
        <v>90810</v>
      </c>
      <c r="K126" s="195">
        <v>52688</v>
      </c>
      <c r="L126" s="195">
        <v>37600</v>
      </c>
      <c r="M126" s="195">
        <v>37239</v>
      </c>
      <c r="N126" s="195">
        <v>44713</v>
      </c>
      <c r="O126" s="195">
        <v>43277</v>
      </c>
      <c r="P126" s="195">
        <v>59994</v>
      </c>
      <c r="Q126" s="195">
        <v>43065</v>
      </c>
      <c r="R126" s="195">
        <v>29032</v>
      </c>
      <c r="S126" s="195">
        <v>24921</v>
      </c>
      <c r="T126" s="195">
        <v>82271</v>
      </c>
      <c r="U126" s="195">
        <v>87536</v>
      </c>
      <c r="V126" s="195">
        <v>82794</v>
      </c>
      <c r="W126" s="195">
        <v>43755</v>
      </c>
      <c r="X126" s="195">
        <v>14946</v>
      </c>
      <c r="Y126" s="195">
        <v>49789</v>
      </c>
      <c r="Z126" s="195">
        <v>42898</v>
      </c>
      <c r="AA126" s="195">
        <v>26891</v>
      </c>
      <c r="AB126" s="195">
        <v>11039</v>
      </c>
      <c r="AC126" s="195">
        <v>18453</v>
      </c>
      <c r="AD126" s="195">
        <v>19236</v>
      </c>
      <c r="AE126" s="195">
        <v>25746</v>
      </c>
      <c r="AF126" s="195">
        <v>21701</v>
      </c>
      <c r="AG126" s="195">
        <v>40062</v>
      </c>
      <c r="AH126" s="195">
        <v>29585</v>
      </c>
      <c r="AI126" s="195">
        <v>38380</v>
      </c>
      <c r="AJ126" s="195">
        <v>29996</v>
      </c>
      <c r="AK126" s="195">
        <v>31965</v>
      </c>
      <c r="AL126" s="195">
        <v>42237</v>
      </c>
      <c r="AM126" s="195">
        <v>80188</v>
      </c>
      <c r="AN126" s="195">
        <v>36390</v>
      </c>
      <c r="AO126" s="195">
        <v>45612</v>
      </c>
      <c r="AP126" s="195">
        <v>76936</v>
      </c>
      <c r="AQ126" s="195">
        <v>104306</v>
      </c>
      <c r="AR126" s="196">
        <v>109123</v>
      </c>
      <c r="AS126" s="196">
        <v>103426</v>
      </c>
      <c r="AT126" s="196">
        <v>149104</v>
      </c>
      <c r="AU126" s="196">
        <v>194768</v>
      </c>
      <c r="AV126" s="196">
        <v>154602</v>
      </c>
      <c r="AW126" s="196">
        <v>187119</v>
      </c>
      <c r="AX126" s="196">
        <v>142351</v>
      </c>
      <c r="AY126" s="196">
        <v>119626</v>
      </c>
      <c r="AZ126" s="196">
        <v>121045</v>
      </c>
      <c r="BA126" s="196">
        <v>133702</v>
      </c>
      <c r="BB126" s="196">
        <v>115803</v>
      </c>
      <c r="BC126" s="196">
        <v>117604</v>
      </c>
      <c r="BD126" s="196">
        <v>182279</v>
      </c>
      <c r="BE126" s="196">
        <v>187291</v>
      </c>
      <c r="BF126" s="196">
        <v>174065</v>
      </c>
      <c r="BG126" s="196">
        <v>195244</v>
      </c>
      <c r="BH126" s="196">
        <v>193496</v>
      </c>
      <c r="BI126" s="196">
        <v>163062</v>
      </c>
      <c r="BJ126" s="196">
        <v>223184</v>
      </c>
      <c r="BK126" s="196">
        <v>187605</v>
      </c>
      <c r="BL126" s="196">
        <v>441581</v>
      </c>
    </row>
    <row r="127" spans="2:64" s="31" customFormat="1" ht="15" customHeight="1">
      <c r="B127" s="325" t="s">
        <v>165</v>
      </c>
      <c r="C127" s="326" t="s">
        <v>236</v>
      </c>
      <c r="D127" s="195">
        <v>19041</v>
      </c>
      <c r="E127" s="195">
        <v>15727</v>
      </c>
      <c r="F127" s="195">
        <v>31627</v>
      </c>
      <c r="G127" s="195">
        <v>26</v>
      </c>
      <c r="H127" s="195">
        <v>3717</v>
      </c>
      <c r="I127" s="195">
        <v>3444</v>
      </c>
      <c r="J127" s="195">
        <v>1466</v>
      </c>
      <c r="K127" s="195">
        <v>5050</v>
      </c>
      <c r="L127" s="195">
        <v>7210</v>
      </c>
      <c r="M127" s="195">
        <v>7235</v>
      </c>
      <c r="N127" s="195">
        <v>4899</v>
      </c>
      <c r="O127" s="195">
        <v>12651</v>
      </c>
      <c r="P127" s="195">
        <v>8469</v>
      </c>
      <c r="Q127" s="195">
        <v>2377</v>
      </c>
      <c r="R127" s="195">
        <v>658</v>
      </c>
      <c r="S127" s="195">
        <v>16547</v>
      </c>
      <c r="T127" s="195">
        <v>899</v>
      </c>
      <c r="U127" s="195">
        <v>764</v>
      </c>
      <c r="V127" s="195">
        <v>5578</v>
      </c>
      <c r="W127" s="195">
        <v>1727</v>
      </c>
      <c r="X127" s="195">
        <v>800</v>
      </c>
      <c r="Y127" s="195">
        <v>511</v>
      </c>
      <c r="Z127" s="195">
        <v>576</v>
      </c>
      <c r="AA127" s="195">
        <v>506</v>
      </c>
      <c r="AB127" s="195">
        <v>1002</v>
      </c>
      <c r="AC127" s="195">
        <v>999</v>
      </c>
      <c r="AD127" s="195">
        <v>2104</v>
      </c>
      <c r="AE127" s="195">
        <v>2270</v>
      </c>
      <c r="AF127" s="195">
        <v>3688</v>
      </c>
      <c r="AG127" s="195">
        <v>5612</v>
      </c>
      <c r="AH127" s="195">
        <v>5592</v>
      </c>
      <c r="AI127" s="195">
        <v>832</v>
      </c>
      <c r="AJ127" s="195">
        <v>571</v>
      </c>
      <c r="AK127" s="195">
        <v>2135</v>
      </c>
      <c r="AL127" s="195">
        <v>6873</v>
      </c>
      <c r="AM127" s="195">
        <v>11006</v>
      </c>
      <c r="AN127" s="195">
        <v>7083</v>
      </c>
      <c r="AO127" s="195">
        <v>5875</v>
      </c>
      <c r="AP127" s="195">
        <v>15213</v>
      </c>
      <c r="AQ127" s="196">
        <v>15651</v>
      </c>
      <c r="AR127" s="196">
        <v>10440</v>
      </c>
      <c r="AS127" s="196">
        <v>21942</v>
      </c>
      <c r="AT127" s="196">
        <v>9563</v>
      </c>
      <c r="AU127" s="196">
        <v>5824</v>
      </c>
      <c r="AV127" s="196">
        <v>5337</v>
      </c>
      <c r="AW127" s="196">
        <v>10824</v>
      </c>
      <c r="AX127" s="196">
        <v>16200</v>
      </c>
      <c r="AY127" s="196">
        <v>9203</v>
      </c>
      <c r="AZ127" s="196">
        <v>8888</v>
      </c>
      <c r="BA127" s="196">
        <v>10772</v>
      </c>
      <c r="BB127" s="196">
        <v>9152</v>
      </c>
      <c r="BC127" s="196">
        <v>3508</v>
      </c>
      <c r="BD127" s="196">
        <v>13525</v>
      </c>
      <c r="BE127" s="196">
        <v>8795</v>
      </c>
      <c r="BF127" s="196">
        <v>4852</v>
      </c>
      <c r="BG127" s="196">
        <v>4611</v>
      </c>
      <c r="BH127" s="196">
        <v>1662</v>
      </c>
      <c r="BI127" s="196">
        <v>1402</v>
      </c>
      <c r="BJ127" s="196">
        <v>1032</v>
      </c>
      <c r="BK127" s="196">
        <v>5879</v>
      </c>
      <c r="BL127" s="196">
        <v>12602</v>
      </c>
    </row>
    <row r="128" spans="2:64" s="31" customFormat="1" ht="15" customHeight="1">
      <c r="B128" s="325" t="s">
        <v>166</v>
      </c>
      <c r="C128" s="326" t="s">
        <v>237</v>
      </c>
      <c r="D128" s="195">
        <v>21506</v>
      </c>
      <c r="E128" s="195">
        <v>34712</v>
      </c>
      <c r="F128" s="195">
        <v>32604</v>
      </c>
      <c r="G128" s="195">
        <v>47761</v>
      </c>
      <c r="H128" s="195">
        <v>8082</v>
      </c>
      <c r="I128" s="195">
        <v>10750</v>
      </c>
      <c r="J128" s="195">
        <v>13233</v>
      </c>
      <c r="K128" s="195">
        <v>20817</v>
      </c>
      <c r="L128" s="195">
        <v>16183</v>
      </c>
      <c r="M128" s="195">
        <v>23755</v>
      </c>
      <c r="N128" s="195">
        <v>28504</v>
      </c>
      <c r="O128" s="195">
        <v>44855</v>
      </c>
      <c r="P128" s="195">
        <v>19800</v>
      </c>
      <c r="Q128" s="195">
        <v>27512</v>
      </c>
      <c r="R128" s="195">
        <v>23344</v>
      </c>
      <c r="S128" s="195">
        <v>28438</v>
      </c>
      <c r="T128" s="195">
        <v>11846</v>
      </c>
      <c r="U128" s="195">
        <v>11160</v>
      </c>
      <c r="V128" s="195">
        <v>13399</v>
      </c>
      <c r="W128" s="195">
        <v>6497</v>
      </c>
      <c r="X128" s="195">
        <v>6368</v>
      </c>
      <c r="Y128" s="195">
        <v>9975</v>
      </c>
      <c r="Z128" s="195">
        <v>14225</v>
      </c>
      <c r="AA128" s="195">
        <v>10692</v>
      </c>
      <c r="AB128" s="195">
        <v>6711</v>
      </c>
      <c r="AC128" s="195">
        <v>18633</v>
      </c>
      <c r="AD128" s="195">
        <v>3655</v>
      </c>
      <c r="AE128" s="195">
        <v>12190</v>
      </c>
      <c r="AF128" s="195">
        <v>1172</v>
      </c>
      <c r="AG128" s="195">
        <v>13824</v>
      </c>
      <c r="AH128" s="195">
        <v>23334</v>
      </c>
      <c r="AI128" s="195">
        <v>16232</v>
      </c>
      <c r="AJ128" s="195">
        <v>6105</v>
      </c>
      <c r="AK128" s="195">
        <v>2252</v>
      </c>
      <c r="AL128" s="195">
        <v>3053</v>
      </c>
      <c r="AM128" s="195">
        <v>44565</v>
      </c>
      <c r="AN128" s="195">
        <v>36405</v>
      </c>
      <c r="AO128" s="195">
        <v>14038</v>
      </c>
      <c r="AP128" s="195">
        <v>33886</v>
      </c>
      <c r="AQ128" s="196">
        <v>80944</v>
      </c>
      <c r="AR128" s="196">
        <v>66063</v>
      </c>
      <c r="AS128" s="196">
        <v>52354</v>
      </c>
      <c r="AT128" s="196">
        <v>75917</v>
      </c>
      <c r="AU128" s="196">
        <v>122132</v>
      </c>
      <c r="AV128" s="196">
        <v>107657</v>
      </c>
      <c r="AW128" s="196">
        <v>62629</v>
      </c>
      <c r="AX128" s="196">
        <v>87074</v>
      </c>
      <c r="AY128" s="196">
        <v>116769</v>
      </c>
      <c r="AZ128" s="196">
        <v>103584</v>
      </c>
      <c r="BA128" s="196">
        <v>67070</v>
      </c>
      <c r="BB128" s="196">
        <v>87036</v>
      </c>
      <c r="BC128" s="196">
        <v>117887</v>
      </c>
      <c r="BD128" s="196">
        <v>114069</v>
      </c>
      <c r="BE128" s="196">
        <v>69064</v>
      </c>
      <c r="BF128" s="196">
        <v>96843</v>
      </c>
      <c r="BG128" s="196">
        <v>122555</v>
      </c>
      <c r="BH128" s="196">
        <v>109763</v>
      </c>
      <c r="BI128" s="196">
        <v>52739</v>
      </c>
      <c r="BJ128" s="196">
        <v>82340</v>
      </c>
      <c r="BK128" s="196">
        <v>94852</v>
      </c>
      <c r="BL128" s="196">
        <v>101443</v>
      </c>
    </row>
    <row r="129" spans="2:64" s="31" customFormat="1" ht="15" customHeight="1">
      <c r="B129" s="325" t="s">
        <v>28</v>
      </c>
      <c r="C129" s="326" t="s">
        <v>96</v>
      </c>
      <c r="D129" s="195">
        <v>1732</v>
      </c>
      <c r="E129" s="195">
        <v>2188</v>
      </c>
      <c r="F129" s="195">
        <v>4813</v>
      </c>
      <c r="G129" s="195">
        <v>4187</v>
      </c>
      <c r="H129" s="195">
        <v>1689</v>
      </c>
      <c r="I129" s="195">
        <v>4256</v>
      </c>
      <c r="J129" s="195">
        <v>1445</v>
      </c>
      <c r="K129" s="195">
        <v>225</v>
      </c>
      <c r="L129" s="195">
        <v>0</v>
      </c>
      <c r="M129" s="195">
        <v>1615</v>
      </c>
      <c r="N129" s="195">
        <v>139</v>
      </c>
      <c r="O129" s="195">
        <v>1082</v>
      </c>
      <c r="P129" s="195">
        <v>443</v>
      </c>
      <c r="Q129" s="195">
        <v>614</v>
      </c>
      <c r="R129" s="195">
        <v>0</v>
      </c>
      <c r="S129" s="195">
        <v>144</v>
      </c>
      <c r="T129" s="195">
        <v>2760</v>
      </c>
      <c r="U129" s="195">
        <v>446</v>
      </c>
      <c r="V129" s="195">
        <v>4774</v>
      </c>
      <c r="W129" s="195">
        <v>429</v>
      </c>
      <c r="X129" s="195">
        <v>2757</v>
      </c>
      <c r="Y129" s="195">
        <v>1381</v>
      </c>
      <c r="Z129" s="195">
        <v>582</v>
      </c>
      <c r="AA129" s="195">
        <v>53</v>
      </c>
      <c r="AB129" s="195" t="s">
        <v>10</v>
      </c>
      <c r="AC129" s="195">
        <v>261</v>
      </c>
      <c r="AD129" s="195" t="s">
        <v>10</v>
      </c>
      <c r="AE129" s="195" t="s">
        <v>10</v>
      </c>
      <c r="AF129" s="195" t="s">
        <v>10</v>
      </c>
      <c r="AG129" s="195" t="s">
        <v>10</v>
      </c>
      <c r="AH129" s="195">
        <v>142</v>
      </c>
      <c r="AI129" s="195" t="s">
        <v>10</v>
      </c>
      <c r="AJ129" s="195">
        <v>234</v>
      </c>
      <c r="AK129" s="195" t="s">
        <v>10</v>
      </c>
      <c r="AL129" s="195">
        <v>196</v>
      </c>
      <c r="AM129" s="195" t="s">
        <v>10</v>
      </c>
      <c r="AN129" s="195" t="s">
        <v>10</v>
      </c>
      <c r="AO129" s="195" t="s">
        <v>10</v>
      </c>
      <c r="AP129" s="195">
        <v>894</v>
      </c>
      <c r="AQ129" s="195">
        <v>2257</v>
      </c>
      <c r="AR129" s="196">
        <v>2495</v>
      </c>
      <c r="AS129" s="196">
        <v>1802</v>
      </c>
      <c r="AT129" s="196">
        <v>3794</v>
      </c>
      <c r="AU129" s="196">
        <v>3202</v>
      </c>
      <c r="AV129" s="196">
        <v>5216</v>
      </c>
      <c r="AW129" s="196">
        <v>1144</v>
      </c>
      <c r="AX129" s="196">
        <v>1906</v>
      </c>
      <c r="AY129" s="196">
        <v>4245</v>
      </c>
      <c r="AZ129" s="196">
        <v>5970</v>
      </c>
      <c r="BA129" s="196">
        <v>9235</v>
      </c>
      <c r="BB129" s="196">
        <v>8603</v>
      </c>
      <c r="BC129" s="196">
        <v>7309</v>
      </c>
      <c r="BD129" s="196">
        <v>7271</v>
      </c>
      <c r="BE129" s="196">
        <v>300</v>
      </c>
      <c r="BF129" s="196">
        <v>4654</v>
      </c>
      <c r="BG129" s="196">
        <v>259</v>
      </c>
      <c r="BH129" s="196">
        <v>305</v>
      </c>
      <c r="BI129" s="196">
        <v>951</v>
      </c>
      <c r="BJ129" s="196">
        <v>3287</v>
      </c>
      <c r="BK129" s="196">
        <v>512</v>
      </c>
      <c r="BL129" s="196">
        <v>4744</v>
      </c>
    </row>
    <row r="130" spans="2:64" s="31" customFormat="1" ht="15" customHeight="1">
      <c r="B130" s="325" t="s">
        <v>167</v>
      </c>
      <c r="C130" s="326" t="s">
        <v>238</v>
      </c>
      <c r="D130" s="195">
        <v>52128</v>
      </c>
      <c r="E130" s="195">
        <v>55577</v>
      </c>
      <c r="F130" s="195">
        <v>55630</v>
      </c>
      <c r="G130" s="195">
        <v>56349</v>
      </c>
      <c r="H130" s="195">
        <v>61320</v>
      </c>
      <c r="I130" s="195">
        <v>64180</v>
      </c>
      <c r="J130" s="195">
        <v>67069</v>
      </c>
      <c r="K130" s="195">
        <v>66884</v>
      </c>
      <c r="L130" s="195">
        <v>66301</v>
      </c>
      <c r="M130" s="195">
        <v>64902</v>
      </c>
      <c r="N130" s="195">
        <v>62642</v>
      </c>
      <c r="O130" s="195">
        <v>60972</v>
      </c>
      <c r="P130" s="195">
        <v>62254</v>
      </c>
      <c r="Q130" s="195">
        <v>62433</v>
      </c>
      <c r="R130" s="195">
        <v>61905</v>
      </c>
      <c r="S130" s="195">
        <v>60789</v>
      </c>
      <c r="T130" s="195">
        <v>58930</v>
      </c>
      <c r="U130" s="195">
        <v>60727</v>
      </c>
      <c r="V130" s="195">
        <v>60178</v>
      </c>
      <c r="W130" s="195">
        <v>61175</v>
      </c>
      <c r="X130" s="195">
        <v>67138</v>
      </c>
      <c r="Y130" s="195">
        <v>69868</v>
      </c>
      <c r="Z130" s="195">
        <v>72986</v>
      </c>
      <c r="AA130" s="195">
        <v>74073</v>
      </c>
      <c r="AB130" s="195">
        <v>75854</v>
      </c>
      <c r="AC130" s="195">
        <v>72165</v>
      </c>
      <c r="AD130" s="195">
        <v>69626</v>
      </c>
      <c r="AE130" s="195">
        <v>71472</v>
      </c>
      <c r="AF130" s="195">
        <v>73264</v>
      </c>
      <c r="AG130" s="195" t="s">
        <v>10</v>
      </c>
      <c r="AH130" s="195" t="s">
        <v>10</v>
      </c>
      <c r="AI130" s="195">
        <v>23054</v>
      </c>
      <c r="AJ130" s="195" t="s">
        <v>10</v>
      </c>
      <c r="AK130" s="195" t="s">
        <v>10</v>
      </c>
      <c r="AL130" s="195" t="s">
        <v>10</v>
      </c>
      <c r="AM130" s="195">
        <v>121831</v>
      </c>
      <c r="AN130" s="195" t="s">
        <v>10</v>
      </c>
      <c r="AO130" s="195" t="s">
        <v>10</v>
      </c>
      <c r="AP130" s="195">
        <v>127488</v>
      </c>
      <c r="AQ130" s="195">
        <v>175760</v>
      </c>
      <c r="AR130" s="196">
        <v>191536</v>
      </c>
      <c r="AS130" s="196">
        <v>165405</v>
      </c>
      <c r="AT130" s="196">
        <v>296455</v>
      </c>
      <c r="AU130" s="196">
        <v>596257</v>
      </c>
      <c r="AV130" s="196">
        <v>92859</v>
      </c>
      <c r="AW130" s="196">
        <v>286296</v>
      </c>
      <c r="AX130" s="196">
        <v>378253</v>
      </c>
      <c r="AY130" s="196">
        <v>300104</v>
      </c>
      <c r="AZ130" s="196">
        <v>342509</v>
      </c>
      <c r="BA130" s="196">
        <v>346740</v>
      </c>
      <c r="BB130" s="196">
        <v>317191</v>
      </c>
      <c r="BC130" s="196">
        <v>382983</v>
      </c>
      <c r="BD130" s="196">
        <v>401220</v>
      </c>
      <c r="BE130" s="196">
        <v>414156</v>
      </c>
      <c r="BF130" s="196">
        <v>452082</v>
      </c>
      <c r="BG130" s="196">
        <v>386473</v>
      </c>
      <c r="BH130" s="196">
        <v>470370</v>
      </c>
      <c r="BI130" s="196">
        <v>388541</v>
      </c>
      <c r="BJ130" s="196">
        <v>333479</v>
      </c>
      <c r="BK130" s="196">
        <v>599419</v>
      </c>
      <c r="BL130" s="196">
        <v>402482</v>
      </c>
    </row>
    <row r="131" spans="2:64" s="31" customFormat="1" ht="15" customHeight="1">
      <c r="B131" s="325" t="s">
        <v>43</v>
      </c>
      <c r="C131" s="326" t="s">
        <v>239</v>
      </c>
      <c r="D131" s="195">
        <v>23340</v>
      </c>
      <c r="E131" s="195">
        <v>23096</v>
      </c>
      <c r="F131" s="195">
        <v>23809</v>
      </c>
      <c r="G131" s="195">
        <v>30470</v>
      </c>
      <c r="H131" s="195">
        <v>37765</v>
      </c>
      <c r="I131" s="195">
        <v>27719</v>
      </c>
      <c r="J131" s="195">
        <v>26403</v>
      </c>
      <c r="K131" s="195">
        <v>25680</v>
      </c>
      <c r="L131" s="195">
        <v>28116</v>
      </c>
      <c r="M131" s="195">
        <v>20757</v>
      </c>
      <c r="N131" s="195">
        <v>33621</v>
      </c>
      <c r="O131" s="195">
        <v>42917</v>
      </c>
      <c r="P131" s="195">
        <v>43648</v>
      </c>
      <c r="Q131" s="195">
        <v>34371</v>
      </c>
      <c r="R131" s="195">
        <v>30172</v>
      </c>
      <c r="S131" s="195">
        <v>32808</v>
      </c>
      <c r="T131" s="195">
        <v>43866</v>
      </c>
      <c r="U131" s="195">
        <v>33281</v>
      </c>
      <c r="V131" s="195">
        <v>38721</v>
      </c>
      <c r="W131" s="195">
        <v>49795</v>
      </c>
      <c r="X131" s="195">
        <v>45009</v>
      </c>
      <c r="Y131" s="195">
        <v>38249</v>
      </c>
      <c r="Z131" s="195">
        <v>32120</v>
      </c>
      <c r="AA131" s="195">
        <v>38302</v>
      </c>
      <c r="AB131" s="195">
        <v>34205</v>
      </c>
      <c r="AC131" s="195">
        <v>36489</v>
      </c>
      <c r="AD131" s="195">
        <v>32041</v>
      </c>
      <c r="AE131" s="195">
        <v>50849</v>
      </c>
      <c r="AF131" s="195">
        <v>34990</v>
      </c>
      <c r="AG131" s="195">
        <v>44394</v>
      </c>
      <c r="AH131" s="195">
        <v>48487</v>
      </c>
      <c r="AI131" s="195">
        <v>32624</v>
      </c>
      <c r="AJ131" s="195">
        <v>57951</v>
      </c>
      <c r="AK131" s="195">
        <v>81279</v>
      </c>
      <c r="AL131" s="195">
        <v>121006</v>
      </c>
      <c r="AM131" s="195">
        <v>36789</v>
      </c>
      <c r="AN131" s="195">
        <v>44113</v>
      </c>
      <c r="AO131" s="195">
        <v>55200</v>
      </c>
      <c r="AP131" s="195">
        <v>86759</v>
      </c>
      <c r="AQ131" s="196">
        <v>124337</v>
      </c>
      <c r="AR131" s="196">
        <v>91320</v>
      </c>
      <c r="AS131" s="196">
        <v>76419</v>
      </c>
      <c r="AT131" s="196">
        <v>104307</v>
      </c>
      <c r="AU131" s="196">
        <v>104026</v>
      </c>
      <c r="AV131" s="196">
        <v>112377</v>
      </c>
      <c r="AW131" s="196">
        <v>98375</v>
      </c>
      <c r="AX131" s="196">
        <v>97791</v>
      </c>
      <c r="AY131" s="196">
        <v>126682</v>
      </c>
      <c r="AZ131" s="196">
        <v>181797</v>
      </c>
      <c r="BA131" s="196">
        <v>160196</v>
      </c>
      <c r="BB131" s="196">
        <v>146413</v>
      </c>
      <c r="BC131" s="196">
        <v>161603</v>
      </c>
      <c r="BD131" s="196">
        <v>141255</v>
      </c>
      <c r="BE131" s="196">
        <v>172931</v>
      </c>
      <c r="BF131" s="196">
        <v>183522</v>
      </c>
      <c r="BG131" s="196">
        <v>196190</v>
      </c>
      <c r="BH131" s="196">
        <v>246306</v>
      </c>
      <c r="BI131" s="196">
        <v>247600</v>
      </c>
      <c r="BJ131" s="196">
        <v>267105</v>
      </c>
      <c r="BK131" s="196">
        <v>225993</v>
      </c>
      <c r="BL131" s="196">
        <v>257646</v>
      </c>
    </row>
    <row r="132" spans="2:64" s="31" customFormat="1" ht="15" customHeight="1">
      <c r="B132" s="325" t="s">
        <v>168</v>
      </c>
      <c r="C132" s="326" t="s">
        <v>240</v>
      </c>
      <c r="D132" s="195" t="s">
        <v>10</v>
      </c>
      <c r="E132" s="195" t="s">
        <v>10</v>
      </c>
      <c r="F132" s="195" t="s">
        <v>10</v>
      </c>
      <c r="G132" s="195" t="s">
        <v>10</v>
      </c>
      <c r="H132" s="195" t="s">
        <v>10</v>
      </c>
      <c r="I132" s="195" t="s">
        <v>10</v>
      </c>
      <c r="J132" s="195" t="s">
        <v>10</v>
      </c>
      <c r="K132" s="195" t="s">
        <v>10</v>
      </c>
      <c r="L132" s="195" t="s">
        <v>10</v>
      </c>
      <c r="M132" s="195" t="s">
        <v>10</v>
      </c>
      <c r="N132" s="195" t="s">
        <v>10</v>
      </c>
      <c r="O132" s="195" t="s">
        <v>10</v>
      </c>
      <c r="P132" s="195" t="s">
        <v>10</v>
      </c>
      <c r="Q132" s="195" t="s">
        <v>10</v>
      </c>
      <c r="R132" s="195" t="s">
        <v>10</v>
      </c>
      <c r="S132" s="195" t="s">
        <v>10</v>
      </c>
      <c r="T132" s="195" t="s">
        <v>10</v>
      </c>
      <c r="U132" s="195" t="s">
        <v>10</v>
      </c>
      <c r="V132" s="195" t="s">
        <v>10</v>
      </c>
      <c r="W132" s="195" t="s">
        <v>10</v>
      </c>
      <c r="X132" s="195" t="s">
        <v>10</v>
      </c>
      <c r="Y132" s="195" t="s">
        <v>10</v>
      </c>
      <c r="Z132" s="195" t="s">
        <v>10</v>
      </c>
      <c r="AA132" s="195" t="s">
        <v>10</v>
      </c>
      <c r="AB132" s="195" t="s">
        <v>10</v>
      </c>
      <c r="AC132" s="195" t="s">
        <v>10</v>
      </c>
      <c r="AD132" s="195" t="s">
        <v>10</v>
      </c>
      <c r="AE132" s="195">
        <v>12190</v>
      </c>
      <c r="AF132" s="195" t="s">
        <v>10</v>
      </c>
      <c r="AG132" s="195" t="s">
        <v>10</v>
      </c>
      <c r="AH132" s="195">
        <v>3446</v>
      </c>
      <c r="AI132" s="195" t="s">
        <v>10</v>
      </c>
      <c r="AJ132" s="195" t="s">
        <v>10</v>
      </c>
      <c r="AK132" s="195" t="s">
        <v>10</v>
      </c>
      <c r="AL132" s="195" t="s">
        <v>10</v>
      </c>
      <c r="AM132" s="195">
        <v>62182</v>
      </c>
      <c r="AN132" s="195">
        <v>4624</v>
      </c>
      <c r="AO132" s="195">
        <v>5484</v>
      </c>
      <c r="AP132" s="195">
        <v>2528</v>
      </c>
      <c r="AQ132" s="195">
        <v>62740</v>
      </c>
      <c r="AR132" s="196">
        <v>3471</v>
      </c>
      <c r="AS132" s="196">
        <v>5927</v>
      </c>
      <c r="AT132" s="196">
        <v>7447</v>
      </c>
      <c r="AU132" s="196">
        <v>61158</v>
      </c>
      <c r="AV132" s="196">
        <v>8332</v>
      </c>
      <c r="AW132" s="196">
        <v>7382</v>
      </c>
      <c r="AX132" s="196">
        <v>9974</v>
      </c>
      <c r="AY132" s="196">
        <v>114741</v>
      </c>
      <c r="AZ132" s="196">
        <v>13962</v>
      </c>
      <c r="BA132" s="196">
        <v>6923</v>
      </c>
      <c r="BB132" s="196">
        <v>10044</v>
      </c>
      <c r="BC132" s="196" t="s">
        <v>10</v>
      </c>
      <c r="BD132" s="196" t="s">
        <v>10</v>
      </c>
      <c r="BE132" s="196" t="s">
        <v>10</v>
      </c>
      <c r="BF132" s="196" t="s">
        <v>10</v>
      </c>
      <c r="BG132" s="196" t="s">
        <v>10</v>
      </c>
      <c r="BH132" s="196" t="s">
        <v>10</v>
      </c>
      <c r="BI132" s="196" t="s">
        <v>10</v>
      </c>
      <c r="BJ132" s="196" t="s">
        <v>10</v>
      </c>
      <c r="BK132" s="196" t="s">
        <v>10</v>
      </c>
      <c r="BL132" s="196" t="s">
        <v>10</v>
      </c>
    </row>
    <row r="133" spans="2:64" s="31" customFormat="1" ht="15" customHeight="1">
      <c r="B133" s="325" t="s">
        <v>169</v>
      </c>
      <c r="C133" s="326" t="s">
        <v>241</v>
      </c>
      <c r="D133" s="195" t="s">
        <v>10</v>
      </c>
      <c r="E133" s="195" t="s">
        <v>10</v>
      </c>
      <c r="F133" s="195" t="s">
        <v>10</v>
      </c>
      <c r="G133" s="195" t="s">
        <v>10</v>
      </c>
      <c r="H133" s="195" t="s">
        <v>10</v>
      </c>
      <c r="I133" s="195" t="s">
        <v>10</v>
      </c>
      <c r="J133" s="195" t="s">
        <v>10</v>
      </c>
      <c r="K133" s="195" t="s">
        <v>10</v>
      </c>
      <c r="L133" s="195" t="s">
        <v>10</v>
      </c>
      <c r="M133" s="195" t="s">
        <v>10</v>
      </c>
      <c r="N133" s="195" t="s">
        <v>10</v>
      </c>
      <c r="O133" s="195" t="s">
        <v>10</v>
      </c>
      <c r="P133" s="195" t="s">
        <v>10</v>
      </c>
      <c r="Q133" s="195" t="s">
        <v>10</v>
      </c>
      <c r="R133" s="195" t="s">
        <v>10</v>
      </c>
      <c r="S133" s="195" t="s">
        <v>10</v>
      </c>
      <c r="T133" s="195" t="s">
        <v>10</v>
      </c>
      <c r="U133" s="195" t="s">
        <v>10</v>
      </c>
      <c r="V133" s="195" t="s">
        <v>10</v>
      </c>
      <c r="W133" s="195" t="s">
        <v>10</v>
      </c>
      <c r="X133" s="195" t="s">
        <v>10</v>
      </c>
      <c r="Y133" s="195" t="s">
        <v>10</v>
      </c>
      <c r="Z133" s="195" t="s">
        <v>10</v>
      </c>
      <c r="AA133" s="195" t="s">
        <v>10</v>
      </c>
      <c r="AB133" s="195" t="s">
        <v>10</v>
      </c>
      <c r="AC133" s="195" t="s">
        <v>10</v>
      </c>
      <c r="AD133" s="195" t="s">
        <v>10</v>
      </c>
      <c r="AE133" s="195" t="s">
        <v>10</v>
      </c>
      <c r="AF133" s="195" t="s">
        <v>10</v>
      </c>
      <c r="AG133" s="195" t="s">
        <v>10</v>
      </c>
      <c r="AH133" s="195" t="s">
        <v>10</v>
      </c>
      <c r="AI133" s="195" t="s">
        <v>10</v>
      </c>
      <c r="AJ133" s="195">
        <v>14108</v>
      </c>
      <c r="AK133" s="195">
        <v>14221</v>
      </c>
      <c r="AL133" s="195">
        <v>16802</v>
      </c>
      <c r="AM133" s="195">
        <v>17860</v>
      </c>
      <c r="AN133" s="195">
        <v>20109</v>
      </c>
      <c r="AO133" s="195">
        <v>23299</v>
      </c>
      <c r="AP133" s="195">
        <v>28995</v>
      </c>
      <c r="AQ133" s="195">
        <v>31310</v>
      </c>
      <c r="AR133" s="196">
        <v>33907</v>
      </c>
      <c r="AS133" s="196">
        <v>31769</v>
      </c>
      <c r="AT133" s="196">
        <v>32847</v>
      </c>
      <c r="AU133" s="196">
        <v>27336</v>
      </c>
      <c r="AV133" s="196">
        <v>33911</v>
      </c>
      <c r="AW133" s="196">
        <v>36376</v>
      </c>
      <c r="AX133" s="196">
        <v>37984</v>
      </c>
      <c r="AY133" s="196">
        <v>36948</v>
      </c>
      <c r="AZ133" s="196">
        <v>38010</v>
      </c>
      <c r="BA133" s="196">
        <v>39109</v>
      </c>
      <c r="BB133" s="196">
        <v>37783</v>
      </c>
      <c r="BC133" s="196">
        <v>35554</v>
      </c>
      <c r="BD133" s="196">
        <v>49156</v>
      </c>
      <c r="BE133" s="196">
        <v>46934</v>
      </c>
      <c r="BF133" s="196">
        <v>46149</v>
      </c>
      <c r="BG133" s="196">
        <v>46467</v>
      </c>
      <c r="BH133" s="196">
        <v>61873</v>
      </c>
      <c r="BI133" s="196">
        <v>65612</v>
      </c>
      <c r="BJ133" s="196">
        <v>90715</v>
      </c>
      <c r="BK133" s="196">
        <v>102334</v>
      </c>
      <c r="BL133" s="196">
        <v>104025</v>
      </c>
    </row>
    <row r="134" spans="2:64" s="31" customFormat="1" ht="15" customHeight="1">
      <c r="B134" s="325" t="s">
        <v>170</v>
      </c>
      <c r="C134" s="326" t="s">
        <v>242</v>
      </c>
      <c r="D134" s="195" t="s">
        <v>10</v>
      </c>
      <c r="E134" s="195" t="s">
        <v>10</v>
      </c>
      <c r="F134" s="195" t="s">
        <v>10</v>
      </c>
      <c r="G134" s="195" t="s">
        <v>10</v>
      </c>
      <c r="H134" s="195" t="s">
        <v>10</v>
      </c>
      <c r="I134" s="195" t="s">
        <v>10</v>
      </c>
      <c r="J134" s="195" t="s">
        <v>10</v>
      </c>
      <c r="K134" s="195" t="s">
        <v>10</v>
      </c>
      <c r="L134" s="195" t="s">
        <v>10</v>
      </c>
      <c r="M134" s="195" t="s">
        <v>10</v>
      </c>
      <c r="N134" s="195" t="s">
        <v>10</v>
      </c>
      <c r="O134" s="195" t="s">
        <v>10</v>
      </c>
      <c r="P134" s="195" t="s">
        <v>10</v>
      </c>
      <c r="Q134" s="195" t="s">
        <v>10</v>
      </c>
      <c r="R134" s="195" t="s">
        <v>10</v>
      </c>
      <c r="S134" s="195" t="s">
        <v>10</v>
      </c>
      <c r="T134" s="195" t="s">
        <v>10</v>
      </c>
      <c r="U134" s="195" t="s">
        <v>10</v>
      </c>
      <c r="V134" s="195" t="s">
        <v>10</v>
      </c>
      <c r="W134" s="195" t="s">
        <v>10</v>
      </c>
      <c r="X134" s="195" t="s">
        <v>10</v>
      </c>
      <c r="Y134" s="195" t="s">
        <v>10</v>
      </c>
      <c r="Z134" s="195" t="s">
        <v>10</v>
      </c>
      <c r="AA134" s="195" t="s">
        <v>10</v>
      </c>
      <c r="AB134" s="195" t="s">
        <v>10</v>
      </c>
      <c r="AC134" s="195" t="s">
        <v>10</v>
      </c>
      <c r="AD134" s="195" t="s">
        <v>10</v>
      </c>
      <c r="AE134" s="195">
        <v>87508</v>
      </c>
      <c r="AF134" s="195" t="s">
        <v>10</v>
      </c>
      <c r="AG134" s="195" t="s">
        <v>10</v>
      </c>
      <c r="AH134" s="195" t="s">
        <v>10</v>
      </c>
      <c r="AI134" s="195" t="s">
        <v>10</v>
      </c>
      <c r="AJ134" s="195" t="s">
        <v>10</v>
      </c>
      <c r="AK134" s="195" t="s">
        <v>10</v>
      </c>
      <c r="AL134" s="195" t="s">
        <v>10</v>
      </c>
      <c r="AM134" s="195" t="s">
        <v>10</v>
      </c>
      <c r="AN134" s="195" t="s">
        <v>10</v>
      </c>
      <c r="AO134" s="195" t="s">
        <v>10</v>
      </c>
      <c r="AP134" s="195">
        <v>62904</v>
      </c>
      <c r="AQ134" s="195">
        <v>53217</v>
      </c>
      <c r="AR134" s="196">
        <v>58531</v>
      </c>
      <c r="AS134" s="196">
        <v>53548</v>
      </c>
      <c r="AT134" s="196">
        <v>17150</v>
      </c>
      <c r="AU134" s="196">
        <v>8359</v>
      </c>
      <c r="AV134" s="196">
        <v>8569</v>
      </c>
      <c r="AW134" s="196">
        <v>7569</v>
      </c>
      <c r="AX134" s="196">
        <v>7701</v>
      </c>
      <c r="AY134" s="196">
        <v>173094</v>
      </c>
      <c r="AZ134" s="196">
        <v>164792</v>
      </c>
      <c r="BA134" s="196">
        <v>149768</v>
      </c>
      <c r="BB134" s="196">
        <v>152686</v>
      </c>
      <c r="BC134" s="196">
        <v>179314</v>
      </c>
      <c r="BD134" s="196">
        <v>170610</v>
      </c>
      <c r="BE134" s="196">
        <v>188318</v>
      </c>
      <c r="BF134" s="196">
        <v>29589</v>
      </c>
      <c r="BG134" s="196">
        <v>41167</v>
      </c>
      <c r="BH134" s="196">
        <v>221995</v>
      </c>
      <c r="BI134" s="196">
        <v>98450</v>
      </c>
      <c r="BJ134" s="196">
        <v>73837</v>
      </c>
      <c r="BK134" s="196">
        <v>108856</v>
      </c>
      <c r="BL134" s="196">
        <v>139073</v>
      </c>
    </row>
    <row r="135" spans="2:64" s="31" customFormat="1" ht="15" customHeight="1">
      <c r="B135" s="325" t="s">
        <v>171</v>
      </c>
      <c r="C135" s="326" t="s">
        <v>99</v>
      </c>
      <c r="D135" s="195" t="s">
        <v>10</v>
      </c>
      <c r="E135" s="195" t="s">
        <v>10</v>
      </c>
      <c r="F135" s="195" t="s">
        <v>10</v>
      </c>
      <c r="G135" s="195" t="s">
        <v>10</v>
      </c>
      <c r="H135" s="195" t="s">
        <v>10</v>
      </c>
      <c r="I135" s="195" t="s">
        <v>10</v>
      </c>
      <c r="J135" s="195" t="s">
        <v>10</v>
      </c>
      <c r="K135" s="195" t="s">
        <v>10</v>
      </c>
      <c r="L135" s="195" t="s">
        <v>10</v>
      </c>
      <c r="M135" s="195" t="s">
        <v>10</v>
      </c>
      <c r="N135" s="195" t="s">
        <v>10</v>
      </c>
      <c r="O135" s="195" t="s">
        <v>10</v>
      </c>
      <c r="P135" s="195" t="s">
        <v>10</v>
      </c>
      <c r="Q135" s="195" t="s">
        <v>10</v>
      </c>
      <c r="R135" s="195" t="s">
        <v>10</v>
      </c>
      <c r="S135" s="195" t="s">
        <v>10</v>
      </c>
      <c r="T135" s="195" t="s">
        <v>10</v>
      </c>
      <c r="U135" s="195" t="s">
        <v>10</v>
      </c>
      <c r="V135" s="195" t="s">
        <v>10</v>
      </c>
      <c r="W135" s="195" t="s">
        <v>10</v>
      </c>
      <c r="X135" s="195" t="s">
        <v>10</v>
      </c>
      <c r="Y135" s="195" t="s">
        <v>10</v>
      </c>
      <c r="Z135" s="195" t="s">
        <v>10</v>
      </c>
      <c r="AA135" s="195" t="s">
        <v>10</v>
      </c>
      <c r="AB135" s="195" t="s">
        <v>10</v>
      </c>
      <c r="AC135" s="195" t="s">
        <v>10</v>
      </c>
      <c r="AD135" s="195" t="s">
        <v>10</v>
      </c>
      <c r="AE135" s="195" t="s">
        <v>10</v>
      </c>
      <c r="AF135" s="195" t="s">
        <v>10</v>
      </c>
      <c r="AG135" s="195">
        <v>896</v>
      </c>
      <c r="AH135" s="195" t="s">
        <v>10</v>
      </c>
      <c r="AI135" s="195" t="s">
        <v>10</v>
      </c>
      <c r="AJ135" s="195" t="s">
        <v>10</v>
      </c>
      <c r="AK135" s="195" t="s">
        <v>10</v>
      </c>
      <c r="AL135" s="195" t="s">
        <v>10</v>
      </c>
      <c r="AM135" s="195" t="s">
        <v>10</v>
      </c>
      <c r="AN135" s="195" t="s">
        <v>10</v>
      </c>
      <c r="AO135" s="195" t="s">
        <v>10</v>
      </c>
      <c r="AP135" s="195" t="s">
        <v>10</v>
      </c>
      <c r="AQ135" s="195" t="s">
        <v>10</v>
      </c>
      <c r="AR135" s="195" t="s">
        <v>10</v>
      </c>
      <c r="AS135" s="195" t="s">
        <v>10</v>
      </c>
      <c r="AT135" s="195" t="s">
        <v>10</v>
      </c>
      <c r="AU135" s="195" t="s">
        <v>10</v>
      </c>
      <c r="AV135" s="195" t="s">
        <v>10</v>
      </c>
      <c r="AW135" s="195" t="s">
        <v>10</v>
      </c>
      <c r="AX135" s="195" t="s">
        <v>10</v>
      </c>
      <c r="AY135" s="195" t="s">
        <v>10</v>
      </c>
      <c r="AZ135" s="195" t="s">
        <v>10</v>
      </c>
      <c r="BA135" s="195" t="s">
        <v>10</v>
      </c>
      <c r="BB135" s="195" t="s">
        <v>10</v>
      </c>
      <c r="BC135" s="196" t="s">
        <v>10</v>
      </c>
      <c r="BD135" s="196" t="s">
        <v>10</v>
      </c>
      <c r="BE135" s="196" t="s">
        <v>10</v>
      </c>
      <c r="BF135" s="196" t="s">
        <v>10</v>
      </c>
      <c r="BG135" s="196" t="s">
        <v>10</v>
      </c>
      <c r="BH135" s="196" t="s">
        <v>10</v>
      </c>
      <c r="BI135" s="196" t="s">
        <v>10</v>
      </c>
      <c r="BJ135" s="196" t="s">
        <v>10</v>
      </c>
      <c r="BK135" s="196" t="s">
        <v>10</v>
      </c>
      <c r="BL135" s="196" t="s">
        <v>10</v>
      </c>
    </row>
    <row r="136" spans="2:64" s="31" customFormat="1" ht="15" customHeight="1">
      <c r="B136" s="30" t="s">
        <v>172</v>
      </c>
      <c r="C136" s="185" t="s">
        <v>243</v>
      </c>
      <c r="D136" s="193">
        <v>34247</v>
      </c>
      <c r="E136" s="193">
        <v>35658</v>
      </c>
      <c r="F136" s="193">
        <v>38175</v>
      </c>
      <c r="G136" s="193">
        <v>37535</v>
      </c>
      <c r="H136" s="193">
        <v>37960</v>
      </c>
      <c r="I136" s="193">
        <v>43530</v>
      </c>
      <c r="J136" s="193">
        <v>39315</v>
      </c>
      <c r="K136" s="193">
        <v>44628</v>
      </c>
      <c r="L136" s="193">
        <v>46995</v>
      </c>
      <c r="M136" s="193">
        <v>46527</v>
      </c>
      <c r="N136" s="193">
        <v>47173</v>
      </c>
      <c r="O136" s="193">
        <v>46645</v>
      </c>
      <c r="P136" s="193">
        <v>42221</v>
      </c>
      <c r="Q136" s="193">
        <v>43155</v>
      </c>
      <c r="R136" s="193">
        <v>43517</v>
      </c>
      <c r="S136" s="193">
        <v>41094</v>
      </c>
      <c r="T136" s="193">
        <v>34452</v>
      </c>
      <c r="U136" s="193">
        <v>31549</v>
      </c>
      <c r="V136" s="193">
        <v>34666</v>
      </c>
      <c r="W136" s="193">
        <v>31580</v>
      </c>
      <c r="X136" s="193">
        <v>32691</v>
      </c>
      <c r="Y136" s="193">
        <v>30470</v>
      </c>
      <c r="Z136" s="193">
        <v>30108</v>
      </c>
      <c r="AA136" s="193">
        <v>29374</v>
      </c>
      <c r="AB136" s="193">
        <v>31030</v>
      </c>
      <c r="AC136" s="193">
        <v>29855</v>
      </c>
      <c r="AD136" s="193">
        <v>29960</v>
      </c>
      <c r="AE136" s="193">
        <v>31507</v>
      </c>
      <c r="AF136" s="193">
        <v>31634</v>
      </c>
      <c r="AG136" s="193">
        <v>32499</v>
      </c>
      <c r="AH136" s="193">
        <v>29204</v>
      </c>
      <c r="AI136" s="193">
        <v>30112</v>
      </c>
      <c r="AJ136" s="193">
        <v>30071</v>
      </c>
      <c r="AK136" s="193">
        <v>29691</v>
      </c>
      <c r="AL136" s="193">
        <v>32792</v>
      </c>
      <c r="AM136" s="193">
        <v>33299</v>
      </c>
      <c r="AN136" s="193">
        <v>33810</v>
      </c>
      <c r="AO136" s="194">
        <v>32321</v>
      </c>
      <c r="AP136" s="194">
        <v>35186</v>
      </c>
      <c r="AQ136" s="194">
        <v>31109</v>
      </c>
      <c r="AR136" s="194">
        <v>45163</v>
      </c>
      <c r="AS136" s="194">
        <v>45028</v>
      </c>
      <c r="AT136" s="194">
        <v>54763</v>
      </c>
      <c r="AU136" s="194">
        <v>60371</v>
      </c>
      <c r="AV136" s="194">
        <v>65054</v>
      </c>
      <c r="AW136" s="194">
        <v>61146</v>
      </c>
      <c r="AX136" s="194">
        <v>66348</v>
      </c>
      <c r="AY136" s="194">
        <v>71521</v>
      </c>
      <c r="AZ136" s="194">
        <v>72809</v>
      </c>
      <c r="BA136" s="194">
        <v>73217</v>
      </c>
      <c r="BB136" s="194">
        <v>76213</v>
      </c>
      <c r="BC136" s="194">
        <v>74772</v>
      </c>
      <c r="BD136" s="194">
        <v>79845</v>
      </c>
      <c r="BE136" s="194">
        <v>81844</v>
      </c>
      <c r="BF136" s="194">
        <v>82615</v>
      </c>
      <c r="BG136" s="194">
        <v>93439</v>
      </c>
      <c r="BH136" s="194">
        <v>97430</v>
      </c>
      <c r="BI136" s="194">
        <v>95588</v>
      </c>
      <c r="BJ136" s="194">
        <v>91682</v>
      </c>
      <c r="BK136" s="194">
        <v>87065</v>
      </c>
      <c r="BL136" s="194">
        <v>86974</v>
      </c>
    </row>
    <row r="137" spans="2:64" s="31" customFormat="1" ht="15" customHeight="1">
      <c r="B137" s="32" t="s">
        <v>173</v>
      </c>
      <c r="C137" s="186" t="s">
        <v>244</v>
      </c>
      <c r="D137" s="195">
        <v>34247</v>
      </c>
      <c r="E137" s="195">
        <v>35658</v>
      </c>
      <c r="F137" s="195">
        <v>38175</v>
      </c>
      <c r="G137" s="195">
        <v>37535</v>
      </c>
      <c r="H137" s="195">
        <v>37960</v>
      </c>
      <c r="I137" s="195">
        <v>43530</v>
      </c>
      <c r="J137" s="195">
        <v>39315</v>
      </c>
      <c r="K137" s="195">
        <v>44628</v>
      </c>
      <c r="L137" s="195">
        <v>46995</v>
      </c>
      <c r="M137" s="195">
        <v>46527</v>
      </c>
      <c r="N137" s="195">
        <v>47173</v>
      </c>
      <c r="O137" s="195">
        <v>46645</v>
      </c>
      <c r="P137" s="195">
        <v>42221</v>
      </c>
      <c r="Q137" s="195">
        <v>43155</v>
      </c>
      <c r="R137" s="195">
        <v>43517</v>
      </c>
      <c r="S137" s="195">
        <v>41094</v>
      </c>
      <c r="T137" s="195">
        <v>34452</v>
      </c>
      <c r="U137" s="195">
        <v>31549</v>
      </c>
      <c r="V137" s="195">
        <v>34666</v>
      </c>
      <c r="W137" s="195">
        <v>31580</v>
      </c>
      <c r="X137" s="195">
        <v>32691</v>
      </c>
      <c r="Y137" s="195">
        <v>30470</v>
      </c>
      <c r="Z137" s="195">
        <v>30108</v>
      </c>
      <c r="AA137" s="195">
        <v>29374</v>
      </c>
      <c r="AB137" s="195">
        <v>31030</v>
      </c>
      <c r="AC137" s="195">
        <v>29855</v>
      </c>
      <c r="AD137" s="195">
        <v>29960</v>
      </c>
      <c r="AE137" s="195">
        <v>31507</v>
      </c>
      <c r="AF137" s="195">
        <v>31634</v>
      </c>
      <c r="AG137" s="195">
        <v>32499</v>
      </c>
      <c r="AH137" s="195">
        <v>29204</v>
      </c>
      <c r="AI137" s="195">
        <v>30112</v>
      </c>
      <c r="AJ137" s="195">
        <v>30071</v>
      </c>
      <c r="AK137" s="195">
        <v>29691</v>
      </c>
      <c r="AL137" s="195">
        <v>32792</v>
      </c>
      <c r="AM137" s="195">
        <v>33299</v>
      </c>
      <c r="AN137" s="195">
        <v>33810</v>
      </c>
      <c r="AO137" s="195">
        <v>32321</v>
      </c>
      <c r="AP137" s="195">
        <v>35186</v>
      </c>
      <c r="AQ137" s="196">
        <v>31109</v>
      </c>
      <c r="AR137" s="196">
        <v>45163</v>
      </c>
      <c r="AS137" s="196">
        <v>45028</v>
      </c>
      <c r="AT137" s="196">
        <v>54763</v>
      </c>
      <c r="AU137" s="196">
        <v>60371</v>
      </c>
      <c r="AV137" s="196">
        <v>65054</v>
      </c>
      <c r="AW137" s="196">
        <v>61146</v>
      </c>
      <c r="AX137" s="196">
        <v>66348</v>
      </c>
      <c r="AY137" s="196">
        <v>71521</v>
      </c>
      <c r="AZ137" s="196">
        <v>72809</v>
      </c>
      <c r="BA137" s="196">
        <v>73217</v>
      </c>
      <c r="BB137" s="196">
        <v>76213</v>
      </c>
      <c r="BC137" s="196">
        <v>74772</v>
      </c>
      <c r="BD137" s="196">
        <v>79845</v>
      </c>
      <c r="BE137" s="196">
        <v>81844</v>
      </c>
      <c r="BF137" s="196">
        <v>82615</v>
      </c>
      <c r="BG137" s="196">
        <v>93439</v>
      </c>
      <c r="BH137" s="196">
        <v>97430</v>
      </c>
      <c r="BI137" s="196">
        <v>95588</v>
      </c>
      <c r="BJ137" s="196">
        <v>91682</v>
      </c>
      <c r="BK137" s="196">
        <v>87065</v>
      </c>
      <c r="BL137" s="196">
        <v>86974</v>
      </c>
    </row>
    <row r="138" spans="2:64" s="31" customFormat="1" ht="15" customHeight="1">
      <c r="B138" s="325" t="s">
        <v>174</v>
      </c>
      <c r="C138" s="326" t="s">
        <v>245</v>
      </c>
      <c r="D138" s="195">
        <v>21462</v>
      </c>
      <c r="E138" s="195">
        <v>22110</v>
      </c>
      <c r="F138" s="195">
        <v>24183</v>
      </c>
      <c r="G138" s="195">
        <v>25038</v>
      </c>
      <c r="H138" s="195">
        <v>23363</v>
      </c>
      <c r="I138" s="195">
        <v>23791</v>
      </c>
      <c r="J138" s="195">
        <v>23431</v>
      </c>
      <c r="K138" s="195">
        <v>24606</v>
      </c>
      <c r="L138" s="195">
        <v>26538</v>
      </c>
      <c r="M138" s="195">
        <v>25465</v>
      </c>
      <c r="N138" s="195">
        <v>26735</v>
      </c>
      <c r="O138" s="195">
        <v>25578</v>
      </c>
      <c r="P138" s="195">
        <v>22843</v>
      </c>
      <c r="Q138" s="195">
        <v>22093</v>
      </c>
      <c r="R138" s="195">
        <v>22142</v>
      </c>
      <c r="S138" s="195">
        <v>17378</v>
      </c>
      <c r="T138" s="195">
        <v>16546</v>
      </c>
      <c r="U138" s="195">
        <v>15965</v>
      </c>
      <c r="V138" s="195">
        <v>17236</v>
      </c>
      <c r="W138" s="195">
        <v>17022</v>
      </c>
      <c r="X138" s="195">
        <v>17486</v>
      </c>
      <c r="Y138" s="195">
        <v>18919</v>
      </c>
      <c r="Z138" s="195">
        <v>18682</v>
      </c>
      <c r="AA138" s="195">
        <v>20151</v>
      </c>
      <c r="AB138" s="195">
        <v>20470</v>
      </c>
      <c r="AC138" s="195">
        <v>19242</v>
      </c>
      <c r="AD138" s="195">
        <v>18661</v>
      </c>
      <c r="AE138" s="195">
        <v>21381</v>
      </c>
      <c r="AF138" s="195">
        <v>20146</v>
      </c>
      <c r="AG138" s="195">
        <v>20290</v>
      </c>
      <c r="AH138" s="195">
        <v>17388</v>
      </c>
      <c r="AI138" s="195">
        <v>16106</v>
      </c>
      <c r="AJ138" s="195">
        <v>15336</v>
      </c>
      <c r="AK138" s="195">
        <v>15195</v>
      </c>
      <c r="AL138" s="195">
        <v>15119</v>
      </c>
      <c r="AM138" s="195">
        <v>15950</v>
      </c>
      <c r="AN138" s="195">
        <v>16273</v>
      </c>
      <c r="AO138" s="195">
        <v>15640</v>
      </c>
      <c r="AP138" s="195">
        <v>16301</v>
      </c>
      <c r="AQ138" s="196">
        <v>11472</v>
      </c>
      <c r="AR138" s="196">
        <v>23557</v>
      </c>
      <c r="AS138" s="196">
        <v>26823</v>
      </c>
      <c r="AT138" s="196">
        <v>29549</v>
      </c>
      <c r="AU138" s="196">
        <v>32809</v>
      </c>
      <c r="AV138" s="196">
        <v>33778</v>
      </c>
      <c r="AW138" s="196">
        <v>34624</v>
      </c>
      <c r="AX138" s="196">
        <v>34961</v>
      </c>
      <c r="AY138" s="196">
        <v>34220</v>
      </c>
      <c r="AZ138" s="196">
        <v>34621</v>
      </c>
      <c r="BA138" s="196">
        <v>35231</v>
      </c>
      <c r="BB138" s="196">
        <v>34897</v>
      </c>
      <c r="BC138" s="196">
        <v>35422</v>
      </c>
      <c r="BD138" s="196">
        <v>41103</v>
      </c>
      <c r="BE138" s="196">
        <v>43867</v>
      </c>
      <c r="BF138" s="196">
        <v>46339</v>
      </c>
      <c r="BG138" s="196">
        <v>57615</v>
      </c>
      <c r="BH138" s="196">
        <v>60248</v>
      </c>
      <c r="BI138" s="196">
        <v>58915</v>
      </c>
      <c r="BJ138" s="196">
        <v>54030</v>
      </c>
      <c r="BK138" s="196">
        <v>54112</v>
      </c>
      <c r="BL138" s="196">
        <v>51018</v>
      </c>
    </row>
    <row r="139" spans="2:64" s="31" customFormat="1" ht="15" customHeight="1">
      <c r="B139" s="325" t="s">
        <v>175</v>
      </c>
      <c r="C139" s="326" t="s">
        <v>246</v>
      </c>
      <c r="D139" s="195">
        <v>12785</v>
      </c>
      <c r="E139" s="195">
        <v>13548</v>
      </c>
      <c r="F139" s="195">
        <v>13992</v>
      </c>
      <c r="G139" s="195">
        <v>12497</v>
      </c>
      <c r="H139" s="195">
        <v>14597</v>
      </c>
      <c r="I139" s="195">
        <v>19739</v>
      </c>
      <c r="J139" s="195">
        <v>15884</v>
      </c>
      <c r="K139" s="195">
        <v>20022</v>
      </c>
      <c r="L139" s="195">
        <v>20457</v>
      </c>
      <c r="M139" s="195">
        <v>21062</v>
      </c>
      <c r="N139" s="195">
        <v>20438</v>
      </c>
      <c r="O139" s="195">
        <v>21067</v>
      </c>
      <c r="P139" s="195">
        <v>19378</v>
      </c>
      <c r="Q139" s="195">
        <v>21062</v>
      </c>
      <c r="R139" s="195">
        <v>21375</v>
      </c>
      <c r="S139" s="195">
        <v>23716</v>
      </c>
      <c r="T139" s="195">
        <v>17906</v>
      </c>
      <c r="U139" s="195">
        <v>15584</v>
      </c>
      <c r="V139" s="195">
        <v>17430</v>
      </c>
      <c r="W139" s="195">
        <v>14558</v>
      </c>
      <c r="X139" s="195">
        <v>15205</v>
      </c>
      <c r="Y139" s="195">
        <v>11551</v>
      </c>
      <c r="Z139" s="195">
        <v>11426</v>
      </c>
      <c r="AA139" s="195">
        <v>9223</v>
      </c>
      <c r="AB139" s="195">
        <v>10560</v>
      </c>
      <c r="AC139" s="195">
        <v>10613</v>
      </c>
      <c r="AD139" s="195">
        <v>11299</v>
      </c>
      <c r="AE139" s="195">
        <v>10126</v>
      </c>
      <c r="AF139" s="195">
        <v>11488</v>
      </c>
      <c r="AG139" s="195">
        <v>12209</v>
      </c>
      <c r="AH139" s="195">
        <v>11816</v>
      </c>
      <c r="AI139" s="195">
        <v>14006</v>
      </c>
      <c r="AJ139" s="195">
        <v>14735</v>
      </c>
      <c r="AK139" s="195">
        <v>14496</v>
      </c>
      <c r="AL139" s="195">
        <v>17673</v>
      </c>
      <c r="AM139" s="195">
        <v>17349</v>
      </c>
      <c r="AN139" s="195">
        <v>17537</v>
      </c>
      <c r="AO139" s="195">
        <v>16681</v>
      </c>
      <c r="AP139" s="195">
        <v>18885</v>
      </c>
      <c r="AQ139" s="196">
        <v>19637</v>
      </c>
      <c r="AR139" s="196">
        <v>21606</v>
      </c>
      <c r="AS139" s="196">
        <v>18205</v>
      </c>
      <c r="AT139" s="196">
        <v>25214</v>
      </c>
      <c r="AU139" s="196">
        <v>27562</v>
      </c>
      <c r="AV139" s="196">
        <v>31276</v>
      </c>
      <c r="AW139" s="196">
        <v>26522</v>
      </c>
      <c r="AX139" s="196">
        <v>31387</v>
      </c>
      <c r="AY139" s="196">
        <v>37301</v>
      </c>
      <c r="AZ139" s="196">
        <v>38188</v>
      </c>
      <c r="BA139" s="196">
        <v>37986</v>
      </c>
      <c r="BB139" s="196">
        <v>41316</v>
      </c>
      <c r="BC139" s="196">
        <v>39350</v>
      </c>
      <c r="BD139" s="196">
        <v>38742</v>
      </c>
      <c r="BE139" s="196">
        <v>37977</v>
      </c>
      <c r="BF139" s="196">
        <v>36276</v>
      </c>
      <c r="BG139" s="196">
        <v>35824</v>
      </c>
      <c r="BH139" s="196">
        <v>37182</v>
      </c>
      <c r="BI139" s="196">
        <v>36673</v>
      </c>
      <c r="BJ139" s="196">
        <v>37652</v>
      </c>
      <c r="BK139" s="196">
        <v>32953</v>
      </c>
      <c r="BL139" s="196">
        <v>35956</v>
      </c>
    </row>
    <row r="140" spans="2:64" s="31" customFormat="1" ht="21">
      <c r="B140" s="30" t="s">
        <v>176</v>
      </c>
      <c r="C140" s="185" t="s">
        <v>94</v>
      </c>
      <c r="D140" s="195" t="s">
        <v>10</v>
      </c>
      <c r="E140" s="195" t="s">
        <v>10</v>
      </c>
      <c r="F140" s="195" t="s">
        <v>10</v>
      </c>
      <c r="G140" s="195" t="s">
        <v>10</v>
      </c>
      <c r="H140" s="195" t="s">
        <v>10</v>
      </c>
      <c r="I140" s="195" t="s">
        <v>10</v>
      </c>
      <c r="J140" s="195" t="s">
        <v>10</v>
      </c>
      <c r="K140" s="195" t="s">
        <v>10</v>
      </c>
      <c r="L140" s="195" t="s">
        <v>10</v>
      </c>
      <c r="M140" s="195" t="s">
        <v>10</v>
      </c>
      <c r="N140" s="195" t="s">
        <v>10</v>
      </c>
      <c r="O140" s="195" t="s">
        <v>10</v>
      </c>
      <c r="P140" s="195" t="s">
        <v>10</v>
      </c>
      <c r="Q140" s="195" t="s">
        <v>10</v>
      </c>
      <c r="R140" s="195" t="s">
        <v>10</v>
      </c>
      <c r="S140" s="195" t="s">
        <v>10</v>
      </c>
      <c r="T140" s="195" t="s">
        <v>10</v>
      </c>
      <c r="U140" s="195" t="s">
        <v>10</v>
      </c>
      <c r="V140" s="195" t="s">
        <v>10</v>
      </c>
      <c r="W140" s="195" t="s">
        <v>10</v>
      </c>
      <c r="X140" s="195" t="s">
        <v>10</v>
      </c>
      <c r="Y140" s="195" t="s">
        <v>10</v>
      </c>
      <c r="Z140" s="195" t="s">
        <v>10</v>
      </c>
      <c r="AA140" s="195" t="s">
        <v>10</v>
      </c>
      <c r="AB140" s="195" t="s">
        <v>10</v>
      </c>
      <c r="AC140" s="195" t="s">
        <v>10</v>
      </c>
      <c r="AD140" s="195" t="s">
        <v>10</v>
      </c>
      <c r="AE140" s="195" t="s">
        <v>10</v>
      </c>
      <c r="AF140" s="195" t="s">
        <v>10</v>
      </c>
      <c r="AG140" s="195" t="s">
        <v>10</v>
      </c>
      <c r="AH140" s="195" t="s">
        <v>10</v>
      </c>
      <c r="AI140" s="195" t="s">
        <v>10</v>
      </c>
      <c r="AJ140" s="195" t="s">
        <v>10</v>
      </c>
      <c r="AK140" s="195" t="s">
        <v>10</v>
      </c>
      <c r="AL140" s="195" t="s">
        <v>10</v>
      </c>
      <c r="AM140" s="195" t="s">
        <v>10</v>
      </c>
      <c r="AN140" s="195" t="s">
        <v>10</v>
      </c>
      <c r="AO140" s="195" t="s">
        <v>10</v>
      </c>
      <c r="AP140" s="195" t="s">
        <v>10</v>
      </c>
      <c r="AQ140" s="194">
        <v>10017</v>
      </c>
      <c r="AR140" s="194">
        <v>6639</v>
      </c>
      <c r="AS140" s="194">
        <v>6508</v>
      </c>
      <c r="AT140" s="194">
        <v>6623</v>
      </c>
      <c r="AU140" s="194">
        <v>6699</v>
      </c>
      <c r="AV140" s="194">
        <v>6800</v>
      </c>
      <c r="AW140" s="194">
        <v>6704</v>
      </c>
      <c r="AX140" s="194">
        <v>5335</v>
      </c>
      <c r="AY140" s="194">
        <v>5407</v>
      </c>
      <c r="AZ140" s="194">
        <v>5547</v>
      </c>
      <c r="BA140" s="194">
        <v>2583</v>
      </c>
      <c r="BB140" s="194">
        <v>2685</v>
      </c>
      <c r="BC140" s="194">
        <v>2752</v>
      </c>
      <c r="BD140" s="194">
        <v>2796</v>
      </c>
      <c r="BE140" s="194">
        <v>2877</v>
      </c>
      <c r="BF140" s="194">
        <v>2925</v>
      </c>
      <c r="BG140" s="194">
        <v>2747</v>
      </c>
      <c r="BH140" s="194">
        <v>2819</v>
      </c>
      <c r="BI140" s="194">
        <v>2892</v>
      </c>
      <c r="BJ140" s="194">
        <v>2942</v>
      </c>
      <c r="BK140" s="194">
        <v>2962</v>
      </c>
      <c r="BL140" s="194">
        <v>2992</v>
      </c>
    </row>
    <row r="141" spans="2:64" s="31" customFormat="1" ht="15" customHeight="1">
      <c r="B141" s="32" t="s">
        <v>177</v>
      </c>
      <c r="C141" s="186" t="s">
        <v>247</v>
      </c>
      <c r="D141" s="195" t="s">
        <v>10</v>
      </c>
      <c r="E141" s="195" t="s">
        <v>10</v>
      </c>
      <c r="F141" s="195" t="s">
        <v>10</v>
      </c>
      <c r="G141" s="195" t="s">
        <v>10</v>
      </c>
      <c r="H141" s="195" t="s">
        <v>10</v>
      </c>
      <c r="I141" s="195" t="s">
        <v>10</v>
      </c>
      <c r="J141" s="195" t="s">
        <v>10</v>
      </c>
      <c r="K141" s="195" t="s">
        <v>10</v>
      </c>
      <c r="L141" s="195" t="s">
        <v>10</v>
      </c>
      <c r="M141" s="195" t="s">
        <v>10</v>
      </c>
      <c r="N141" s="195" t="s">
        <v>10</v>
      </c>
      <c r="O141" s="195" t="s">
        <v>10</v>
      </c>
      <c r="P141" s="195" t="s">
        <v>10</v>
      </c>
      <c r="Q141" s="195" t="s">
        <v>10</v>
      </c>
      <c r="R141" s="195" t="s">
        <v>10</v>
      </c>
      <c r="S141" s="195" t="s">
        <v>10</v>
      </c>
      <c r="T141" s="195" t="s">
        <v>10</v>
      </c>
      <c r="U141" s="195" t="s">
        <v>10</v>
      </c>
      <c r="V141" s="195" t="s">
        <v>10</v>
      </c>
      <c r="W141" s="195" t="s">
        <v>10</v>
      </c>
      <c r="X141" s="195" t="s">
        <v>10</v>
      </c>
      <c r="Y141" s="195" t="s">
        <v>10</v>
      </c>
      <c r="Z141" s="195" t="s">
        <v>10</v>
      </c>
      <c r="AA141" s="195" t="s">
        <v>10</v>
      </c>
      <c r="AB141" s="195" t="s">
        <v>10</v>
      </c>
      <c r="AC141" s="195" t="s">
        <v>10</v>
      </c>
      <c r="AD141" s="195" t="s">
        <v>10</v>
      </c>
      <c r="AE141" s="195" t="s">
        <v>10</v>
      </c>
      <c r="AF141" s="195" t="s">
        <v>10</v>
      </c>
      <c r="AG141" s="195" t="s">
        <v>10</v>
      </c>
      <c r="AH141" s="195" t="s">
        <v>10</v>
      </c>
      <c r="AI141" s="195" t="s">
        <v>10</v>
      </c>
      <c r="AJ141" s="195" t="s">
        <v>10</v>
      </c>
      <c r="AK141" s="195" t="s">
        <v>10</v>
      </c>
      <c r="AL141" s="195" t="s">
        <v>10</v>
      </c>
      <c r="AM141" s="195" t="s">
        <v>10</v>
      </c>
      <c r="AN141" s="195" t="s">
        <v>10</v>
      </c>
      <c r="AO141" s="195" t="s">
        <v>10</v>
      </c>
      <c r="AP141" s="195" t="s">
        <v>10</v>
      </c>
      <c r="AQ141" s="195" t="s">
        <v>10</v>
      </c>
      <c r="AR141" s="195" t="s">
        <v>10</v>
      </c>
      <c r="AS141" s="196">
        <v>6508</v>
      </c>
      <c r="AT141" s="196">
        <v>6623</v>
      </c>
      <c r="AU141" s="196">
        <v>6699</v>
      </c>
      <c r="AV141" s="196">
        <v>6800</v>
      </c>
      <c r="AW141" s="196">
        <v>6704</v>
      </c>
      <c r="AX141" s="196">
        <v>5335</v>
      </c>
      <c r="AY141" s="196">
        <v>5407</v>
      </c>
      <c r="AZ141" s="196">
        <v>5547</v>
      </c>
      <c r="BA141" s="196">
        <v>2583</v>
      </c>
      <c r="BB141" s="196">
        <v>2685</v>
      </c>
      <c r="BC141" s="196">
        <v>2752</v>
      </c>
      <c r="BD141" s="196">
        <v>2796</v>
      </c>
      <c r="BE141" s="196">
        <v>2877</v>
      </c>
      <c r="BF141" s="196">
        <v>2925</v>
      </c>
      <c r="BG141" s="196">
        <v>2747</v>
      </c>
      <c r="BH141" s="196">
        <v>2819</v>
      </c>
      <c r="BI141" s="196">
        <v>2892</v>
      </c>
      <c r="BJ141" s="196">
        <v>2942</v>
      </c>
      <c r="BK141" s="196">
        <v>2962</v>
      </c>
      <c r="BL141" s="196">
        <v>2992</v>
      </c>
    </row>
    <row r="142" spans="2:64" s="31" customFormat="1" ht="15" customHeight="1">
      <c r="B142" s="325" t="s">
        <v>178</v>
      </c>
      <c r="C142" s="326" t="s">
        <v>248</v>
      </c>
      <c r="D142" s="195" t="s">
        <v>10</v>
      </c>
      <c r="E142" s="195" t="s">
        <v>10</v>
      </c>
      <c r="F142" s="195" t="s">
        <v>10</v>
      </c>
      <c r="G142" s="195" t="s">
        <v>10</v>
      </c>
      <c r="H142" s="195" t="s">
        <v>10</v>
      </c>
      <c r="I142" s="195" t="s">
        <v>10</v>
      </c>
      <c r="J142" s="195" t="s">
        <v>10</v>
      </c>
      <c r="K142" s="195" t="s">
        <v>10</v>
      </c>
      <c r="L142" s="195" t="s">
        <v>10</v>
      </c>
      <c r="M142" s="195" t="s">
        <v>10</v>
      </c>
      <c r="N142" s="195" t="s">
        <v>10</v>
      </c>
      <c r="O142" s="195" t="s">
        <v>10</v>
      </c>
      <c r="P142" s="195" t="s">
        <v>10</v>
      </c>
      <c r="Q142" s="195" t="s">
        <v>10</v>
      </c>
      <c r="R142" s="195" t="s">
        <v>10</v>
      </c>
      <c r="S142" s="195" t="s">
        <v>10</v>
      </c>
      <c r="T142" s="195" t="s">
        <v>10</v>
      </c>
      <c r="U142" s="195" t="s">
        <v>10</v>
      </c>
      <c r="V142" s="195" t="s">
        <v>10</v>
      </c>
      <c r="W142" s="195" t="s">
        <v>10</v>
      </c>
      <c r="X142" s="195" t="s">
        <v>10</v>
      </c>
      <c r="Y142" s="195" t="s">
        <v>10</v>
      </c>
      <c r="Z142" s="195" t="s">
        <v>10</v>
      </c>
      <c r="AA142" s="195" t="s">
        <v>10</v>
      </c>
      <c r="AB142" s="195" t="s">
        <v>10</v>
      </c>
      <c r="AC142" s="195" t="s">
        <v>10</v>
      </c>
      <c r="AD142" s="195" t="s">
        <v>10</v>
      </c>
      <c r="AE142" s="195" t="s">
        <v>10</v>
      </c>
      <c r="AF142" s="195" t="s">
        <v>10</v>
      </c>
      <c r="AG142" s="195" t="s">
        <v>10</v>
      </c>
      <c r="AH142" s="195" t="s">
        <v>10</v>
      </c>
      <c r="AI142" s="195" t="s">
        <v>10</v>
      </c>
      <c r="AJ142" s="195" t="s">
        <v>10</v>
      </c>
      <c r="AK142" s="195" t="s">
        <v>10</v>
      </c>
      <c r="AL142" s="195" t="s">
        <v>10</v>
      </c>
      <c r="AM142" s="195" t="s">
        <v>10</v>
      </c>
      <c r="AN142" s="195" t="s">
        <v>10</v>
      </c>
      <c r="AO142" s="195" t="s">
        <v>10</v>
      </c>
      <c r="AP142" s="195" t="s">
        <v>10</v>
      </c>
      <c r="AQ142" s="196">
        <v>10017</v>
      </c>
      <c r="AR142" s="196">
        <v>6639</v>
      </c>
      <c r="AS142" s="196">
        <v>6508</v>
      </c>
      <c r="AT142" s="196">
        <v>6623</v>
      </c>
      <c r="AU142" s="196">
        <v>6699</v>
      </c>
      <c r="AV142" s="196">
        <v>6800</v>
      </c>
      <c r="AW142" s="196">
        <v>6704</v>
      </c>
      <c r="AX142" s="196">
        <v>5335</v>
      </c>
      <c r="AY142" s="196">
        <v>5407</v>
      </c>
      <c r="AZ142" s="196">
        <v>5547</v>
      </c>
      <c r="BA142" s="196">
        <v>2583</v>
      </c>
      <c r="BB142" s="196">
        <v>2685</v>
      </c>
      <c r="BC142" s="196">
        <v>2752</v>
      </c>
      <c r="BD142" s="196">
        <v>2796</v>
      </c>
      <c r="BE142" s="196">
        <v>2877</v>
      </c>
      <c r="BF142" s="196">
        <v>2925</v>
      </c>
      <c r="BG142" s="196">
        <v>2747</v>
      </c>
      <c r="BH142" s="196">
        <v>2819</v>
      </c>
      <c r="BI142" s="196">
        <v>2892</v>
      </c>
      <c r="BJ142" s="196">
        <v>2942</v>
      </c>
      <c r="BK142" s="196">
        <v>2962</v>
      </c>
      <c r="BL142" s="196">
        <v>2992</v>
      </c>
    </row>
    <row r="143" spans="2:64" s="29" customFormat="1" ht="15" customHeight="1">
      <c r="B143" s="127" t="s">
        <v>179</v>
      </c>
      <c r="C143" s="184" t="s">
        <v>249</v>
      </c>
      <c r="D143" s="191">
        <v>1164267</v>
      </c>
      <c r="E143" s="191">
        <v>1232067</v>
      </c>
      <c r="F143" s="191">
        <v>1046857</v>
      </c>
      <c r="G143" s="191">
        <v>1094196</v>
      </c>
      <c r="H143" s="191">
        <v>1107973</v>
      </c>
      <c r="I143" s="191">
        <v>1007998</v>
      </c>
      <c r="J143" s="191">
        <v>949840</v>
      </c>
      <c r="K143" s="191">
        <v>1090786</v>
      </c>
      <c r="L143" s="191">
        <v>1642689</v>
      </c>
      <c r="M143" s="191">
        <v>1749132</v>
      </c>
      <c r="N143" s="191">
        <v>2079092</v>
      </c>
      <c r="O143" s="191">
        <v>2109726</v>
      </c>
      <c r="P143" s="191">
        <v>2050718</v>
      </c>
      <c r="Q143" s="191">
        <v>2000416</v>
      </c>
      <c r="R143" s="191">
        <v>2065812</v>
      </c>
      <c r="S143" s="191">
        <v>2091929</v>
      </c>
      <c r="T143" s="191">
        <v>1897185</v>
      </c>
      <c r="U143" s="191">
        <v>1782451</v>
      </c>
      <c r="V143" s="191">
        <v>2096721</v>
      </c>
      <c r="W143" s="191">
        <v>2084774</v>
      </c>
      <c r="X143" s="191">
        <v>1884609</v>
      </c>
      <c r="Y143" s="191">
        <v>1900863</v>
      </c>
      <c r="Z143" s="191">
        <v>1708600</v>
      </c>
      <c r="AA143" s="191">
        <v>1738338</v>
      </c>
      <c r="AB143" s="191">
        <v>1615574</v>
      </c>
      <c r="AC143" s="191">
        <v>1557006</v>
      </c>
      <c r="AD143" s="191">
        <v>1441205</v>
      </c>
      <c r="AE143" s="191">
        <v>1474716</v>
      </c>
      <c r="AF143" s="191">
        <v>1271339</v>
      </c>
      <c r="AG143" s="191">
        <v>1723303</v>
      </c>
      <c r="AH143" s="191">
        <v>2359028</v>
      </c>
      <c r="AI143" s="191">
        <v>2195190</v>
      </c>
      <c r="AJ143" s="191">
        <v>2253428</v>
      </c>
      <c r="AK143" s="191">
        <v>2687858</v>
      </c>
      <c r="AL143" s="191">
        <v>2730736</v>
      </c>
      <c r="AM143" s="191">
        <v>2644472</v>
      </c>
      <c r="AN143" s="191">
        <v>2715374</v>
      </c>
      <c r="AO143" s="192">
        <v>2960839</v>
      </c>
      <c r="AP143" s="192">
        <v>3395772</v>
      </c>
      <c r="AQ143" s="192">
        <v>3275374</v>
      </c>
      <c r="AR143" s="192">
        <v>3686172</v>
      </c>
      <c r="AS143" s="192">
        <v>3570560</v>
      </c>
      <c r="AT143" s="192">
        <v>3510226</v>
      </c>
      <c r="AU143" s="192">
        <v>3495202</v>
      </c>
      <c r="AV143" s="192">
        <v>3901219</v>
      </c>
      <c r="AW143" s="192">
        <v>4368610</v>
      </c>
      <c r="AX143" s="192">
        <v>4329316</v>
      </c>
      <c r="AY143" s="192">
        <v>5160125</v>
      </c>
      <c r="AZ143" s="192">
        <v>5223856</v>
      </c>
      <c r="BA143" s="192">
        <v>5074933</v>
      </c>
      <c r="BB143" s="192">
        <v>5083259</v>
      </c>
      <c r="BC143" s="192">
        <v>4853851.4991480522</v>
      </c>
      <c r="BD143" s="192">
        <v>5231199</v>
      </c>
      <c r="BE143" s="192">
        <v>5460348</v>
      </c>
      <c r="BF143" s="192">
        <v>5271019</v>
      </c>
      <c r="BG143" s="192">
        <v>6270030</v>
      </c>
      <c r="BH143" s="192">
        <v>8971677</v>
      </c>
      <c r="BI143" s="192">
        <v>8679090</v>
      </c>
      <c r="BJ143" s="192">
        <v>9273476</v>
      </c>
      <c r="BK143" s="192">
        <v>9601741</v>
      </c>
      <c r="BL143" s="192">
        <v>9291100</v>
      </c>
    </row>
    <row r="144" spans="2:64" s="31" customFormat="1" ht="15" customHeight="1">
      <c r="B144" s="30" t="s">
        <v>153</v>
      </c>
      <c r="C144" s="185" t="s">
        <v>224</v>
      </c>
      <c r="D144" s="193">
        <v>982199</v>
      </c>
      <c r="E144" s="193">
        <v>1061013</v>
      </c>
      <c r="F144" s="193">
        <v>881273</v>
      </c>
      <c r="G144" s="193">
        <v>1009639</v>
      </c>
      <c r="H144" s="193">
        <v>1022595</v>
      </c>
      <c r="I144" s="193">
        <v>944720</v>
      </c>
      <c r="J144" s="193">
        <v>877406</v>
      </c>
      <c r="K144" s="193">
        <v>1025455</v>
      </c>
      <c r="L144" s="193">
        <v>1581280</v>
      </c>
      <c r="M144" s="193">
        <v>1689451</v>
      </c>
      <c r="N144" s="193">
        <v>2017744</v>
      </c>
      <c r="O144" s="193">
        <v>2060609</v>
      </c>
      <c r="P144" s="193">
        <v>2008357</v>
      </c>
      <c r="Q144" s="193">
        <v>1959138</v>
      </c>
      <c r="R144" s="193">
        <v>2012622</v>
      </c>
      <c r="S144" s="193">
        <v>2054298</v>
      </c>
      <c r="T144" s="193">
        <v>1858676</v>
      </c>
      <c r="U144" s="193">
        <v>1736196</v>
      </c>
      <c r="V144" s="193">
        <v>2043833</v>
      </c>
      <c r="W144" s="193">
        <v>2014110</v>
      </c>
      <c r="X144" s="193">
        <v>1812853</v>
      </c>
      <c r="Y144" s="193">
        <v>1828400</v>
      </c>
      <c r="Z144" s="193">
        <v>1639300</v>
      </c>
      <c r="AA144" s="193">
        <v>1651843</v>
      </c>
      <c r="AB144" s="193">
        <v>1525571</v>
      </c>
      <c r="AC144" s="193">
        <v>1471289</v>
      </c>
      <c r="AD144" s="193">
        <v>1356392</v>
      </c>
      <c r="AE144" s="193">
        <v>1368968</v>
      </c>
      <c r="AF144" s="193">
        <v>1146411</v>
      </c>
      <c r="AG144" s="193">
        <v>1531147</v>
      </c>
      <c r="AH144" s="193">
        <v>2162056</v>
      </c>
      <c r="AI144" s="193">
        <v>1974536</v>
      </c>
      <c r="AJ144" s="193">
        <v>1930785</v>
      </c>
      <c r="AK144" s="193">
        <v>2356550</v>
      </c>
      <c r="AL144" s="193">
        <v>2397238</v>
      </c>
      <c r="AM144" s="193">
        <v>2294903</v>
      </c>
      <c r="AN144" s="193">
        <v>2349624</v>
      </c>
      <c r="AO144" s="194">
        <v>2552424</v>
      </c>
      <c r="AP144" s="194">
        <v>2801435</v>
      </c>
      <c r="AQ144" s="194">
        <v>2632894</v>
      </c>
      <c r="AR144" s="194">
        <v>3018995</v>
      </c>
      <c r="AS144" s="194">
        <v>2927563</v>
      </c>
      <c r="AT144" s="194">
        <v>2828342</v>
      </c>
      <c r="AU144" s="194">
        <v>2852798</v>
      </c>
      <c r="AV144" s="194">
        <v>3327834</v>
      </c>
      <c r="AW144" s="194">
        <v>3791117</v>
      </c>
      <c r="AX144" s="194">
        <v>3764613</v>
      </c>
      <c r="AY144" s="194">
        <v>4470224</v>
      </c>
      <c r="AZ144" s="194">
        <v>4495117</v>
      </c>
      <c r="BA144" s="194">
        <v>4320721</v>
      </c>
      <c r="BB144" s="194">
        <v>4192940</v>
      </c>
      <c r="BC144" s="194">
        <v>4121367.8397499989</v>
      </c>
      <c r="BD144" s="194">
        <v>4493152</v>
      </c>
      <c r="BE144" s="194">
        <v>4708960</v>
      </c>
      <c r="BF144" s="194">
        <v>4556804</v>
      </c>
      <c r="BG144" s="194">
        <v>5208157</v>
      </c>
      <c r="BH144" s="194">
        <v>7625087</v>
      </c>
      <c r="BI144" s="194">
        <v>7378315</v>
      </c>
      <c r="BJ144" s="194">
        <v>7838114</v>
      </c>
      <c r="BK144" s="194">
        <v>8076979</v>
      </c>
      <c r="BL144" s="194">
        <v>7877721</v>
      </c>
    </row>
    <row r="145" spans="2:64" s="31" customFormat="1" ht="15" customHeight="1">
      <c r="B145" s="32" t="s">
        <v>153</v>
      </c>
      <c r="C145" s="186" t="s">
        <v>224</v>
      </c>
      <c r="D145" s="195">
        <v>982199</v>
      </c>
      <c r="E145" s="195">
        <v>1061013</v>
      </c>
      <c r="F145" s="195">
        <v>881273</v>
      </c>
      <c r="G145" s="195">
        <v>1009639</v>
      </c>
      <c r="H145" s="195">
        <v>1022595</v>
      </c>
      <c r="I145" s="195">
        <v>944720</v>
      </c>
      <c r="J145" s="195">
        <v>877406</v>
      </c>
      <c r="K145" s="195">
        <v>1025455</v>
      </c>
      <c r="L145" s="195">
        <v>1581280</v>
      </c>
      <c r="M145" s="195">
        <v>1689451</v>
      </c>
      <c r="N145" s="195">
        <v>2017744</v>
      </c>
      <c r="O145" s="195">
        <v>2060609</v>
      </c>
      <c r="P145" s="195">
        <v>2008357</v>
      </c>
      <c r="Q145" s="195">
        <v>1959138</v>
      </c>
      <c r="R145" s="195">
        <v>2012622</v>
      </c>
      <c r="S145" s="195">
        <v>2054298</v>
      </c>
      <c r="T145" s="195">
        <v>1858676</v>
      </c>
      <c r="U145" s="195">
        <v>1736196</v>
      </c>
      <c r="V145" s="195">
        <v>2043833</v>
      </c>
      <c r="W145" s="195">
        <v>2014110</v>
      </c>
      <c r="X145" s="195">
        <v>1812853</v>
      </c>
      <c r="Y145" s="195">
        <v>1828400</v>
      </c>
      <c r="Z145" s="195">
        <v>1639300</v>
      </c>
      <c r="AA145" s="195">
        <v>1651843</v>
      </c>
      <c r="AB145" s="195">
        <v>1525571</v>
      </c>
      <c r="AC145" s="195">
        <v>1471289</v>
      </c>
      <c r="AD145" s="195">
        <v>1356392</v>
      </c>
      <c r="AE145" s="195">
        <v>1368968</v>
      </c>
      <c r="AF145" s="195">
        <v>1146411</v>
      </c>
      <c r="AG145" s="195">
        <v>1531147</v>
      </c>
      <c r="AH145" s="195">
        <v>2162056</v>
      </c>
      <c r="AI145" s="195">
        <v>1974536</v>
      </c>
      <c r="AJ145" s="195">
        <v>1930785</v>
      </c>
      <c r="AK145" s="195">
        <v>2356550</v>
      </c>
      <c r="AL145" s="195">
        <v>2397238</v>
      </c>
      <c r="AM145" s="195">
        <v>2294903</v>
      </c>
      <c r="AN145" s="195">
        <v>2349624</v>
      </c>
      <c r="AO145" s="195">
        <v>2552424</v>
      </c>
      <c r="AP145" s="195">
        <v>2801435</v>
      </c>
      <c r="AQ145" s="196">
        <v>2632894</v>
      </c>
      <c r="AR145" s="196">
        <v>3018995</v>
      </c>
      <c r="AS145" s="196">
        <v>2927563</v>
      </c>
      <c r="AT145" s="196">
        <v>2828342</v>
      </c>
      <c r="AU145" s="196">
        <v>2852798</v>
      </c>
      <c r="AV145" s="196">
        <v>3327834</v>
      </c>
      <c r="AW145" s="196">
        <v>3791117</v>
      </c>
      <c r="AX145" s="196">
        <v>3764613</v>
      </c>
      <c r="AY145" s="196">
        <v>4470224</v>
      </c>
      <c r="AZ145" s="196">
        <v>4495117</v>
      </c>
      <c r="BA145" s="196">
        <v>4320721</v>
      </c>
      <c r="BB145" s="196">
        <v>4192940</v>
      </c>
      <c r="BC145" s="196">
        <v>4121368</v>
      </c>
      <c r="BD145" s="196">
        <v>4493152</v>
      </c>
      <c r="BE145" s="196">
        <v>4708960</v>
      </c>
      <c r="BF145" s="196">
        <v>4556804</v>
      </c>
      <c r="BG145" s="196">
        <v>5208157</v>
      </c>
      <c r="BH145" s="196">
        <v>7625087</v>
      </c>
      <c r="BI145" s="196">
        <v>7378315</v>
      </c>
      <c r="BJ145" s="196">
        <v>7838114</v>
      </c>
      <c r="BK145" s="196">
        <v>8076979</v>
      </c>
      <c r="BL145" s="196">
        <v>7877721</v>
      </c>
    </row>
    <row r="146" spans="2:64" s="31" customFormat="1" ht="15" customHeight="1">
      <c r="B146" s="325" t="s">
        <v>154</v>
      </c>
      <c r="C146" s="326" t="s">
        <v>225</v>
      </c>
      <c r="D146" s="195">
        <v>876423</v>
      </c>
      <c r="E146" s="195">
        <v>964022</v>
      </c>
      <c r="F146" s="195">
        <v>725073</v>
      </c>
      <c r="G146" s="195">
        <v>888507</v>
      </c>
      <c r="H146" s="195">
        <v>899684</v>
      </c>
      <c r="I146" s="195">
        <v>516180</v>
      </c>
      <c r="J146" s="195">
        <v>497352</v>
      </c>
      <c r="K146" s="195">
        <v>628721</v>
      </c>
      <c r="L146" s="195">
        <v>1183482</v>
      </c>
      <c r="M146" s="195">
        <v>1248613</v>
      </c>
      <c r="N146" s="195">
        <v>1578051</v>
      </c>
      <c r="O146" s="195">
        <v>1573200</v>
      </c>
      <c r="P146" s="195">
        <v>1573603</v>
      </c>
      <c r="Q146" s="195">
        <v>1548243</v>
      </c>
      <c r="R146" s="195">
        <v>1584218</v>
      </c>
      <c r="S146" s="195">
        <v>1608689</v>
      </c>
      <c r="T146" s="195">
        <v>1380177</v>
      </c>
      <c r="U146" s="195">
        <v>1286321</v>
      </c>
      <c r="V146" s="195">
        <v>1256876</v>
      </c>
      <c r="W146" s="195">
        <v>1306301</v>
      </c>
      <c r="X146" s="195">
        <v>1266865</v>
      </c>
      <c r="Y146" s="195">
        <v>1355145</v>
      </c>
      <c r="Z146" s="195">
        <v>1248834</v>
      </c>
      <c r="AA146" s="195">
        <v>1282090</v>
      </c>
      <c r="AB146" s="195">
        <v>1253926</v>
      </c>
      <c r="AC146" s="195">
        <v>1206268</v>
      </c>
      <c r="AD146" s="195">
        <v>1188443</v>
      </c>
      <c r="AE146" s="195">
        <v>1192122</v>
      </c>
      <c r="AF146" s="195">
        <v>1026896</v>
      </c>
      <c r="AG146" s="195">
        <v>1337074</v>
      </c>
      <c r="AH146" s="195">
        <v>1848331</v>
      </c>
      <c r="AI146" s="195">
        <v>1637300</v>
      </c>
      <c r="AJ146" s="195">
        <v>1645357</v>
      </c>
      <c r="AK146" s="195">
        <v>2079176</v>
      </c>
      <c r="AL146" s="195">
        <v>2118162</v>
      </c>
      <c r="AM146" s="195">
        <v>2018188</v>
      </c>
      <c r="AN146" s="195">
        <v>2006891</v>
      </c>
      <c r="AO146" s="195">
        <v>2252334</v>
      </c>
      <c r="AP146" s="195">
        <v>2502631</v>
      </c>
      <c r="AQ146" s="196">
        <v>2338018</v>
      </c>
      <c r="AR146" s="196">
        <v>2717195</v>
      </c>
      <c r="AS146" s="196">
        <v>2703274</v>
      </c>
      <c r="AT146" s="196">
        <v>2600513</v>
      </c>
      <c r="AU146" s="196">
        <v>2607718</v>
      </c>
      <c r="AV146" s="196">
        <v>3140240</v>
      </c>
      <c r="AW146" s="196">
        <v>3471410</v>
      </c>
      <c r="AX146" s="196">
        <v>3454621</v>
      </c>
      <c r="AY146" s="196">
        <v>4124637</v>
      </c>
      <c r="AZ146" s="196">
        <v>4171175</v>
      </c>
      <c r="BA146" s="196">
        <v>4055284</v>
      </c>
      <c r="BB146" s="196">
        <v>3930220</v>
      </c>
      <c r="BC146" s="196">
        <v>3870204</v>
      </c>
      <c r="BD146" s="196">
        <v>4166347</v>
      </c>
      <c r="BE146" s="196">
        <v>4343958</v>
      </c>
      <c r="BF146" s="196">
        <v>4210656</v>
      </c>
      <c r="BG146" s="196">
        <v>4559827</v>
      </c>
      <c r="BH146" s="196">
        <v>6113276</v>
      </c>
      <c r="BI146" s="196">
        <v>5771791</v>
      </c>
      <c r="BJ146" s="196">
        <v>6201648</v>
      </c>
      <c r="BK146" s="196">
        <v>6432178</v>
      </c>
      <c r="BL146" s="196">
        <v>6361893</v>
      </c>
    </row>
    <row r="147" spans="2:64" s="31" customFormat="1" ht="15" customHeight="1">
      <c r="B147" s="325" t="s">
        <v>155</v>
      </c>
      <c r="C147" s="326" t="s">
        <v>226</v>
      </c>
      <c r="D147" s="195">
        <v>105776</v>
      </c>
      <c r="E147" s="195">
        <v>96991</v>
      </c>
      <c r="F147" s="195">
        <v>156200</v>
      </c>
      <c r="G147" s="195">
        <v>121132</v>
      </c>
      <c r="H147" s="195">
        <v>122911</v>
      </c>
      <c r="I147" s="195">
        <v>428540</v>
      </c>
      <c r="J147" s="195">
        <v>380054</v>
      </c>
      <c r="K147" s="195">
        <v>396734</v>
      </c>
      <c r="L147" s="195">
        <v>397798</v>
      </c>
      <c r="M147" s="195">
        <v>440838</v>
      </c>
      <c r="N147" s="195">
        <v>439693</v>
      </c>
      <c r="O147" s="195">
        <v>487409</v>
      </c>
      <c r="P147" s="195">
        <v>434754</v>
      </c>
      <c r="Q147" s="195">
        <v>410895</v>
      </c>
      <c r="R147" s="195">
        <v>428404</v>
      </c>
      <c r="S147" s="195">
        <v>445609</v>
      </c>
      <c r="T147" s="195">
        <v>478499</v>
      </c>
      <c r="U147" s="195">
        <v>449875</v>
      </c>
      <c r="V147" s="195">
        <v>786957</v>
      </c>
      <c r="W147" s="195">
        <v>707809</v>
      </c>
      <c r="X147" s="195">
        <v>545988</v>
      </c>
      <c r="Y147" s="195">
        <v>473255</v>
      </c>
      <c r="Z147" s="195">
        <v>390466</v>
      </c>
      <c r="AA147" s="195">
        <v>369753</v>
      </c>
      <c r="AB147" s="195">
        <v>271645</v>
      </c>
      <c r="AC147" s="195">
        <v>265021</v>
      </c>
      <c r="AD147" s="195">
        <v>167949</v>
      </c>
      <c r="AE147" s="195">
        <v>176846</v>
      </c>
      <c r="AF147" s="195">
        <v>119515</v>
      </c>
      <c r="AG147" s="195">
        <v>194073</v>
      </c>
      <c r="AH147" s="195">
        <v>313725</v>
      </c>
      <c r="AI147" s="195">
        <v>337236</v>
      </c>
      <c r="AJ147" s="195">
        <v>285428</v>
      </c>
      <c r="AK147" s="195">
        <v>277374</v>
      </c>
      <c r="AL147" s="195">
        <v>279076</v>
      </c>
      <c r="AM147" s="195">
        <v>276715</v>
      </c>
      <c r="AN147" s="195">
        <v>342733</v>
      </c>
      <c r="AO147" s="195">
        <v>300090</v>
      </c>
      <c r="AP147" s="195">
        <v>298804</v>
      </c>
      <c r="AQ147" s="196">
        <v>294876</v>
      </c>
      <c r="AR147" s="196">
        <v>301800</v>
      </c>
      <c r="AS147" s="196">
        <v>224289</v>
      </c>
      <c r="AT147" s="196">
        <v>227829</v>
      </c>
      <c r="AU147" s="196">
        <v>245080</v>
      </c>
      <c r="AV147" s="196">
        <v>187594</v>
      </c>
      <c r="AW147" s="196">
        <v>319707</v>
      </c>
      <c r="AX147" s="196">
        <v>309992</v>
      </c>
      <c r="AY147" s="196">
        <v>345587</v>
      </c>
      <c r="AZ147" s="196">
        <v>323942</v>
      </c>
      <c r="BA147" s="196">
        <v>265437</v>
      </c>
      <c r="BB147" s="196">
        <v>262720</v>
      </c>
      <c r="BC147" s="196">
        <v>251164</v>
      </c>
      <c r="BD147" s="196">
        <v>326805</v>
      </c>
      <c r="BE147" s="196">
        <v>365002</v>
      </c>
      <c r="BF147" s="196">
        <v>346148</v>
      </c>
      <c r="BG147" s="196">
        <v>648330</v>
      </c>
      <c r="BH147" s="196">
        <v>1511811</v>
      </c>
      <c r="BI147" s="196">
        <v>1606524</v>
      </c>
      <c r="BJ147" s="196">
        <v>1636466</v>
      </c>
      <c r="BK147" s="196">
        <v>1644801</v>
      </c>
      <c r="BL147" s="196">
        <v>1515828</v>
      </c>
    </row>
    <row r="148" spans="2:64" s="31" customFormat="1" ht="15" customHeight="1">
      <c r="B148" s="30" t="s">
        <v>157</v>
      </c>
      <c r="C148" s="185" t="s">
        <v>228</v>
      </c>
      <c r="D148" s="193">
        <v>69959</v>
      </c>
      <c r="E148" s="193">
        <v>62152</v>
      </c>
      <c r="F148" s="193">
        <v>60184</v>
      </c>
      <c r="G148" s="193">
        <v>52431</v>
      </c>
      <c r="H148" s="193">
        <v>51197</v>
      </c>
      <c r="I148" s="193">
        <v>39979</v>
      </c>
      <c r="J148" s="193">
        <v>39523</v>
      </c>
      <c r="K148" s="193">
        <v>37550</v>
      </c>
      <c r="L148" s="193">
        <v>38715</v>
      </c>
      <c r="M148" s="193">
        <v>38140</v>
      </c>
      <c r="N148" s="193">
        <v>39116</v>
      </c>
      <c r="O148" s="193">
        <v>36912</v>
      </c>
      <c r="P148" s="193">
        <v>30651</v>
      </c>
      <c r="Q148" s="193">
        <v>30340</v>
      </c>
      <c r="R148" s="193">
        <v>43303</v>
      </c>
      <c r="S148" s="193">
        <v>28690</v>
      </c>
      <c r="T148" s="193">
        <v>28702</v>
      </c>
      <c r="U148" s="193">
        <v>28722</v>
      </c>
      <c r="V148" s="193">
        <v>34072</v>
      </c>
      <c r="W148" s="193">
        <v>23484</v>
      </c>
      <c r="X148" s="193">
        <v>23154</v>
      </c>
      <c r="Y148" s="193">
        <v>22225</v>
      </c>
      <c r="Z148" s="193">
        <v>19801</v>
      </c>
      <c r="AA148" s="193">
        <v>15723</v>
      </c>
      <c r="AB148" s="193">
        <v>14019</v>
      </c>
      <c r="AC148" s="193">
        <v>13916</v>
      </c>
      <c r="AD148" s="193">
        <v>13467</v>
      </c>
      <c r="AE148" s="193">
        <v>11875</v>
      </c>
      <c r="AF148" s="193">
        <v>16762</v>
      </c>
      <c r="AG148" s="193">
        <v>85481</v>
      </c>
      <c r="AH148" s="193">
        <v>88940</v>
      </c>
      <c r="AI148" s="193">
        <v>110895</v>
      </c>
      <c r="AJ148" s="193">
        <v>212819</v>
      </c>
      <c r="AK148" s="193">
        <v>212891</v>
      </c>
      <c r="AL148" s="193">
        <v>219803</v>
      </c>
      <c r="AM148" s="193">
        <v>222056</v>
      </c>
      <c r="AN148" s="193">
        <v>243468</v>
      </c>
      <c r="AO148" s="194">
        <v>266288</v>
      </c>
      <c r="AP148" s="194">
        <v>456457</v>
      </c>
      <c r="AQ148" s="194">
        <v>531038</v>
      </c>
      <c r="AR148" s="194">
        <v>549224</v>
      </c>
      <c r="AS148" s="194">
        <v>525995</v>
      </c>
      <c r="AT148" s="194">
        <v>563336</v>
      </c>
      <c r="AU148" s="194">
        <v>565938</v>
      </c>
      <c r="AV148" s="194">
        <v>494706</v>
      </c>
      <c r="AW148" s="194">
        <v>495228</v>
      </c>
      <c r="AX148" s="194">
        <v>482005</v>
      </c>
      <c r="AY148" s="194">
        <v>600595</v>
      </c>
      <c r="AZ148" s="194">
        <v>637920</v>
      </c>
      <c r="BA148" s="194">
        <v>628585</v>
      </c>
      <c r="BB148" s="194">
        <v>756522</v>
      </c>
      <c r="BC148" s="194">
        <v>601787</v>
      </c>
      <c r="BD148" s="194">
        <v>580758</v>
      </c>
      <c r="BE148" s="194">
        <v>584583</v>
      </c>
      <c r="BF148" s="194">
        <v>548807</v>
      </c>
      <c r="BG148" s="194">
        <v>882007</v>
      </c>
      <c r="BH148" s="194">
        <v>1164586</v>
      </c>
      <c r="BI148" s="194">
        <v>1104177</v>
      </c>
      <c r="BJ148" s="194">
        <v>1238722</v>
      </c>
      <c r="BK148" s="194">
        <v>984539</v>
      </c>
      <c r="BL148" s="194">
        <v>888366</v>
      </c>
    </row>
    <row r="149" spans="2:64" s="31" customFormat="1" ht="15" customHeight="1">
      <c r="B149" s="32" t="s">
        <v>158</v>
      </c>
      <c r="C149" s="186" t="s">
        <v>229</v>
      </c>
      <c r="D149" s="195">
        <v>53729</v>
      </c>
      <c r="E149" s="195">
        <v>44738</v>
      </c>
      <c r="F149" s="195">
        <v>41881</v>
      </c>
      <c r="G149" s="195">
        <v>22604</v>
      </c>
      <c r="H149" s="195">
        <v>22699</v>
      </c>
      <c r="I149" s="195">
        <v>11539</v>
      </c>
      <c r="J149" s="195">
        <v>13705</v>
      </c>
      <c r="K149" s="195">
        <v>13503</v>
      </c>
      <c r="L149" s="195">
        <v>13530</v>
      </c>
      <c r="M149" s="195">
        <v>10068</v>
      </c>
      <c r="N149" s="195">
        <v>13525</v>
      </c>
      <c r="O149" s="195">
        <v>13837</v>
      </c>
      <c r="P149" s="195">
        <v>13129</v>
      </c>
      <c r="Q149" s="195">
        <v>12027</v>
      </c>
      <c r="R149" s="195">
        <v>20708</v>
      </c>
      <c r="S149" s="195">
        <v>10455</v>
      </c>
      <c r="T149" s="195" t="s">
        <v>10</v>
      </c>
      <c r="U149" s="195">
        <v>10160</v>
      </c>
      <c r="V149" s="195">
        <v>15664</v>
      </c>
      <c r="W149" s="195" t="s">
        <v>10</v>
      </c>
      <c r="X149" s="195" t="s">
        <v>10</v>
      </c>
      <c r="Y149" s="195" t="s">
        <v>10</v>
      </c>
      <c r="Z149" s="195" t="s">
        <v>10</v>
      </c>
      <c r="AA149" s="195" t="s">
        <v>10</v>
      </c>
      <c r="AB149" s="195" t="s">
        <v>10</v>
      </c>
      <c r="AC149" s="195" t="s">
        <v>10</v>
      </c>
      <c r="AD149" s="195" t="s">
        <v>10</v>
      </c>
      <c r="AE149" s="195" t="s">
        <v>10</v>
      </c>
      <c r="AF149" s="195" t="s">
        <v>10</v>
      </c>
      <c r="AG149" s="195" t="s">
        <v>10</v>
      </c>
      <c r="AH149" s="195" t="s">
        <v>10</v>
      </c>
      <c r="AI149" s="195" t="s">
        <v>10</v>
      </c>
      <c r="AJ149" s="195" t="s">
        <v>10</v>
      </c>
      <c r="AK149" s="195" t="s">
        <v>10</v>
      </c>
      <c r="AL149" s="195" t="s">
        <v>10</v>
      </c>
      <c r="AM149" s="195" t="s">
        <v>10</v>
      </c>
      <c r="AN149" s="195">
        <v>6292</v>
      </c>
      <c r="AO149" s="195">
        <v>8022</v>
      </c>
      <c r="AP149" s="195">
        <v>8264</v>
      </c>
      <c r="AQ149" s="195" t="s">
        <v>10</v>
      </c>
      <c r="AR149" s="195" t="s">
        <v>10</v>
      </c>
      <c r="AS149" s="195" t="s">
        <v>10</v>
      </c>
      <c r="AT149" s="195" t="s">
        <v>10</v>
      </c>
      <c r="AU149" s="195" t="s">
        <v>10</v>
      </c>
      <c r="AV149" s="195" t="s">
        <v>10</v>
      </c>
      <c r="AW149" s="195" t="s">
        <v>10</v>
      </c>
      <c r="AX149" s="195" t="s">
        <v>10</v>
      </c>
      <c r="AY149" s="195" t="s">
        <v>10</v>
      </c>
      <c r="AZ149" s="195" t="s">
        <v>10</v>
      </c>
      <c r="BA149" s="195" t="s">
        <v>10</v>
      </c>
      <c r="BB149" s="195" t="s">
        <v>10</v>
      </c>
      <c r="BC149" s="196" t="s">
        <v>10</v>
      </c>
      <c r="BD149" s="196" t="s">
        <v>10</v>
      </c>
      <c r="BE149" s="196" t="s">
        <v>10</v>
      </c>
      <c r="BF149" s="196" t="s">
        <v>10</v>
      </c>
      <c r="BG149" s="196" t="s">
        <v>10</v>
      </c>
      <c r="BH149" s="196" t="s">
        <v>10</v>
      </c>
      <c r="BI149" s="196" t="s">
        <v>10</v>
      </c>
      <c r="BJ149" s="196" t="s">
        <v>10</v>
      </c>
      <c r="BK149" s="196" t="s">
        <v>10</v>
      </c>
      <c r="BL149" s="196" t="s">
        <v>10</v>
      </c>
    </row>
    <row r="150" spans="2:64" s="31" customFormat="1" ht="15" customHeight="1">
      <c r="B150" s="32" t="s">
        <v>159</v>
      </c>
      <c r="C150" s="186" t="s">
        <v>230</v>
      </c>
      <c r="D150" s="195" t="s">
        <v>10</v>
      </c>
      <c r="E150" s="195" t="s">
        <v>10</v>
      </c>
      <c r="F150" s="195" t="s">
        <v>10</v>
      </c>
      <c r="G150" s="195" t="s">
        <v>10</v>
      </c>
      <c r="H150" s="195" t="s">
        <v>10</v>
      </c>
      <c r="I150" s="195" t="s">
        <v>10</v>
      </c>
      <c r="J150" s="195" t="s">
        <v>10</v>
      </c>
      <c r="K150" s="195" t="s">
        <v>10</v>
      </c>
      <c r="L150" s="195" t="s">
        <v>10</v>
      </c>
      <c r="M150" s="195" t="s">
        <v>10</v>
      </c>
      <c r="N150" s="195" t="s">
        <v>10</v>
      </c>
      <c r="O150" s="195" t="s">
        <v>10</v>
      </c>
      <c r="P150" s="195" t="s">
        <v>10</v>
      </c>
      <c r="Q150" s="195" t="s">
        <v>10</v>
      </c>
      <c r="R150" s="195" t="s">
        <v>10</v>
      </c>
      <c r="S150" s="195" t="s">
        <v>10</v>
      </c>
      <c r="T150" s="195" t="s">
        <v>10</v>
      </c>
      <c r="U150" s="195" t="s">
        <v>10</v>
      </c>
      <c r="V150" s="195" t="s">
        <v>10</v>
      </c>
      <c r="W150" s="195" t="s">
        <v>10</v>
      </c>
      <c r="X150" s="195" t="s">
        <v>10</v>
      </c>
      <c r="Y150" s="195" t="s">
        <v>10</v>
      </c>
      <c r="Z150" s="195" t="s">
        <v>10</v>
      </c>
      <c r="AA150" s="195" t="s">
        <v>10</v>
      </c>
      <c r="AB150" s="195" t="s">
        <v>10</v>
      </c>
      <c r="AC150" s="195" t="s">
        <v>10</v>
      </c>
      <c r="AD150" s="195" t="s">
        <v>10</v>
      </c>
      <c r="AE150" s="195" t="s">
        <v>10</v>
      </c>
      <c r="AF150" s="195" t="s">
        <v>10</v>
      </c>
      <c r="AG150" s="195" t="s">
        <v>10</v>
      </c>
      <c r="AH150" s="195" t="s">
        <v>10</v>
      </c>
      <c r="AI150" s="195" t="s">
        <v>10</v>
      </c>
      <c r="AJ150" s="195" t="s">
        <v>10</v>
      </c>
      <c r="AK150" s="195" t="s">
        <v>10</v>
      </c>
      <c r="AL150" s="195" t="s">
        <v>10</v>
      </c>
      <c r="AM150" s="195" t="s">
        <v>10</v>
      </c>
      <c r="AN150" s="195">
        <v>6292</v>
      </c>
      <c r="AO150" s="195">
        <v>8022</v>
      </c>
      <c r="AP150" s="195">
        <v>8264</v>
      </c>
      <c r="AQ150" s="195" t="s">
        <v>10</v>
      </c>
      <c r="AR150" s="195" t="s">
        <v>10</v>
      </c>
      <c r="AS150" s="195" t="s">
        <v>10</v>
      </c>
      <c r="AT150" s="195" t="s">
        <v>10</v>
      </c>
      <c r="AU150" s="195" t="s">
        <v>10</v>
      </c>
      <c r="AV150" s="195" t="s">
        <v>10</v>
      </c>
      <c r="AW150" s="195" t="s">
        <v>10</v>
      </c>
      <c r="AX150" s="195" t="s">
        <v>10</v>
      </c>
      <c r="AY150" s="195" t="s">
        <v>10</v>
      </c>
      <c r="AZ150" s="195" t="s">
        <v>10</v>
      </c>
      <c r="BA150" s="195" t="s">
        <v>10</v>
      </c>
      <c r="BB150" s="195" t="s">
        <v>10</v>
      </c>
      <c r="BC150" s="196" t="s">
        <v>10</v>
      </c>
      <c r="BD150" s="196" t="s">
        <v>10</v>
      </c>
      <c r="BE150" s="196" t="s">
        <v>10</v>
      </c>
      <c r="BF150" s="196" t="s">
        <v>10</v>
      </c>
      <c r="BG150" s="196" t="s">
        <v>10</v>
      </c>
      <c r="BH150" s="196" t="s">
        <v>10</v>
      </c>
      <c r="BI150" s="196" t="s">
        <v>10</v>
      </c>
      <c r="BJ150" s="196" t="s">
        <v>10</v>
      </c>
      <c r="BK150" s="196" t="s">
        <v>10</v>
      </c>
      <c r="BL150" s="196" t="s">
        <v>10</v>
      </c>
    </row>
    <row r="151" spans="2:64" s="31" customFormat="1" ht="15" customHeight="1">
      <c r="B151" s="32" t="s">
        <v>160</v>
      </c>
      <c r="C151" s="186" t="s">
        <v>231</v>
      </c>
      <c r="D151" s="195">
        <v>44715</v>
      </c>
      <c r="E151" s="195">
        <v>28610</v>
      </c>
      <c r="F151" s="195">
        <v>24389</v>
      </c>
      <c r="G151" s="195">
        <v>15155</v>
      </c>
      <c r="H151" s="195">
        <v>5789</v>
      </c>
      <c r="I151" s="195" t="s">
        <v>10</v>
      </c>
      <c r="J151" s="195" t="s">
        <v>10</v>
      </c>
      <c r="K151" s="195" t="s">
        <v>10</v>
      </c>
      <c r="L151" s="195" t="s">
        <v>10</v>
      </c>
      <c r="M151" s="195" t="s">
        <v>10</v>
      </c>
      <c r="N151" s="195" t="s">
        <v>10</v>
      </c>
      <c r="O151" s="195" t="s">
        <v>10</v>
      </c>
      <c r="P151" s="195" t="s">
        <v>10</v>
      </c>
      <c r="Q151" s="195" t="s">
        <v>10</v>
      </c>
      <c r="R151" s="195" t="s">
        <v>10</v>
      </c>
      <c r="S151" s="195" t="s">
        <v>10</v>
      </c>
      <c r="T151" s="195" t="s">
        <v>10</v>
      </c>
      <c r="U151" s="195" t="s">
        <v>10</v>
      </c>
      <c r="V151" s="195" t="s">
        <v>10</v>
      </c>
      <c r="W151" s="195" t="s">
        <v>10</v>
      </c>
      <c r="X151" s="195" t="s">
        <v>10</v>
      </c>
      <c r="Y151" s="195" t="s">
        <v>10</v>
      </c>
      <c r="Z151" s="195" t="s">
        <v>10</v>
      </c>
      <c r="AA151" s="195" t="s">
        <v>10</v>
      </c>
      <c r="AB151" s="195" t="s">
        <v>10</v>
      </c>
      <c r="AC151" s="195" t="s">
        <v>10</v>
      </c>
      <c r="AD151" s="195" t="s">
        <v>10</v>
      </c>
      <c r="AE151" s="195" t="s">
        <v>10</v>
      </c>
      <c r="AF151" s="195" t="s">
        <v>10</v>
      </c>
      <c r="AG151" s="195" t="s">
        <v>10</v>
      </c>
      <c r="AH151" s="195" t="s">
        <v>10</v>
      </c>
      <c r="AI151" s="195" t="s">
        <v>10</v>
      </c>
      <c r="AJ151" s="195" t="s">
        <v>10</v>
      </c>
      <c r="AK151" s="195" t="s">
        <v>10</v>
      </c>
      <c r="AL151" s="195" t="s">
        <v>10</v>
      </c>
      <c r="AM151" s="195" t="s">
        <v>10</v>
      </c>
      <c r="AN151" s="195" t="s">
        <v>10</v>
      </c>
      <c r="AO151" s="195" t="s">
        <v>10</v>
      </c>
      <c r="AP151" s="195" t="s">
        <v>10</v>
      </c>
      <c r="AQ151" s="195" t="s">
        <v>10</v>
      </c>
      <c r="AR151" s="195" t="s">
        <v>10</v>
      </c>
      <c r="AS151" s="195" t="s">
        <v>10</v>
      </c>
      <c r="AT151" s="195" t="s">
        <v>10</v>
      </c>
      <c r="AU151" s="195" t="s">
        <v>10</v>
      </c>
      <c r="AV151" s="195" t="s">
        <v>10</v>
      </c>
      <c r="AW151" s="195" t="s">
        <v>10</v>
      </c>
      <c r="AX151" s="195" t="s">
        <v>10</v>
      </c>
      <c r="AY151" s="195" t="s">
        <v>10</v>
      </c>
      <c r="AZ151" s="195" t="s">
        <v>10</v>
      </c>
      <c r="BA151" s="195" t="s">
        <v>10</v>
      </c>
      <c r="BB151" s="195" t="s">
        <v>10</v>
      </c>
      <c r="BC151" s="196" t="s">
        <v>10</v>
      </c>
      <c r="BD151" s="196" t="s">
        <v>10</v>
      </c>
      <c r="BE151" s="196" t="s">
        <v>10</v>
      </c>
      <c r="BF151" s="196" t="s">
        <v>10</v>
      </c>
      <c r="BG151" s="196" t="s">
        <v>10</v>
      </c>
      <c r="BH151" s="196" t="s">
        <v>10</v>
      </c>
      <c r="BI151" s="196" t="s">
        <v>10</v>
      </c>
      <c r="BJ151" s="196" t="s">
        <v>10</v>
      </c>
      <c r="BK151" s="196" t="s">
        <v>10</v>
      </c>
      <c r="BL151" s="196" t="s">
        <v>10</v>
      </c>
    </row>
    <row r="152" spans="2:64" s="31" customFormat="1" ht="15" customHeight="1">
      <c r="B152" s="32" t="s">
        <v>27</v>
      </c>
      <c r="C152" s="186" t="s">
        <v>95</v>
      </c>
      <c r="D152" s="195">
        <v>16230</v>
      </c>
      <c r="E152" s="195">
        <v>17414</v>
      </c>
      <c r="F152" s="195">
        <v>18303</v>
      </c>
      <c r="G152" s="195">
        <v>29827</v>
      </c>
      <c r="H152" s="195">
        <v>28498</v>
      </c>
      <c r="I152" s="195">
        <v>28440</v>
      </c>
      <c r="J152" s="195">
        <v>25818</v>
      </c>
      <c r="K152" s="195">
        <v>24047</v>
      </c>
      <c r="L152" s="195">
        <v>25185</v>
      </c>
      <c r="M152" s="195">
        <v>28072</v>
      </c>
      <c r="N152" s="195">
        <v>25591</v>
      </c>
      <c r="O152" s="195">
        <v>23075</v>
      </c>
      <c r="P152" s="195">
        <v>17522</v>
      </c>
      <c r="Q152" s="195">
        <v>18313</v>
      </c>
      <c r="R152" s="195">
        <v>22595</v>
      </c>
      <c r="S152" s="195">
        <v>18235</v>
      </c>
      <c r="T152" s="195">
        <v>28702</v>
      </c>
      <c r="U152" s="195">
        <v>18562</v>
      </c>
      <c r="V152" s="195">
        <v>18408</v>
      </c>
      <c r="W152" s="195">
        <v>23484</v>
      </c>
      <c r="X152" s="195">
        <v>23154</v>
      </c>
      <c r="Y152" s="195">
        <v>22225</v>
      </c>
      <c r="Z152" s="195">
        <v>19801</v>
      </c>
      <c r="AA152" s="195">
        <v>15723</v>
      </c>
      <c r="AB152" s="195">
        <v>14019</v>
      </c>
      <c r="AC152" s="195">
        <v>13916</v>
      </c>
      <c r="AD152" s="195">
        <v>13467</v>
      </c>
      <c r="AE152" s="195">
        <v>11875</v>
      </c>
      <c r="AF152" s="195">
        <v>16762</v>
      </c>
      <c r="AG152" s="195">
        <v>85481</v>
      </c>
      <c r="AH152" s="195">
        <v>88940</v>
      </c>
      <c r="AI152" s="195">
        <v>110895</v>
      </c>
      <c r="AJ152" s="195">
        <v>212819</v>
      </c>
      <c r="AK152" s="195">
        <v>212891</v>
      </c>
      <c r="AL152" s="195">
        <v>219803</v>
      </c>
      <c r="AM152" s="195">
        <v>222056</v>
      </c>
      <c r="AN152" s="195">
        <v>237176</v>
      </c>
      <c r="AO152" s="195">
        <v>258266</v>
      </c>
      <c r="AP152" s="195">
        <v>448193</v>
      </c>
      <c r="AQ152" s="195">
        <v>531038</v>
      </c>
      <c r="AR152" s="196">
        <v>549224</v>
      </c>
      <c r="AS152" s="196">
        <v>525995</v>
      </c>
      <c r="AT152" s="196">
        <v>563336</v>
      </c>
      <c r="AU152" s="196">
        <v>565938</v>
      </c>
      <c r="AV152" s="196">
        <v>494706</v>
      </c>
      <c r="AW152" s="196">
        <v>495228</v>
      </c>
      <c r="AX152" s="196">
        <v>482005</v>
      </c>
      <c r="AY152" s="196">
        <v>600595</v>
      </c>
      <c r="AZ152" s="196">
        <v>637920</v>
      </c>
      <c r="BA152" s="196">
        <v>628585</v>
      </c>
      <c r="BB152" s="196">
        <v>756522</v>
      </c>
      <c r="BC152" s="196">
        <v>601787</v>
      </c>
      <c r="BD152" s="196">
        <v>580758</v>
      </c>
      <c r="BE152" s="196">
        <v>584583</v>
      </c>
      <c r="BF152" s="196">
        <v>548807</v>
      </c>
      <c r="BG152" s="196">
        <v>882007</v>
      </c>
      <c r="BH152" s="196">
        <v>1164586</v>
      </c>
      <c r="BI152" s="196">
        <v>1104177</v>
      </c>
      <c r="BJ152" s="196">
        <v>1238722</v>
      </c>
      <c r="BK152" s="196">
        <v>984539</v>
      </c>
      <c r="BL152" s="196">
        <v>888366</v>
      </c>
    </row>
    <row r="153" spans="2:64" s="31" customFormat="1" ht="15" customHeight="1">
      <c r="B153" s="325" t="s">
        <v>161</v>
      </c>
      <c r="C153" s="326" t="s">
        <v>232</v>
      </c>
      <c r="D153" s="195">
        <v>9014</v>
      </c>
      <c r="E153" s="195">
        <v>16128</v>
      </c>
      <c r="F153" s="195">
        <v>17492</v>
      </c>
      <c r="G153" s="195">
        <v>7449</v>
      </c>
      <c r="H153" s="195">
        <v>16910</v>
      </c>
      <c r="I153" s="195">
        <v>11539</v>
      </c>
      <c r="J153" s="195">
        <v>13705</v>
      </c>
      <c r="K153" s="195">
        <v>13503</v>
      </c>
      <c r="L153" s="195">
        <v>13530</v>
      </c>
      <c r="M153" s="195">
        <v>10068</v>
      </c>
      <c r="N153" s="195">
        <v>13525</v>
      </c>
      <c r="O153" s="195">
        <v>13837</v>
      </c>
      <c r="P153" s="195">
        <v>13129</v>
      </c>
      <c r="Q153" s="195">
        <v>12027</v>
      </c>
      <c r="R153" s="195">
        <v>20708</v>
      </c>
      <c r="S153" s="195">
        <v>10455</v>
      </c>
      <c r="T153" s="195" t="s">
        <v>10</v>
      </c>
      <c r="U153" s="195">
        <v>10160</v>
      </c>
      <c r="V153" s="195">
        <v>15664</v>
      </c>
      <c r="W153" s="195" t="s">
        <v>10</v>
      </c>
      <c r="X153" s="195" t="s">
        <v>10</v>
      </c>
      <c r="Y153" s="195" t="s">
        <v>10</v>
      </c>
      <c r="Z153" s="195" t="s">
        <v>10</v>
      </c>
      <c r="AA153" s="195" t="s">
        <v>10</v>
      </c>
      <c r="AB153" s="195" t="s">
        <v>10</v>
      </c>
      <c r="AC153" s="195" t="s">
        <v>10</v>
      </c>
      <c r="AD153" s="195" t="s">
        <v>10</v>
      </c>
      <c r="AE153" s="195" t="s">
        <v>10</v>
      </c>
      <c r="AF153" s="195" t="s">
        <v>10</v>
      </c>
      <c r="AG153" s="195" t="s">
        <v>10</v>
      </c>
      <c r="AH153" s="195" t="s">
        <v>10</v>
      </c>
      <c r="AI153" s="195" t="s">
        <v>10</v>
      </c>
      <c r="AJ153" s="195" t="s">
        <v>10</v>
      </c>
      <c r="AK153" s="195" t="s">
        <v>10</v>
      </c>
      <c r="AL153" s="195" t="s">
        <v>10</v>
      </c>
      <c r="AM153" s="195" t="s">
        <v>10</v>
      </c>
      <c r="AN153" s="195" t="s">
        <v>10</v>
      </c>
      <c r="AO153" s="195" t="s">
        <v>10</v>
      </c>
      <c r="AP153" s="195" t="s">
        <v>10</v>
      </c>
      <c r="AQ153" s="195" t="s">
        <v>10</v>
      </c>
      <c r="AR153" s="195" t="s">
        <v>10</v>
      </c>
      <c r="AS153" s="195" t="s">
        <v>10</v>
      </c>
      <c r="AT153" s="195" t="s">
        <v>10</v>
      </c>
      <c r="AU153" s="195" t="s">
        <v>10</v>
      </c>
      <c r="AV153" s="195" t="s">
        <v>10</v>
      </c>
      <c r="AW153" s="195" t="s">
        <v>10</v>
      </c>
      <c r="AX153" s="195" t="s">
        <v>10</v>
      </c>
      <c r="AY153" s="195" t="s">
        <v>10</v>
      </c>
      <c r="AZ153" s="195" t="s">
        <v>10</v>
      </c>
      <c r="BA153" s="195" t="s">
        <v>10</v>
      </c>
      <c r="BB153" s="195" t="s">
        <v>10</v>
      </c>
      <c r="BC153" s="196" t="s">
        <v>10</v>
      </c>
      <c r="BD153" s="196" t="s">
        <v>10</v>
      </c>
      <c r="BE153" s="196" t="s">
        <v>10</v>
      </c>
      <c r="BF153" s="196" t="s">
        <v>10</v>
      </c>
      <c r="BG153" s="196" t="s">
        <v>10</v>
      </c>
      <c r="BH153" s="196" t="s">
        <v>10</v>
      </c>
      <c r="BI153" s="196">
        <v>4172</v>
      </c>
      <c r="BJ153" s="196">
        <v>3770</v>
      </c>
      <c r="BK153" s="196">
        <v>3480</v>
      </c>
      <c r="BL153" s="196">
        <v>1780</v>
      </c>
    </row>
    <row r="154" spans="2:64" s="31" customFormat="1" ht="15" customHeight="1">
      <c r="B154" s="325" t="s">
        <v>180</v>
      </c>
      <c r="C154" s="326" t="s">
        <v>250</v>
      </c>
      <c r="D154" s="195">
        <v>12096</v>
      </c>
      <c r="E154" s="195">
        <v>13082</v>
      </c>
      <c r="F154" s="195">
        <v>14067</v>
      </c>
      <c r="G154" s="195">
        <v>14371</v>
      </c>
      <c r="H154" s="195">
        <v>14398</v>
      </c>
      <c r="I154" s="195">
        <v>14471</v>
      </c>
      <c r="J154" s="195">
        <v>14544</v>
      </c>
      <c r="K154" s="195">
        <v>14633</v>
      </c>
      <c r="L154" s="195">
        <v>14373</v>
      </c>
      <c r="M154" s="195">
        <v>14633</v>
      </c>
      <c r="N154" s="195">
        <v>14791</v>
      </c>
      <c r="O154" s="195">
        <v>13679</v>
      </c>
      <c r="P154" s="195">
        <v>8733</v>
      </c>
      <c r="Q154" s="195">
        <v>9861</v>
      </c>
      <c r="R154" s="195">
        <v>9450</v>
      </c>
      <c r="S154" s="195">
        <v>6331</v>
      </c>
      <c r="T154" s="195">
        <v>6332</v>
      </c>
      <c r="U154" s="195">
        <v>6331</v>
      </c>
      <c r="V154" s="195">
        <v>6331</v>
      </c>
      <c r="W154" s="195">
        <v>3580</v>
      </c>
      <c r="X154" s="195">
        <v>3580</v>
      </c>
      <c r="Y154" s="195">
        <v>3580</v>
      </c>
      <c r="Z154" s="195">
        <v>3580</v>
      </c>
      <c r="AA154" s="195">
        <v>1187</v>
      </c>
      <c r="AB154" s="195">
        <v>1187</v>
      </c>
      <c r="AC154" s="195">
        <v>1187</v>
      </c>
      <c r="AD154" s="195">
        <v>1187</v>
      </c>
      <c r="AE154" s="195">
        <v>669</v>
      </c>
      <c r="AF154" s="195">
        <v>196</v>
      </c>
      <c r="AG154" s="195">
        <v>362</v>
      </c>
      <c r="AH154" s="195">
        <v>194</v>
      </c>
      <c r="AI154" s="195">
        <v>0</v>
      </c>
      <c r="AJ154" s="195">
        <v>0</v>
      </c>
      <c r="AK154" s="195" t="s">
        <v>10</v>
      </c>
      <c r="AL154" s="195" t="s">
        <v>10</v>
      </c>
      <c r="AM154" s="195">
        <v>0</v>
      </c>
      <c r="AN154" s="195">
        <v>0</v>
      </c>
      <c r="AO154" s="195">
        <v>0</v>
      </c>
      <c r="AP154" s="195">
        <v>0</v>
      </c>
      <c r="AQ154" s="195">
        <v>7550</v>
      </c>
      <c r="AR154" s="196">
        <v>8417</v>
      </c>
      <c r="AS154" s="196">
        <v>9235</v>
      </c>
      <c r="AT154" s="196">
        <v>11717</v>
      </c>
      <c r="AU154" s="196">
        <v>10865</v>
      </c>
      <c r="AV154" s="196">
        <v>10179</v>
      </c>
      <c r="AW154" s="196">
        <v>9323</v>
      </c>
      <c r="AX154" s="196">
        <v>8484</v>
      </c>
      <c r="AY154" s="196">
        <v>7898</v>
      </c>
      <c r="AZ154" s="196">
        <v>6767</v>
      </c>
      <c r="BA154" s="196">
        <v>6085</v>
      </c>
      <c r="BB154" s="196">
        <v>4836</v>
      </c>
      <c r="BC154" s="196">
        <v>3692</v>
      </c>
      <c r="BD154" s="196">
        <v>2853</v>
      </c>
      <c r="BE154" s="196">
        <v>2794</v>
      </c>
      <c r="BF154" s="196">
        <v>2732</v>
      </c>
      <c r="BG154" s="196">
        <v>1388</v>
      </c>
      <c r="BH154" s="196">
        <v>14559</v>
      </c>
      <c r="BI154" s="196">
        <v>13211</v>
      </c>
      <c r="BJ154" s="196">
        <v>12569</v>
      </c>
      <c r="BK154" s="196">
        <v>11368</v>
      </c>
      <c r="BL154" s="196">
        <v>10337</v>
      </c>
    </row>
    <row r="155" spans="2:64" s="31" customFormat="1" ht="15" customHeight="1">
      <c r="B155" s="325" t="s">
        <v>181</v>
      </c>
      <c r="C155" s="326" t="s">
        <v>239</v>
      </c>
      <c r="D155" s="195">
        <v>4134</v>
      </c>
      <c r="E155" s="195">
        <v>4332</v>
      </c>
      <c r="F155" s="195">
        <v>4236</v>
      </c>
      <c r="G155" s="195">
        <v>15456</v>
      </c>
      <c r="H155" s="195">
        <v>14100</v>
      </c>
      <c r="I155" s="195">
        <v>13969</v>
      </c>
      <c r="J155" s="195">
        <v>11274</v>
      </c>
      <c r="K155" s="195">
        <v>9414</v>
      </c>
      <c r="L155" s="195">
        <v>10812</v>
      </c>
      <c r="M155" s="195">
        <v>13439</v>
      </c>
      <c r="N155" s="195">
        <v>10800</v>
      </c>
      <c r="O155" s="195">
        <v>9396</v>
      </c>
      <c r="P155" s="195">
        <v>8789</v>
      </c>
      <c r="Q155" s="195">
        <v>8452</v>
      </c>
      <c r="R155" s="195">
        <v>13145</v>
      </c>
      <c r="S155" s="195">
        <v>11904</v>
      </c>
      <c r="T155" s="195">
        <v>22370</v>
      </c>
      <c r="U155" s="195">
        <v>12231</v>
      </c>
      <c r="V155" s="195">
        <v>12077</v>
      </c>
      <c r="W155" s="195">
        <v>19904</v>
      </c>
      <c r="X155" s="195">
        <v>19574</v>
      </c>
      <c r="Y155" s="195">
        <v>18645</v>
      </c>
      <c r="Z155" s="195">
        <v>16221</v>
      </c>
      <c r="AA155" s="195">
        <v>14536</v>
      </c>
      <c r="AB155" s="195">
        <v>12832</v>
      </c>
      <c r="AC155" s="195">
        <v>12729</v>
      </c>
      <c r="AD155" s="195">
        <v>12280</v>
      </c>
      <c r="AE155" s="195">
        <v>11206</v>
      </c>
      <c r="AF155" s="195">
        <v>16566</v>
      </c>
      <c r="AG155" s="195">
        <v>15517</v>
      </c>
      <c r="AH155" s="195">
        <v>16598</v>
      </c>
      <c r="AI155" s="195">
        <v>8878</v>
      </c>
      <c r="AJ155" s="195">
        <v>9225</v>
      </c>
      <c r="AK155" s="195">
        <v>9396</v>
      </c>
      <c r="AL155" s="195">
        <v>9732</v>
      </c>
      <c r="AM155" s="195">
        <v>8109</v>
      </c>
      <c r="AN155" s="195">
        <v>14930</v>
      </c>
      <c r="AO155" s="195">
        <v>9463</v>
      </c>
      <c r="AP155" s="195">
        <v>11350</v>
      </c>
      <c r="AQ155" s="196">
        <v>35428</v>
      </c>
      <c r="AR155" s="196">
        <v>35930</v>
      </c>
      <c r="AS155" s="196">
        <v>34666</v>
      </c>
      <c r="AT155" s="196">
        <v>59118</v>
      </c>
      <c r="AU155" s="196">
        <v>44029</v>
      </c>
      <c r="AV155" s="196">
        <v>60090</v>
      </c>
      <c r="AW155" s="196">
        <v>59029</v>
      </c>
      <c r="AX155" s="196">
        <v>45696</v>
      </c>
      <c r="AY155" s="196">
        <v>86314</v>
      </c>
      <c r="AZ155" s="196">
        <v>78762</v>
      </c>
      <c r="BA155" s="196">
        <v>88223</v>
      </c>
      <c r="BB155" s="196">
        <v>97245</v>
      </c>
      <c r="BC155" s="196">
        <v>101605</v>
      </c>
      <c r="BD155" s="196">
        <v>107833</v>
      </c>
      <c r="BE155" s="196">
        <v>128219</v>
      </c>
      <c r="BF155" s="196">
        <v>135075</v>
      </c>
      <c r="BG155" s="196">
        <v>138850</v>
      </c>
      <c r="BH155" s="196">
        <v>151404</v>
      </c>
      <c r="BI155" s="196">
        <v>157034</v>
      </c>
      <c r="BJ155" s="196">
        <v>165611</v>
      </c>
      <c r="BK155" s="196">
        <v>182023</v>
      </c>
      <c r="BL155" s="196">
        <v>188224</v>
      </c>
    </row>
    <row r="156" spans="2:64" s="31" customFormat="1" ht="15" customHeight="1">
      <c r="B156" s="325" t="s">
        <v>182</v>
      </c>
      <c r="C156" s="326" t="s">
        <v>251</v>
      </c>
      <c r="D156" s="196" t="s">
        <v>10</v>
      </c>
      <c r="E156" s="196" t="s">
        <v>10</v>
      </c>
      <c r="F156" s="196" t="s">
        <v>10</v>
      </c>
      <c r="G156" s="196" t="s">
        <v>10</v>
      </c>
      <c r="H156" s="196" t="s">
        <v>10</v>
      </c>
      <c r="I156" s="196" t="s">
        <v>10</v>
      </c>
      <c r="J156" s="196" t="s">
        <v>10</v>
      </c>
      <c r="K156" s="196" t="s">
        <v>10</v>
      </c>
      <c r="L156" s="196" t="s">
        <v>10</v>
      </c>
      <c r="M156" s="196" t="s">
        <v>10</v>
      </c>
      <c r="N156" s="196" t="s">
        <v>10</v>
      </c>
      <c r="O156" s="196" t="s">
        <v>10</v>
      </c>
      <c r="P156" s="196" t="s">
        <v>10</v>
      </c>
      <c r="Q156" s="196" t="s">
        <v>10</v>
      </c>
      <c r="R156" s="196" t="s">
        <v>10</v>
      </c>
      <c r="S156" s="196" t="s">
        <v>10</v>
      </c>
      <c r="T156" s="196" t="s">
        <v>10</v>
      </c>
      <c r="U156" s="196" t="s">
        <v>10</v>
      </c>
      <c r="V156" s="196" t="s">
        <v>10</v>
      </c>
      <c r="W156" s="196" t="s">
        <v>10</v>
      </c>
      <c r="X156" s="196" t="s">
        <v>10</v>
      </c>
      <c r="Y156" s="196" t="s">
        <v>10</v>
      </c>
      <c r="Z156" s="196" t="s">
        <v>10</v>
      </c>
      <c r="AA156" s="196" t="s">
        <v>10</v>
      </c>
      <c r="AB156" s="196" t="s">
        <v>10</v>
      </c>
      <c r="AC156" s="196" t="s">
        <v>10</v>
      </c>
      <c r="AD156" s="196" t="s">
        <v>10</v>
      </c>
      <c r="AE156" s="196" t="s">
        <v>10</v>
      </c>
      <c r="AF156" s="196" t="s">
        <v>10</v>
      </c>
      <c r="AG156" s="196" t="s">
        <v>10</v>
      </c>
      <c r="AH156" s="195">
        <v>72148</v>
      </c>
      <c r="AI156" s="195">
        <v>74517</v>
      </c>
      <c r="AJ156" s="195">
        <v>80188</v>
      </c>
      <c r="AK156" s="195">
        <v>71122</v>
      </c>
      <c r="AL156" s="195">
        <v>69185</v>
      </c>
      <c r="AM156" s="195">
        <v>69968</v>
      </c>
      <c r="AN156" s="195">
        <v>76651</v>
      </c>
      <c r="AO156" s="195">
        <v>77691</v>
      </c>
      <c r="AP156" s="195">
        <v>74514</v>
      </c>
      <c r="AQ156" s="195">
        <v>75396</v>
      </c>
      <c r="AR156" s="196">
        <v>79241</v>
      </c>
      <c r="AS156" s="196">
        <v>76420</v>
      </c>
      <c r="AT156" s="196">
        <v>81003</v>
      </c>
      <c r="AU156" s="196">
        <v>79360</v>
      </c>
      <c r="AV156" s="196">
        <v>2718</v>
      </c>
      <c r="AW156" s="196">
        <v>2675</v>
      </c>
      <c r="AX156" s="196">
        <v>2708</v>
      </c>
      <c r="AY156" s="196">
        <v>2729</v>
      </c>
      <c r="AZ156" s="196">
        <v>2439</v>
      </c>
      <c r="BA156" s="196">
        <v>2334</v>
      </c>
      <c r="BB156" s="196">
        <v>2337</v>
      </c>
      <c r="BC156" s="196">
        <v>2057.86103</v>
      </c>
      <c r="BD156" s="196">
        <v>2120</v>
      </c>
      <c r="BE156" s="196">
        <v>2607</v>
      </c>
      <c r="BF156" s="196">
        <v>2582</v>
      </c>
      <c r="BG156" s="196">
        <v>2476</v>
      </c>
      <c r="BH156" s="196">
        <v>723</v>
      </c>
      <c r="BI156" s="196">
        <v>1816</v>
      </c>
      <c r="BJ156" s="196">
        <v>2442</v>
      </c>
      <c r="BK156" s="196">
        <v>3055</v>
      </c>
      <c r="BL156" s="196">
        <v>357</v>
      </c>
    </row>
    <row r="157" spans="2:64" s="31" customFormat="1" ht="15" customHeight="1">
      <c r="B157" s="325" t="s">
        <v>183</v>
      </c>
      <c r="C157" s="326" t="s">
        <v>242</v>
      </c>
      <c r="D157" s="196" t="s">
        <v>10</v>
      </c>
      <c r="E157" s="196" t="s">
        <v>10</v>
      </c>
      <c r="F157" s="196" t="s">
        <v>10</v>
      </c>
      <c r="G157" s="196" t="s">
        <v>10</v>
      </c>
      <c r="H157" s="196" t="s">
        <v>10</v>
      </c>
      <c r="I157" s="196" t="s">
        <v>10</v>
      </c>
      <c r="J157" s="196" t="s">
        <v>10</v>
      </c>
      <c r="K157" s="196" t="s">
        <v>10</v>
      </c>
      <c r="L157" s="196" t="s">
        <v>10</v>
      </c>
      <c r="M157" s="196" t="s">
        <v>10</v>
      </c>
      <c r="N157" s="196" t="s">
        <v>10</v>
      </c>
      <c r="O157" s="196" t="s">
        <v>10</v>
      </c>
      <c r="P157" s="196" t="s">
        <v>10</v>
      </c>
      <c r="Q157" s="196" t="s">
        <v>10</v>
      </c>
      <c r="R157" s="196" t="s">
        <v>10</v>
      </c>
      <c r="S157" s="196" t="s">
        <v>10</v>
      </c>
      <c r="T157" s="196" t="s">
        <v>10</v>
      </c>
      <c r="U157" s="196" t="s">
        <v>10</v>
      </c>
      <c r="V157" s="196" t="s">
        <v>10</v>
      </c>
      <c r="W157" s="196" t="s">
        <v>10</v>
      </c>
      <c r="X157" s="196" t="s">
        <v>10</v>
      </c>
      <c r="Y157" s="196" t="s">
        <v>10</v>
      </c>
      <c r="Z157" s="196" t="s">
        <v>10</v>
      </c>
      <c r="AA157" s="196" t="s">
        <v>10</v>
      </c>
      <c r="AB157" s="196" t="s">
        <v>10</v>
      </c>
      <c r="AC157" s="196" t="s">
        <v>10</v>
      </c>
      <c r="AD157" s="196" t="s">
        <v>10</v>
      </c>
      <c r="AE157" s="196" t="s">
        <v>10</v>
      </c>
      <c r="AF157" s="196" t="s">
        <v>10</v>
      </c>
      <c r="AG157" s="196" t="s">
        <v>10</v>
      </c>
      <c r="AH157" s="195" t="s">
        <v>10</v>
      </c>
      <c r="AI157" s="195">
        <v>27500</v>
      </c>
      <c r="AJ157" s="195">
        <v>27918</v>
      </c>
      <c r="AK157" s="195">
        <v>28349</v>
      </c>
      <c r="AL157" s="195">
        <v>28755</v>
      </c>
      <c r="AM157" s="195">
        <v>28647</v>
      </c>
      <c r="AN157" s="195">
        <v>28918</v>
      </c>
      <c r="AO157" s="195">
        <v>33157</v>
      </c>
      <c r="AP157" s="195">
        <v>174039</v>
      </c>
      <c r="AQ157" s="195">
        <v>178268</v>
      </c>
      <c r="AR157" s="196">
        <v>180020</v>
      </c>
      <c r="AS157" s="196">
        <v>188362</v>
      </c>
      <c r="AT157" s="196">
        <v>181806</v>
      </c>
      <c r="AU157" s="196">
        <v>178575</v>
      </c>
      <c r="AV157" s="196">
        <v>178038</v>
      </c>
      <c r="AW157" s="196">
        <v>175745</v>
      </c>
      <c r="AX157" s="196">
        <v>178125</v>
      </c>
      <c r="AY157" s="196">
        <v>188070</v>
      </c>
      <c r="AZ157" s="196">
        <v>226213</v>
      </c>
      <c r="BA157" s="196">
        <v>205787</v>
      </c>
      <c r="BB157" s="196">
        <v>210046</v>
      </c>
      <c r="BC157" s="196">
        <v>168634.91224737003</v>
      </c>
      <c r="BD157" s="196">
        <v>163824</v>
      </c>
      <c r="BE157" s="196">
        <v>167950</v>
      </c>
      <c r="BF157" s="196">
        <v>166253</v>
      </c>
      <c r="BG157" s="196">
        <v>166205</v>
      </c>
      <c r="BH157" s="196">
        <v>332875</v>
      </c>
      <c r="BI157" s="196">
        <v>268291</v>
      </c>
      <c r="BJ157" s="196">
        <v>268444</v>
      </c>
      <c r="BK157" s="196">
        <v>203522</v>
      </c>
      <c r="BL157" s="196">
        <v>107106</v>
      </c>
    </row>
    <row r="158" spans="2:64" s="31" customFormat="1" ht="15" customHeight="1">
      <c r="B158" s="325" t="s">
        <v>169</v>
      </c>
      <c r="C158" s="326" t="s">
        <v>241</v>
      </c>
      <c r="D158" s="196" t="s">
        <v>10</v>
      </c>
      <c r="E158" s="196" t="s">
        <v>10</v>
      </c>
      <c r="F158" s="196" t="s">
        <v>10</v>
      </c>
      <c r="G158" s="196" t="s">
        <v>10</v>
      </c>
      <c r="H158" s="196" t="s">
        <v>10</v>
      </c>
      <c r="I158" s="196" t="s">
        <v>10</v>
      </c>
      <c r="J158" s="196" t="s">
        <v>10</v>
      </c>
      <c r="K158" s="196" t="s">
        <v>10</v>
      </c>
      <c r="L158" s="196" t="s">
        <v>10</v>
      </c>
      <c r="M158" s="196" t="s">
        <v>10</v>
      </c>
      <c r="N158" s="196" t="s">
        <v>10</v>
      </c>
      <c r="O158" s="196" t="s">
        <v>10</v>
      </c>
      <c r="P158" s="196" t="s">
        <v>10</v>
      </c>
      <c r="Q158" s="196" t="s">
        <v>10</v>
      </c>
      <c r="R158" s="196" t="s">
        <v>10</v>
      </c>
      <c r="S158" s="196" t="s">
        <v>10</v>
      </c>
      <c r="T158" s="196" t="s">
        <v>10</v>
      </c>
      <c r="U158" s="196" t="s">
        <v>10</v>
      </c>
      <c r="V158" s="196" t="s">
        <v>10</v>
      </c>
      <c r="W158" s="196" t="s">
        <v>10</v>
      </c>
      <c r="X158" s="196" t="s">
        <v>10</v>
      </c>
      <c r="Y158" s="196" t="s">
        <v>10</v>
      </c>
      <c r="Z158" s="196" t="s">
        <v>10</v>
      </c>
      <c r="AA158" s="196" t="s">
        <v>10</v>
      </c>
      <c r="AB158" s="196" t="s">
        <v>10</v>
      </c>
      <c r="AC158" s="196" t="s">
        <v>10</v>
      </c>
      <c r="AD158" s="196" t="s">
        <v>10</v>
      </c>
      <c r="AE158" s="196" t="s">
        <v>10</v>
      </c>
      <c r="AF158" s="196" t="s">
        <v>10</v>
      </c>
      <c r="AG158" s="196" t="s">
        <v>10</v>
      </c>
      <c r="AH158" s="195" t="s">
        <v>10</v>
      </c>
      <c r="AI158" s="195" t="s">
        <v>10</v>
      </c>
      <c r="AJ158" s="195">
        <v>95488</v>
      </c>
      <c r="AK158" s="195">
        <v>104024</v>
      </c>
      <c r="AL158" s="195">
        <v>112131</v>
      </c>
      <c r="AM158" s="195">
        <v>115332</v>
      </c>
      <c r="AN158" s="195">
        <v>116677</v>
      </c>
      <c r="AO158" s="195">
        <v>117703</v>
      </c>
      <c r="AP158" s="195">
        <v>150573</v>
      </c>
      <c r="AQ158" s="195">
        <v>158002</v>
      </c>
      <c r="AR158" s="196">
        <v>159636</v>
      </c>
      <c r="AS158" s="196">
        <v>153759</v>
      </c>
      <c r="AT158" s="196">
        <v>183535</v>
      </c>
      <c r="AU158" s="196">
        <v>203075</v>
      </c>
      <c r="AV158" s="196">
        <v>206836</v>
      </c>
      <c r="AW158" s="196">
        <v>210207</v>
      </c>
      <c r="AX158" s="196">
        <v>209566</v>
      </c>
      <c r="AY158" s="196">
        <v>228755</v>
      </c>
      <c r="AZ158" s="196">
        <v>235174</v>
      </c>
      <c r="BA158" s="196">
        <v>241410</v>
      </c>
      <c r="BB158" s="196">
        <v>246088</v>
      </c>
      <c r="BC158" s="196">
        <v>243576.54216068401</v>
      </c>
      <c r="BD158" s="196">
        <v>223982</v>
      </c>
      <c r="BE158" s="196">
        <v>199377</v>
      </c>
      <c r="BF158" s="196">
        <v>193604</v>
      </c>
      <c r="BG158" s="196">
        <v>221331</v>
      </c>
      <c r="BH158" s="196">
        <v>294494</v>
      </c>
      <c r="BI158" s="196">
        <v>302211</v>
      </c>
      <c r="BJ158" s="196">
        <v>416443</v>
      </c>
      <c r="BK158" s="196">
        <v>439122</v>
      </c>
      <c r="BL158" s="196">
        <v>427314</v>
      </c>
    </row>
    <row r="159" spans="2:64" s="31" customFormat="1" ht="15" customHeight="1">
      <c r="B159" s="325" t="s">
        <v>184</v>
      </c>
      <c r="C159" s="326" t="s">
        <v>252</v>
      </c>
      <c r="D159" s="196" t="s">
        <v>10</v>
      </c>
      <c r="E159" s="196" t="s">
        <v>10</v>
      </c>
      <c r="F159" s="196" t="s">
        <v>10</v>
      </c>
      <c r="G159" s="196" t="s">
        <v>10</v>
      </c>
      <c r="H159" s="196" t="s">
        <v>10</v>
      </c>
      <c r="I159" s="196" t="s">
        <v>10</v>
      </c>
      <c r="J159" s="196" t="s">
        <v>10</v>
      </c>
      <c r="K159" s="196" t="s">
        <v>10</v>
      </c>
      <c r="L159" s="196" t="s">
        <v>10</v>
      </c>
      <c r="M159" s="196" t="s">
        <v>10</v>
      </c>
      <c r="N159" s="196" t="s">
        <v>10</v>
      </c>
      <c r="O159" s="196" t="s">
        <v>10</v>
      </c>
      <c r="P159" s="196" t="s">
        <v>10</v>
      </c>
      <c r="Q159" s="196" t="s">
        <v>10</v>
      </c>
      <c r="R159" s="196" t="s">
        <v>10</v>
      </c>
      <c r="S159" s="196" t="s">
        <v>10</v>
      </c>
      <c r="T159" s="196" t="s">
        <v>10</v>
      </c>
      <c r="U159" s="196" t="s">
        <v>10</v>
      </c>
      <c r="V159" s="196" t="s">
        <v>10</v>
      </c>
      <c r="W159" s="196" t="s">
        <v>10</v>
      </c>
      <c r="X159" s="196" t="s">
        <v>10</v>
      </c>
      <c r="Y159" s="196" t="s">
        <v>10</v>
      </c>
      <c r="Z159" s="196" t="s">
        <v>10</v>
      </c>
      <c r="AA159" s="196" t="s">
        <v>10</v>
      </c>
      <c r="AB159" s="196" t="s">
        <v>10</v>
      </c>
      <c r="AC159" s="196" t="s">
        <v>10</v>
      </c>
      <c r="AD159" s="196" t="s">
        <v>10</v>
      </c>
      <c r="AE159" s="196" t="s">
        <v>10</v>
      </c>
      <c r="AF159" s="196" t="s">
        <v>10</v>
      </c>
      <c r="AG159" s="196" t="s">
        <v>10</v>
      </c>
      <c r="AH159" s="195" t="s">
        <v>10</v>
      </c>
      <c r="AI159" s="195" t="s">
        <v>10</v>
      </c>
      <c r="AJ159" s="195" t="s">
        <v>10</v>
      </c>
      <c r="AK159" s="195" t="s">
        <v>10</v>
      </c>
      <c r="AL159" s="195" t="s">
        <v>10</v>
      </c>
      <c r="AM159" s="195" t="s">
        <v>10</v>
      </c>
      <c r="AN159" s="195" t="s">
        <v>10</v>
      </c>
      <c r="AO159" s="195" t="s">
        <v>10</v>
      </c>
      <c r="AP159" s="195" t="s">
        <v>10</v>
      </c>
      <c r="AQ159" s="195">
        <v>31117</v>
      </c>
      <c r="AR159" s="196">
        <v>29702</v>
      </c>
      <c r="AS159" s="196">
        <v>28931</v>
      </c>
      <c r="AT159" s="196">
        <v>28740</v>
      </c>
      <c r="AU159" s="196">
        <v>36743</v>
      </c>
      <c r="AV159" s="196">
        <v>31115</v>
      </c>
      <c r="AW159" s="196">
        <v>29243</v>
      </c>
      <c r="AX159" s="196">
        <v>27339</v>
      </c>
      <c r="AY159" s="196">
        <v>25935</v>
      </c>
      <c r="AZ159" s="196">
        <v>23892</v>
      </c>
      <c r="BA159" s="196">
        <v>22216</v>
      </c>
      <c r="BB159" s="196">
        <v>20653</v>
      </c>
      <c r="BC159" s="196">
        <v>19101</v>
      </c>
      <c r="BD159" s="196">
        <v>17578</v>
      </c>
      <c r="BE159" s="196">
        <v>14392</v>
      </c>
      <c r="BF159" s="196">
        <v>11614</v>
      </c>
      <c r="BG159" s="196">
        <v>11402</v>
      </c>
      <c r="BH159" s="196">
        <v>11036</v>
      </c>
      <c r="BI159" s="196">
        <v>8124</v>
      </c>
      <c r="BJ159" s="196">
        <v>8787</v>
      </c>
      <c r="BK159" s="196">
        <v>2531</v>
      </c>
      <c r="BL159" s="196">
        <v>3528</v>
      </c>
    </row>
    <row r="160" spans="2:64" s="31" customFormat="1" ht="15" customHeight="1">
      <c r="B160" s="325" t="s">
        <v>167</v>
      </c>
      <c r="C160" s="326" t="s">
        <v>253</v>
      </c>
      <c r="D160" s="196" t="s">
        <v>10</v>
      </c>
      <c r="E160" s="196" t="s">
        <v>10</v>
      </c>
      <c r="F160" s="196" t="s">
        <v>10</v>
      </c>
      <c r="G160" s="196" t="s">
        <v>10</v>
      </c>
      <c r="H160" s="196" t="s">
        <v>10</v>
      </c>
      <c r="I160" s="196" t="s">
        <v>10</v>
      </c>
      <c r="J160" s="196" t="s">
        <v>10</v>
      </c>
      <c r="K160" s="196" t="s">
        <v>10</v>
      </c>
      <c r="L160" s="196" t="s">
        <v>10</v>
      </c>
      <c r="M160" s="196" t="s">
        <v>10</v>
      </c>
      <c r="N160" s="196" t="s">
        <v>10</v>
      </c>
      <c r="O160" s="196" t="s">
        <v>10</v>
      </c>
      <c r="P160" s="196" t="s">
        <v>10</v>
      </c>
      <c r="Q160" s="196" t="s">
        <v>10</v>
      </c>
      <c r="R160" s="196" t="s">
        <v>10</v>
      </c>
      <c r="S160" s="196" t="s">
        <v>10</v>
      </c>
      <c r="T160" s="196" t="s">
        <v>10</v>
      </c>
      <c r="U160" s="196" t="s">
        <v>10</v>
      </c>
      <c r="V160" s="196" t="s">
        <v>10</v>
      </c>
      <c r="W160" s="196" t="s">
        <v>10</v>
      </c>
      <c r="X160" s="196" t="s">
        <v>10</v>
      </c>
      <c r="Y160" s="196" t="s">
        <v>10</v>
      </c>
      <c r="Z160" s="196" t="s">
        <v>10</v>
      </c>
      <c r="AA160" s="196" t="s">
        <v>10</v>
      </c>
      <c r="AB160" s="196" t="s">
        <v>10</v>
      </c>
      <c r="AC160" s="196" t="s">
        <v>10</v>
      </c>
      <c r="AD160" s="196" t="s">
        <v>10</v>
      </c>
      <c r="AE160" s="196" t="s">
        <v>10</v>
      </c>
      <c r="AF160" s="196" t="s">
        <v>10</v>
      </c>
      <c r="AG160" s="196" t="s">
        <v>10</v>
      </c>
      <c r="AH160" s="195" t="s">
        <v>10</v>
      </c>
      <c r="AI160" s="195" t="s">
        <v>10</v>
      </c>
      <c r="AJ160" s="195" t="s">
        <v>10</v>
      </c>
      <c r="AK160" s="195" t="s">
        <v>10</v>
      </c>
      <c r="AL160" s="195" t="s">
        <v>10</v>
      </c>
      <c r="AM160" s="195" t="s">
        <v>10</v>
      </c>
      <c r="AN160" s="195" t="s">
        <v>10</v>
      </c>
      <c r="AO160" s="195" t="s">
        <v>10</v>
      </c>
      <c r="AP160" s="195">
        <v>37717</v>
      </c>
      <c r="AQ160" s="195">
        <v>38195</v>
      </c>
      <c r="AR160" s="196">
        <v>38669</v>
      </c>
      <c r="AS160" s="196">
        <v>17584</v>
      </c>
      <c r="AT160" s="196" t="s">
        <v>10</v>
      </c>
      <c r="AU160" s="196">
        <v>527</v>
      </c>
      <c r="AV160" s="196">
        <v>430</v>
      </c>
      <c r="AW160" s="196">
        <v>3520</v>
      </c>
      <c r="AX160" s="196">
        <v>3625</v>
      </c>
      <c r="AY160" s="196">
        <v>54471</v>
      </c>
      <c r="AZ160" s="196">
        <v>58412</v>
      </c>
      <c r="BA160" s="196">
        <v>56553</v>
      </c>
      <c r="BB160" s="196">
        <v>169009</v>
      </c>
      <c r="BC160" s="196">
        <v>56927.745289999999</v>
      </c>
      <c r="BD160" s="196">
        <v>58156</v>
      </c>
      <c r="BE160" s="196">
        <v>63775</v>
      </c>
      <c r="BF160" s="196">
        <v>31768</v>
      </c>
      <c r="BG160" s="196">
        <v>334737</v>
      </c>
      <c r="BH160" s="196">
        <v>352582</v>
      </c>
      <c r="BI160" s="196">
        <v>349318</v>
      </c>
      <c r="BJ160" s="196">
        <v>360656</v>
      </c>
      <c r="BK160" s="196">
        <v>139438</v>
      </c>
      <c r="BL160" s="196">
        <v>149720</v>
      </c>
    </row>
    <row r="161" spans="2:64" s="31" customFormat="1" ht="15" customHeight="1">
      <c r="B161" s="325" t="s">
        <v>185</v>
      </c>
      <c r="C161" s="326" t="s">
        <v>185</v>
      </c>
      <c r="D161" s="196" t="s">
        <v>10</v>
      </c>
      <c r="E161" s="196" t="s">
        <v>10</v>
      </c>
      <c r="F161" s="196" t="s">
        <v>10</v>
      </c>
      <c r="G161" s="196" t="s">
        <v>10</v>
      </c>
      <c r="H161" s="196" t="s">
        <v>10</v>
      </c>
      <c r="I161" s="196" t="s">
        <v>10</v>
      </c>
      <c r="J161" s="196" t="s">
        <v>10</v>
      </c>
      <c r="K161" s="196" t="s">
        <v>10</v>
      </c>
      <c r="L161" s="196" t="s">
        <v>10</v>
      </c>
      <c r="M161" s="196" t="s">
        <v>10</v>
      </c>
      <c r="N161" s="196" t="s">
        <v>10</v>
      </c>
      <c r="O161" s="196" t="s">
        <v>10</v>
      </c>
      <c r="P161" s="196" t="s">
        <v>10</v>
      </c>
      <c r="Q161" s="196" t="s">
        <v>10</v>
      </c>
      <c r="R161" s="196" t="s">
        <v>10</v>
      </c>
      <c r="S161" s="196" t="s">
        <v>10</v>
      </c>
      <c r="T161" s="196" t="s">
        <v>10</v>
      </c>
      <c r="U161" s="196" t="s">
        <v>10</v>
      </c>
      <c r="V161" s="196" t="s">
        <v>10</v>
      </c>
      <c r="W161" s="196" t="s">
        <v>10</v>
      </c>
      <c r="X161" s="196" t="s">
        <v>10</v>
      </c>
      <c r="Y161" s="196" t="s">
        <v>10</v>
      </c>
      <c r="Z161" s="196" t="s">
        <v>10</v>
      </c>
      <c r="AA161" s="196" t="s">
        <v>10</v>
      </c>
      <c r="AB161" s="196" t="s">
        <v>10</v>
      </c>
      <c r="AC161" s="196" t="s">
        <v>10</v>
      </c>
      <c r="AD161" s="196" t="s">
        <v>10</v>
      </c>
      <c r="AE161" s="196" t="s">
        <v>10</v>
      </c>
      <c r="AF161" s="196" t="s">
        <v>10</v>
      </c>
      <c r="AG161" s="196" t="s">
        <v>10</v>
      </c>
      <c r="AH161" s="196" t="s">
        <v>10</v>
      </c>
      <c r="AI161" s="196" t="s">
        <v>10</v>
      </c>
      <c r="AJ161" s="196" t="s">
        <v>10</v>
      </c>
      <c r="AK161" s="196" t="s">
        <v>10</v>
      </c>
      <c r="AL161" s="196" t="s">
        <v>10</v>
      </c>
      <c r="AM161" s="196" t="s">
        <v>10</v>
      </c>
      <c r="AN161" s="196" t="s">
        <v>10</v>
      </c>
      <c r="AO161" s="196" t="s">
        <v>10</v>
      </c>
      <c r="AP161" s="196" t="s">
        <v>10</v>
      </c>
      <c r="AQ161" s="196">
        <v>7082</v>
      </c>
      <c r="AR161" s="196">
        <v>17609</v>
      </c>
      <c r="AS161" s="196">
        <v>17038</v>
      </c>
      <c r="AT161" s="196">
        <v>17417</v>
      </c>
      <c r="AU161" s="196">
        <v>12609</v>
      </c>
      <c r="AV161" s="196">
        <v>5253</v>
      </c>
      <c r="AW161" s="196">
        <v>5486</v>
      </c>
      <c r="AX161" s="196">
        <v>6462</v>
      </c>
      <c r="AY161" s="196">
        <v>6423</v>
      </c>
      <c r="AZ161" s="196">
        <v>6261</v>
      </c>
      <c r="BA161" s="196">
        <v>5977</v>
      </c>
      <c r="BB161" s="196">
        <v>6308</v>
      </c>
      <c r="BC161" s="196">
        <v>6192</v>
      </c>
      <c r="BD161" s="196">
        <v>4412</v>
      </c>
      <c r="BE161" s="196">
        <v>5469</v>
      </c>
      <c r="BF161" s="196">
        <v>5179</v>
      </c>
      <c r="BG161" s="196">
        <v>5618</v>
      </c>
      <c r="BH161" s="196">
        <v>4079</v>
      </c>
      <c r="BI161" s="196" t="s">
        <v>10</v>
      </c>
      <c r="BJ161" s="196" t="s">
        <v>10</v>
      </c>
      <c r="BK161" s="196" t="s">
        <v>10</v>
      </c>
      <c r="BL161" s="196" t="s">
        <v>10</v>
      </c>
    </row>
    <row r="162" spans="2:64" s="31" customFormat="1" ht="15" customHeight="1">
      <c r="B162" s="325" t="s">
        <v>143</v>
      </c>
      <c r="C162" s="326" t="s">
        <v>215</v>
      </c>
      <c r="D162" s="196" t="s">
        <v>10</v>
      </c>
      <c r="E162" s="196" t="s">
        <v>10</v>
      </c>
      <c r="F162" s="196" t="s">
        <v>10</v>
      </c>
      <c r="G162" s="196" t="s">
        <v>10</v>
      </c>
      <c r="H162" s="196" t="s">
        <v>10</v>
      </c>
      <c r="I162" s="196" t="s">
        <v>10</v>
      </c>
      <c r="J162" s="196" t="s">
        <v>10</v>
      </c>
      <c r="K162" s="196" t="s">
        <v>10</v>
      </c>
      <c r="L162" s="196" t="s">
        <v>10</v>
      </c>
      <c r="M162" s="196" t="s">
        <v>10</v>
      </c>
      <c r="N162" s="196" t="s">
        <v>10</v>
      </c>
      <c r="O162" s="196" t="s">
        <v>10</v>
      </c>
      <c r="P162" s="196" t="s">
        <v>10</v>
      </c>
      <c r="Q162" s="196" t="s">
        <v>10</v>
      </c>
      <c r="R162" s="196" t="s">
        <v>10</v>
      </c>
      <c r="S162" s="196" t="s">
        <v>10</v>
      </c>
      <c r="T162" s="196" t="s">
        <v>10</v>
      </c>
      <c r="U162" s="196" t="s">
        <v>10</v>
      </c>
      <c r="V162" s="196" t="s">
        <v>10</v>
      </c>
      <c r="W162" s="196" t="s">
        <v>10</v>
      </c>
      <c r="X162" s="196" t="s">
        <v>10</v>
      </c>
      <c r="Y162" s="196" t="s">
        <v>10</v>
      </c>
      <c r="Z162" s="196" t="s">
        <v>10</v>
      </c>
      <c r="AA162" s="196" t="s">
        <v>10</v>
      </c>
      <c r="AB162" s="196" t="s">
        <v>10</v>
      </c>
      <c r="AC162" s="196" t="s">
        <v>10</v>
      </c>
      <c r="AD162" s="196" t="s">
        <v>10</v>
      </c>
      <c r="AE162" s="196" t="s">
        <v>10</v>
      </c>
      <c r="AF162" s="196" t="s">
        <v>10</v>
      </c>
      <c r="AG162" s="196" t="s">
        <v>10</v>
      </c>
      <c r="AH162" s="196" t="s">
        <v>10</v>
      </c>
      <c r="AI162" s="196" t="s">
        <v>10</v>
      </c>
      <c r="AJ162" s="196" t="s">
        <v>10</v>
      </c>
      <c r="AK162" s="196" t="s">
        <v>10</v>
      </c>
      <c r="AL162" s="196" t="s">
        <v>10</v>
      </c>
      <c r="AM162" s="196" t="s">
        <v>10</v>
      </c>
      <c r="AN162" s="196" t="s">
        <v>10</v>
      </c>
      <c r="AO162" s="196" t="s">
        <v>10</v>
      </c>
      <c r="AP162" s="196" t="s">
        <v>10</v>
      </c>
      <c r="AQ162" s="196" t="s">
        <v>10</v>
      </c>
      <c r="AR162" s="196" t="s">
        <v>10</v>
      </c>
      <c r="AS162" s="196" t="s">
        <v>10</v>
      </c>
      <c r="AT162" s="196" t="s">
        <v>10</v>
      </c>
      <c r="AU162" s="196" t="s">
        <v>10</v>
      </c>
      <c r="AV162" s="196" t="s">
        <v>10</v>
      </c>
      <c r="AW162" s="196" t="s">
        <v>10</v>
      </c>
      <c r="AX162" s="196" t="s">
        <v>10</v>
      </c>
      <c r="AY162" s="196" t="s">
        <v>10</v>
      </c>
      <c r="AZ162" s="196" t="s">
        <v>10</v>
      </c>
      <c r="BA162" s="196" t="s">
        <v>10</v>
      </c>
      <c r="BB162" s="196" t="s">
        <v>10</v>
      </c>
      <c r="BC162" s="196" t="s">
        <v>10</v>
      </c>
      <c r="BD162" s="196" t="s">
        <v>10</v>
      </c>
      <c r="BE162" s="196" t="s">
        <v>10</v>
      </c>
      <c r="BF162" s="196" t="s">
        <v>10</v>
      </c>
      <c r="BG162" s="196" t="s">
        <v>10</v>
      </c>
      <c r="BH162" s="196">
        <v>2834</v>
      </c>
      <c r="BI162" s="196" t="s">
        <v>10</v>
      </c>
      <c r="BJ162" s="196" t="s">
        <v>10</v>
      </c>
      <c r="BK162" s="196" t="s">
        <v>10</v>
      </c>
      <c r="BL162" s="196" t="s">
        <v>10</v>
      </c>
    </row>
    <row r="163" spans="2:64" s="31" customFormat="1" ht="15" customHeight="1">
      <c r="B163" s="325" t="s">
        <v>186</v>
      </c>
      <c r="C163" s="326" t="s">
        <v>186</v>
      </c>
      <c r="D163" s="196" t="s">
        <v>10</v>
      </c>
      <c r="E163" s="196" t="s">
        <v>10</v>
      </c>
      <c r="F163" s="196" t="s">
        <v>10</v>
      </c>
      <c r="G163" s="196" t="s">
        <v>10</v>
      </c>
      <c r="H163" s="196" t="s">
        <v>10</v>
      </c>
      <c r="I163" s="196" t="s">
        <v>10</v>
      </c>
      <c r="J163" s="196" t="s">
        <v>10</v>
      </c>
      <c r="K163" s="196" t="s">
        <v>10</v>
      </c>
      <c r="L163" s="196" t="s">
        <v>10</v>
      </c>
      <c r="M163" s="196" t="s">
        <v>10</v>
      </c>
      <c r="N163" s="196" t="s">
        <v>10</v>
      </c>
      <c r="O163" s="196" t="s">
        <v>10</v>
      </c>
      <c r="P163" s="196" t="s">
        <v>10</v>
      </c>
      <c r="Q163" s="196" t="s">
        <v>10</v>
      </c>
      <c r="R163" s="196" t="s">
        <v>10</v>
      </c>
      <c r="S163" s="196" t="s">
        <v>10</v>
      </c>
      <c r="T163" s="196" t="s">
        <v>10</v>
      </c>
      <c r="U163" s="196" t="s">
        <v>10</v>
      </c>
      <c r="V163" s="196" t="s">
        <v>10</v>
      </c>
      <c r="W163" s="196" t="s">
        <v>10</v>
      </c>
      <c r="X163" s="196" t="s">
        <v>10</v>
      </c>
      <c r="Y163" s="196" t="s">
        <v>10</v>
      </c>
      <c r="Z163" s="196" t="s">
        <v>10</v>
      </c>
      <c r="AA163" s="196" t="s">
        <v>10</v>
      </c>
      <c r="AB163" s="196" t="s">
        <v>10</v>
      </c>
      <c r="AC163" s="196" t="s">
        <v>10</v>
      </c>
      <c r="AD163" s="196" t="s">
        <v>10</v>
      </c>
      <c r="AE163" s="196" t="s">
        <v>10</v>
      </c>
      <c r="AF163" s="196" t="s">
        <v>10</v>
      </c>
      <c r="AG163" s="196" t="s">
        <v>10</v>
      </c>
      <c r="AH163" s="196" t="s">
        <v>10</v>
      </c>
      <c r="AI163" s="196" t="s">
        <v>10</v>
      </c>
      <c r="AJ163" s="196" t="s">
        <v>10</v>
      </c>
      <c r="AK163" s="196" t="s">
        <v>10</v>
      </c>
      <c r="AL163" s="196" t="s">
        <v>10</v>
      </c>
      <c r="AM163" s="196" t="s">
        <v>10</v>
      </c>
      <c r="AN163" s="196" t="s">
        <v>10</v>
      </c>
      <c r="AO163" s="196" t="s">
        <v>10</v>
      </c>
      <c r="AP163" s="196" t="s">
        <v>10</v>
      </c>
      <c r="AQ163" s="196" t="s">
        <v>10</v>
      </c>
      <c r="AR163" s="196" t="s">
        <v>10</v>
      </c>
      <c r="AS163" s="196" t="s">
        <v>10</v>
      </c>
      <c r="AT163" s="196" t="s">
        <v>10</v>
      </c>
      <c r="AU163" s="196">
        <v>155</v>
      </c>
      <c r="AV163" s="196">
        <v>47</v>
      </c>
      <c r="AW163" s="196" t="s">
        <v>10</v>
      </c>
      <c r="AX163" s="196" t="s">
        <v>10</v>
      </c>
      <c r="AY163" s="196" t="s">
        <v>10</v>
      </c>
      <c r="AZ163" s="196" t="s">
        <v>10</v>
      </c>
      <c r="BA163" s="196" t="s">
        <v>10</v>
      </c>
      <c r="BB163" s="196" t="s">
        <v>10</v>
      </c>
      <c r="BC163" s="196" t="s">
        <v>10</v>
      </c>
      <c r="BD163" s="196" t="s">
        <v>10</v>
      </c>
      <c r="BE163" s="196" t="s">
        <v>10</v>
      </c>
      <c r="BF163" s="196" t="s">
        <v>10</v>
      </c>
      <c r="BG163" s="196" t="s">
        <v>10</v>
      </c>
      <c r="BH163" s="196" t="s">
        <v>10</v>
      </c>
      <c r="BI163" s="196" t="s">
        <v>10</v>
      </c>
      <c r="BJ163" s="196" t="s">
        <v>10</v>
      </c>
      <c r="BK163" s="196" t="s">
        <v>10</v>
      </c>
      <c r="BL163" s="196" t="s">
        <v>10</v>
      </c>
    </row>
    <row r="164" spans="2:64" s="29" customFormat="1" ht="15" customHeight="1">
      <c r="B164" s="30" t="s">
        <v>30</v>
      </c>
      <c r="C164" s="185" t="s">
        <v>99</v>
      </c>
      <c r="D164" s="193">
        <v>96618</v>
      </c>
      <c r="E164" s="193">
        <v>95784</v>
      </c>
      <c r="F164" s="193">
        <v>92141</v>
      </c>
      <c r="G164" s="193">
        <v>19683</v>
      </c>
      <c r="H164" s="193">
        <v>19568</v>
      </c>
      <c r="I164" s="193">
        <v>8282</v>
      </c>
      <c r="J164" s="193">
        <v>18539</v>
      </c>
      <c r="K164" s="193">
        <v>14045</v>
      </c>
      <c r="L164" s="193">
        <v>8783</v>
      </c>
      <c r="M164" s="193">
        <v>9489</v>
      </c>
      <c r="N164" s="193">
        <v>9887</v>
      </c>
      <c r="O164" s="193">
        <v>0</v>
      </c>
      <c r="P164" s="193">
        <v>0</v>
      </c>
      <c r="Q164" s="193">
        <v>0</v>
      </c>
      <c r="R164" s="193">
        <v>0</v>
      </c>
      <c r="S164" s="193">
        <v>0</v>
      </c>
      <c r="T164" s="193">
        <v>0</v>
      </c>
      <c r="U164" s="193">
        <v>0</v>
      </c>
      <c r="V164" s="193">
        <v>0</v>
      </c>
      <c r="W164" s="193">
        <v>31196</v>
      </c>
      <c r="X164" s="193">
        <v>33515</v>
      </c>
      <c r="Y164" s="193">
        <v>33952</v>
      </c>
      <c r="Z164" s="193">
        <v>32556</v>
      </c>
      <c r="AA164" s="193">
        <v>39030</v>
      </c>
      <c r="AB164" s="193">
        <v>42700</v>
      </c>
      <c r="AC164" s="193">
        <v>38973</v>
      </c>
      <c r="AD164" s="193">
        <v>38093</v>
      </c>
      <c r="AE164" s="193">
        <v>56239</v>
      </c>
      <c r="AF164" s="193">
        <v>76051</v>
      </c>
      <c r="AG164" s="193">
        <v>73380</v>
      </c>
      <c r="AH164" s="193">
        <v>73993</v>
      </c>
      <c r="AI164" s="193">
        <v>69204</v>
      </c>
      <c r="AJ164" s="193">
        <v>67857</v>
      </c>
      <c r="AK164" s="193">
        <v>74021</v>
      </c>
      <c r="AL164" s="193">
        <v>74376</v>
      </c>
      <c r="AM164" s="193">
        <v>81686</v>
      </c>
      <c r="AN164" s="193">
        <v>78185</v>
      </c>
      <c r="AO164" s="193">
        <v>84738</v>
      </c>
      <c r="AP164" s="193">
        <v>77415</v>
      </c>
      <c r="AQ164" s="193">
        <v>54957</v>
      </c>
      <c r="AR164" s="193">
        <v>58684</v>
      </c>
      <c r="AS164" s="194">
        <v>58620</v>
      </c>
      <c r="AT164" s="194">
        <v>63809</v>
      </c>
      <c r="AU164" s="194" t="s">
        <v>10</v>
      </c>
      <c r="AV164" s="194" t="s">
        <v>10</v>
      </c>
      <c r="AW164" s="194" t="s">
        <v>10</v>
      </c>
      <c r="AX164" s="194" t="s">
        <v>10</v>
      </c>
      <c r="AY164" s="194" t="s">
        <v>10</v>
      </c>
      <c r="AZ164" s="194" t="s">
        <v>10</v>
      </c>
      <c r="BA164" s="194" t="s">
        <v>10</v>
      </c>
      <c r="BB164" s="194" t="s">
        <v>10</v>
      </c>
      <c r="BC164" s="194" t="s">
        <v>10</v>
      </c>
      <c r="BD164" s="194" t="s">
        <v>10</v>
      </c>
      <c r="BE164" s="194" t="s">
        <v>10</v>
      </c>
      <c r="BF164" s="194" t="s">
        <v>10</v>
      </c>
      <c r="BG164" s="194" t="s">
        <v>10</v>
      </c>
      <c r="BH164" s="194" t="s">
        <v>10</v>
      </c>
      <c r="BI164" s="194" t="s">
        <v>10</v>
      </c>
      <c r="BJ164" s="194" t="s">
        <v>10</v>
      </c>
      <c r="BK164" s="194">
        <v>339315</v>
      </c>
      <c r="BL164" s="194">
        <v>315117</v>
      </c>
    </row>
    <row r="165" spans="2:64" s="31" customFormat="1" ht="15" customHeight="1">
      <c r="B165" s="32" t="s">
        <v>37</v>
      </c>
      <c r="C165" s="186" t="s">
        <v>254</v>
      </c>
      <c r="D165" s="195">
        <v>96618</v>
      </c>
      <c r="E165" s="195">
        <v>95784</v>
      </c>
      <c r="F165" s="195">
        <v>92141</v>
      </c>
      <c r="G165" s="195">
        <v>19683</v>
      </c>
      <c r="H165" s="195">
        <v>19568</v>
      </c>
      <c r="I165" s="195">
        <v>8282</v>
      </c>
      <c r="J165" s="195">
        <v>18539</v>
      </c>
      <c r="K165" s="195">
        <v>14045</v>
      </c>
      <c r="L165" s="195">
        <v>8783</v>
      </c>
      <c r="M165" s="195">
        <v>9489</v>
      </c>
      <c r="N165" s="195">
        <v>9887</v>
      </c>
      <c r="O165" s="195">
        <v>0</v>
      </c>
      <c r="P165" s="195">
        <v>0</v>
      </c>
      <c r="Q165" s="195">
        <v>0</v>
      </c>
      <c r="R165" s="195">
        <v>0</v>
      </c>
      <c r="S165" s="195">
        <v>0</v>
      </c>
      <c r="T165" s="195">
        <v>0</v>
      </c>
      <c r="U165" s="195">
        <v>0</v>
      </c>
      <c r="V165" s="195">
        <v>0</v>
      </c>
      <c r="W165" s="195">
        <v>31196</v>
      </c>
      <c r="X165" s="195">
        <v>33515</v>
      </c>
      <c r="Y165" s="195">
        <v>33952</v>
      </c>
      <c r="Z165" s="195">
        <v>32556</v>
      </c>
      <c r="AA165" s="195">
        <v>39030</v>
      </c>
      <c r="AB165" s="195">
        <v>42700</v>
      </c>
      <c r="AC165" s="195">
        <v>38973</v>
      </c>
      <c r="AD165" s="195">
        <v>38093</v>
      </c>
      <c r="AE165" s="195">
        <v>56239</v>
      </c>
      <c r="AF165" s="195">
        <v>76051</v>
      </c>
      <c r="AG165" s="195">
        <v>73380</v>
      </c>
      <c r="AH165" s="195">
        <v>73993</v>
      </c>
      <c r="AI165" s="195">
        <v>69204</v>
      </c>
      <c r="AJ165" s="195">
        <v>67857</v>
      </c>
      <c r="AK165" s="195">
        <v>74021</v>
      </c>
      <c r="AL165" s="195">
        <v>74376</v>
      </c>
      <c r="AM165" s="195">
        <v>81686</v>
      </c>
      <c r="AN165" s="195">
        <v>78185</v>
      </c>
      <c r="AO165" s="195">
        <v>84738</v>
      </c>
      <c r="AP165" s="195">
        <v>77415</v>
      </c>
      <c r="AQ165" s="195">
        <v>54957</v>
      </c>
      <c r="AR165" s="196">
        <v>58684</v>
      </c>
      <c r="AS165" s="196">
        <v>58620</v>
      </c>
      <c r="AT165" s="196">
        <v>63809</v>
      </c>
      <c r="AU165" s="196" t="s">
        <v>10</v>
      </c>
      <c r="AV165" s="196" t="s">
        <v>10</v>
      </c>
      <c r="AW165" s="196" t="s">
        <v>10</v>
      </c>
      <c r="AX165" s="196" t="s">
        <v>10</v>
      </c>
      <c r="AY165" s="196" t="s">
        <v>10</v>
      </c>
      <c r="AZ165" s="196" t="s">
        <v>10</v>
      </c>
      <c r="BA165" s="196" t="s">
        <v>10</v>
      </c>
      <c r="BB165" s="196" t="s">
        <v>10</v>
      </c>
      <c r="BC165" s="196" t="s">
        <v>10</v>
      </c>
      <c r="BD165" s="196" t="s">
        <v>10</v>
      </c>
      <c r="BE165" s="196" t="s">
        <v>10</v>
      </c>
      <c r="BF165" s="196" t="s">
        <v>10</v>
      </c>
      <c r="BG165" s="196" t="s">
        <v>10</v>
      </c>
      <c r="BH165" s="196" t="s">
        <v>10</v>
      </c>
      <c r="BI165" s="196" t="s">
        <v>10</v>
      </c>
      <c r="BJ165" s="196" t="s">
        <v>10</v>
      </c>
      <c r="BK165" s="196">
        <v>339315</v>
      </c>
      <c r="BL165" s="196">
        <v>315117</v>
      </c>
    </row>
    <row r="166" spans="2:64" s="31" customFormat="1" ht="15" customHeight="1">
      <c r="B166" s="30" t="s">
        <v>172</v>
      </c>
      <c r="C166" s="185" t="s">
        <v>243</v>
      </c>
      <c r="D166" s="193">
        <v>15491</v>
      </c>
      <c r="E166" s="193">
        <v>13118</v>
      </c>
      <c r="F166" s="193">
        <v>13259</v>
      </c>
      <c r="G166" s="193">
        <v>12443</v>
      </c>
      <c r="H166" s="193">
        <v>14613</v>
      </c>
      <c r="I166" s="193">
        <v>15017</v>
      </c>
      <c r="J166" s="193">
        <v>14372</v>
      </c>
      <c r="K166" s="193">
        <v>13736</v>
      </c>
      <c r="L166" s="193">
        <v>13911</v>
      </c>
      <c r="M166" s="193">
        <v>12052</v>
      </c>
      <c r="N166" s="193">
        <v>12345</v>
      </c>
      <c r="O166" s="193">
        <v>12205</v>
      </c>
      <c r="P166" s="193">
        <v>11710</v>
      </c>
      <c r="Q166" s="193">
        <v>10938</v>
      </c>
      <c r="R166" s="193">
        <v>9887</v>
      </c>
      <c r="S166" s="193">
        <v>8941</v>
      </c>
      <c r="T166" s="193">
        <v>9807</v>
      </c>
      <c r="U166" s="193">
        <v>17533</v>
      </c>
      <c r="V166" s="193">
        <v>18816</v>
      </c>
      <c r="W166" s="193">
        <v>15984</v>
      </c>
      <c r="X166" s="193">
        <v>15087</v>
      </c>
      <c r="Y166" s="193">
        <v>16286</v>
      </c>
      <c r="Z166" s="193">
        <v>16943</v>
      </c>
      <c r="AA166" s="193">
        <v>25705</v>
      </c>
      <c r="AB166" s="193">
        <v>27247</v>
      </c>
      <c r="AC166" s="193">
        <v>26791</v>
      </c>
      <c r="AD166" s="193">
        <v>27216</v>
      </c>
      <c r="AE166" s="193">
        <v>32142</v>
      </c>
      <c r="AF166" s="193">
        <v>26623</v>
      </c>
      <c r="AG166" s="193">
        <v>27803</v>
      </c>
      <c r="AH166" s="193">
        <v>28547</v>
      </c>
      <c r="AI166" s="193">
        <v>35608</v>
      </c>
      <c r="AJ166" s="193">
        <v>37020</v>
      </c>
      <c r="AK166" s="193">
        <v>39449</v>
      </c>
      <c r="AL166" s="193">
        <v>34372</v>
      </c>
      <c r="AM166" s="193">
        <v>41424</v>
      </c>
      <c r="AN166" s="193">
        <v>39694</v>
      </c>
      <c r="AO166" s="193">
        <v>52986</v>
      </c>
      <c r="AP166" s="193">
        <v>56062</v>
      </c>
      <c r="AQ166" s="193">
        <v>52627</v>
      </c>
      <c r="AR166" s="193">
        <v>55411</v>
      </c>
      <c r="AS166" s="194">
        <v>54524</v>
      </c>
      <c r="AT166" s="194">
        <v>50881</v>
      </c>
      <c r="AU166" s="194">
        <v>73034</v>
      </c>
      <c r="AV166" s="194">
        <v>75247</v>
      </c>
      <c r="AW166" s="194">
        <v>78833</v>
      </c>
      <c r="AX166" s="194">
        <v>79266</v>
      </c>
      <c r="AY166" s="194">
        <v>86143</v>
      </c>
      <c r="AZ166" s="194">
        <v>87813</v>
      </c>
      <c r="BA166" s="194">
        <v>122621</v>
      </c>
      <c r="BB166" s="194">
        <v>130791</v>
      </c>
      <c r="BC166" s="194">
        <v>128116</v>
      </c>
      <c r="BD166" s="194">
        <v>154709</v>
      </c>
      <c r="BE166" s="194">
        <v>164225</v>
      </c>
      <c r="BF166" s="194">
        <v>162828</v>
      </c>
      <c r="BG166" s="194">
        <v>177873</v>
      </c>
      <c r="BH166" s="194">
        <v>180011</v>
      </c>
      <c r="BI166" s="194">
        <v>194605</v>
      </c>
      <c r="BJ166" s="194">
        <v>194647</v>
      </c>
      <c r="BK166" s="194">
        <v>199971</v>
      </c>
      <c r="BL166" s="194">
        <v>208959</v>
      </c>
    </row>
    <row r="167" spans="2:64" s="31" customFormat="1" ht="15" customHeight="1">
      <c r="B167" s="32" t="s">
        <v>187</v>
      </c>
      <c r="C167" s="186" t="s">
        <v>255</v>
      </c>
      <c r="D167" s="195">
        <v>15491</v>
      </c>
      <c r="E167" s="195">
        <v>13118</v>
      </c>
      <c r="F167" s="195">
        <v>13259</v>
      </c>
      <c r="G167" s="195">
        <v>12443</v>
      </c>
      <c r="H167" s="195">
        <v>14613</v>
      </c>
      <c r="I167" s="195">
        <v>15017</v>
      </c>
      <c r="J167" s="195">
        <v>14372</v>
      </c>
      <c r="K167" s="195">
        <v>13736</v>
      </c>
      <c r="L167" s="195">
        <v>13911</v>
      </c>
      <c r="M167" s="195">
        <v>12052</v>
      </c>
      <c r="N167" s="195">
        <v>12345</v>
      </c>
      <c r="O167" s="195">
        <v>12205</v>
      </c>
      <c r="P167" s="195">
        <v>11710</v>
      </c>
      <c r="Q167" s="195">
        <v>10938</v>
      </c>
      <c r="R167" s="195">
        <v>9887</v>
      </c>
      <c r="S167" s="195">
        <v>8941</v>
      </c>
      <c r="T167" s="195">
        <v>9807</v>
      </c>
      <c r="U167" s="195">
        <v>17533</v>
      </c>
      <c r="V167" s="195">
        <v>18816</v>
      </c>
      <c r="W167" s="195">
        <v>15984</v>
      </c>
      <c r="X167" s="195">
        <v>15087</v>
      </c>
      <c r="Y167" s="195">
        <v>16286</v>
      </c>
      <c r="Z167" s="195">
        <v>16943</v>
      </c>
      <c r="AA167" s="195">
        <v>25705</v>
      </c>
      <c r="AB167" s="195">
        <v>27247</v>
      </c>
      <c r="AC167" s="195">
        <v>26791</v>
      </c>
      <c r="AD167" s="195">
        <v>27216</v>
      </c>
      <c r="AE167" s="195">
        <v>32142</v>
      </c>
      <c r="AF167" s="195">
        <v>26623</v>
      </c>
      <c r="AG167" s="195">
        <v>27803</v>
      </c>
      <c r="AH167" s="195">
        <v>28547</v>
      </c>
      <c r="AI167" s="195">
        <v>35608</v>
      </c>
      <c r="AJ167" s="195">
        <v>37020</v>
      </c>
      <c r="AK167" s="195">
        <v>39449</v>
      </c>
      <c r="AL167" s="195">
        <v>34372</v>
      </c>
      <c r="AM167" s="195">
        <v>41424</v>
      </c>
      <c r="AN167" s="195">
        <v>39694</v>
      </c>
      <c r="AO167" s="195">
        <v>52986</v>
      </c>
      <c r="AP167" s="195">
        <v>56062</v>
      </c>
      <c r="AQ167" s="195">
        <v>52627</v>
      </c>
      <c r="AR167" s="196">
        <v>55411</v>
      </c>
      <c r="AS167" s="196">
        <v>54524</v>
      </c>
      <c r="AT167" s="196">
        <v>50881</v>
      </c>
      <c r="AU167" s="196">
        <v>73034</v>
      </c>
      <c r="AV167" s="196">
        <v>75247</v>
      </c>
      <c r="AW167" s="196">
        <v>78833</v>
      </c>
      <c r="AX167" s="196">
        <v>79266</v>
      </c>
      <c r="AY167" s="196">
        <v>86143</v>
      </c>
      <c r="AZ167" s="196">
        <v>87813</v>
      </c>
      <c r="BA167" s="196">
        <v>122621</v>
      </c>
      <c r="BB167" s="196">
        <v>130791</v>
      </c>
      <c r="BC167" s="196">
        <v>128116</v>
      </c>
      <c r="BD167" s="196">
        <v>154709</v>
      </c>
      <c r="BE167" s="196">
        <v>164225</v>
      </c>
      <c r="BF167" s="196">
        <v>162828</v>
      </c>
      <c r="BG167" s="196">
        <v>177873</v>
      </c>
      <c r="BH167" s="196">
        <v>180011</v>
      </c>
      <c r="BI167" s="196">
        <v>194605</v>
      </c>
      <c r="BJ167" s="196">
        <v>194647</v>
      </c>
      <c r="BK167" s="196">
        <v>199971</v>
      </c>
      <c r="BL167" s="196">
        <v>208959</v>
      </c>
    </row>
    <row r="168" spans="2:64" s="31" customFormat="1" ht="15" customHeight="1">
      <c r="B168" s="325" t="s">
        <v>188</v>
      </c>
      <c r="C168" s="326" t="s">
        <v>256</v>
      </c>
      <c r="D168" s="195">
        <v>3671</v>
      </c>
      <c r="E168" s="195">
        <v>4176</v>
      </c>
      <c r="F168" s="195">
        <v>4046</v>
      </c>
      <c r="G168" s="195">
        <v>1693</v>
      </c>
      <c r="H168" s="195">
        <v>2834</v>
      </c>
      <c r="I168" s="195">
        <v>2856</v>
      </c>
      <c r="J168" s="195">
        <v>3048</v>
      </c>
      <c r="K168" s="195">
        <v>3083</v>
      </c>
      <c r="L168" s="195">
        <v>3199</v>
      </c>
      <c r="M168" s="195">
        <v>3444</v>
      </c>
      <c r="N168" s="195">
        <v>3542</v>
      </c>
      <c r="O168" s="195">
        <v>1282</v>
      </c>
      <c r="P168" s="195">
        <v>1296</v>
      </c>
      <c r="Q168" s="195">
        <v>1257</v>
      </c>
      <c r="R168" s="195">
        <v>1257</v>
      </c>
      <c r="S168" s="195">
        <v>694</v>
      </c>
      <c r="T168" s="195">
        <v>2061</v>
      </c>
      <c r="U168" s="195">
        <v>2206</v>
      </c>
      <c r="V168" s="195">
        <v>2553</v>
      </c>
      <c r="W168" s="195">
        <v>4249</v>
      </c>
      <c r="X168" s="195">
        <v>3231</v>
      </c>
      <c r="Y168" s="195">
        <v>3407</v>
      </c>
      <c r="Z168" s="195">
        <v>4290</v>
      </c>
      <c r="AA168" s="195">
        <v>4296</v>
      </c>
      <c r="AB168" s="195">
        <v>3638</v>
      </c>
      <c r="AC168" s="195">
        <v>1104</v>
      </c>
      <c r="AD168" s="195">
        <v>678</v>
      </c>
      <c r="AE168" s="195">
        <v>89</v>
      </c>
      <c r="AF168" s="195">
        <v>368</v>
      </c>
      <c r="AG168" s="195">
        <v>270</v>
      </c>
      <c r="AH168" s="195">
        <v>281</v>
      </c>
      <c r="AI168" s="195">
        <v>392</v>
      </c>
      <c r="AJ168" s="195">
        <v>396</v>
      </c>
      <c r="AK168" s="195">
        <v>191</v>
      </c>
      <c r="AL168" s="195">
        <v>178</v>
      </c>
      <c r="AM168" s="195">
        <v>1147</v>
      </c>
      <c r="AN168" s="195">
        <v>935</v>
      </c>
      <c r="AO168" s="195">
        <v>8580</v>
      </c>
      <c r="AP168" s="195">
        <v>7898</v>
      </c>
      <c r="AQ168" s="195">
        <v>8635</v>
      </c>
      <c r="AR168" s="196">
        <v>8956</v>
      </c>
      <c r="AS168" s="196">
        <v>8868</v>
      </c>
      <c r="AT168" s="196">
        <v>8477</v>
      </c>
      <c r="AU168" s="196">
        <v>8488</v>
      </c>
      <c r="AV168" s="196">
        <v>8823</v>
      </c>
      <c r="AW168" s="196">
        <v>8889</v>
      </c>
      <c r="AX168" s="196">
        <v>9056</v>
      </c>
      <c r="AY168" s="196">
        <v>15363</v>
      </c>
      <c r="AZ168" s="196">
        <v>15713</v>
      </c>
      <c r="BA168" s="196">
        <v>53074</v>
      </c>
      <c r="BB168" s="196">
        <v>53624</v>
      </c>
      <c r="BC168" s="196">
        <v>53779</v>
      </c>
      <c r="BD168" s="196">
        <v>53974</v>
      </c>
      <c r="BE168" s="196">
        <v>53848</v>
      </c>
      <c r="BF168" s="196">
        <v>53737</v>
      </c>
      <c r="BG168" s="196">
        <v>62974</v>
      </c>
      <c r="BH168" s="196">
        <v>63348</v>
      </c>
      <c r="BI168" s="196">
        <v>63582</v>
      </c>
      <c r="BJ168" s="196">
        <v>54247</v>
      </c>
      <c r="BK168" s="196">
        <v>54509</v>
      </c>
      <c r="BL168" s="196">
        <v>54930</v>
      </c>
    </row>
    <row r="169" spans="2:64" s="31" customFormat="1" ht="15" customHeight="1">
      <c r="B169" s="325" t="s">
        <v>189</v>
      </c>
      <c r="C169" s="326" t="s">
        <v>257</v>
      </c>
      <c r="D169" s="195">
        <v>10739</v>
      </c>
      <c r="E169" s="195">
        <v>7978</v>
      </c>
      <c r="F169" s="195">
        <v>8248</v>
      </c>
      <c r="G169" s="195">
        <v>9997</v>
      </c>
      <c r="H169" s="195">
        <v>9704</v>
      </c>
      <c r="I169" s="195">
        <v>9958</v>
      </c>
      <c r="J169" s="195">
        <v>9147</v>
      </c>
      <c r="K169" s="195">
        <v>8414</v>
      </c>
      <c r="L169" s="195">
        <v>8504</v>
      </c>
      <c r="M169" s="195">
        <v>6363</v>
      </c>
      <c r="N169" s="195">
        <v>7083</v>
      </c>
      <c r="O169" s="195">
        <v>9407</v>
      </c>
      <c r="P169" s="195">
        <v>9497</v>
      </c>
      <c r="Q169" s="195">
        <v>8655</v>
      </c>
      <c r="R169" s="195">
        <v>7604</v>
      </c>
      <c r="S169" s="195">
        <v>7580</v>
      </c>
      <c r="T169" s="195">
        <v>7079</v>
      </c>
      <c r="U169" s="195">
        <v>14660</v>
      </c>
      <c r="V169" s="195">
        <v>15527</v>
      </c>
      <c r="W169" s="195">
        <v>10766</v>
      </c>
      <c r="X169" s="195">
        <v>10674</v>
      </c>
      <c r="Y169" s="195">
        <v>11499</v>
      </c>
      <c r="Z169" s="195">
        <v>11844</v>
      </c>
      <c r="AA169" s="195">
        <v>20126</v>
      </c>
      <c r="AB169" s="195">
        <v>22320</v>
      </c>
      <c r="AC169" s="195">
        <v>24359</v>
      </c>
      <c r="AD169" s="195">
        <v>24792</v>
      </c>
      <c r="AE169" s="195">
        <v>25727</v>
      </c>
      <c r="AF169" s="195">
        <v>26069</v>
      </c>
      <c r="AG169" s="195">
        <v>26499</v>
      </c>
      <c r="AH169" s="195">
        <v>27020</v>
      </c>
      <c r="AI169" s="195">
        <v>31739</v>
      </c>
      <c r="AJ169" s="195">
        <v>32993</v>
      </c>
      <c r="AK169" s="195">
        <v>34743</v>
      </c>
      <c r="AL169" s="195">
        <v>33584</v>
      </c>
      <c r="AM169" s="195">
        <v>32060</v>
      </c>
      <c r="AN169" s="195">
        <v>30993</v>
      </c>
      <c r="AO169" s="195">
        <v>37703</v>
      </c>
      <c r="AP169" s="195">
        <v>41217</v>
      </c>
      <c r="AQ169" s="195">
        <v>37987</v>
      </c>
      <c r="AR169" s="196">
        <v>46180</v>
      </c>
      <c r="AS169" s="196">
        <v>40612</v>
      </c>
      <c r="AT169" s="196">
        <v>41703</v>
      </c>
      <c r="AU169" s="196">
        <v>63845</v>
      </c>
      <c r="AV169" s="196">
        <v>65508</v>
      </c>
      <c r="AW169" s="196">
        <v>69128</v>
      </c>
      <c r="AX169" s="196">
        <v>69361</v>
      </c>
      <c r="AY169" s="196">
        <v>70221</v>
      </c>
      <c r="AZ169" s="196">
        <v>71525</v>
      </c>
      <c r="BA169" s="196">
        <v>68731</v>
      </c>
      <c r="BB169" s="196">
        <v>76390</v>
      </c>
      <c r="BC169" s="196">
        <v>73560</v>
      </c>
      <c r="BD169" s="196">
        <v>99945</v>
      </c>
      <c r="BE169" s="196">
        <v>108862</v>
      </c>
      <c r="BF169" s="196">
        <v>107601</v>
      </c>
      <c r="BG169" s="196">
        <v>113427</v>
      </c>
      <c r="BH169" s="196">
        <v>115128</v>
      </c>
      <c r="BI169" s="196">
        <v>129242</v>
      </c>
      <c r="BJ169" s="196">
        <v>132808</v>
      </c>
      <c r="BK169" s="196">
        <v>137833</v>
      </c>
      <c r="BL169" s="196">
        <v>144156</v>
      </c>
    </row>
    <row r="170" spans="2:64" s="31" customFormat="1" ht="15" customHeight="1">
      <c r="B170" s="325" t="s">
        <v>190</v>
      </c>
      <c r="C170" s="326" t="s">
        <v>258</v>
      </c>
      <c r="D170" s="195">
        <v>1081</v>
      </c>
      <c r="E170" s="195">
        <v>964</v>
      </c>
      <c r="F170" s="195">
        <v>965</v>
      </c>
      <c r="G170" s="195">
        <v>753</v>
      </c>
      <c r="H170" s="195">
        <v>2075</v>
      </c>
      <c r="I170" s="195">
        <v>2203</v>
      </c>
      <c r="J170" s="195">
        <v>2177</v>
      </c>
      <c r="K170" s="195">
        <v>2239</v>
      </c>
      <c r="L170" s="195">
        <v>2208</v>
      </c>
      <c r="M170" s="195">
        <v>2245</v>
      </c>
      <c r="N170" s="195">
        <v>1720</v>
      </c>
      <c r="O170" s="195">
        <v>1516</v>
      </c>
      <c r="P170" s="195">
        <v>917</v>
      </c>
      <c r="Q170" s="195">
        <v>1026</v>
      </c>
      <c r="R170" s="195">
        <v>1026</v>
      </c>
      <c r="S170" s="195">
        <v>667</v>
      </c>
      <c r="T170" s="195">
        <v>667</v>
      </c>
      <c r="U170" s="195">
        <v>667</v>
      </c>
      <c r="V170" s="195">
        <v>736</v>
      </c>
      <c r="W170" s="195">
        <v>969</v>
      </c>
      <c r="X170" s="195">
        <v>1182</v>
      </c>
      <c r="Y170" s="195">
        <v>1380</v>
      </c>
      <c r="Z170" s="195">
        <v>809</v>
      </c>
      <c r="AA170" s="195">
        <v>1283</v>
      </c>
      <c r="AB170" s="195">
        <v>1289</v>
      </c>
      <c r="AC170" s="195">
        <v>1328</v>
      </c>
      <c r="AD170" s="195">
        <v>1746</v>
      </c>
      <c r="AE170" s="195">
        <v>6326</v>
      </c>
      <c r="AF170" s="195">
        <v>186</v>
      </c>
      <c r="AG170" s="195">
        <v>1034</v>
      </c>
      <c r="AH170" s="195">
        <v>1246</v>
      </c>
      <c r="AI170" s="195">
        <v>3477</v>
      </c>
      <c r="AJ170" s="195">
        <v>3631</v>
      </c>
      <c r="AK170" s="195">
        <v>4515</v>
      </c>
      <c r="AL170" s="195">
        <v>610</v>
      </c>
      <c r="AM170" s="195">
        <v>8217</v>
      </c>
      <c r="AN170" s="195">
        <v>7766</v>
      </c>
      <c r="AO170" s="195">
        <v>6703</v>
      </c>
      <c r="AP170" s="195">
        <v>6947</v>
      </c>
      <c r="AQ170" s="195">
        <v>6005</v>
      </c>
      <c r="AR170" s="196">
        <v>275</v>
      </c>
      <c r="AS170" s="196">
        <v>5044</v>
      </c>
      <c r="AT170" s="196">
        <v>701</v>
      </c>
      <c r="AU170" s="196">
        <v>701</v>
      </c>
      <c r="AV170" s="196">
        <v>916</v>
      </c>
      <c r="AW170" s="196">
        <v>816</v>
      </c>
      <c r="AX170" s="196">
        <v>849</v>
      </c>
      <c r="AY170" s="196">
        <v>559</v>
      </c>
      <c r="AZ170" s="196">
        <v>575</v>
      </c>
      <c r="BA170" s="196">
        <v>816</v>
      </c>
      <c r="BB170" s="196">
        <v>777</v>
      </c>
      <c r="BC170" s="196">
        <v>777</v>
      </c>
      <c r="BD170" s="196">
        <v>790</v>
      </c>
      <c r="BE170" s="196">
        <v>1515</v>
      </c>
      <c r="BF170" s="196">
        <v>1490</v>
      </c>
      <c r="BG170" s="196">
        <v>1472</v>
      </c>
      <c r="BH170" s="196">
        <v>1535</v>
      </c>
      <c r="BI170" s="196">
        <v>1781</v>
      </c>
      <c r="BJ170" s="196">
        <v>7592</v>
      </c>
      <c r="BK170" s="196">
        <v>7629</v>
      </c>
      <c r="BL170" s="196">
        <v>9873</v>
      </c>
    </row>
    <row r="171" spans="2:64" s="31" customFormat="1" ht="15" customHeight="1">
      <c r="B171" s="30" t="s">
        <v>191</v>
      </c>
      <c r="C171" s="185" t="s">
        <v>259</v>
      </c>
      <c r="D171" s="193" t="s">
        <v>10</v>
      </c>
      <c r="E171" s="193" t="s">
        <v>10</v>
      </c>
      <c r="F171" s="193" t="s">
        <v>10</v>
      </c>
      <c r="G171" s="193" t="s">
        <v>10</v>
      </c>
      <c r="H171" s="193" t="s">
        <v>10</v>
      </c>
      <c r="I171" s="193" t="s">
        <v>10</v>
      </c>
      <c r="J171" s="193" t="s">
        <v>10</v>
      </c>
      <c r="K171" s="193" t="s">
        <v>10</v>
      </c>
      <c r="L171" s="193" t="s">
        <v>10</v>
      </c>
      <c r="M171" s="193" t="s">
        <v>10</v>
      </c>
      <c r="N171" s="193" t="s">
        <v>10</v>
      </c>
      <c r="O171" s="193" t="s">
        <v>10</v>
      </c>
      <c r="P171" s="193" t="s">
        <v>10</v>
      </c>
      <c r="Q171" s="193" t="s">
        <v>10</v>
      </c>
      <c r="R171" s="193" t="s">
        <v>10</v>
      </c>
      <c r="S171" s="193" t="s">
        <v>10</v>
      </c>
      <c r="T171" s="193" t="s">
        <v>10</v>
      </c>
      <c r="U171" s="193" t="s">
        <v>10</v>
      </c>
      <c r="V171" s="193" t="s">
        <v>10</v>
      </c>
      <c r="W171" s="193" t="s">
        <v>10</v>
      </c>
      <c r="X171" s="193" t="s">
        <v>10</v>
      </c>
      <c r="Y171" s="193" t="s">
        <v>10</v>
      </c>
      <c r="Z171" s="193" t="s">
        <v>10</v>
      </c>
      <c r="AA171" s="193">
        <v>6037</v>
      </c>
      <c r="AB171" s="193">
        <v>6037</v>
      </c>
      <c r="AC171" s="193">
        <v>6037</v>
      </c>
      <c r="AD171" s="193">
        <v>6037</v>
      </c>
      <c r="AE171" s="193">
        <v>5492</v>
      </c>
      <c r="AF171" s="193">
        <v>5492</v>
      </c>
      <c r="AG171" s="193">
        <v>5492</v>
      </c>
      <c r="AH171" s="193">
        <v>5492</v>
      </c>
      <c r="AI171" s="193">
        <v>4947</v>
      </c>
      <c r="AJ171" s="193">
        <v>4947</v>
      </c>
      <c r="AK171" s="193">
        <v>4947</v>
      </c>
      <c r="AL171" s="193">
        <v>4947</v>
      </c>
      <c r="AM171" s="193">
        <v>4403</v>
      </c>
      <c r="AN171" s="193">
        <v>4403</v>
      </c>
      <c r="AO171" s="194">
        <v>4403</v>
      </c>
      <c r="AP171" s="194">
        <v>4403</v>
      </c>
      <c r="AQ171" s="194">
        <v>3858</v>
      </c>
      <c r="AR171" s="193">
        <v>3858</v>
      </c>
      <c r="AS171" s="193">
        <v>3858</v>
      </c>
      <c r="AT171" s="193">
        <v>3858</v>
      </c>
      <c r="AU171" s="193">
        <v>3432</v>
      </c>
      <c r="AV171" s="193">
        <v>3432</v>
      </c>
      <c r="AW171" s="193">
        <v>3432</v>
      </c>
      <c r="AX171" s="193">
        <v>3432</v>
      </c>
      <c r="AY171" s="193">
        <v>3163</v>
      </c>
      <c r="AZ171" s="193">
        <v>3006</v>
      </c>
      <c r="BA171" s="193">
        <v>3006</v>
      </c>
      <c r="BB171" s="193">
        <v>3006</v>
      </c>
      <c r="BC171" s="193">
        <v>2580</v>
      </c>
      <c r="BD171" s="193">
        <v>2580</v>
      </c>
      <c r="BE171" s="193">
        <v>2580</v>
      </c>
      <c r="BF171" s="193">
        <v>2580</v>
      </c>
      <c r="BG171" s="193">
        <v>1993</v>
      </c>
      <c r="BH171" s="193">
        <v>1993</v>
      </c>
      <c r="BI171" s="193">
        <v>1993</v>
      </c>
      <c r="BJ171" s="193">
        <v>1993</v>
      </c>
      <c r="BK171" s="193">
        <v>937</v>
      </c>
      <c r="BL171" s="193">
        <v>937</v>
      </c>
    </row>
    <row r="172" spans="2:64" s="31" customFormat="1" ht="15" customHeight="1">
      <c r="B172" s="32" t="s">
        <v>192</v>
      </c>
      <c r="C172" s="186" t="s">
        <v>260</v>
      </c>
      <c r="D172" s="195" t="s">
        <v>10</v>
      </c>
      <c r="E172" s="195" t="s">
        <v>10</v>
      </c>
      <c r="F172" s="195" t="s">
        <v>10</v>
      </c>
      <c r="G172" s="195" t="s">
        <v>10</v>
      </c>
      <c r="H172" s="195" t="s">
        <v>10</v>
      </c>
      <c r="I172" s="195" t="s">
        <v>10</v>
      </c>
      <c r="J172" s="195" t="s">
        <v>10</v>
      </c>
      <c r="K172" s="195" t="s">
        <v>10</v>
      </c>
      <c r="L172" s="195" t="s">
        <v>10</v>
      </c>
      <c r="M172" s="195" t="s">
        <v>10</v>
      </c>
      <c r="N172" s="195" t="s">
        <v>10</v>
      </c>
      <c r="O172" s="195" t="s">
        <v>10</v>
      </c>
      <c r="P172" s="195" t="s">
        <v>10</v>
      </c>
      <c r="Q172" s="195" t="s">
        <v>10</v>
      </c>
      <c r="R172" s="195" t="s">
        <v>10</v>
      </c>
      <c r="S172" s="195" t="s">
        <v>10</v>
      </c>
      <c r="T172" s="195" t="s">
        <v>10</v>
      </c>
      <c r="U172" s="195" t="s">
        <v>10</v>
      </c>
      <c r="V172" s="195" t="s">
        <v>10</v>
      </c>
      <c r="W172" s="195" t="s">
        <v>10</v>
      </c>
      <c r="X172" s="195" t="s">
        <v>10</v>
      </c>
      <c r="Y172" s="195" t="s">
        <v>10</v>
      </c>
      <c r="Z172" s="195" t="s">
        <v>10</v>
      </c>
      <c r="AA172" s="195">
        <v>6037</v>
      </c>
      <c r="AB172" s="195">
        <v>6037</v>
      </c>
      <c r="AC172" s="195">
        <v>6037</v>
      </c>
      <c r="AD172" s="195">
        <v>6037</v>
      </c>
      <c r="AE172" s="195">
        <v>5492</v>
      </c>
      <c r="AF172" s="195">
        <v>5492</v>
      </c>
      <c r="AG172" s="195">
        <v>5492</v>
      </c>
      <c r="AH172" s="195">
        <v>5492</v>
      </c>
      <c r="AI172" s="195">
        <v>4947</v>
      </c>
      <c r="AJ172" s="195">
        <v>4947</v>
      </c>
      <c r="AK172" s="195">
        <v>4947</v>
      </c>
      <c r="AL172" s="195">
        <v>4947</v>
      </c>
      <c r="AM172" s="195">
        <v>4403</v>
      </c>
      <c r="AN172" s="195">
        <v>4403</v>
      </c>
      <c r="AO172" s="195">
        <v>4403</v>
      </c>
      <c r="AP172" s="195">
        <v>4403</v>
      </c>
      <c r="AQ172" s="195">
        <v>3858</v>
      </c>
      <c r="AR172" s="196">
        <v>3858</v>
      </c>
      <c r="AS172" s="196">
        <v>3858</v>
      </c>
      <c r="AT172" s="196">
        <v>3858</v>
      </c>
      <c r="AU172" s="196">
        <v>3432</v>
      </c>
      <c r="AV172" s="196">
        <v>3432</v>
      </c>
      <c r="AW172" s="196">
        <v>3432</v>
      </c>
      <c r="AX172" s="196">
        <v>3432</v>
      </c>
      <c r="AY172" s="196">
        <v>3163</v>
      </c>
      <c r="AZ172" s="196">
        <v>3006</v>
      </c>
      <c r="BA172" s="196">
        <v>3006</v>
      </c>
      <c r="BB172" s="196">
        <v>3006</v>
      </c>
      <c r="BC172" s="196">
        <v>2580</v>
      </c>
      <c r="BD172" s="196">
        <v>2580</v>
      </c>
      <c r="BE172" s="196">
        <v>2580</v>
      </c>
      <c r="BF172" s="196">
        <v>2580</v>
      </c>
      <c r="BG172" s="196">
        <v>1993</v>
      </c>
      <c r="BH172" s="196">
        <v>1993</v>
      </c>
      <c r="BI172" s="196">
        <v>1993</v>
      </c>
      <c r="BJ172" s="196">
        <v>1993</v>
      </c>
      <c r="BK172" s="196">
        <v>937</v>
      </c>
      <c r="BL172" s="196">
        <v>937</v>
      </c>
    </row>
    <row r="173" spans="2:64" s="31" customFormat="1" ht="15" customHeight="1">
      <c r="B173" s="325" t="s">
        <v>193</v>
      </c>
      <c r="C173" s="326" t="s">
        <v>261</v>
      </c>
      <c r="D173" s="195" t="s">
        <v>10</v>
      </c>
      <c r="E173" s="195" t="s">
        <v>10</v>
      </c>
      <c r="F173" s="195" t="s">
        <v>10</v>
      </c>
      <c r="G173" s="195" t="s">
        <v>10</v>
      </c>
      <c r="H173" s="195" t="s">
        <v>10</v>
      </c>
      <c r="I173" s="195" t="s">
        <v>10</v>
      </c>
      <c r="J173" s="195" t="s">
        <v>10</v>
      </c>
      <c r="K173" s="195" t="s">
        <v>10</v>
      </c>
      <c r="L173" s="195" t="s">
        <v>10</v>
      </c>
      <c r="M173" s="195" t="s">
        <v>10</v>
      </c>
      <c r="N173" s="195" t="s">
        <v>10</v>
      </c>
      <c r="O173" s="195" t="s">
        <v>10</v>
      </c>
      <c r="P173" s="195" t="s">
        <v>10</v>
      </c>
      <c r="Q173" s="195" t="s">
        <v>10</v>
      </c>
      <c r="R173" s="195" t="s">
        <v>10</v>
      </c>
      <c r="S173" s="195" t="s">
        <v>10</v>
      </c>
      <c r="T173" s="195" t="s">
        <v>10</v>
      </c>
      <c r="U173" s="195" t="s">
        <v>10</v>
      </c>
      <c r="V173" s="195" t="s">
        <v>10</v>
      </c>
      <c r="W173" s="195" t="s">
        <v>10</v>
      </c>
      <c r="X173" s="195" t="s">
        <v>10</v>
      </c>
      <c r="Y173" s="195" t="s">
        <v>10</v>
      </c>
      <c r="Z173" s="195" t="s">
        <v>10</v>
      </c>
      <c r="AA173" s="195">
        <v>6037</v>
      </c>
      <c r="AB173" s="195">
        <v>6037</v>
      </c>
      <c r="AC173" s="195">
        <v>6037</v>
      </c>
      <c r="AD173" s="195">
        <v>6037</v>
      </c>
      <c r="AE173" s="195">
        <v>5492</v>
      </c>
      <c r="AF173" s="195">
        <v>5492</v>
      </c>
      <c r="AG173" s="195">
        <v>5492</v>
      </c>
      <c r="AH173" s="195">
        <v>5492</v>
      </c>
      <c r="AI173" s="195">
        <v>4947</v>
      </c>
      <c r="AJ173" s="195">
        <v>4947</v>
      </c>
      <c r="AK173" s="195">
        <v>4947</v>
      </c>
      <c r="AL173" s="195">
        <v>4947</v>
      </c>
      <c r="AM173" s="195">
        <v>4403</v>
      </c>
      <c r="AN173" s="195">
        <v>4403</v>
      </c>
      <c r="AO173" s="195">
        <v>4403</v>
      </c>
      <c r="AP173" s="195">
        <v>4403</v>
      </c>
      <c r="AQ173" s="195">
        <v>3858</v>
      </c>
      <c r="AR173" s="196">
        <v>3858</v>
      </c>
      <c r="AS173" s="196">
        <v>3858</v>
      </c>
      <c r="AT173" s="196">
        <v>3858</v>
      </c>
      <c r="AU173" s="196">
        <v>3432</v>
      </c>
      <c r="AV173" s="196">
        <v>3432</v>
      </c>
      <c r="AW173" s="196">
        <v>3432</v>
      </c>
      <c r="AX173" s="196">
        <v>3432</v>
      </c>
      <c r="AY173" s="196">
        <v>3163</v>
      </c>
      <c r="AZ173" s="196">
        <v>3006</v>
      </c>
      <c r="BA173" s="196">
        <v>3006</v>
      </c>
      <c r="BB173" s="196">
        <v>3006</v>
      </c>
      <c r="BC173" s="196">
        <v>2580</v>
      </c>
      <c r="BD173" s="196">
        <v>2580</v>
      </c>
      <c r="BE173" s="196">
        <v>2580</v>
      </c>
      <c r="BF173" s="196">
        <v>2580</v>
      </c>
      <c r="BG173" s="196">
        <v>1993</v>
      </c>
      <c r="BH173" s="196">
        <v>1993</v>
      </c>
      <c r="BI173" s="196">
        <v>1993</v>
      </c>
      <c r="BJ173" s="196">
        <v>1993</v>
      </c>
      <c r="BK173" s="196">
        <v>937</v>
      </c>
      <c r="BL173" s="196">
        <v>937</v>
      </c>
    </row>
    <row r="174" spans="2:64" s="29" customFormat="1" ht="15" customHeight="1">
      <c r="B174" s="127" t="s">
        <v>194</v>
      </c>
      <c r="C174" s="184" t="s">
        <v>262</v>
      </c>
      <c r="D174" s="191">
        <v>1712181</v>
      </c>
      <c r="E174" s="191">
        <v>1783912</v>
      </c>
      <c r="F174" s="191">
        <v>1854544</v>
      </c>
      <c r="G174" s="191">
        <v>1861358</v>
      </c>
      <c r="H174" s="191">
        <v>1875751</v>
      </c>
      <c r="I174" s="191">
        <v>1832110</v>
      </c>
      <c r="J174" s="191">
        <v>1838891</v>
      </c>
      <c r="K174" s="191">
        <v>1857657</v>
      </c>
      <c r="L174" s="191">
        <v>1915588</v>
      </c>
      <c r="M174" s="191">
        <v>1896697</v>
      </c>
      <c r="N174" s="191">
        <v>1557035</v>
      </c>
      <c r="O174" s="191">
        <v>1642808</v>
      </c>
      <c r="P174" s="191">
        <v>1715128</v>
      </c>
      <c r="Q174" s="191">
        <v>1767028</v>
      </c>
      <c r="R174" s="191">
        <v>1787007</v>
      </c>
      <c r="S174" s="191">
        <v>1743344</v>
      </c>
      <c r="T174" s="191">
        <v>1707138</v>
      </c>
      <c r="U174" s="191">
        <v>1718264</v>
      </c>
      <c r="V174" s="191">
        <v>1630780</v>
      </c>
      <c r="W174" s="191">
        <v>1587668</v>
      </c>
      <c r="X174" s="191">
        <v>1654551</v>
      </c>
      <c r="Y174" s="191">
        <v>1951192</v>
      </c>
      <c r="Z174" s="191">
        <v>1943422</v>
      </c>
      <c r="AA174" s="191">
        <v>1890284</v>
      </c>
      <c r="AB174" s="191">
        <v>1920279</v>
      </c>
      <c r="AC174" s="191">
        <v>1923084</v>
      </c>
      <c r="AD174" s="191">
        <v>1961837</v>
      </c>
      <c r="AE174" s="191">
        <v>1908059</v>
      </c>
      <c r="AF174" s="191">
        <v>1992414</v>
      </c>
      <c r="AG174" s="191">
        <v>1982489</v>
      </c>
      <c r="AH174" s="191">
        <v>2039424</v>
      </c>
      <c r="AI174" s="191">
        <v>2044961</v>
      </c>
      <c r="AJ174" s="191">
        <v>2060900</v>
      </c>
      <c r="AK174" s="191">
        <v>2145674</v>
      </c>
      <c r="AL174" s="191">
        <v>2180382</v>
      </c>
      <c r="AM174" s="191">
        <v>2175962</v>
      </c>
      <c r="AN174" s="191">
        <v>2239653</v>
      </c>
      <c r="AO174" s="192">
        <v>2267477</v>
      </c>
      <c r="AP174" s="192">
        <v>2296098</v>
      </c>
      <c r="AQ174" s="192">
        <v>2664164</v>
      </c>
      <c r="AR174" s="192">
        <v>2855034</v>
      </c>
      <c r="AS174" s="192">
        <v>2977736</v>
      </c>
      <c r="AT174" s="192">
        <v>3295042</v>
      </c>
      <c r="AU174" s="192">
        <v>3274740</v>
      </c>
      <c r="AV174" s="192">
        <v>3386709</v>
      </c>
      <c r="AW174" s="192">
        <v>3783515</v>
      </c>
      <c r="AX174" s="192">
        <v>3889891</v>
      </c>
      <c r="AY174" s="192">
        <v>3821266</v>
      </c>
      <c r="AZ174" s="192">
        <v>3974815</v>
      </c>
      <c r="BA174" s="192">
        <v>4113628</v>
      </c>
      <c r="BB174" s="192">
        <v>4132235</v>
      </c>
      <c r="BC174" s="192">
        <v>3895390</v>
      </c>
      <c r="BD174" s="192">
        <v>4078333</v>
      </c>
      <c r="BE174" s="192">
        <v>4276936</v>
      </c>
      <c r="BF174" s="192">
        <v>4365861</v>
      </c>
      <c r="BG174" s="192">
        <v>4507688</v>
      </c>
      <c r="BH174" s="192">
        <v>4352546</v>
      </c>
      <c r="BI174" s="192">
        <v>4332772</v>
      </c>
      <c r="BJ174" s="192">
        <v>4705614</v>
      </c>
      <c r="BK174" s="192">
        <v>4747907</v>
      </c>
      <c r="BL174" s="192">
        <v>4605806</v>
      </c>
    </row>
    <row r="175" spans="2:64" s="31" customFormat="1" ht="15" customHeight="1">
      <c r="B175" s="30" t="s">
        <v>195</v>
      </c>
      <c r="C175" s="185" t="s">
        <v>263</v>
      </c>
      <c r="D175" s="193">
        <v>730000</v>
      </c>
      <c r="E175" s="193">
        <v>730000</v>
      </c>
      <c r="F175" s="193">
        <v>730000</v>
      </c>
      <c r="G175" s="193">
        <v>730000</v>
      </c>
      <c r="H175" s="193">
        <v>730000</v>
      </c>
      <c r="I175" s="193">
        <v>730000</v>
      </c>
      <c r="J175" s="193">
        <v>730000</v>
      </c>
      <c r="K175" s="193">
        <v>730000</v>
      </c>
      <c r="L175" s="193">
        <v>730000</v>
      </c>
      <c r="M175" s="193">
        <v>730000</v>
      </c>
      <c r="N175" s="193">
        <v>730000</v>
      </c>
      <c r="O175" s="193">
        <v>730000</v>
      </c>
      <c r="P175" s="193">
        <v>730000</v>
      </c>
      <c r="Q175" s="193">
        <v>1200000</v>
      </c>
      <c r="R175" s="193">
        <v>1200000</v>
      </c>
      <c r="S175" s="193">
        <v>1200000</v>
      </c>
      <c r="T175" s="193">
        <v>1200000</v>
      </c>
      <c r="U175" s="193">
        <v>1200000</v>
      </c>
      <c r="V175" s="193">
        <v>1200000</v>
      </c>
      <c r="W175" s="193">
        <v>1200000</v>
      </c>
      <c r="X175" s="193">
        <v>1200000</v>
      </c>
      <c r="Y175" s="193">
        <v>1293170</v>
      </c>
      <c r="Z175" s="193">
        <v>1293170</v>
      </c>
      <c r="AA175" s="193">
        <v>1293170</v>
      </c>
      <c r="AB175" s="193">
        <v>1293170</v>
      </c>
      <c r="AC175" s="193">
        <v>1293170</v>
      </c>
      <c r="AD175" s="193">
        <v>1293170</v>
      </c>
      <c r="AE175" s="193">
        <v>1293170</v>
      </c>
      <c r="AF175" s="193">
        <v>1293170</v>
      </c>
      <c r="AG175" s="193">
        <v>1293170</v>
      </c>
      <c r="AH175" s="193">
        <v>1293170</v>
      </c>
      <c r="AI175" s="193">
        <v>1293170</v>
      </c>
      <c r="AJ175" s="193">
        <v>1293170</v>
      </c>
      <c r="AK175" s="193">
        <v>1293170</v>
      </c>
      <c r="AL175" s="193">
        <v>1293170</v>
      </c>
      <c r="AM175" s="193">
        <v>1293170</v>
      </c>
      <c r="AN175" s="193">
        <v>1293170</v>
      </c>
      <c r="AO175" s="194">
        <v>1293170</v>
      </c>
      <c r="AP175" s="194">
        <v>1293170</v>
      </c>
      <c r="AQ175" s="194">
        <v>1293170</v>
      </c>
      <c r="AR175" s="194">
        <v>1293170</v>
      </c>
      <c r="AS175" s="194">
        <v>1293170</v>
      </c>
      <c r="AT175" s="194">
        <v>1293170</v>
      </c>
      <c r="AU175" s="194">
        <v>1293170</v>
      </c>
      <c r="AV175" s="194">
        <v>1293170</v>
      </c>
      <c r="AW175" s="194">
        <v>1293170</v>
      </c>
      <c r="AX175" s="194">
        <v>1293170</v>
      </c>
      <c r="AY175" s="194">
        <v>1293170</v>
      </c>
      <c r="AZ175" s="194">
        <v>1293170</v>
      </c>
      <c r="BA175" s="194">
        <v>1293170</v>
      </c>
      <c r="BB175" s="194">
        <v>1293170</v>
      </c>
      <c r="BC175" s="194">
        <v>1293170</v>
      </c>
      <c r="BD175" s="194">
        <v>1293170</v>
      </c>
      <c r="BE175" s="194">
        <v>2000000</v>
      </c>
      <c r="BF175" s="194">
        <v>2000000</v>
      </c>
      <c r="BG175" s="194">
        <v>2000000</v>
      </c>
      <c r="BH175" s="194">
        <v>2000000</v>
      </c>
      <c r="BI175" s="194">
        <v>2000000</v>
      </c>
      <c r="BJ175" s="194">
        <v>2153694</v>
      </c>
      <c r="BK175" s="194">
        <v>2153694</v>
      </c>
      <c r="BL175" s="194">
        <v>2153694</v>
      </c>
    </row>
    <row r="176" spans="2:64" s="31" customFormat="1" ht="15" customHeight="1">
      <c r="B176" s="30" t="s">
        <v>196</v>
      </c>
      <c r="C176" s="185" t="s">
        <v>264</v>
      </c>
      <c r="D176" s="193">
        <v>55</v>
      </c>
      <c r="E176" s="193">
        <v>55</v>
      </c>
      <c r="F176" s="193">
        <v>55</v>
      </c>
      <c r="G176" s="193">
        <v>55</v>
      </c>
      <c r="H176" s="193">
        <v>55</v>
      </c>
      <c r="I176" s="193">
        <v>55</v>
      </c>
      <c r="J176" s="193">
        <v>55</v>
      </c>
      <c r="K176" s="193">
        <v>55</v>
      </c>
      <c r="L176" s="193">
        <v>55</v>
      </c>
      <c r="M176" s="193">
        <v>55</v>
      </c>
      <c r="N176" s="193">
        <v>-295994</v>
      </c>
      <c r="O176" s="193">
        <v>-195841</v>
      </c>
      <c r="P176" s="193">
        <v>-195841</v>
      </c>
      <c r="Q176" s="193">
        <v>-188369</v>
      </c>
      <c r="R176" s="193">
        <v>-188369</v>
      </c>
      <c r="S176" s="193">
        <v>-194552</v>
      </c>
      <c r="T176" s="193">
        <v>-194552</v>
      </c>
      <c r="U176" s="193">
        <v>-194552</v>
      </c>
      <c r="V176" s="193">
        <v>-194552</v>
      </c>
      <c r="W176" s="193">
        <v>-194552</v>
      </c>
      <c r="X176" s="193">
        <v>-194552</v>
      </c>
      <c r="Y176" s="193">
        <v>-196536</v>
      </c>
      <c r="Z176" s="193">
        <v>-197579</v>
      </c>
      <c r="AA176" s="193">
        <v>-197522</v>
      </c>
      <c r="AB176" s="193">
        <v>-197522</v>
      </c>
      <c r="AC176" s="193">
        <v>-197522</v>
      </c>
      <c r="AD176" s="193">
        <v>-197522</v>
      </c>
      <c r="AE176" s="193">
        <v>-197522</v>
      </c>
      <c r="AF176" s="193">
        <v>-197522</v>
      </c>
      <c r="AG176" s="193">
        <v>-197522</v>
      </c>
      <c r="AH176" s="193">
        <v>-197522</v>
      </c>
      <c r="AI176" s="193">
        <v>-197522</v>
      </c>
      <c r="AJ176" s="193">
        <v>-197522</v>
      </c>
      <c r="AK176" s="193">
        <v>-197522</v>
      </c>
      <c r="AL176" s="193">
        <v>-197522</v>
      </c>
      <c r="AM176" s="193">
        <v>-197522</v>
      </c>
      <c r="AN176" s="193">
        <v>-197522</v>
      </c>
      <c r="AO176" s="194">
        <v>-197522</v>
      </c>
      <c r="AP176" s="194">
        <v>-197527</v>
      </c>
      <c r="AQ176" s="194">
        <v>-197522</v>
      </c>
      <c r="AR176" s="194">
        <v>-197518</v>
      </c>
      <c r="AS176" s="194">
        <v>-210412</v>
      </c>
      <c r="AT176" s="194">
        <v>-210412</v>
      </c>
      <c r="AU176" s="194">
        <v>-210412</v>
      </c>
      <c r="AV176" s="194">
        <v>-210412</v>
      </c>
      <c r="AW176" s="194">
        <v>-237348</v>
      </c>
      <c r="AX176" s="194">
        <v>-237654</v>
      </c>
      <c r="AY176" s="194">
        <v>-235738</v>
      </c>
      <c r="AZ176" s="194">
        <v>-235738</v>
      </c>
      <c r="BA176" s="194">
        <v>-235233</v>
      </c>
      <c r="BB176" s="194">
        <v>-235208</v>
      </c>
      <c r="BC176" s="194">
        <v>-235208</v>
      </c>
      <c r="BD176" s="194">
        <v>-235208</v>
      </c>
      <c r="BE176" s="194">
        <v>-235208</v>
      </c>
      <c r="BF176" s="194">
        <v>-235208</v>
      </c>
      <c r="BG176" s="194">
        <v>-235208</v>
      </c>
      <c r="BH176" s="194">
        <v>-235208</v>
      </c>
      <c r="BI176" s="194">
        <v>-235208</v>
      </c>
      <c r="BJ176" s="194">
        <v>-151339</v>
      </c>
      <c r="BK176" s="194">
        <v>-36084</v>
      </c>
      <c r="BL176" s="194">
        <v>-38638</v>
      </c>
    </row>
    <row r="177" spans="2:64" s="31" customFormat="1" ht="15" customHeight="1">
      <c r="B177" s="32" t="s">
        <v>197</v>
      </c>
      <c r="C177" s="186" t="s">
        <v>265</v>
      </c>
      <c r="D177" s="195">
        <v>55</v>
      </c>
      <c r="E177" s="195">
        <v>55</v>
      </c>
      <c r="F177" s="195">
        <v>55</v>
      </c>
      <c r="G177" s="195">
        <v>55</v>
      </c>
      <c r="H177" s="195">
        <v>55</v>
      </c>
      <c r="I177" s="195">
        <v>55</v>
      </c>
      <c r="J177" s="195">
        <v>55</v>
      </c>
      <c r="K177" s="195">
        <v>55</v>
      </c>
      <c r="L177" s="195">
        <v>55</v>
      </c>
      <c r="M177" s="195">
        <v>55</v>
      </c>
      <c r="N177" s="195">
        <v>55</v>
      </c>
      <c r="O177" s="195">
        <v>55</v>
      </c>
      <c r="P177" s="195">
        <v>55</v>
      </c>
      <c r="Q177" s="195">
        <v>55</v>
      </c>
      <c r="R177" s="195">
        <v>55</v>
      </c>
      <c r="S177" s="195">
        <v>-6128</v>
      </c>
      <c r="T177" s="195">
        <v>-6128</v>
      </c>
      <c r="U177" s="195">
        <v>-6128</v>
      </c>
      <c r="V177" s="195">
        <v>-6128</v>
      </c>
      <c r="W177" s="195">
        <v>-6128</v>
      </c>
      <c r="X177" s="195">
        <v>-6128</v>
      </c>
      <c r="Y177" s="195">
        <v>-6128</v>
      </c>
      <c r="Z177" s="195">
        <v>-7171</v>
      </c>
      <c r="AA177" s="195">
        <v>-7171</v>
      </c>
      <c r="AB177" s="195">
        <v>-7171</v>
      </c>
      <c r="AC177" s="195">
        <v>-7171</v>
      </c>
      <c r="AD177" s="195">
        <v>-7171</v>
      </c>
      <c r="AE177" s="195">
        <v>-7171</v>
      </c>
      <c r="AF177" s="195">
        <v>-7171</v>
      </c>
      <c r="AG177" s="195">
        <v>-7171</v>
      </c>
      <c r="AH177" s="195">
        <v>-7171</v>
      </c>
      <c r="AI177" s="195">
        <v>-7171</v>
      </c>
      <c r="AJ177" s="195">
        <v>-7171</v>
      </c>
      <c r="AK177" s="195">
        <v>-7171</v>
      </c>
      <c r="AL177" s="195">
        <v>-7171</v>
      </c>
      <c r="AM177" s="195">
        <v>-7171</v>
      </c>
      <c r="AN177" s="195">
        <v>-7171</v>
      </c>
      <c r="AO177" s="195">
        <v>-7171</v>
      </c>
      <c r="AP177" s="195">
        <v>-7171</v>
      </c>
      <c r="AQ177" s="195">
        <v>-7171</v>
      </c>
      <c r="AR177" s="196">
        <v>-7171</v>
      </c>
      <c r="AS177" s="196">
        <v>-7171</v>
      </c>
      <c r="AT177" s="196">
        <v>-7171</v>
      </c>
      <c r="AU177" s="196">
        <v>-7171</v>
      </c>
      <c r="AV177" s="196">
        <v>-7171</v>
      </c>
      <c r="AW177" s="196">
        <v>-7171</v>
      </c>
      <c r="AX177" s="196">
        <v>-7171</v>
      </c>
      <c r="AY177" s="196">
        <v>-7171</v>
      </c>
      <c r="AZ177" s="196">
        <v>-7171</v>
      </c>
      <c r="BA177" s="196">
        <v>-7171</v>
      </c>
      <c r="BB177" s="196">
        <v>-7171</v>
      </c>
      <c r="BC177" s="196">
        <v>-7171</v>
      </c>
      <c r="BD177" s="196">
        <v>-7171</v>
      </c>
      <c r="BE177" s="196">
        <v>-7171</v>
      </c>
      <c r="BF177" s="196">
        <v>-7171</v>
      </c>
      <c r="BG177" s="196">
        <v>-7171</v>
      </c>
      <c r="BH177" s="196">
        <v>-7171</v>
      </c>
      <c r="BI177" s="196">
        <v>-7171</v>
      </c>
      <c r="BJ177" s="196">
        <v>-7256</v>
      </c>
      <c r="BK177" s="196">
        <v>-7311</v>
      </c>
      <c r="BL177" s="196">
        <v>-7309</v>
      </c>
    </row>
    <row r="178" spans="2:64" s="31" customFormat="1" ht="15" customHeight="1">
      <c r="B178" s="33" t="s">
        <v>198</v>
      </c>
      <c r="C178" s="187" t="s">
        <v>266</v>
      </c>
      <c r="D178" s="195" t="s">
        <v>10</v>
      </c>
      <c r="E178" s="195" t="s">
        <v>10</v>
      </c>
      <c r="F178" s="195" t="s">
        <v>10</v>
      </c>
      <c r="G178" s="195" t="s">
        <v>10</v>
      </c>
      <c r="H178" s="195" t="s">
        <v>10</v>
      </c>
      <c r="I178" s="195" t="s">
        <v>10</v>
      </c>
      <c r="J178" s="195" t="s">
        <v>10</v>
      </c>
      <c r="K178" s="195" t="s">
        <v>10</v>
      </c>
      <c r="L178" s="195" t="s">
        <v>10</v>
      </c>
      <c r="M178" s="195" t="s">
        <v>10</v>
      </c>
      <c r="N178" s="195">
        <v>-296049</v>
      </c>
      <c r="O178" s="195">
        <v>-195896</v>
      </c>
      <c r="P178" s="195">
        <v>-195896</v>
      </c>
      <c r="Q178" s="195">
        <v>-188424</v>
      </c>
      <c r="R178" s="195">
        <v>-188424</v>
      </c>
      <c r="S178" s="195">
        <v>-188424</v>
      </c>
      <c r="T178" s="195">
        <v>-188424</v>
      </c>
      <c r="U178" s="195">
        <v>-188424</v>
      </c>
      <c r="V178" s="195">
        <v>-188424</v>
      </c>
      <c r="W178" s="195">
        <v>-188424</v>
      </c>
      <c r="X178" s="195">
        <v>-188424</v>
      </c>
      <c r="Y178" s="195">
        <v>-190408</v>
      </c>
      <c r="Z178" s="195">
        <v>-190408</v>
      </c>
      <c r="AA178" s="195">
        <v>-190351</v>
      </c>
      <c r="AB178" s="195">
        <v>-190351</v>
      </c>
      <c r="AC178" s="195">
        <v>-190351</v>
      </c>
      <c r="AD178" s="195">
        <v>-190351</v>
      </c>
      <c r="AE178" s="195">
        <v>-190351</v>
      </c>
      <c r="AF178" s="195">
        <v>-190351</v>
      </c>
      <c r="AG178" s="195">
        <v>-190351</v>
      </c>
      <c r="AH178" s="195">
        <v>-190351</v>
      </c>
      <c r="AI178" s="195">
        <v>-190351</v>
      </c>
      <c r="AJ178" s="195">
        <v>-190351</v>
      </c>
      <c r="AK178" s="195">
        <v>-190351</v>
      </c>
      <c r="AL178" s="195">
        <v>-190351</v>
      </c>
      <c r="AM178" s="195">
        <v>-190351</v>
      </c>
      <c r="AN178" s="195">
        <v>-190351</v>
      </c>
      <c r="AO178" s="195">
        <v>-190351</v>
      </c>
      <c r="AP178" s="195">
        <v>-190356</v>
      </c>
      <c r="AQ178" s="195">
        <v>-190351</v>
      </c>
      <c r="AR178" s="196">
        <v>-190347</v>
      </c>
      <c r="AS178" s="196">
        <v>-203241</v>
      </c>
      <c r="AT178" s="196">
        <v>-203241</v>
      </c>
      <c r="AU178" s="196">
        <v>-203241</v>
      </c>
      <c r="AV178" s="196">
        <v>-203241</v>
      </c>
      <c r="AW178" s="196">
        <v>-230177</v>
      </c>
      <c r="AX178" s="196">
        <v>-230483</v>
      </c>
      <c r="AY178" s="196">
        <v>-228567</v>
      </c>
      <c r="AZ178" s="196">
        <v>-228567</v>
      </c>
      <c r="BA178" s="196">
        <v>-228062</v>
      </c>
      <c r="BB178" s="196">
        <v>-228037</v>
      </c>
      <c r="BC178" s="196">
        <v>-228037</v>
      </c>
      <c r="BD178" s="196">
        <v>-228037</v>
      </c>
      <c r="BE178" s="196">
        <v>-228037</v>
      </c>
      <c r="BF178" s="196">
        <v>-228037</v>
      </c>
      <c r="BG178" s="196">
        <v>-228037</v>
      </c>
      <c r="BH178" s="196">
        <v>-228037</v>
      </c>
      <c r="BI178" s="196">
        <v>-228037</v>
      </c>
      <c r="BJ178" s="196">
        <v>-144083</v>
      </c>
      <c r="BK178" s="196">
        <v>-28773</v>
      </c>
      <c r="BL178" s="196">
        <v>-31329</v>
      </c>
    </row>
    <row r="179" spans="2:64" s="31" customFormat="1" ht="15" customHeight="1">
      <c r="B179" s="30" t="s">
        <v>199</v>
      </c>
      <c r="C179" s="185" t="s">
        <v>267</v>
      </c>
      <c r="D179" s="193">
        <v>316294</v>
      </c>
      <c r="E179" s="193">
        <v>316294</v>
      </c>
      <c r="F179" s="193">
        <v>316294</v>
      </c>
      <c r="G179" s="193">
        <v>503220</v>
      </c>
      <c r="H179" s="193">
        <v>490307</v>
      </c>
      <c r="I179" s="193">
        <v>490177</v>
      </c>
      <c r="J179" s="193">
        <v>490177</v>
      </c>
      <c r="K179" s="193">
        <v>522022</v>
      </c>
      <c r="L179" s="193">
        <v>522022</v>
      </c>
      <c r="M179" s="193">
        <v>522022</v>
      </c>
      <c r="N179" s="193">
        <v>522022</v>
      </c>
      <c r="O179" s="193">
        <v>685786</v>
      </c>
      <c r="P179" s="193">
        <v>685786</v>
      </c>
      <c r="Q179" s="193">
        <v>215786</v>
      </c>
      <c r="R179" s="193">
        <v>215786</v>
      </c>
      <c r="S179" s="193">
        <v>355446</v>
      </c>
      <c r="T179" s="193">
        <v>355446</v>
      </c>
      <c r="U179" s="193">
        <v>355446</v>
      </c>
      <c r="V179" s="193">
        <v>355446</v>
      </c>
      <c r="W179" s="193">
        <v>335235</v>
      </c>
      <c r="X179" s="193">
        <v>335235</v>
      </c>
      <c r="Y179" s="193">
        <v>335235</v>
      </c>
      <c r="Z179" s="193">
        <v>335235</v>
      </c>
      <c r="AA179" s="193">
        <v>271984</v>
      </c>
      <c r="AB179" s="193">
        <v>271984</v>
      </c>
      <c r="AC179" s="193">
        <v>271984</v>
      </c>
      <c r="AD179" s="193">
        <v>256984</v>
      </c>
      <c r="AE179" s="193">
        <v>299601</v>
      </c>
      <c r="AF179" s="193">
        <v>299601</v>
      </c>
      <c r="AG179" s="193">
        <v>299601</v>
      </c>
      <c r="AH179" s="193">
        <v>299601</v>
      </c>
      <c r="AI179" s="193">
        <v>405868</v>
      </c>
      <c r="AJ179" s="193">
        <v>405868</v>
      </c>
      <c r="AK179" s="193">
        <v>398835</v>
      </c>
      <c r="AL179" s="193">
        <v>399081</v>
      </c>
      <c r="AM179" s="193">
        <v>555793</v>
      </c>
      <c r="AN179" s="193">
        <v>556919</v>
      </c>
      <c r="AO179" s="194">
        <v>521898</v>
      </c>
      <c r="AP179" s="194">
        <v>434479</v>
      </c>
      <c r="AQ179" s="194">
        <v>887918</v>
      </c>
      <c r="AR179" s="194">
        <v>889660</v>
      </c>
      <c r="AS179" s="194">
        <v>892067</v>
      </c>
      <c r="AT179" s="194">
        <v>893996</v>
      </c>
      <c r="AU179" s="194">
        <v>1377392</v>
      </c>
      <c r="AV179" s="194">
        <v>1506214</v>
      </c>
      <c r="AW179" s="194">
        <v>1611313</v>
      </c>
      <c r="AX179" s="194">
        <v>1682948</v>
      </c>
      <c r="AY179" s="194">
        <v>1675086</v>
      </c>
      <c r="AZ179" s="194">
        <v>1797590</v>
      </c>
      <c r="BA179" s="194">
        <v>1914750</v>
      </c>
      <c r="BB179" s="194">
        <v>1929505</v>
      </c>
      <c r="BC179" s="194">
        <v>1867241</v>
      </c>
      <c r="BD179" s="194">
        <v>1949415</v>
      </c>
      <c r="BE179" s="194">
        <v>1329893</v>
      </c>
      <c r="BF179" s="194">
        <v>1401482</v>
      </c>
      <c r="BG179" s="194">
        <v>1435509</v>
      </c>
      <c r="BH179" s="194">
        <v>1428154</v>
      </c>
      <c r="BI179" s="194">
        <v>1393526</v>
      </c>
      <c r="BJ179" s="194">
        <v>1416973</v>
      </c>
      <c r="BK179" s="194">
        <v>1185973</v>
      </c>
      <c r="BL179" s="194">
        <v>1138711</v>
      </c>
    </row>
    <row r="180" spans="2:64" s="31" customFormat="1" ht="15" customHeight="1">
      <c r="B180" s="32" t="s">
        <v>200</v>
      </c>
      <c r="C180" s="186" t="s">
        <v>268</v>
      </c>
      <c r="D180" s="195">
        <v>66833</v>
      </c>
      <c r="E180" s="195">
        <v>66833</v>
      </c>
      <c r="F180" s="195">
        <v>66833</v>
      </c>
      <c r="G180" s="195">
        <v>80560</v>
      </c>
      <c r="H180" s="195">
        <v>80560</v>
      </c>
      <c r="I180" s="195">
        <v>80560</v>
      </c>
      <c r="J180" s="195">
        <v>80560</v>
      </c>
      <c r="K180" s="195">
        <v>82942</v>
      </c>
      <c r="L180" s="195">
        <v>82942</v>
      </c>
      <c r="M180" s="195">
        <v>82942</v>
      </c>
      <c r="N180" s="195">
        <v>82942</v>
      </c>
      <c r="O180" s="195">
        <v>94983</v>
      </c>
      <c r="P180" s="195">
        <v>94983</v>
      </c>
      <c r="Q180" s="195">
        <v>94984</v>
      </c>
      <c r="R180" s="195">
        <v>94984</v>
      </c>
      <c r="S180" s="195">
        <v>105326</v>
      </c>
      <c r="T180" s="195">
        <v>105326</v>
      </c>
      <c r="U180" s="195">
        <v>105326</v>
      </c>
      <c r="V180" s="195">
        <v>105326</v>
      </c>
      <c r="W180" s="195">
        <v>105326</v>
      </c>
      <c r="X180" s="195">
        <v>105326</v>
      </c>
      <c r="Y180" s="195">
        <v>105326</v>
      </c>
      <c r="Z180" s="195">
        <v>105326</v>
      </c>
      <c r="AA180" s="195">
        <v>105326</v>
      </c>
      <c r="AB180" s="195">
        <v>105326</v>
      </c>
      <c r="AC180" s="195">
        <v>105326</v>
      </c>
      <c r="AD180" s="195">
        <v>105326</v>
      </c>
      <c r="AE180" s="195">
        <v>108228</v>
      </c>
      <c r="AF180" s="195">
        <v>108228</v>
      </c>
      <c r="AG180" s="195">
        <v>108228</v>
      </c>
      <c r="AH180" s="195">
        <v>108228</v>
      </c>
      <c r="AI180" s="195">
        <v>115638</v>
      </c>
      <c r="AJ180" s="195">
        <v>115638</v>
      </c>
      <c r="AK180" s="195">
        <v>115638</v>
      </c>
      <c r="AL180" s="195">
        <v>115638</v>
      </c>
      <c r="AM180" s="195">
        <v>128108</v>
      </c>
      <c r="AN180" s="195">
        <v>128019</v>
      </c>
      <c r="AO180" s="195">
        <v>128018</v>
      </c>
      <c r="AP180" s="195">
        <v>128018</v>
      </c>
      <c r="AQ180" s="195">
        <v>161252</v>
      </c>
      <c r="AR180" s="196">
        <v>161252</v>
      </c>
      <c r="AS180" s="196">
        <v>161252</v>
      </c>
      <c r="AT180" s="196">
        <v>161252</v>
      </c>
      <c r="AU180" s="196">
        <v>196146</v>
      </c>
      <c r="AV180" s="196">
        <v>195786</v>
      </c>
      <c r="AW180" s="196">
        <v>195785</v>
      </c>
      <c r="AX180" s="196">
        <v>195785</v>
      </c>
      <c r="AY180" s="196">
        <v>219192</v>
      </c>
      <c r="AZ180" s="196">
        <v>219192</v>
      </c>
      <c r="BA180" s="196">
        <v>219192</v>
      </c>
      <c r="BB180" s="196">
        <v>219192</v>
      </c>
      <c r="BC180" s="196">
        <v>237972</v>
      </c>
      <c r="BD180" s="196">
        <v>237972</v>
      </c>
      <c r="BE180" s="196">
        <v>237972</v>
      </c>
      <c r="BF180" s="196">
        <v>237972</v>
      </c>
      <c r="BG180" s="196">
        <v>258397</v>
      </c>
      <c r="BH180" s="196">
        <v>258397</v>
      </c>
      <c r="BI180" s="196">
        <v>258397</v>
      </c>
      <c r="BJ180" s="196">
        <v>258397</v>
      </c>
      <c r="BK180" s="196">
        <v>258397</v>
      </c>
      <c r="BL180" s="196">
        <v>258397</v>
      </c>
    </row>
    <row r="181" spans="2:64" s="31" customFormat="1" ht="15" customHeight="1">
      <c r="B181" s="32" t="s">
        <v>201</v>
      </c>
      <c r="C181" s="186" t="s">
        <v>269</v>
      </c>
      <c r="D181" s="195" t="s">
        <v>10</v>
      </c>
      <c r="E181" s="195" t="s">
        <v>10</v>
      </c>
      <c r="F181" s="195" t="s">
        <v>10</v>
      </c>
      <c r="G181" s="195" t="s">
        <v>10</v>
      </c>
      <c r="H181" s="195" t="s">
        <v>10</v>
      </c>
      <c r="I181" s="195" t="s">
        <v>10</v>
      </c>
      <c r="J181" s="195" t="s">
        <v>10</v>
      </c>
      <c r="K181" s="195" t="s">
        <v>10</v>
      </c>
      <c r="L181" s="195" t="s">
        <v>10</v>
      </c>
      <c r="M181" s="195" t="s">
        <v>10</v>
      </c>
      <c r="N181" s="195" t="s">
        <v>10</v>
      </c>
      <c r="O181" s="195" t="s">
        <v>10</v>
      </c>
      <c r="P181" s="195" t="s">
        <v>10</v>
      </c>
      <c r="Q181" s="195" t="s">
        <v>10</v>
      </c>
      <c r="R181" s="195" t="s">
        <v>10</v>
      </c>
      <c r="S181" s="195" t="s">
        <v>10</v>
      </c>
      <c r="T181" s="195" t="s">
        <v>10</v>
      </c>
      <c r="U181" s="195" t="s">
        <v>10</v>
      </c>
      <c r="V181" s="195" t="s">
        <v>10</v>
      </c>
      <c r="W181" s="195" t="s">
        <v>10</v>
      </c>
      <c r="X181" s="195" t="s">
        <v>10</v>
      </c>
      <c r="Y181" s="195" t="s">
        <v>10</v>
      </c>
      <c r="Z181" s="195" t="s">
        <v>10</v>
      </c>
      <c r="AA181" s="195" t="s">
        <v>10</v>
      </c>
      <c r="AB181" s="195" t="s">
        <v>10</v>
      </c>
      <c r="AC181" s="195" t="s">
        <v>10</v>
      </c>
      <c r="AD181" s="195" t="s">
        <v>10</v>
      </c>
      <c r="AE181" s="195">
        <v>2972</v>
      </c>
      <c r="AF181" s="195">
        <v>2972</v>
      </c>
      <c r="AG181" s="195">
        <v>2972</v>
      </c>
      <c r="AH181" s="195">
        <v>2972</v>
      </c>
      <c r="AI181" s="195">
        <v>3248</v>
      </c>
      <c r="AJ181" s="195">
        <v>3248</v>
      </c>
      <c r="AK181" s="195">
        <v>3257</v>
      </c>
      <c r="AL181" s="195">
        <v>3503</v>
      </c>
      <c r="AM181" s="195">
        <v>12963</v>
      </c>
      <c r="AN181" s="195">
        <v>14089</v>
      </c>
      <c r="AO181" s="195">
        <v>14621</v>
      </c>
      <c r="AP181" s="195">
        <v>12285</v>
      </c>
      <c r="AQ181" s="195">
        <v>17472</v>
      </c>
      <c r="AR181" s="196">
        <v>19214</v>
      </c>
      <c r="AS181" s="196">
        <v>21621</v>
      </c>
      <c r="AT181" s="196">
        <v>23550</v>
      </c>
      <c r="AU181" s="196">
        <v>24689</v>
      </c>
      <c r="AV181" s="196">
        <v>25871</v>
      </c>
      <c r="AW181" s="196">
        <v>26837</v>
      </c>
      <c r="AX181" s="196">
        <v>27926</v>
      </c>
      <c r="AY181" s="196">
        <v>28280</v>
      </c>
      <c r="AZ181" s="196">
        <v>28675</v>
      </c>
      <c r="BA181" s="196">
        <v>29386</v>
      </c>
      <c r="BB181" s="196">
        <v>30352</v>
      </c>
      <c r="BC181" s="196">
        <v>34356</v>
      </c>
      <c r="BD181" s="196">
        <v>34356</v>
      </c>
      <c r="BE181" s="196">
        <v>34356</v>
      </c>
      <c r="BF181" s="196">
        <v>34356</v>
      </c>
      <c r="BG181" s="196">
        <v>34356</v>
      </c>
      <c r="BH181" s="196">
        <v>34356</v>
      </c>
      <c r="BI181" s="196">
        <v>34356</v>
      </c>
      <c r="BJ181" s="196">
        <v>34356</v>
      </c>
      <c r="BK181" s="196">
        <v>34356</v>
      </c>
      <c r="BL181" s="196">
        <v>34356</v>
      </c>
    </row>
    <row r="182" spans="2:64" s="31" customFormat="1" ht="15" customHeight="1">
      <c r="B182" s="32" t="s">
        <v>202</v>
      </c>
      <c r="C182" s="186" t="s">
        <v>270</v>
      </c>
      <c r="D182" s="195">
        <v>-22071</v>
      </c>
      <c r="E182" s="195">
        <v>-22071</v>
      </c>
      <c r="F182" s="195">
        <v>-22071</v>
      </c>
      <c r="G182" s="195">
        <v>-22071</v>
      </c>
      <c r="H182" s="195">
        <v>-22071</v>
      </c>
      <c r="I182" s="195">
        <v>-22071</v>
      </c>
      <c r="J182" s="195">
        <v>-22071</v>
      </c>
      <c r="K182" s="195">
        <v>-22071</v>
      </c>
      <c r="L182" s="195">
        <v>-22071</v>
      </c>
      <c r="M182" s="195">
        <v>-22071</v>
      </c>
      <c r="N182" s="195">
        <v>-22071</v>
      </c>
      <c r="O182" s="195">
        <v>-22071</v>
      </c>
      <c r="P182" s="195">
        <v>-22071</v>
      </c>
      <c r="Q182" s="195">
        <v>-22071</v>
      </c>
      <c r="R182" s="195">
        <v>-22071</v>
      </c>
      <c r="S182" s="195">
        <v>-22071</v>
      </c>
      <c r="T182" s="195">
        <v>-22071</v>
      </c>
      <c r="U182" s="195">
        <v>-22071</v>
      </c>
      <c r="V182" s="195">
        <v>-22071</v>
      </c>
      <c r="W182" s="195">
        <v>-22071</v>
      </c>
      <c r="X182" s="195">
        <v>-22071</v>
      </c>
      <c r="Y182" s="195">
        <v>-22071</v>
      </c>
      <c r="Z182" s="195">
        <v>-22071</v>
      </c>
      <c r="AA182" s="195">
        <v>-22071</v>
      </c>
      <c r="AB182" s="195">
        <v>-22071</v>
      </c>
      <c r="AC182" s="195">
        <v>-22071</v>
      </c>
      <c r="AD182" s="195">
        <v>-22071</v>
      </c>
      <c r="AE182" s="195">
        <v>-22071</v>
      </c>
      <c r="AF182" s="195">
        <v>-22071</v>
      </c>
      <c r="AG182" s="195">
        <v>-22071</v>
      </c>
      <c r="AH182" s="195">
        <v>-22071</v>
      </c>
      <c r="AI182" s="195">
        <v>-22071</v>
      </c>
      <c r="AJ182" s="195">
        <v>-22071</v>
      </c>
      <c r="AK182" s="195">
        <v>-22071</v>
      </c>
      <c r="AL182" s="195">
        <v>-22071</v>
      </c>
      <c r="AM182" s="195">
        <v>-22071</v>
      </c>
      <c r="AN182" s="195">
        <v>-22071</v>
      </c>
      <c r="AO182" s="195">
        <v>-57624</v>
      </c>
      <c r="AP182" s="195">
        <v>-146231</v>
      </c>
      <c r="AQ182" s="195">
        <v>-155808</v>
      </c>
      <c r="AR182" s="196">
        <v>-155808</v>
      </c>
      <c r="AS182" s="196">
        <v>-155808</v>
      </c>
      <c r="AT182" s="196">
        <v>-155808</v>
      </c>
      <c r="AU182" s="196" t="s">
        <v>10</v>
      </c>
      <c r="AV182" s="196" t="s">
        <v>10</v>
      </c>
      <c r="AW182" s="196" t="s">
        <v>10</v>
      </c>
      <c r="AX182" s="196">
        <v>-6049</v>
      </c>
      <c r="AY182" s="196">
        <v>-9997</v>
      </c>
      <c r="AZ182" s="196">
        <v>-9997</v>
      </c>
      <c r="BA182" s="196">
        <v>-9997</v>
      </c>
      <c r="BB182" s="196">
        <v>-9997</v>
      </c>
      <c r="BC182" s="196">
        <v>-9997</v>
      </c>
      <c r="BD182" s="196">
        <v>-9997</v>
      </c>
      <c r="BE182" s="196">
        <v>-9997</v>
      </c>
      <c r="BF182" s="196">
        <v>-9997</v>
      </c>
      <c r="BG182" s="196">
        <v>-9997</v>
      </c>
      <c r="BH182" s="196">
        <v>-9997</v>
      </c>
      <c r="BI182" s="196">
        <v>-9997</v>
      </c>
      <c r="BJ182" s="196">
        <v>-9997</v>
      </c>
      <c r="BK182" s="196">
        <v>-9997</v>
      </c>
      <c r="BL182" s="196">
        <v>-9997</v>
      </c>
    </row>
    <row r="183" spans="2:64" s="31" customFormat="1" ht="15" customHeight="1">
      <c r="B183" s="32" t="s">
        <v>203</v>
      </c>
      <c r="C183" s="186" t="s">
        <v>203</v>
      </c>
      <c r="D183" s="195">
        <v>271532</v>
      </c>
      <c r="E183" s="195">
        <v>271532</v>
      </c>
      <c r="F183" s="195">
        <v>271532</v>
      </c>
      <c r="G183" s="195">
        <v>444731</v>
      </c>
      <c r="H183" s="195">
        <v>431818</v>
      </c>
      <c r="I183" s="195">
        <v>431688</v>
      </c>
      <c r="J183" s="195">
        <v>431688</v>
      </c>
      <c r="K183" s="195">
        <v>461151</v>
      </c>
      <c r="L183" s="195">
        <v>461151</v>
      </c>
      <c r="M183" s="195">
        <v>461151</v>
      </c>
      <c r="N183" s="195">
        <v>461151</v>
      </c>
      <c r="O183" s="195">
        <v>612874</v>
      </c>
      <c r="P183" s="195">
        <v>612874</v>
      </c>
      <c r="Q183" s="195">
        <v>142873</v>
      </c>
      <c r="R183" s="195">
        <v>142873</v>
      </c>
      <c r="S183" s="195">
        <v>272191</v>
      </c>
      <c r="T183" s="195">
        <v>272191</v>
      </c>
      <c r="U183" s="195">
        <v>272191</v>
      </c>
      <c r="V183" s="195">
        <v>272191</v>
      </c>
      <c r="W183" s="195">
        <v>251980</v>
      </c>
      <c r="X183" s="195">
        <v>251980</v>
      </c>
      <c r="Y183" s="195">
        <v>251980</v>
      </c>
      <c r="Z183" s="195">
        <v>251980</v>
      </c>
      <c r="AA183" s="195">
        <v>188729</v>
      </c>
      <c r="AB183" s="195">
        <v>188729</v>
      </c>
      <c r="AC183" s="195">
        <v>188729</v>
      </c>
      <c r="AD183" s="195">
        <v>173729</v>
      </c>
      <c r="AE183" s="195">
        <v>210472</v>
      </c>
      <c r="AF183" s="195">
        <v>210472</v>
      </c>
      <c r="AG183" s="195">
        <v>210472</v>
      </c>
      <c r="AH183" s="195">
        <v>210472</v>
      </c>
      <c r="AI183" s="195">
        <v>309053</v>
      </c>
      <c r="AJ183" s="195">
        <v>309053</v>
      </c>
      <c r="AK183" s="195">
        <v>302011</v>
      </c>
      <c r="AL183" s="195">
        <v>302011</v>
      </c>
      <c r="AM183" s="195">
        <v>436793</v>
      </c>
      <c r="AN183" s="195">
        <v>436882</v>
      </c>
      <c r="AO183" s="195">
        <v>436883</v>
      </c>
      <c r="AP183" s="195">
        <v>440407</v>
      </c>
      <c r="AQ183" s="195">
        <v>865002</v>
      </c>
      <c r="AR183" s="196">
        <v>865002</v>
      </c>
      <c r="AS183" s="196">
        <v>865002</v>
      </c>
      <c r="AT183" s="196">
        <v>865002</v>
      </c>
      <c r="AU183" s="196">
        <v>1156557</v>
      </c>
      <c r="AV183" s="196">
        <v>1284557</v>
      </c>
      <c r="AW183" s="196">
        <v>1388691</v>
      </c>
      <c r="AX183" s="196">
        <v>1465286</v>
      </c>
      <c r="AY183" s="196">
        <v>1437611</v>
      </c>
      <c r="AZ183" s="196">
        <v>1559720</v>
      </c>
      <c r="BA183" s="196">
        <v>1676169</v>
      </c>
      <c r="BB183" s="196">
        <v>1689958</v>
      </c>
      <c r="BC183" s="196">
        <v>1604910</v>
      </c>
      <c r="BD183" s="196">
        <v>1687084</v>
      </c>
      <c r="BE183" s="196">
        <v>1067562</v>
      </c>
      <c r="BF183" s="196">
        <v>1139151</v>
      </c>
      <c r="BG183" s="196">
        <v>1152753</v>
      </c>
      <c r="BH183" s="196">
        <v>1145398</v>
      </c>
      <c r="BI183" s="196">
        <v>1110770</v>
      </c>
      <c r="BJ183" s="196">
        <v>1134217</v>
      </c>
      <c r="BK183" s="196">
        <v>903217</v>
      </c>
      <c r="BL183" s="196">
        <v>855955</v>
      </c>
    </row>
    <row r="184" spans="2:64" s="31" customFormat="1" ht="15" customHeight="1">
      <c r="B184" s="30" t="s">
        <v>204</v>
      </c>
      <c r="C184" s="185" t="s">
        <v>271</v>
      </c>
      <c r="D184" s="193">
        <v>68224</v>
      </c>
      <c r="E184" s="193">
        <v>127873</v>
      </c>
      <c r="F184" s="193">
        <v>192144</v>
      </c>
      <c r="G184" s="193" t="s">
        <v>10</v>
      </c>
      <c r="H184" s="193">
        <v>18971</v>
      </c>
      <c r="I184" s="193">
        <v>679</v>
      </c>
      <c r="J184" s="193">
        <v>14860</v>
      </c>
      <c r="K184" s="193" t="s">
        <v>10</v>
      </c>
      <c r="L184" s="193">
        <v>40331</v>
      </c>
      <c r="M184" s="193">
        <v>79418</v>
      </c>
      <c r="N184" s="193">
        <v>159330</v>
      </c>
      <c r="O184" s="193" t="s">
        <v>10</v>
      </c>
      <c r="P184" s="193">
        <v>63493</v>
      </c>
      <c r="Q184" s="193">
        <v>102065</v>
      </c>
      <c r="R184" s="193">
        <v>136022</v>
      </c>
      <c r="S184" s="193" t="s">
        <v>10</v>
      </c>
      <c r="T184" s="193">
        <v>1721</v>
      </c>
      <c r="U184" s="193">
        <v>3144</v>
      </c>
      <c r="V184" s="193">
        <v>-256</v>
      </c>
      <c r="W184" s="193" t="s">
        <v>10</v>
      </c>
      <c r="X184" s="193">
        <v>-8784</v>
      </c>
      <c r="Y184" s="193">
        <v>-939</v>
      </c>
      <c r="Z184" s="193">
        <v>-15889</v>
      </c>
      <c r="AA184" s="193" t="s">
        <v>10</v>
      </c>
      <c r="AB184" s="193">
        <v>2417</v>
      </c>
      <c r="AC184" s="193">
        <v>30743</v>
      </c>
      <c r="AD184" s="193">
        <v>54067</v>
      </c>
      <c r="AE184" s="193" t="s">
        <v>10</v>
      </c>
      <c r="AF184" s="193">
        <v>34995</v>
      </c>
      <c r="AG184" s="193">
        <v>67258</v>
      </c>
      <c r="AH184" s="193">
        <v>93358</v>
      </c>
      <c r="AI184" s="193" t="s">
        <v>10</v>
      </c>
      <c r="AJ184" s="193">
        <v>32206</v>
      </c>
      <c r="AK184" s="193">
        <v>117269</v>
      </c>
      <c r="AL184" s="193">
        <v>161223</v>
      </c>
      <c r="AM184" s="193" t="s">
        <v>10</v>
      </c>
      <c r="AN184" s="193">
        <v>2355</v>
      </c>
      <c r="AO184" s="194">
        <v>57573</v>
      </c>
      <c r="AP184" s="194">
        <v>142082</v>
      </c>
      <c r="AQ184" s="193" t="s">
        <v>10</v>
      </c>
      <c r="AR184" s="194">
        <v>132740</v>
      </c>
      <c r="AS184" s="194">
        <v>254772</v>
      </c>
      <c r="AT184" s="194">
        <v>498122</v>
      </c>
      <c r="AU184" s="196" t="s">
        <v>10</v>
      </c>
      <c r="AV184" s="196" t="s">
        <v>10</v>
      </c>
      <c r="AW184" s="196" t="s">
        <v>10</v>
      </c>
      <c r="AX184" s="196" t="s">
        <v>10</v>
      </c>
      <c r="AY184" s="196" t="s">
        <v>10</v>
      </c>
      <c r="AZ184" s="196" t="s">
        <v>10</v>
      </c>
      <c r="BA184" s="196" t="s">
        <v>10</v>
      </c>
      <c r="BB184" s="196" t="s">
        <v>10</v>
      </c>
      <c r="BC184" s="196" t="s">
        <v>10</v>
      </c>
      <c r="BD184" s="196" t="s">
        <v>10</v>
      </c>
      <c r="BE184" s="196" t="s">
        <v>10</v>
      </c>
      <c r="BF184" s="196" t="s">
        <v>10</v>
      </c>
      <c r="BG184" s="196" t="s">
        <v>10</v>
      </c>
      <c r="BH184" s="196" t="s">
        <v>10</v>
      </c>
      <c r="BI184" s="196" t="s">
        <v>10</v>
      </c>
      <c r="BJ184" s="196" t="s">
        <v>10</v>
      </c>
      <c r="BK184" s="196" t="s">
        <v>10</v>
      </c>
      <c r="BL184" s="196" t="s">
        <v>10</v>
      </c>
    </row>
    <row r="185" spans="2:64" s="31" customFormat="1" ht="15" customHeight="1">
      <c r="B185" s="32" t="s">
        <v>205</v>
      </c>
      <c r="C185" s="186" t="s">
        <v>272</v>
      </c>
      <c r="D185" s="195">
        <v>-2122</v>
      </c>
      <c r="E185" s="195">
        <v>-2951</v>
      </c>
      <c r="F185" s="195">
        <v>648</v>
      </c>
      <c r="G185" s="195" t="s">
        <v>10</v>
      </c>
      <c r="H185" s="195">
        <v>-595</v>
      </c>
      <c r="I185" s="195">
        <v>1961</v>
      </c>
      <c r="J185" s="195">
        <v>1303</v>
      </c>
      <c r="K185" s="195" t="s">
        <v>10</v>
      </c>
      <c r="L185" s="195">
        <v>-1236</v>
      </c>
      <c r="M185" s="195">
        <v>1259</v>
      </c>
      <c r="N185" s="195">
        <v>376</v>
      </c>
      <c r="O185" s="195" t="s">
        <v>10</v>
      </c>
      <c r="P185" s="195" t="s">
        <v>10</v>
      </c>
      <c r="Q185" s="195" t="s">
        <v>10</v>
      </c>
      <c r="R185" s="195" t="s">
        <v>10</v>
      </c>
      <c r="S185" s="195" t="s">
        <v>10</v>
      </c>
      <c r="T185" s="195" t="s">
        <v>10</v>
      </c>
      <c r="U185" s="195" t="s">
        <v>10</v>
      </c>
      <c r="V185" s="195" t="s">
        <v>10</v>
      </c>
      <c r="W185" s="195" t="s">
        <v>10</v>
      </c>
      <c r="X185" s="195" t="s">
        <v>10</v>
      </c>
      <c r="Y185" s="195" t="s">
        <v>10</v>
      </c>
      <c r="Z185" s="195" t="s">
        <v>10</v>
      </c>
      <c r="AA185" s="195" t="s">
        <v>10</v>
      </c>
      <c r="AB185" s="195" t="s">
        <v>10</v>
      </c>
      <c r="AC185" s="195" t="s">
        <v>10</v>
      </c>
      <c r="AD185" s="195" t="s">
        <v>10</v>
      </c>
      <c r="AE185" s="195" t="s">
        <v>10</v>
      </c>
      <c r="AF185" s="195" t="s">
        <v>10</v>
      </c>
      <c r="AG185" s="195" t="s">
        <v>10</v>
      </c>
      <c r="AH185" s="195" t="s">
        <v>10</v>
      </c>
      <c r="AI185" s="195" t="s">
        <v>10</v>
      </c>
      <c r="AJ185" s="195" t="s">
        <v>10</v>
      </c>
      <c r="AK185" s="195" t="s">
        <v>10</v>
      </c>
      <c r="AL185" s="195" t="s">
        <v>10</v>
      </c>
      <c r="AM185" s="195" t="s">
        <v>10</v>
      </c>
      <c r="AN185" s="195" t="s">
        <v>10</v>
      </c>
      <c r="AO185" s="195" t="s">
        <v>10</v>
      </c>
      <c r="AP185" s="195" t="s">
        <v>10</v>
      </c>
      <c r="AQ185" s="195" t="s">
        <v>10</v>
      </c>
      <c r="AR185" s="195" t="s">
        <v>10</v>
      </c>
      <c r="AS185" s="195" t="s">
        <v>10</v>
      </c>
      <c r="AT185" s="195" t="s">
        <v>10</v>
      </c>
      <c r="AU185" s="195" t="s">
        <v>10</v>
      </c>
      <c r="AV185" s="195" t="s">
        <v>10</v>
      </c>
      <c r="AW185" s="195" t="s">
        <v>10</v>
      </c>
      <c r="AX185" s="195" t="s">
        <v>10</v>
      </c>
      <c r="AY185" s="195" t="s">
        <v>10</v>
      </c>
      <c r="AZ185" s="195" t="s">
        <v>10</v>
      </c>
      <c r="BA185" s="195" t="s">
        <v>10</v>
      </c>
      <c r="BB185" s="195" t="s">
        <v>10</v>
      </c>
      <c r="BC185" s="196" t="s">
        <v>10</v>
      </c>
      <c r="BD185" s="196" t="s">
        <v>10</v>
      </c>
      <c r="BE185" s="196" t="s">
        <v>10</v>
      </c>
      <c r="BF185" s="196" t="s">
        <v>10</v>
      </c>
      <c r="BG185" s="196" t="s">
        <v>10</v>
      </c>
      <c r="BH185" s="196" t="s">
        <v>10</v>
      </c>
      <c r="BI185" s="196" t="s">
        <v>10</v>
      </c>
      <c r="BJ185" s="196" t="s">
        <v>10</v>
      </c>
      <c r="BK185" s="196" t="s">
        <v>10</v>
      </c>
      <c r="BL185" s="196" t="s">
        <v>10</v>
      </c>
    </row>
    <row r="186" spans="2:64" s="31" customFormat="1" ht="15" customHeight="1">
      <c r="B186" s="30" t="s">
        <v>206</v>
      </c>
      <c r="C186" s="185" t="s">
        <v>273</v>
      </c>
      <c r="D186" s="193">
        <v>125877</v>
      </c>
      <c r="E186" s="193">
        <v>124987</v>
      </c>
      <c r="F186" s="193">
        <v>121818</v>
      </c>
      <c r="G186" s="193">
        <v>120997</v>
      </c>
      <c r="H186" s="193">
        <v>119459</v>
      </c>
      <c r="I186" s="193">
        <v>118176</v>
      </c>
      <c r="J186" s="193">
        <v>117080</v>
      </c>
      <c r="K186" s="193">
        <v>117419</v>
      </c>
      <c r="L186" s="193">
        <v>116497</v>
      </c>
      <c r="M186" s="193">
        <v>114759</v>
      </c>
      <c r="N186" s="193">
        <v>113062</v>
      </c>
      <c r="O186" s="193">
        <v>117256</v>
      </c>
      <c r="P186" s="193">
        <v>114720</v>
      </c>
      <c r="Q186" s="193">
        <v>115772</v>
      </c>
      <c r="R186" s="193">
        <v>91106</v>
      </c>
      <c r="S186" s="193">
        <v>70691</v>
      </c>
      <c r="T186" s="193">
        <v>23865</v>
      </c>
      <c r="U186" s="193">
        <v>31133</v>
      </c>
      <c r="V186" s="193">
        <v>-63634</v>
      </c>
      <c r="W186" s="193">
        <v>-63350</v>
      </c>
      <c r="X186" s="193">
        <v>4013</v>
      </c>
      <c r="Y186" s="193">
        <v>53272</v>
      </c>
      <c r="Z186" s="193">
        <v>51092</v>
      </c>
      <c r="AA186" s="193">
        <v>45525</v>
      </c>
      <c r="AB186" s="193">
        <v>61604</v>
      </c>
      <c r="AC186" s="193">
        <v>35803</v>
      </c>
      <c r="AD186" s="193">
        <v>51866</v>
      </c>
      <c r="AE186" s="193">
        <v>36994</v>
      </c>
      <c r="AF186" s="193">
        <v>40940</v>
      </c>
      <c r="AG186" s="193">
        <v>3968</v>
      </c>
      <c r="AH186" s="193">
        <v>22318</v>
      </c>
      <c r="AI186" s="193">
        <v>25796</v>
      </c>
      <c r="AJ186" s="193">
        <v>38221</v>
      </c>
      <c r="AK186" s="193">
        <v>43908</v>
      </c>
      <c r="AL186" s="193">
        <v>39325</v>
      </c>
      <c r="AM186" s="193">
        <v>41103</v>
      </c>
      <c r="AN186" s="193">
        <v>71159</v>
      </c>
      <c r="AO186" s="194">
        <v>69444</v>
      </c>
      <c r="AP186" s="194">
        <v>71157</v>
      </c>
      <c r="AQ186" s="194">
        <v>63811</v>
      </c>
      <c r="AR186" s="194">
        <v>65317</v>
      </c>
      <c r="AS186" s="194">
        <v>53982</v>
      </c>
      <c r="AT186" s="194">
        <v>56134</v>
      </c>
      <c r="AU186" s="194">
        <v>60069</v>
      </c>
      <c r="AV186" s="194">
        <v>35905</v>
      </c>
      <c r="AW186" s="194">
        <v>41258</v>
      </c>
      <c r="AX186" s="194">
        <v>33501</v>
      </c>
      <c r="AY186" s="194">
        <v>12247</v>
      </c>
      <c r="AZ186" s="194">
        <v>-8159</v>
      </c>
      <c r="BA186" s="194">
        <v>-38459</v>
      </c>
      <c r="BB186" s="194">
        <v>-42781</v>
      </c>
      <c r="BC186" s="194">
        <v>-147428</v>
      </c>
      <c r="BD186" s="194">
        <v>-132062</v>
      </c>
      <c r="BE186" s="194">
        <v>-69275</v>
      </c>
      <c r="BF186" s="194">
        <v>-86753</v>
      </c>
      <c r="BG186" s="194">
        <v>29622</v>
      </c>
      <c r="BH186" s="194">
        <v>-87799</v>
      </c>
      <c r="BI186" s="194">
        <v>-101541</v>
      </c>
      <c r="BJ186" s="194">
        <v>-134676</v>
      </c>
      <c r="BK186" s="194">
        <v>-70620</v>
      </c>
      <c r="BL186" s="194">
        <v>-145578</v>
      </c>
    </row>
    <row r="187" spans="2:64" s="31" customFormat="1" ht="15" customHeight="1">
      <c r="B187" s="32" t="s">
        <v>207</v>
      </c>
      <c r="C187" s="186" t="s">
        <v>207</v>
      </c>
      <c r="D187" s="195">
        <v>64292</v>
      </c>
      <c r="E187" s="195">
        <v>63922</v>
      </c>
      <c r="F187" s="195">
        <v>63554</v>
      </c>
      <c r="G187" s="195">
        <v>63182</v>
      </c>
      <c r="H187" s="195">
        <v>62811</v>
      </c>
      <c r="I187" s="195">
        <v>62440</v>
      </c>
      <c r="J187" s="195">
        <v>62084</v>
      </c>
      <c r="K187" s="195">
        <v>61753</v>
      </c>
      <c r="L187" s="195">
        <v>61453</v>
      </c>
      <c r="M187" s="195">
        <v>61160</v>
      </c>
      <c r="N187" s="195">
        <v>60869</v>
      </c>
      <c r="O187" s="195">
        <v>5432</v>
      </c>
      <c r="P187" s="195">
        <v>5420</v>
      </c>
      <c r="Q187" s="195">
        <v>5409</v>
      </c>
      <c r="R187" s="195">
        <v>5398</v>
      </c>
      <c r="S187" s="195">
        <v>5387</v>
      </c>
      <c r="T187" s="195">
        <v>5375</v>
      </c>
      <c r="U187" s="195">
        <v>5363</v>
      </c>
      <c r="V187" s="195">
        <v>5351</v>
      </c>
      <c r="W187" s="195">
        <v>5340</v>
      </c>
      <c r="X187" s="195">
        <v>5331</v>
      </c>
      <c r="Y187" s="195">
        <v>5320</v>
      </c>
      <c r="Z187" s="195">
        <v>5308</v>
      </c>
      <c r="AA187" s="195">
        <v>5298</v>
      </c>
      <c r="AB187" s="195">
        <v>5286</v>
      </c>
      <c r="AC187" s="195">
        <v>5274</v>
      </c>
      <c r="AD187" s="195">
        <v>5264</v>
      </c>
      <c r="AE187" s="195">
        <v>5253</v>
      </c>
      <c r="AF187" s="195">
        <v>5242</v>
      </c>
      <c r="AG187" s="195">
        <v>5231</v>
      </c>
      <c r="AH187" s="195">
        <v>5219</v>
      </c>
      <c r="AI187" s="195">
        <v>5208</v>
      </c>
      <c r="AJ187" s="195">
        <v>5197</v>
      </c>
      <c r="AK187" s="195">
        <v>5185</v>
      </c>
      <c r="AL187" s="195">
        <v>5175</v>
      </c>
      <c r="AM187" s="195">
        <v>5163</v>
      </c>
      <c r="AN187" s="195">
        <v>5152</v>
      </c>
      <c r="AO187" s="195">
        <v>5141</v>
      </c>
      <c r="AP187" s="195">
        <v>5129</v>
      </c>
      <c r="AQ187" s="195">
        <v>5118</v>
      </c>
      <c r="AR187" s="196">
        <v>5107</v>
      </c>
      <c r="AS187" s="196">
        <v>5096</v>
      </c>
      <c r="AT187" s="196">
        <v>1810</v>
      </c>
      <c r="AU187" s="196">
        <v>-5614</v>
      </c>
      <c r="AV187" s="196">
        <v>75087</v>
      </c>
      <c r="AW187" s="196">
        <v>74705</v>
      </c>
      <c r="AX187" s="196">
        <v>74335</v>
      </c>
      <c r="AY187" s="196">
        <v>73801</v>
      </c>
      <c r="AZ187" s="196">
        <v>73449</v>
      </c>
      <c r="BA187" s="196">
        <v>73099</v>
      </c>
      <c r="BB187" s="196">
        <v>72721</v>
      </c>
      <c r="BC187" s="196">
        <v>72378</v>
      </c>
      <c r="BD187" s="196">
        <v>72037</v>
      </c>
      <c r="BE187" s="196">
        <v>71711</v>
      </c>
      <c r="BF187" s="196">
        <v>71384</v>
      </c>
      <c r="BG187" s="196">
        <v>71060</v>
      </c>
      <c r="BH187" s="196">
        <v>70745</v>
      </c>
      <c r="BI187" s="196">
        <v>70444</v>
      </c>
      <c r="BJ187" s="196">
        <v>70146</v>
      </c>
      <c r="BK187" s="196">
        <v>69853</v>
      </c>
      <c r="BL187" s="196">
        <v>69519</v>
      </c>
    </row>
    <row r="188" spans="2:64" s="31" customFormat="1" ht="15" customHeight="1">
      <c r="B188" s="33" t="s">
        <v>208</v>
      </c>
      <c r="C188" s="187" t="s">
        <v>208</v>
      </c>
      <c r="D188" s="195">
        <v>53388</v>
      </c>
      <c r="E188" s="195">
        <v>51899</v>
      </c>
      <c r="F188" s="195">
        <v>51387</v>
      </c>
      <c r="G188" s="195">
        <v>658</v>
      </c>
      <c r="H188" s="195" t="s">
        <v>10</v>
      </c>
      <c r="I188" s="195" t="s">
        <v>10</v>
      </c>
      <c r="J188" s="195" t="s">
        <v>10</v>
      </c>
      <c r="K188" s="195">
        <v>440</v>
      </c>
      <c r="L188" s="195" t="s">
        <v>10</v>
      </c>
      <c r="M188" s="195" t="s">
        <v>10</v>
      </c>
      <c r="N188" s="195" t="s">
        <v>10</v>
      </c>
      <c r="O188" s="195">
        <v>110175</v>
      </c>
      <c r="P188" s="195">
        <v>-7612</v>
      </c>
      <c r="Q188" s="195">
        <v>-8910</v>
      </c>
      <c r="R188" s="195">
        <v>-5577</v>
      </c>
      <c r="S188" s="195">
        <v>105287</v>
      </c>
      <c r="T188" s="195">
        <v>104135</v>
      </c>
      <c r="U188" s="195">
        <v>102999</v>
      </c>
      <c r="V188" s="195">
        <v>101950</v>
      </c>
      <c r="W188" s="195">
        <v>100918</v>
      </c>
      <c r="X188" s="195" t="s">
        <v>10</v>
      </c>
      <c r="Y188" s="195" t="s">
        <v>10</v>
      </c>
      <c r="Z188" s="195" t="s">
        <v>10</v>
      </c>
      <c r="AA188" s="195">
        <v>97006</v>
      </c>
      <c r="AB188" s="195">
        <v>95761</v>
      </c>
      <c r="AC188" s="195">
        <v>86853</v>
      </c>
      <c r="AD188" s="195">
        <v>85691</v>
      </c>
      <c r="AE188" s="195">
        <v>85397</v>
      </c>
      <c r="AF188" s="195">
        <v>84696</v>
      </c>
      <c r="AG188" s="195">
        <v>84015</v>
      </c>
      <c r="AH188" s="195">
        <v>83394</v>
      </c>
      <c r="AI188" s="195">
        <v>82851</v>
      </c>
      <c r="AJ188" s="195">
        <v>82321</v>
      </c>
      <c r="AK188" s="195">
        <v>81800</v>
      </c>
      <c r="AL188" s="195">
        <v>81289</v>
      </c>
      <c r="AM188" s="195">
        <v>80795</v>
      </c>
      <c r="AN188" s="195" t="s">
        <v>10</v>
      </c>
      <c r="AO188" s="195" t="s">
        <v>10</v>
      </c>
      <c r="AP188" s="195" t="s">
        <v>10</v>
      </c>
      <c r="AQ188" s="195" t="s">
        <v>10</v>
      </c>
      <c r="AR188" s="195" t="s">
        <v>10</v>
      </c>
      <c r="AS188" s="195" t="s">
        <v>10</v>
      </c>
      <c r="AT188" s="195" t="s">
        <v>10</v>
      </c>
      <c r="AU188" s="195" t="s">
        <v>10</v>
      </c>
      <c r="AV188" s="195" t="s">
        <v>10</v>
      </c>
      <c r="AW188" s="195" t="s">
        <v>10</v>
      </c>
      <c r="AX188" s="195" t="s">
        <v>10</v>
      </c>
      <c r="AY188" s="195" t="s">
        <v>10</v>
      </c>
      <c r="AZ188" s="195" t="s">
        <v>10</v>
      </c>
      <c r="BA188" s="195" t="s">
        <v>10</v>
      </c>
      <c r="BB188" s="195" t="s">
        <v>10</v>
      </c>
      <c r="BC188" s="196" t="s">
        <v>10</v>
      </c>
      <c r="BD188" s="196" t="s">
        <v>10</v>
      </c>
      <c r="BE188" s="196" t="s">
        <v>10</v>
      </c>
      <c r="BF188" s="196" t="s">
        <v>10</v>
      </c>
      <c r="BG188" s="196" t="s">
        <v>10</v>
      </c>
      <c r="BH188" s="196" t="s">
        <v>10</v>
      </c>
      <c r="BI188" s="196" t="s">
        <v>10</v>
      </c>
      <c r="BJ188" s="196" t="s">
        <v>10</v>
      </c>
      <c r="BK188" s="196" t="s">
        <v>10</v>
      </c>
      <c r="BL188" s="196"/>
    </row>
    <row r="189" spans="2:64" s="31" customFormat="1" ht="15" customHeight="1">
      <c r="B189" s="36" t="s">
        <v>209</v>
      </c>
      <c r="C189" s="189" t="s">
        <v>209</v>
      </c>
      <c r="D189" s="195" t="s">
        <v>10</v>
      </c>
      <c r="E189" s="195" t="s">
        <v>10</v>
      </c>
      <c r="F189" s="195" t="s">
        <v>10</v>
      </c>
      <c r="G189" s="195">
        <v>50092</v>
      </c>
      <c r="H189" s="195">
        <v>49210</v>
      </c>
      <c r="I189" s="195">
        <v>48141</v>
      </c>
      <c r="J189" s="195">
        <v>47493</v>
      </c>
      <c r="K189" s="195">
        <v>46692</v>
      </c>
      <c r="L189" s="195">
        <v>46366</v>
      </c>
      <c r="M189" s="195">
        <v>45601</v>
      </c>
      <c r="N189" s="195">
        <v>49336</v>
      </c>
      <c r="O189" s="195">
        <v>-1090</v>
      </c>
      <c r="P189" s="195">
        <v>108935</v>
      </c>
      <c r="Q189" s="195">
        <v>107690</v>
      </c>
      <c r="R189" s="195">
        <v>106491</v>
      </c>
      <c r="S189" s="195">
        <v>-1369</v>
      </c>
      <c r="T189" s="195">
        <v>5844</v>
      </c>
      <c r="U189" s="195">
        <v>3489</v>
      </c>
      <c r="V189" s="195">
        <v>15818</v>
      </c>
      <c r="W189" s="195">
        <v>3711</v>
      </c>
      <c r="X189" s="195">
        <v>-3919</v>
      </c>
      <c r="Y189" s="195">
        <v>-10236</v>
      </c>
      <c r="Z189" s="195">
        <v>-10181</v>
      </c>
      <c r="AA189" s="195">
        <v>-11763</v>
      </c>
      <c r="AB189" s="195">
        <v>-11883</v>
      </c>
      <c r="AC189" s="195">
        <v>-11440</v>
      </c>
      <c r="AD189" s="195">
        <v>-13524</v>
      </c>
      <c r="AE189" s="195" t="s">
        <v>10</v>
      </c>
      <c r="AF189" s="195">
        <v>-15934</v>
      </c>
      <c r="AG189" s="195">
        <v>-20096</v>
      </c>
      <c r="AH189" s="195">
        <v>-11137</v>
      </c>
      <c r="AI189" s="195" t="s">
        <v>10</v>
      </c>
      <c r="AJ189" s="195" t="s">
        <v>10</v>
      </c>
      <c r="AK189" s="195" t="s">
        <v>10</v>
      </c>
      <c r="AL189" s="195" t="s">
        <v>10</v>
      </c>
      <c r="AM189" s="195" t="s">
        <v>10</v>
      </c>
      <c r="AN189" s="195">
        <v>80320</v>
      </c>
      <c r="AO189" s="195">
        <v>79850</v>
      </c>
      <c r="AP189" s="195">
        <v>79397</v>
      </c>
      <c r="AQ189" s="195">
        <v>78966</v>
      </c>
      <c r="AR189" s="196">
        <v>78589</v>
      </c>
      <c r="AS189" s="196">
        <v>76308</v>
      </c>
      <c r="AT189" s="196">
        <v>73191</v>
      </c>
      <c r="AU189" s="196">
        <v>75471</v>
      </c>
      <c r="AV189" s="196">
        <v>-5603</v>
      </c>
      <c r="AW189" s="196">
        <v>5603</v>
      </c>
      <c r="AX189" s="196">
        <v>-38081</v>
      </c>
      <c r="AY189" s="196">
        <v>-60199</v>
      </c>
      <c r="AZ189" s="196">
        <v>-81477</v>
      </c>
      <c r="BA189" s="196">
        <v>-116986</v>
      </c>
      <c r="BB189" s="196">
        <v>-119822</v>
      </c>
      <c r="BC189" s="196">
        <v>-224467</v>
      </c>
      <c r="BD189" s="196">
        <v>-207832</v>
      </c>
      <c r="BE189" s="196">
        <v>-146781</v>
      </c>
      <c r="BF189" s="196">
        <v>-159096</v>
      </c>
      <c r="BG189" s="196">
        <v>-51629</v>
      </c>
      <c r="BH189" s="196">
        <v>-163183</v>
      </c>
      <c r="BI189" s="196">
        <v>-182610</v>
      </c>
      <c r="BJ189" s="196">
        <v>-215447</v>
      </c>
      <c r="BK189" s="196">
        <v>-150544</v>
      </c>
      <c r="BL189" s="196">
        <v>-225168</v>
      </c>
    </row>
    <row r="190" spans="2:64" s="31" customFormat="1" ht="15" customHeight="1">
      <c r="B190" s="32" t="s">
        <v>206</v>
      </c>
      <c r="C190" s="186" t="s">
        <v>206</v>
      </c>
      <c r="D190" s="195">
        <v>8197</v>
      </c>
      <c r="E190" s="195">
        <v>9166</v>
      </c>
      <c r="F190" s="195">
        <v>6877</v>
      </c>
      <c r="G190" s="195">
        <v>7065</v>
      </c>
      <c r="H190" s="195">
        <v>7438</v>
      </c>
      <c r="I190" s="195">
        <v>7595</v>
      </c>
      <c r="J190" s="195">
        <v>7503</v>
      </c>
      <c r="K190" s="195">
        <v>8534</v>
      </c>
      <c r="L190" s="195">
        <v>8678</v>
      </c>
      <c r="M190" s="195">
        <v>7998</v>
      </c>
      <c r="N190" s="195">
        <v>2857</v>
      </c>
      <c r="O190" s="195">
        <v>2739</v>
      </c>
      <c r="P190" s="195">
        <v>7977</v>
      </c>
      <c r="Q190" s="195">
        <v>11583</v>
      </c>
      <c r="R190" s="195">
        <v>-15206</v>
      </c>
      <c r="S190" s="195">
        <v>-38614</v>
      </c>
      <c r="T190" s="195">
        <v>-91489</v>
      </c>
      <c r="U190" s="195">
        <v>-80718</v>
      </c>
      <c r="V190" s="195">
        <v>-186753</v>
      </c>
      <c r="W190" s="195">
        <v>-173319</v>
      </c>
      <c r="X190" s="195">
        <v>-97554</v>
      </c>
      <c r="Y190" s="195">
        <v>-40580</v>
      </c>
      <c r="Z190" s="195">
        <v>-42159</v>
      </c>
      <c r="AA190" s="195">
        <v>-45016</v>
      </c>
      <c r="AB190" s="195">
        <v>-27560</v>
      </c>
      <c r="AC190" s="195">
        <v>-44884</v>
      </c>
      <c r="AD190" s="195">
        <v>-25565</v>
      </c>
      <c r="AE190" s="195">
        <v>-53656</v>
      </c>
      <c r="AF190" s="195">
        <v>-33064</v>
      </c>
      <c r="AG190" s="195">
        <v>-65182</v>
      </c>
      <c r="AH190" s="195">
        <v>-55158</v>
      </c>
      <c r="AI190" s="195">
        <v>-62263</v>
      </c>
      <c r="AJ190" s="195">
        <v>-49297</v>
      </c>
      <c r="AK190" s="195">
        <v>-43077</v>
      </c>
      <c r="AL190" s="195">
        <v>-47139</v>
      </c>
      <c r="AM190" s="195">
        <v>-44855</v>
      </c>
      <c r="AN190" s="195">
        <v>-14313</v>
      </c>
      <c r="AO190" s="195">
        <v>-15547</v>
      </c>
      <c r="AP190" s="195">
        <v>-13369</v>
      </c>
      <c r="AQ190" s="195">
        <v>-20273</v>
      </c>
      <c r="AR190" s="196">
        <v>-18379</v>
      </c>
      <c r="AS190" s="196">
        <v>-27422</v>
      </c>
      <c r="AT190" s="196">
        <v>-18867</v>
      </c>
      <c r="AU190" s="196">
        <v>-9788</v>
      </c>
      <c r="AV190" s="196">
        <v>-33579</v>
      </c>
      <c r="AW190" s="196">
        <v>-39050</v>
      </c>
      <c r="AX190" s="196">
        <v>-2753</v>
      </c>
      <c r="AY190" s="196">
        <v>-1355</v>
      </c>
      <c r="AZ190" s="196">
        <v>-131</v>
      </c>
      <c r="BA190" s="196">
        <v>5428</v>
      </c>
      <c r="BB190" s="196">
        <v>4320</v>
      </c>
      <c r="BC190" s="196">
        <v>4661</v>
      </c>
      <c r="BD190" s="196">
        <v>3733</v>
      </c>
      <c r="BE190" s="196">
        <v>5795</v>
      </c>
      <c r="BF190" s="196">
        <v>959</v>
      </c>
      <c r="BG190" s="196">
        <v>10191</v>
      </c>
      <c r="BH190" s="196">
        <v>4639</v>
      </c>
      <c r="BI190" s="196">
        <v>10625</v>
      </c>
      <c r="BJ190" s="196">
        <v>10625</v>
      </c>
      <c r="BK190" s="196">
        <v>10071</v>
      </c>
      <c r="BL190" s="196">
        <v>10071</v>
      </c>
    </row>
    <row r="191" spans="2:64" s="31" customFormat="1" ht="15" customHeight="1">
      <c r="B191" s="37" t="s">
        <v>210</v>
      </c>
      <c r="C191" s="190" t="s">
        <v>274</v>
      </c>
      <c r="D191" s="201">
        <v>473853</v>
      </c>
      <c r="E191" s="201">
        <v>487654</v>
      </c>
      <c r="F191" s="201">
        <v>493585</v>
      </c>
      <c r="G191" s="201">
        <v>507086</v>
      </c>
      <c r="H191" s="201">
        <v>517554</v>
      </c>
      <c r="I191" s="201">
        <v>491062</v>
      </c>
      <c r="J191" s="201">
        <v>485416</v>
      </c>
      <c r="K191" s="201">
        <v>488161</v>
      </c>
      <c r="L191" s="201">
        <v>507919</v>
      </c>
      <c r="M191" s="201">
        <v>449184</v>
      </c>
      <c r="N191" s="201">
        <v>328239</v>
      </c>
      <c r="O191" s="201">
        <v>305607</v>
      </c>
      <c r="P191" s="201">
        <v>316970</v>
      </c>
      <c r="Q191" s="201">
        <v>321774</v>
      </c>
      <c r="R191" s="201">
        <v>332462</v>
      </c>
      <c r="S191" s="201">
        <v>311759</v>
      </c>
      <c r="T191" s="201">
        <v>320658</v>
      </c>
      <c r="U191" s="201">
        <v>323093</v>
      </c>
      <c r="V191" s="201">
        <v>333776</v>
      </c>
      <c r="W191" s="201">
        <v>310335</v>
      </c>
      <c r="X191" s="201">
        <v>318639</v>
      </c>
      <c r="Y191" s="201">
        <v>466990</v>
      </c>
      <c r="Z191" s="201">
        <v>477393</v>
      </c>
      <c r="AA191" s="201">
        <v>477127</v>
      </c>
      <c r="AB191" s="201">
        <v>488626</v>
      </c>
      <c r="AC191" s="201">
        <v>488906</v>
      </c>
      <c r="AD191" s="201">
        <v>503272</v>
      </c>
      <c r="AE191" s="201">
        <v>475816</v>
      </c>
      <c r="AF191" s="201">
        <v>521230</v>
      </c>
      <c r="AG191" s="201">
        <v>516014</v>
      </c>
      <c r="AH191" s="201">
        <v>528499</v>
      </c>
      <c r="AI191" s="201">
        <v>517649</v>
      </c>
      <c r="AJ191" s="201">
        <v>488957</v>
      </c>
      <c r="AK191" s="201">
        <v>490014</v>
      </c>
      <c r="AL191" s="201">
        <v>485105</v>
      </c>
      <c r="AM191" s="201">
        <v>483418</v>
      </c>
      <c r="AN191" s="201">
        <v>513572</v>
      </c>
      <c r="AO191" s="202">
        <v>522914</v>
      </c>
      <c r="AP191" s="202">
        <v>552737</v>
      </c>
      <c r="AQ191" s="202">
        <v>616787</v>
      </c>
      <c r="AR191" s="202">
        <v>671665</v>
      </c>
      <c r="AS191" s="202">
        <v>694157</v>
      </c>
      <c r="AT191" s="202">
        <v>764032</v>
      </c>
      <c r="AU191" s="202">
        <v>754521</v>
      </c>
      <c r="AV191" s="202">
        <v>761832</v>
      </c>
      <c r="AW191" s="202">
        <v>1075122</v>
      </c>
      <c r="AX191" s="202">
        <v>1117926</v>
      </c>
      <c r="AY191" s="202">
        <v>1076501</v>
      </c>
      <c r="AZ191" s="202">
        <v>1127952</v>
      </c>
      <c r="BA191" s="202">
        <v>1179400</v>
      </c>
      <c r="BB191" s="202">
        <v>1187549</v>
      </c>
      <c r="BC191" s="202">
        <v>1117615</v>
      </c>
      <c r="BD191" s="202">
        <v>1203018</v>
      </c>
      <c r="BE191" s="202">
        <v>1251526</v>
      </c>
      <c r="BF191" s="202">
        <v>1286340</v>
      </c>
      <c r="BG191" s="202">
        <v>1277765</v>
      </c>
      <c r="BH191" s="202">
        <v>1247399</v>
      </c>
      <c r="BI191" s="202">
        <v>1275995</v>
      </c>
      <c r="BJ191" s="202">
        <v>1420962</v>
      </c>
      <c r="BK191" s="202">
        <v>1514944</v>
      </c>
      <c r="BL191" s="202">
        <v>1497617</v>
      </c>
    </row>
  </sheetData>
  <phoneticPr fontId="26" type="noConversion"/>
  <pageMargins left="0.511811024" right="0.511811024" top="0.78740157499999996" bottom="0.78740157499999996" header="0.31496062000000002" footer="0.31496062000000002"/>
  <pageSetup paperSize="9" orientation="portrait" r:id="rId1"/>
  <ignoredErrors>
    <ignoredError sqref="BA43 BA6" numberStoredAsText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D352B-2550-4C25-9202-CA019E17EAB1}">
  <sheetPr>
    <tabColor rgb="FF4B5866"/>
  </sheetPr>
  <dimension ref="B5:AH47"/>
  <sheetViews>
    <sheetView showGridLines="0" zoomScaleNormal="100" workbookViewId="0">
      <pane xSplit="3" ySplit="7" topLeftCell="Z8" activePane="bottomRight" state="frozen"/>
      <selection pane="topRight" activeCell="D1" sqref="D1"/>
      <selection pane="bottomLeft" activeCell="A12" sqref="A12"/>
      <selection pane="bottomRight"/>
    </sheetView>
  </sheetViews>
  <sheetFormatPr defaultColWidth="8.6328125" defaultRowHeight="14.5"/>
  <cols>
    <col min="1" max="1" width="3.08984375" customWidth="1"/>
    <col min="2" max="2" width="33" bestFit="1" customWidth="1"/>
    <col min="3" max="3" width="33.54296875" customWidth="1"/>
    <col min="4" max="4" width="7" style="95" bestFit="1" customWidth="1"/>
    <col min="5" max="5" width="7.36328125" style="95" bestFit="1" customWidth="1"/>
    <col min="6" max="6" width="7.54296875" style="95" bestFit="1" customWidth="1"/>
    <col min="7" max="7" width="7.6328125" style="95" bestFit="1" customWidth="1"/>
    <col min="8" max="8" width="7.453125" style="95" bestFit="1" customWidth="1"/>
    <col min="9" max="9" width="7.54296875" style="95" bestFit="1" customWidth="1"/>
    <col min="10" max="11" width="7.90625" style="95" bestFit="1" customWidth="1"/>
    <col min="12" max="12" width="7.54296875" style="95" bestFit="1" customWidth="1"/>
    <col min="13" max="13" width="7.36328125" style="95" bestFit="1" customWidth="1"/>
    <col min="14" max="17" width="7.54296875" style="95" bestFit="1" customWidth="1"/>
    <col min="18" max="27" width="9" customWidth="1"/>
    <col min="28" max="34" width="15.6328125" customWidth="1"/>
  </cols>
  <sheetData>
    <row r="5" spans="2:34" s="31" customFormat="1" ht="15" customHeight="1">
      <c r="B5" s="29" t="s">
        <v>577</v>
      </c>
      <c r="C5" s="74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</row>
    <row r="6" spans="2:34" s="31" customFormat="1" ht="15" customHeight="1">
      <c r="B6" s="26" t="s">
        <v>573</v>
      </c>
      <c r="C6" s="212" t="s">
        <v>693</v>
      </c>
      <c r="D6" s="131" t="s">
        <v>680</v>
      </c>
      <c r="E6" s="132" t="s">
        <v>681</v>
      </c>
      <c r="F6" s="131" t="s">
        <v>682</v>
      </c>
      <c r="G6" s="132" t="s">
        <v>683</v>
      </c>
      <c r="H6" s="131" t="s">
        <v>684</v>
      </c>
      <c r="I6" s="132" t="s">
        <v>685</v>
      </c>
      <c r="J6" s="131" t="s">
        <v>686</v>
      </c>
      <c r="K6" s="132" t="s">
        <v>687</v>
      </c>
      <c r="L6" s="131" t="s">
        <v>640</v>
      </c>
      <c r="M6" s="132" t="s">
        <v>641</v>
      </c>
      <c r="N6" s="131" t="s">
        <v>642</v>
      </c>
      <c r="O6" s="133" t="s">
        <v>643</v>
      </c>
      <c r="P6" s="133" t="s">
        <v>692</v>
      </c>
      <c r="Q6" s="133" t="s">
        <v>727</v>
      </c>
      <c r="R6" s="133" t="s">
        <v>731</v>
      </c>
      <c r="S6" s="133" t="s">
        <v>738</v>
      </c>
      <c r="T6" s="270" t="s">
        <v>739</v>
      </c>
      <c r="U6" s="270" t="s">
        <v>800</v>
      </c>
      <c r="V6" s="270" t="s">
        <v>851</v>
      </c>
      <c r="W6" s="270" t="s">
        <v>854</v>
      </c>
      <c r="X6" s="270" t="s">
        <v>855</v>
      </c>
      <c r="Y6" s="270" t="s">
        <v>863</v>
      </c>
      <c r="Z6" s="270" t="s">
        <v>868</v>
      </c>
      <c r="AA6" s="270" t="s">
        <v>885</v>
      </c>
      <c r="AC6" s="133">
        <v>2020</v>
      </c>
      <c r="AD6" s="133">
        <v>2021</v>
      </c>
      <c r="AE6" s="133">
        <v>2022</v>
      </c>
      <c r="AF6" s="133">
        <v>2023</v>
      </c>
      <c r="AG6" s="133">
        <v>2024</v>
      </c>
      <c r="AH6" s="133">
        <v>2025</v>
      </c>
    </row>
    <row r="7" spans="2:34" s="182" customFormat="1" ht="15" customHeight="1">
      <c r="B7" s="180"/>
      <c r="C7" s="180"/>
      <c r="D7" s="181" t="s">
        <v>475</v>
      </c>
      <c r="E7" s="175" t="s">
        <v>475</v>
      </c>
      <c r="F7" s="181" t="s">
        <v>475</v>
      </c>
      <c r="G7" s="175" t="s">
        <v>475</v>
      </c>
      <c r="H7" s="181" t="s">
        <v>475</v>
      </c>
      <c r="I7" s="175" t="s">
        <v>475</v>
      </c>
      <c r="J7" s="181" t="s">
        <v>475</v>
      </c>
      <c r="K7" s="175" t="s">
        <v>475</v>
      </c>
      <c r="L7" s="181" t="s">
        <v>475</v>
      </c>
      <c r="M7" s="175" t="s">
        <v>475</v>
      </c>
      <c r="N7" s="181" t="s">
        <v>475</v>
      </c>
      <c r="O7" s="177" t="s">
        <v>475</v>
      </c>
      <c r="P7" s="177" t="s">
        <v>475</v>
      </c>
      <c r="Q7" s="177" t="s">
        <v>475</v>
      </c>
      <c r="R7" s="177" t="s">
        <v>475</v>
      </c>
      <c r="S7" s="181" t="s">
        <v>475</v>
      </c>
      <c r="T7" s="181" t="s">
        <v>475</v>
      </c>
      <c r="U7" s="181" t="s">
        <v>475</v>
      </c>
      <c r="V7" s="181" t="s">
        <v>475</v>
      </c>
      <c r="W7" s="181" t="s">
        <v>475</v>
      </c>
      <c r="X7" s="181" t="s">
        <v>475</v>
      </c>
      <c r="Y7" s="181" t="s">
        <v>475</v>
      </c>
      <c r="Z7" s="181" t="s">
        <v>475</v>
      </c>
      <c r="AA7" s="181" t="s">
        <v>475</v>
      </c>
      <c r="AC7" s="181" t="s">
        <v>475</v>
      </c>
      <c r="AD7" s="175" t="s">
        <v>475</v>
      </c>
      <c r="AE7" s="181" t="s">
        <v>475</v>
      </c>
      <c r="AF7" s="181" t="s">
        <v>475</v>
      </c>
      <c r="AG7" s="181" t="s">
        <v>475</v>
      </c>
      <c r="AH7" s="181" t="s">
        <v>475</v>
      </c>
    </row>
    <row r="8" spans="2:34" s="31" customFormat="1" ht="15" customHeight="1">
      <c r="B8" s="78" t="s">
        <v>707</v>
      </c>
      <c r="C8" s="78" t="s">
        <v>706</v>
      </c>
      <c r="D8" s="91">
        <v>10725.323809999998</v>
      </c>
      <c r="E8" s="62">
        <v>8476.2257418000081</v>
      </c>
      <c r="F8" s="91">
        <v>13097.680419999986</v>
      </c>
      <c r="G8" s="62">
        <v>14733.917200000013</v>
      </c>
      <c r="H8" s="91">
        <v>15554.03818</v>
      </c>
      <c r="I8" s="62">
        <v>18594.955489075004</v>
      </c>
      <c r="J8" s="91">
        <v>22171.246949150005</v>
      </c>
      <c r="K8" s="62">
        <v>23087.758557301237</v>
      </c>
      <c r="L8" s="91">
        <v>15194.184176007659</v>
      </c>
      <c r="M8" s="62">
        <v>18005.291929592338</v>
      </c>
      <c r="N8" s="91">
        <v>19565.741114404995</v>
      </c>
      <c r="O8" s="63">
        <v>21277.925439995004</v>
      </c>
      <c r="P8" s="63">
        <v>21777.870747341356</v>
      </c>
      <c r="Q8" s="63">
        <v>33510.607546805979</v>
      </c>
      <c r="R8" s="63">
        <v>20010.814751453985</v>
      </c>
      <c r="S8" s="91">
        <v>25818.778125265238</v>
      </c>
      <c r="T8" s="91">
        <v>25573.194756670222</v>
      </c>
      <c r="U8" s="91">
        <v>26327.002084622749</v>
      </c>
      <c r="V8" s="91">
        <v>25617.093830264894</v>
      </c>
      <c r="W8" s="91">
        <v>26200.283037375008</v>
      </c>
      <c r="X8" s="91">
        <v>22763.41491231375</v>
      </c>
      <c r="Y8" s="91">
        <v>27354.403708363083</v>
      </c>
      <c r="Z8" s="91">
        <v>24194.508740149995</v>
      </c>
      <c r="AA8" s="91">
        <v>31298.412786825</v>
      </c>
      <c r="AB8" s="243"/>
      <c r="AC8" s="257">
        <f>SUM(D8:G8)</f>
        <v>47033.147171800003</v>
      </c>
      <c r="AD8" s="243">
        <f>SUM(H8:K8)</f>
        <v>79407.999175526245</v>
      </c>
      <c r="AE8" s="257">
        <f>SUM(L8:O8)</f>
        <v>74043.142659999998</v>
      </c>
      <c r="AF8" s="257">
        <f>SUM(P8:S8)</f>
        <v>101118.07117086656</v>
      </c>
      <c r="AG8" s="257">
        <v>103717.57370893286</v>
      </c>
      <c r="AH8" s="257">
        <v>105610.74014765181</v>
      </c>
    </row>
    <row r="9" spans="2:34" s="31" customFormat="1" ht="15" customHeight="1">
      <c r="B9" s="78" t="s">
        <v>500</v>
      </c>
      <c r="C9" s="78" t="s">
        <v>500</v>
      </c>
      <c r="D9" s="91">
        <v>0</v>
      </c>
      <c r="E9" s="62">
        <v>0</v>
      </c>
      <c r="F9" s="91">
        <v>0</v>
      </c>
      <c r="G9" s="62">
        <v>0</v>
      </c>
      <c r="H9" s="91">
        <v>0</v>
      </c>
      <c r="I9" s="62">
        <v>3508.3648900000003</v>
      </c>
      <c r="J9" s="91">
        <v>5664.6946699999999</v>
      </c>
      <c r="K9" s="62">
        <v>6014.1111599999986</v>
      </c>
      <c r="L9" s="91">
        <v>5859.942430000001</v>
      </c>
      <c r="M9" s="62">
        <v>6763.987079999999</v>
      </c>
      <c r="N9" s="91">
        <v>6750.8579300000019</v>
      </c>
      <c r="O9" s="63">
        <v>6432.7601400000003</v>
      </c>
      <c r="P9" s="63">
        <v>6851.6487799999995</v>
      </c>
      <c r="Q9" s="63">
        <v>7117.5408700000007</v>
      </c>
      <c r="R9" s="63">
        <v>7410.2161100000012</v>
      </c>
      <c r="S9" s="91">
        <v>8049.9970800000019</v>
      </c>
      <c r="T9" s="91">
        <v>8245.9496599999984</v>
      </c>
      <c r="U9" s="91">
        <v>8406.7094400000005</v>
      </c>
      <c r="V9" s="91">
        <v>10578.525180000002</v>
      </c>
      <c r="W9" s="91">
        <v>12780.371240000002</v>
      </c>
      <c r="X9" s="91">
        <v>12211.16416</v>
      </c>
      <c r="Y9" s="91">
        <v>13660.554220000002</v>
      </c>
      <c r="Z9" s="91">
        <v>14687.627570000001</v>
      </c>
      <c r="AA9" s="91">
        <v>9862.1800300000014</v>
      </c>
      <c r="AC9" s="257">
        <f t="shared" ref="AC9:AC10" si="0">SUM(D9:G9)</f>
        <v>0</v>
      </c>
      <c r="AD9" s="243">
        <f t="shared" ref="AD9:AD10" si="1">SUM(H9:K9)</f>
        <v>15187.170719999998</v>
      </c>
      <c r="AE9" s="257">
        <f t="shared" ref="AE9:AE10" si="2">SUM(L9:O9)</f>
        <v>25807.547579999999</v>
      </c>
      <c r="AF9" s="257">
        <f t="shared" ref="AF9:AF10" si="3">SUM(P9:S9)</f>
        <v>29429.402840000002</v>
      </c>
      <c r="AG9" s="257">
        <v>40011.555520000002</v>
      </c>
      <c r="AH9" s="257">
        <v>50421.525980000006</v>
      </c>
    </row>
    <row r="10" spans="2:34" s="31" customFormat="1" ht="15" customHeight="1">
      <c r="B10" s="78" t="s">
        <v>705</v>
      </c>
      <c r="C10" s="78" t="s">
        <v>705</v>
      </c>
      <c r="D10" s="91">
        <v>0</v>
      </c>
      <c r="E10" s="62">
        <v>0</v>
      </c>
      <c r="F10" s="91">
        <v>0</v>
      </c>
      <c r="G10" s="62">
        <v>0</v>
      </c>
      <c r="H10" s="91">
        <v>0</v>
      </c>
      <c r="I10" s="62">
        <v>3384.3248100000001</v>
      </c>
      <c r="J10" s="91">
        <v>4666.4506100000017</v>
      </c>
      <c r="K10" s="62">
        <v>16087.718135285004</v>
      </c>
      <c r="L10" s="91">
        <v>11269.563880000002</v>
      </c>
      <c r="M10" s="62">
        <v>14461.163450000004</v>
      </c>
      <c r="N10" s="91">
        <v>14697.049889999997</v>
      </c>
      <c r="O10" s="63">
        <v>15245.802540000001</v>
      </c>
      <c r="P10" s="63">
        <v>11655.895140000001</v>
      </c>
      <c r="Q10" s="63">
        <v>7380.5021500000012</v>
      </c>
      <c r="R10" s="63">
        <v>5378.063119999998</v>
      </c>
      <c r="S10" s="91">
        <v>8290.5271000000012</v>
      </c>
      <c r="T10" s="91">
        <v>13886.24454</v>
      </c>
      <c r="U10" s="91">
        <v>16729.706420000002</v>
      </c>
      <c r="V10" s="91">
        <v>15410.935739999999</v>
      </c>
      <c r="W10" s="91">
        <v>17972.344849999994</v>
      </c>
      <c r="X10" s="91">
        <v>7984.6272799999997</v>
      </c>
      <c r="Y10" s="91">
        <v>9680.7094499999985</v>
      </c>
      <c r="Z10" s="91">
        <v>13344.722460000005</v>
      </c>
      <c r="AA10" s="91">
        <v>7290.6798899999931</v>
      </c>
      <c r="AC10" s="257">
        <f t="shared" si="0"/>
        <v>0</v>
      </c>
      <c r="AD10" s="243">
        <f t="shared" si="1"/>
        <v>24138.493555285007</v>
      </c>
      <c r="AE10" s="257">
        <f t="shared" si="2"/>
        <v>55673.579760000008</v>
      </c>
      <c r="AF10" s="257">
        <f t="shared" si="3"/>
        <v>32704.987509999999</v>
      </c>
      <c r="AG10" s="257">
        <v>63999.231549999997</v>
      </c>
      <c r="AH10" s="257">
        <v>38300.739079999999</v>
      </c>
    </row>
    <row r="11" spans="2:34" s="31" customFormat="1" ht="15" customHeight="1">
      <c r="B11" s="26" t="s">
        <v>480</v>
      </c>
      <c r="C11" s="26" t="s">
        <v>517</v>
      </c>
      <c r="D11" s="131" t="s">
        <v>680</v>
      </c>
      <c r="E11" s="132" t="s">
        <v>681</v>
      </c>
      <c r="F11" s="131" t="s">
        <v>682</v>
      </c>
      <c r="G11" s="132" t="s">
        <v>683</v>
      </c>
      <c r="H11" s="131" t="s">
        <v>684</v>
      </c>
      <c r="I11" s="132" t="s">
        <v>685</v>
      </c>
      <c r="J11" s="131" t="s">
        <v>686</v>
      </c>
      <c r="K11" s="132" t="s">
        <v>687</v>
      </c>
      <c r="L11" s="131" t="s">
        <v>640</v>
      </c>
      <c r="M11" s="132" t="s">
        <v>641</v>
      </c>
      <c r="N11" s="131" t="s">
        <v>642</v>
      </c>
      <c r="O11" s="133" t="s">
        <v>643</v>
      </c>
      <c r="P11" s="133" t="s">
        <v>692</v>
      </c>
      <c r="Q11" s="133" t="str">
        <f>Q6</f>
        <v>2Q23</v>
      </c>
      <c r="R11" s="133" t="str">
        <f>R6</f>
        <v>3Q23</v>
      </c>
      <c r="S11" s="131" t="s">
        <v>738</v>
      </c>
      <c r="T11" s="131" t="s">
        <v>739</v>
      </c>
      <c r="U11" s="131" t="s">
        <v>800</v>
      </c>
      <c r="V11" s="131" t="str">
        <f t="shared" ref="V11:AA11" si="4">V6</f>
        <v>3Q24</v>
      </c>
      <c r="W11" s="131" t="str">
        <f t="shared" si="4"/>
        <v>4Q24</v>
      </c>
      <c r="X11" s="131" t="str">
        <f t="shared" si="4"/>
        <v>1Q25</v>
      </c>
      <c r="Y11" s="131" t="str">
        <f t="shared" si="4"/>
        <v>2Q25</v>
      </c>
      <c r="Z11" s="131" t="str">
        <f t="shared" si="4"/>
        <v>3Q25</v>
      </c>
      <c r="AA11" s="131" t="str">
        <f t="shared" si="4"/>
        <v>4Q25</v>
      </c>
      <c r="AC11" s="131">
        <v>2020</v>
      </c>
      <c r="AD11" s="132">
        <v>2021</v>
      </c>
      <c r="AE11" s="131">
        <v>2022</v>
      </c>
      <c r="AF11" s="131">
        <v>2023</v>
      </c>
      <c r="AG11" s="133">
        <f>AG6</f>
        <v>2024</v>
      </c>
      <c r="AH11" s="133">
        <f>AH6</f>
        <v>2025</v>
      </c>
    </row>
    <row r="12" spans="2:34" s="31" customFormat="1" ht="15" customHeight="1">
      <c r="B12" s="78" t="s">
        <v>481</v>
      </c>
      <c r="C12" s="78" t="s">
        <v>518</v>
      </c>
      <c r="D12" s="92">
        <v>10725.323809999998</v>
      </c>
      <c r="E12" s="65">
        <v>8476.2257418000099</v>
      </c>
      <c r="F12" s="91">
        <v>13097.680419999982</v>
      </c>
      <c r="G12" s="65">
        <v>14733.917200000011</v>
      </c>
      <c r="H12" s="91">
        <v>15554.03818</v>
      </c>
      <c r="I12" s="65">
        <v>25487.645189075</v>
      </c>
      <c r="J12" s="91">
        <v>32502.392229150013</v>
      </c>
      <c r="K12" s="65">
        <v>45189.587852586243</v>
      </c>
      <c r="L12" s="92">
        <v>32323.690484330858</v>
      </c>
      <c r="M12" s="65">
        <v>39230.442474996598</v>
      </c>
      <c r="N12" s="92">
        <v>41013.648919171275</v>
      </c>
      <c r="O12" s="66">
        <v>42956.488124327567</v>
      </c>
      <c r="P12" s="66">
        <v>40285.414667239245</v>
      </c>
      <c r="Q12" s="66">
        <v>48008.650566908058</v>
      </c>
      <c r="R12" s="66">
        <v>32799.093979206918</v>
      </c>
      <c r="S12" s="92">
        <v>42159.302307512342</v>
      </c>
      <c r="T12" s="92">
        <v>47705.388952523223</v>
      </c>
      <c r="U12" s="92">
        <v>51463.41794825461</v>
      </c>
      <c r="V12" s="92">
        <v>51606.554750780029</v>
      </c>
      <c r="W12" s="92">
        <v>56952.999127375035</v>
      </c>
      <c r="X12" s="92">
        <v>42959.206352313755</v>
      </c>
      <c r="Y12" s="92">
        <v>50695.667378363061</v>
      </c>
      <c r="Z12" s="92">
        <v>52226.858770150022</v>
      </c>
      <c r="AA12" s="92">
        <v>48451.272706824959</v>
      </c>
      <c r="AC12" s="221">
        <f>SUM(D12:G12)</f>
        <v>47033.147171800003</v>
      </c>
      <c r="AD12" s="243">
        <f>SUM(H12:K12)</f>
        <v>118733.66345081126</v>
      </c>
      <c r="AE12" s="221">
        <f>SUM(L12:O12)</f>
        <v>155524.27000282629</v>
      </c>
      <c r="AF12" s="221">
        <f>SUM(P12:S12)</f>
        <v>163252.46152086658</v>
      </c>
      <c r="AG12" s="221">
        <v>207728.36077893287</v>
      </c>
      <c r="AH12" s="221">
        <v>194333.00520765179</v>
      </c>
    </row>
    <row r="13" spans="2:34" s="31" customFormat="1" ht="15" customHeight="1">
      <c r="B13" s="78" t="s">
        <v>482</v>
      </c>
      <c r="C13" s="78" t="s">
        <v>298</v>
      </c>
      <c r="D13" s="92">
        <v>-7.7211400000000001</v>
      </c>
      <c r="E13" s="65">
        <v>-3.7336899999999997</v>
      </c>
      <c r="F13" s="92">
        <v>-5.6074400000000004</v>
      </c>
      <c r="G13" s="65">
        <v>-11.03177</v>
      </c>
      <c r="H13" s="92">
        <v>-6.8018400000000003</v>
      </c>
      <c r="I13" s="65">
        <v>-4632.4718599999997</v>
      </c>
      <c r="J13" s="92">
        <v>-7202.9527200000002</v>
      </c>
      <c r="K13" s="65">
        <v>-18166.178725285001</v>
      </c>
      <c r="L13" s="92">
        <v>-15796.42355</v>
      </c>
      <c r="M13" s="65">
        <v>-19414.559950000003</v>
      </c>
      <c r="N13" s="92">
        <v>-17969.437120000006</v>
      </c>
      <c r="O13" s="66">
        <v>-21101.384267832978</v>
      </c>
      <c r="P13" s="66">
        <v>-16611.872890000002</v>
      </c>
      <c r="Q13" s="66">
        <v>-14881.863686364002</v>
      </c>
      <c r="R13" s="66">
        <v>-14564.32423235999</v>
      </c>
      <c r="S13" s="92">
        <v>-19878.130354240009</v>
      </c>
      <c r="T13" s="92">
        <v>-18076.751156377002</v>
      </c>
      <c r="U13" s="92">
        <v>-18067.604457721845</v>
      </c>
      <c r="V13" s="92">
        <v>-21062.143895678058</v>
      </c>
      <c r="W13" s="92">
        <v>-23468.143466075002</v>
      </c>
      <c r="X13" s="92">
        <v>-17114.754205325004</v>
      </c>
      <c r="Y13" s="92">
        <v>-17070.394790474991</v>
      </c>
      <c r="Z13" s="92">
        <v>-22028.37363785</v>
      </c>
      <c r="AA13" s="92">
        <v>-20864.131240625</v>
      </c>
      <c r="AC13" s="221">
        <f t="shared" ref="AC13:AC19" si="5">SUM(D13:G13)</f>
        <v>-28.09404</v>
      </c>
      <c r="AD13" s="243">
        <f t="shared" ref="AD13:AD19" si="6">SUM(H13:K13)</f>
        <v>-30008.405145285</v>
      </c>
      <c r="AE13" s="221">
        <f t="shared" ref="AE13:AE19" si="7">SUM(L13:O13)</f>
        <v>-74281.804887832986</v>
      </c>
      <c r="AF13" s="221">
        <f t="shared" ref="AF13:AF19" si="8">SUM(P13:S13)</f>
        <v>-65936.191162964009</v>
      </c>
      <c r="AG13" s="221">
        <v>-80674.642975851923</v>
      </c>
      <c r="AH13" s="221">
        <v>-77077.653874274984</v>
      </c>
    </row>
    <row r="14" spans="2:34" s="31" customFormat="1" ht="15" customHeight="1">
      <c r="B14" s="78" t="s">
        <v>483</v>
      </c>
      <c r="C14" s="78" t="s">
        <v>519</v>
      </c>
      <c r="D14" s="92">
        <v>10717.602669999998</v>
      </c>
      <c r="E14" s="65">
        <v>8472.4920518000108</v>
      </c>
      <c r="F14" s="92">
        <v>13092.072979999983</v>
      </c>
      <c r="G14" s="65">
        <v>14722.885430000011</v>
      </c>
      <c r="H14" s="92">
        <v>15547.236339999999</v>
      </c>
      <c r="I14" s="65">
        <v>20855.173329074998</v>
      </c>
      <c r="J14" s="92">
        <v>25299.439509150012</v>
      </c>
      <c r="K14" s="65">
        <v>27023.409127301242</v>
      </c>
      <c r="L14" s="92">
        <v>16527.266934330859</v>
      </c>
      <c r="M14" s="65">
        <v>19815.882524996596</v>
      </c>
      <c r="N14" s="92">
        <v>23044.211799171269</v>
      </c>
      <c r="O14" s="66">
        <v>21855.103856494588</v>
      </c>
      <c r="P14" s="66">
        <v>23673.541777239243</v>
      </c>
      <c r="Q14" s="66">
        <v>33126.786880544052</v>
      </c>
      <c r="R14" s="66">
        <v>18234.769746846927</v>
      </c>
      <c r="S14" s="92">
        <v>22281.171953272333</v>
      </c>
      <c r="T14" s="92">
        <v>29628.63779614622</v>
      </c>
      <c r="U14" s="92">
        <v>33395.813490532761</v>
      </c>
      <c r="V14" s="92">
        <v>30544.410855101971</v>
      </c>
      <c r="W14" s="92">
        <v>33484.855661300033</v>
      </c>
      <c r="X14" s="92">
        <v>25844.452146988751</v>
      </c>
      <c r="Y14" s="92">
        <v>33625.272587888074</v>
      </c>
      <c r="Z14" s="92">
        <v>30198.485132300022</v>
      </c>
      <c r="AA14" s="92">
        <v>27587.141466199959</v>
      </c>
      <c r="AC14" s="221">
        <f t="shared" si="5"/>
        <v>47005.053131799999</v>
      </c>
      <c r="AD14" s="243">
        <f t="shared" si="6"/>
        <v>88725.258305526251</v>
      </c>
      <c r="AE14" s="221">
        <f t="shared" si="7"/>
        <v>81242.46511499332</v>
      </c>
      <c r="AF14" s="221">
        <f t="shared" si="8"/>
        <v>97316.270357902555</v>
      </c>
      <c r="AG14" s="221">
        <v>127053.71780308094</v>
      </c>
      <c r="AH14" s="221">
        <v>117255.35133337681</v>
      </c>
    </row>
    <row r="15" spans="2:34" s="31" customFormat="1" ht="15" customHeight="1">
      <c r="B15" s="78" t="s">
        <v>484</v>
      </c>
      <c r="C15" s="78" t="s">
        <v>520</v>
      </c>
      <c r="D15" s="93">
        <v>0.9992801019216967</v>
      </c>
      <c r="E15" s="68">
        <v>0.99955951031582524</v>
      </c>
      <c r="F15" s="93">
        <v>0.99957187533821357</v>
      </c>
      <c r="G15" s="68">
        <v>0.99925126700182632</v>
      </c>
      <c r="H15" s="93">
        <v>0.99956269620009375</v>
      </c>
      <c r="I15" s="68">
        <v>0.81824637679805512</v>
      </c>
      <c r="J15" s="93">
        <v>0.77838699781796428</v>
      </c>
      <c r="K15" s="68">
        <v>0.59800078760299347</v>
      </c>
      <c r="L15" s="93">
        <v>0.51130507335919984</v>
      </c>
      <c r="M15" s="68">
        <v>0.50511493816635356</v>
      </c>
      <c r="N15" s="93">
        <v>0.56186690056732713</v>
      </c>
      <c r="O15" s="69">
        <v>0.50877305875750534</v>
      </c>
      <c r="P15" s="69">
        <v>0.58764547846372195</v>
      </c>
      <c r="Q15" s="69">
        <v>0.69001703837470607</v>
      </c>
      <c r="R15" s="69">
        <v>0.55595345890977699</v>
      </c>
      <c r="S15" s="93">
        <v>0.52849954182714409</v>
      </c>
      <c r="T15" s="93">
        <v>0.62107527989412004</v>
      </c>
      <c r="U15" s="93">
        <v>0.64892334831144627</v>
      </c>
      <c r="V15" s="93">
        <v>0.59187076142958939</v>
      </c>
      <c r="W15" s="93">
        <v>0.58793840841307332</v>
      </c>
      <c r="X15" s="93">
        <v>0.60160450672750354</v>
      </c>
      <c r="Y15" s="93">
        <v>0.66327704766027717</v>
      </c>
      <c r="Z15" s="93">
        <v>0.57821752721532249</v>
      </c>
      <c r="AA15" s="93">
        <v>0.56937908799894066</v>
      </c>
      <c r="AB15" s="238"/>
      <c r="AC15" s="259">
        <f>AC14/AC12</f>
        <v>0.99940267573638264</v>
      </c>
      <c r="AD15" s="259">
        <f>AD14/AD12</f>
        <v>0.7472628715973475</v>
      </c>
      <c r="AE15" s="259">
        <f>AE14/AE12</f>
        <v>0.52237805143542504</v>
      </c>
      <c r="AF15" s="259">
        <f>AF14/AF12</f>
        <v>0.59610905373983469</v>
      </c>
      <c r="AG15" s="259">
        <v>0.61163394986923869</v>
      </c>
      <c r="AH15" s="259">
        <v>0.60337332409430533</v>
      </c>
    </row>
    <row r="16" spans="2:34" s="31" customFormat="1" ht="15" customHeight="1">
      <c r="B16" s="78" t="s">
        <v>485</v>
      </c>
      <c r="C16" s="78" t="s">
        <v>521</v>
      </c>
      <c r="D16" s="92">
        <v>-21810.282490000001</v>
      </c>
      <c r="E16" s="65">
        <v>-15249.981740000003</v>
      </c>
      <c r="F16" s="92">
        <v>-14389.552380000005</v>
      </c>
      <c r="G16" s="65">
        <v>70629.37169</v>
      </c>
      <c r="H16" s="92">
        <v>-14582.221659999999</v>
      </c>
      <c r="I16" s="65">
        <v>-15724.478960000002</v>
      </c>
      <c r="J16" s="92">
        <v>-31027.541250000002</v>
      </c>
      <c r="K16" s="65">
        <v>-26996.134773934013</v>
      </c>
      <c r="L16" s="92">
        <v>-22595.072281999797</v>
      </c>
      <c r="M16" s="65">
        <v>-26870.506030000004</v>
      </c>
      <c r="N16" s="92">
        <v>-31392.249774173761</v>
      </c>
      <c r="O16" s="66">
        <v>-39686.358233794977</v>
      </c>
      <c r="P16" s="66">
        <v>-26480.64374458119</v>
      </c>
      <c r="Q16" s="66">
        <v>-37155.314077729548</v>
      </c>
      <c r="R16" s="66">
        <v>-34787.209042027804</v>
      </c>
      <c r="S16" s="92">
        <v>-44113.224760522004</v>
      </c>
      <c r="T16" s="92">
        <v>-35842.631086424997</v>
      </c>
      <c r="U16" s="92">
        <v>-46490.75682856499</v>
      </c>
      <c r="V16" s="92">
        <v>-24522.066923939969</v>
      </c>
      <c r="W16" s="92">
        <v>-43526.234461267006</v>
      </c>
      <c r="X16" s="92">
        <v>-133907.44222694999</v>
      </c>
      <c r="Y16" s="92">
        <v>-40440.777603049974</v>
      </c>
      <c r="Z16" s="92">
        <v>-36136.684996067008</v>
      </c>
      <c r="AA16" s="92">
        <v>-35200.701323932997</v>
      </c>
      <c r="AC16" s="221">
        <f t="shared" si="5"/>
        <v>19179.555079999991</v>
      </c>
      <c r="AD16" s="243">
        <f t="shared" si="6"/>
        <v>-88330.376643934025</v>
      </c>
      <c r="AE16" s="221">
        <f t="shared" si="7"/>
        <v>-120544.18631996855</v>
      </c>
      <c r="AF16" s="221">
        <f t="shared" si="8"/>
        <v>-142536.39162486052</v>
      </c>
      <c r="AG16" s="221">
        <v>-150381.689300197</v>
      </c>
      <c r="AH16" s="221">
        <v>-245685.60615000001</v>
      </c>
    </row>
    <row r="17" spans="2:34" s="31" customFormat="1" ht="15" customHeight="1">
      <c r="B17" s="78" t="s">
        <v>332</v>
      </c>
      <c r="C17" s="78" t="s">
        <v>396</v>
      </c>
      <c r="D17" s="92">
        <v>5790.9032687359286</v>
      </c>
      <c r="E17" s="65">
        <v>65407.78603808811</v>
      </c>
      <c r="F17" s="92">
        <v>108499.27189390374</v>
      </c>
      <c r="G17" s="65">
        <v>387882.61913547636</v>
      </c>
      <c r="H17" s="92">
        <v>139311.11390885207</v>
      </c>
      <c r="I17" s="65">
        <v>124087.71502053189</v>
      </c>
      <c r="J17" s="92">
        <v>262684.03576061601</v>
      </c>
      <c r="K17" s="65">
        <v>222883.08496492039</v>
      </c>
      <c r="L17" s="92">
        <v>149134.32697273986</v>
      </c>
      <c r="M17" s="65">
        <v>130771.48617722424</v>
      </c>
      <c r="N17" s="92">
        <v>150932.20704089935</v>
      </c>
      <c r="O17" s="66">
        <v>101594.79007755339</v>
      </c>
      <c r="P17" s="66">
        <v>148704.64653617694</v>
      </c>
      <c r="Q17" s="66">
        <v>142992.14600296793</v>
      </c>
      <c r="R17" s="66">
        <v>111362.4937584713</v>
      </c>
      <c r="S17" s="92">
        <v>77173.843598905863</v>
      </c>
      <c r="T17" s="92">
        <v>131815.27259836774</v>
      </c>
      <c r="U17" s="92">
        <v>146316.04250708234</v>
      </c>
      <c r="V17" s="92">
        <v>158075.20227479274</v>
      </c>
      <c r="W17" s="92">
        <v>129746.03300470412</v>
      </c>
      <c r="X17" s="92">
        <v>11508.584450498987</v>
      </c>
      <c r="Y17" s="92">
        <v>18934.748840480865</v>
      </c>
      <c r="Z17" s="92">
        <v>96530.08635912092</v>
      </c>
      <c r="AA17" s="92">
        <v>-166261.6129933013</v>
      </c>
      <c r="AC17" s="221">
        <f t="shared" si="5"/>
        <v>567580.58033620415</v>
      </c>
      <c r="AD17" s="243">
        <f t="shared" si="6"/>
        <v>748965.94965492038</v>
      </c>
      <c r="AE17" s="221">
        <f t="shared" si="7"/>
        <v>532432.81026841677</v>
      </c>
      <c r="AF17" s="221">
        <f t="shared" si="8"/>
        <v>480233.12989652203</v>
      </c>
      <c r="AG17" s="221">
        <v>565952.55038494698</v>
      </c>
      <c r="AH17" s="221">
        <v>-39288.193343200532</v>
      </c>
    </row>
    <row r="18" spans="2:34" s="31" customFormat="1" ht="15" customHeight="1">
      <c r="B18" s="78" t="s">
        <v>308</v>
      </c>
      <c r="C18" s="78" t="s">
        <v>308</v>
      </c>
      <c r="D18" s="92">
        <v>-5301.7765512640735</v>
      </c>
      <c r="E18" s="65">
        <v>58630.296349888114</v>
      </c>
      <c r="F18" s="92">
        <v>107201.79249390373</v>
      </c>
      <c r="G18" s="65">
        <v>473234.87625547638</v>
      </c>
      <c r="H18" s="92">
        <v>140276.12858885207</v>
      </c>
      <c r="I18" s="65">
        <v>129218.40938960687</v>
      </c>
      <c r="J18" s="92">
        <v>256955.93401976599</v>
      </c>
      <c r="K18" s="65">
        <v>222910.35931828766</v>
      </c>
      <c r="L18" s="92">
        <v>143066.52162507089</v>
      </c>
      <c r="M18" s="65">
        <v>123716.86267222086</v>
      </c>
      <c r="N18" s="92">
        <v>142584.16906589686</v>
      </c>
      <c r="O18" s="66">
        <v>83763.535700252949</v>
      </c>
      <c r="P18" s="66">
        <v>145897.54456883503</v>
      </c>
      <c r="Q18" s="66">
        <v>138963.61880578243</v>
      </c>
      <c r="R18" s="66">
        <v>94810.054463290449</v>
      </c>
      <c r="S18" s="92">
        <v>55341.790791656138</v>
      </c>
      <c r="T18" s="92">
        <v>125601.27930808895</v>
      </c>
      <c r="U18" s="92">
        <v>133221.09916905014</v>
      </c>
      <c r="V18" s="92">
        <v>164097.54620595471</v>
      </c>
      <c r="W18" s="92">
        <v>119704.65420473719</v>
      </c>
      <c r="X18" s="92">
        <v>-96554.405629462271</v>
      </c>
      <c r="Y18" s="92">
        <v>12119.243825318947</v>
      </c>
      <c r="Z18" s="92">
        <v>90591.886495353916</v>
      </c>
      <c r="AA18" s="92">
        <v>-173875.17285103432</v>
      </c>
      <c r="AC18" s="221">
        <f t="shared" si="5"/>
        <v>633765.18854800414</v>
      </c>
      <c r="AD18" s="243">
        <f t="shared" si="6"/>
        <v>749360.83131651266</v>
      </c>
      <c r="AE18" s="221">
        <f t="shared" si="7"/>
        <v>493131.08906344161</v>
      </c>
      <c r="AF18" s="221">
        <f t="shared" si="8"/>
        <v>435013.00862956402</v>
      </c>
      <c r="AG18" s="221">
        <v>542624.57888783095</v>
      </c>
      <c r="AH18" s="221">
        <v>-167718.44815982372</v>
      </c>
    </row>
    <row r="19" spans="2:34" s="31" customFormat="1" ht="15" customHeight="1">
      <c r="B19" s="78" t="s">
        <v>486</v>
      </c>
      <c r="C19" s="78" t="s">
        <v>486</v>
      </c>
      <c r="D19" s="92">
        <v>-4261.3637412640728</v>
      </c>
      <c r="E19" s="65">
        <v>59657.65500988812</v>
      </c>
      <c r="F19" s="92">
        <v>108191.51481390375</v>
      </c>
      <c r="G19" s="65">
        <v>474435.26786547637</v>
      </c>
      <c r="H19" s="92">
        <v>141402.72697885206</v>
      </c>
      <c r="I19" s="65">
        <v>130508.47727960692</v>
      </c>
      <c r="J19" s="92">
        <v>258687.32001976599</v>
      </c>
      <c r="K19" s="65">
        <v>225090.52315828766</v>
      </c>
      <c r="L19" s="92">
        <v>145153.90846507091</v>
      </c>
      <c r="M19" s="65">
        <v>125818.46381176985</v>
      </c>
      <c r="N19" s="92">
        <v>144677.88317634785</v>
      </c>
      <c r="O19" s="66">
        <v>85952.134200253015</v>
      </c>
      <c r="P19" s="66">
        <v>147892.10302552601</v>
      </c>
      <c r="Q19" s="66">
        <v>140920.24659149841</v>
      </c>
      <c r="R19" s="66">
        <v>97714.663948240457</v>
      </c>
      <c r="S19" s="92">
        <v>69130.159741312207</v>
      </c>
      <c r="T19" s="92">
        <v>130502.36435183095</v>
      </c>
      <c r="U19" s="92">
        <v>138774.4262568221</v>
      </c>
      <c r="V19" s="92">
        <v>165955.44435756671</v>
      </c>
      <c r="W19" s="92">
        <v>122917.22532692111</v>
      </c>
      <c r="X19" s="92">
        <v>-94168.639279462281</v>
      </c>
      <c r="Y19" s="92">
        <v>14597.16906577295</v>
      </c>
      <c r="Z19" s="92">
        <v>93125.831689900311</v>
      </c>
      <c r="AA19" s="92">
        <v>-171287.68337453069</v>
      </c>
      <c r="AC19" s="221">
        <f t="shared" si="5"/>
        <v>638023.07394800417</v>
      </c>
      <c r="AD19" s="243">
        <f t="shared" si="6"/>
        <v>755689.04743651254</v>
      </c>
      <c r="AE19" s="221">
        <f t="shared" si="7"/>
        <v>501602.38965344155</v>
      </c>
      <c r="AF19" s="221">
        <f t="shared" si="8"/>
        <v>455657.17330657708</v>
      </c>
      <c r="AG19" s="221">
        <v>558149.46029314084</v>
      </c>
      <c r="AH19" s="221">
        <v>-157733.3218983197</v>
      </c>
    </row>
    <row r="20" spans="2:34" s="31" customFormat="1" ht="15" customHeight="1">
      <c r="B20" s="78" t="s">
        <v>497</v>
      </c>
      <c r="C20" s="78" t="s">
        <v>522</v>
      </c>
      <c r="D20" s="93">
        <v>-0.39731795671202896</v>
      </c>
      <c r="E20" s="68">
        <v>7.0382333867879305</v>
      </c>
      <c r="F20" s="93">
        <v>8.2603568986686184</v>
      </c>
      <c r="G20" s="68">
        <v>32.200212708231859</v>
      </c>
      <c r="H20" s="93">
        <v>9.0910620986306512</v>
      </c>
      <c r="I20" s="68">
        <v>5.1204603764473289</v>
      </c>
      <c r="J20" s="93">
        <v>7.9590240064779092</v>
      </c>
      <c r="K20" s="68">
        <v>4.9810262464123252</v>
      </c>
      <c r="L20" s="93">
        <v>4.490635391260021</v>
      </c>
      <c r="M20" s="68">
        <v>3.2071640255385816</v>
      </c>
      <c r="N20" s="93">
        <v>3.5275545334060761</v>
      </c>
      <c r="O20" s="69">
        <v>2.0009115724610576</v>
      </c>
      <c r="P20" s="69">
        <v>3.6711078748258306</v>
      </c>
      <c r="Q20" s="69">
        <v>2.935309468761313</v>
      </c>
      <c r="R20" s="69">
        <v>2.9791879010495519</v>
      </c>
      <c r="S20" s="93">
        <v>1.6397368067685965</v>
      </c>
      <c r="T20" s="93">
        <v>2.7355895679146003</v>
      </c>
      <c r="U20" s="93">
        <v>2.6965645071681186</v>
      </c>
      <c r="V20" s="93">
        <v>3.215782281126959</v>
      </c>
      <c r="W20" s="93">
        <v>2.1582221693368155</v>
      </c>
      <c r="X20" s="93">
        <v>-2.1920479281477792</v>
      </c>
      <c r="Y20" s="93">
        <v>0.28793721082372081</v>
      </c>
      <c r="Z20" s="93">
        <v>1.7831022941614454</v>
      </c>
      <c r="AA20" s="93">
        <v>-3.5352566363112832</v>
      </c>
      <c r="AB20" s="238"/>
      <c r="AC20" s="259">
        <f>AC19/AC12</f>
        <v>13.565391905786568</v>
      </c>
      <c r="AD20" s="259">
        <f>AD19/AD12</f>
        <v>6.3645728218398467</v>
      </c>
      <c r="AE20" s="259">
        <f>AE19/AE12</f>
        <v>3.2252354545327626</v>
      </c>
      <c r="AF20" s="259">
        <f>AF19/AF12</f>
        <v>2.791119772784167</v>
      </c>
      <c r="AG20" s="259">
        <v>2.6869198707398962</v>
      </c>
      <c r="AH20" s="259">
        <v>-0.81166511951881759</v>
      </c>
    </row>
    <row r="21" spans="2:34" s="31" customFormat="1" ht="15" customHeight="1">
      <c r="B21" s="78" t="s">
        <v>488</v>
      </c>
      <c r="C21" s="78" t="s">
        <v>523</v>
      </c>
      <c r="D21" s="92">
        <v>4818.6212587359278</v>
      </c>
      <c r="E21" s="65">
        <v>59948.128009888118</v>
      </c>
      <c r="F21" s="92">
        <v>108191.51481390375</v>
      </c>
      <c r="G21" s="65">
        <v>383357.16129547637</v>
      </c>
      <c r="H21" s="92">
        <v>141402.72697885206</v>
      </c>
      <c r="I21" s="65">
        <v>130508.47727960692</v>
      </c>
      <c r="J21" s="92">
        <v>258687.32001976599</v>
      </c>
      <c r="K21" s="65">
        <v>224126.85714828802</v>
      </c>
      <c r="L21" s="92">
        <v>145153.90846507091</v>
      </c>
      <c r="M21" s="65">
        <v>125818.46381176985</v>
      </c>
      <c r="N21" s="92">
        <v>144677.88317634785</v>
      </c>
      <c r="O21" s="66">
        <v>87547.420157078202</v>
      </c>
      <c r="P21" s="66">
        <v>147892.10302552601</v>
      </c>
      <c r="Q21" s="66">
        <v>140920.24659149841</v>
      </c>
      <c r="R21" s="66">
        <v>97714.663948240457</v>
      </c>
      <c r="S21" s="92">
        <v>70245.867891312213</v>
      </c>
      <c r="T21" s="92">
        <v>130502.36435183095</v>
      </c>
      <c r="U21" s="92">
        <v>138774.4262568221</v>
      </c>
      <c r="V21" s="92">
        <v>165955.44435756671</v>
      </c>
      <c r="W21" s="92">
        <v>122917.22532692111</v>
      </c>
      <c r="X21" s="92">
        <v>5819.2990331937226</v>
      </c>
      <c r="Y21" s="92">
        <v>14597.16906577295</v>
      </c>
      <c r="Z21" s="92">
        <v>92690.025124529406</v>
      </c>
      <c r="AA21" s="92">
        <v>-169292.59237453071</v>
      </c>
      <c r="AC21" s="221">
        <f t="shared" ref="AC21" si="9">SUM(D21:G21)</f>
        <v>556315.42537800409</v>
      </c>
      <c r="AD21" s="243">
        <f t="shared" ref="AD21" si="10">SUM(H21:K21)</f>
        <v>754725.38142651296</v>
      </c>
      <c r="AE21" s="221">
        <f t="shared" ref="AE21" si="11">SUM(L21:O21)</f>
        <v>503197.67561026674</v>
      </c>
      <c r="AF21" s="221">
        <f t="shared" ref="AF21" si="12">SUM(P21:S21)</f>
        <v>456772.8814565771</v>
      </c>
      <c r="AG21" s="221">
        <v>558149.46029314084</v>
      </c>
      <c r="AH21" s="221">
        <v>-56186.099151034636</v>
      </c>
    </row>
    <row r="22" spans="2:34" s="31" customFormat="1" ht="15" customHeight="1">
      <c r="B22" s="78" t="s">
        <v>498</v>
      </c>
      <c r="C22" s="78" t="s">
        <v>524</v>
      </c>
      <c r="D22" s="93">
        <v>0.44927513090496879</v>
      </c>
      <c r="E22" s="68">
        <v>7.0725025307263163</v>
      </c>
      <c r="F22" s="93">
        <v>8.2603568986686184</v>
      </c>
      <c r="G22" s="68">
        <v>26.01868573657222</v>
      </c>
      <c r="H22" s="93">
        <v>9.0910620986306512</v>
      </c>
      <c r="I22" s="68">
        <v>5.120460376447328</v>
      </c>
      <c r="J22" s="93">
        <v>7.9590240064779092</v>
      </c>
      <c r="K22" s="68">
        <v>4.9597012895850225</v>
      </c>
      <c r="L22" s="93">
        <v>4.490635391260021</v>
      </c>
      <c r="M22" s="68">
        <v>3.2071640255385816</v>
      </c>
      <c r="N22" s="93">
        <v>3.5275545334060761</v>
      </c>
      <c r="O22" s="69">
        <v>2.0380488252133775</v>
      </c>
      <c r="P22" s="69">
        <v>3.6711078748258306</v>
      </c>
      <c r="Q22" s="69">
        <v>2.935309468761313</v>
      </c>
      <c r="R22" s="69">
        <v>2.9791879010495519</v>
      </c>
      <c r="S22" s="93">
        <v>1.666200910511632</v>
      </c>
      <c r="T22" s="93">
        <v>2.7355895679146003</v>
      </c>
      <c r="U22" s="93">
        <v>2.6965645071681186</v>
      </c>
      <c r="V22" s="93">
        <v>3.215782281126959</v>
      </c>
      <c r="W22" s="93">
        <v>2.1582221693368155</v>
      </c>
      <c r="X22" s="93">
        <v>0.13546104612522245</v>
      </c>
      <c r="Y22" s="93">
        <v>0.28793721082372081</v>
      </c>
      <c r="Z22" s="93">
        <v>1.7747578029239217</v>
      </c>
      <c r="AA22" s="93">
        <v>-3.4940793691614167</v>
      </c>
      <c r="AB22" s="335"/>
      <c r="AC22" s="259">
        <v>11.828156498775783</v>
      </c>
      <c r="AD22" s="335">
        <v>6.3564566230972819</v>
      </c>
      <c r="AE22" s="259">
        <v>3.235492927252591</v>
      </c>
      <c r="AF22" s="259">
        <v>2.7979540228751367</v>
      </c>
      <c r="AG22" s="259">
        <v>2.6869198707398962</v>
      </c>
      <c r="AH22" s="259">
        <v>-0.28912278226232219</v>
      </c>
    </row>
    <row r="23" spans="2:34" s="31" customFormat="1" ht="15" customHeight="1">
      <c r="B23" s="78" t="s">
        <v>875</v>
      </c>
      <c r="C23" s="78" t="s">
        <v>879</v>
      </c>
      <c r="D23" s="92"/>
      <c r="E23" s="65"/>
      <c r="F23" s="92"/>
      <c r="G23" s="65"/>
      <c r="H23" s="92"/>
      <c r="I23" s="65"/>
      <c r="J23" s="92"/>
      <c r="K23" s="65"/>
      <c r="L23" s="92"/>
      <c r="M23" s="65"/>
      <c r="N23" s="92"/>
      <c r="O23" s="66"/>
      <c r="P23" s="66"/>
      <c r="Q23" s="66"/>
      <c r="R23" s="66"/>
      <c r="S23" s="92"/>
      <c r="T23" s="92">
        <v>-1312.9082465367828</v>
      </c>
      <c r="U23" s="92">
        <v>-7541.6162502602383</v>
      </c>
      <c r="V23" s="92">
        <v>7880.2420827739697</v>
      </c>
      <c r="W23" s="92">
        <v>-6828.8076777830138</v>
      </c>
      <c r="X23" s="92">
        <v>-105677.22372996126</v>
      </c>
      <c r="Y23" s="92">
        <v>-4337.5797747079141</v>
      </c>
      <c r="Z23" s="92">
        <v>-3404.2546692206088</v>
      </c>
      <c r="AA23" s="92">
        <v>-5026.0703812293941</v>
      </c>
      <c r="AC23" s="221"/>
      <c r="AD23" s="243"/>
      <c r="AE23" s="221"/>
      <c r="AF23" s="221"/>
      <c r="AG23" s="221">
        <v>-7803.0900918061379</v>
      </c>
      <c r="AH23" s="221">
        <v>-118445.12855511917</v>
      </c>
    </row>
    <row r="24" spans="2:34" s="31" customFormat="1" ht="21">
      <c r="B24" s="78" t="s">
        <v>876</v>
      </c>
      <c r="C24" s="78" t="s">
        <v>880</v>
      </c>
      <c r="D24" s="93"/>
      <c r="E24" s="68"/>
      <c r="F24" s="93"/>
      <c r="G24" s="68"/>
      <c r="H24" s="93"/>
      <c r="I24" s="68"/>
      <c r="J24" s="93"/>
      <c r="K24" s="68"/>
      <c r="L24" s="93"/>
      <c r="M24" s="68"/>
      <c r="N24" s="93"/>
      <c r="O24" s="69"/>
      <c r="P24" s="69"/>
      <c r="Q24" s="69"/>
      <c r="R24" s="69"/>
      <c r="S24" s="93"/>
      <c r="T24" s="93">
        <v>-2.7521172667586871E-2</v>
      </c>
      <c r="U24" s="93">
        <v>-0.14654324471497746</v>
      </c>
      <c r="V24" s="93">
        <v>0.15269847252600913</v>
      </c>
      <c r="W24" s="93">
        <v>-0.11990251228930766</v>
      </c>
      <c r="X24" s="93">
        <v>-2.4599435767804763</v>
      </c>
      <c r="Y24" s="93">
        <v>-8.556115342825521E-2</v>
      </c>
      <c r="Z24" s="93">
        <v>-6.5182068180717243E-2</v>
      </c>
      <c r="AA24" s="93">
        <v>-0.10373453782404791</v>
      </c>
      <c r="AB24" s="335"/>
      <c r="AC24" s="259"/>
      <c r="AD24" s="335"/>
      <c r="AE24" s="259"/>
      <c r="AF24" s="259"/>
      <c r="AG24" s="259">
        <v>-3.7563913095671538E-2</v>
      </c>
      <c r="AH24" s="259">
        <v>-0.60949568720226555</v>
      </c>
    </row>
    <row r="25" spans="2:34" s="31" customFormat="1" ht="15" customHeight="1">
      <c r="B25" s="78" t="s">
        <v>877</v>
      </c>
      <c r="C25" s="78" t="s">
        <v>881</v>
      </c>
      <c r="D25" s="92"/>
      <c r="E25" s="65"/>
      <c r="F25" s="92"/>
      <c r="G25" s="65"/>
      <c r="H25" s="92"/>
      <c r="I25" s="65"/>
      <c r="J25" s="92"/>
      <c r="K25" s="65"/>
      <c r="L25" s="92"/>
      <c r="M25" s="65"/>
      <c r="N25" s="92"/>
      <c r="O25" s="66"/>
      <c r="P25" s="66"/>
      <c r="Q25" s="66"/>
      <c r="R25" s="66"/>
      <c r="S25" s="92"/>
      <c r="T25" s="92">
        <v>1159.7048407439972</v>
      </c>
      <c r="U25" s="92">
        <v>4035.4290692560007</v>
      </c>
      <c r="V25" s="92">
        <v>1648.0308192299981</v>
      </c>
      <c r="W25" s="92">
        <v>2816.9341500000019</v>
      </c>
      <c r="X25" s="92">
        <v>-2064.8797708000002</v>
      </c>
      <c r="Y25" s="92">
        <v>1658.2024508000059</v>
      </c>
      <c r="Z25" s="92">
        <v>1428.7727100000038</v>
      </c>
      <c r="AA25" s="92">
        <v>-8728.6145100000031</v>
      </c>
      <c r="AC25" s="221"/>
      <c r="AD25" s="243"/>
      <c r="AE25" s="221"/>
      <c r="AF25" s="221"/>
      <c r="AG25" s="221">
        <v>9660.0988792299977</v>
      </c>
      <c r="AH25" s="221">
        <v>-7706.5191199999936</v>
      </c>
    </row>
    <row r="26" spans="2:34" s="31" customFormat="1" ht="15" customHeight="1">
      <c r="B26" s="79" t="s">
        <v>878</v>
      </c>
      <c r="C26" s="79" t="s">
        <v>882</v>
      </c>
      <c r="D26" s="94"/>
      <c r="E26" s="72"/>
      <c r="F26" s="94"/>
      <c r="G26" s="72"/>
      <c r="H26" s="94"/>
      <c r="I26" s="81"/>
      <c r="J26" s="90"/>
      <c r="K26" s="82"/>
      <c r="L26" s="94"/>
      <c r="M26" s="72"/>
      <c r="N26" s="94"/>
      <c r="O26" s="73"/>
      <c r="P26" s="73"/>
      <c r="Q26" s="73"/>
      <c r="R26" s="73"/>
      <c r="S26" s="94"/>
      <c r="T26" s="94">
        <v>5.2398999858043777E-2</v>
      </c>
      <c r="U26" s="94">
        <v>0.16054114841717138</v>
      </c>
      <c r="V26" s="94">
        <v>6.3411504544204217E-2</v>
      </c>
      <c r="W26" s="94">
        <v>9.1599523819491102E-2</v>
      </c>
      <c r="X26" s="94">
        <v>-0.10224307261909416</v>
      </c>
      <c r="Y26" s="94">
        <v>7.104167427452765E-2</v>
      </c>
      <c r="Z26" s="94">
        <v>5.0968709668327568E-2</v>
      </c>
      <c r="AA26" s="94">
        <v>-0.50887225516384937</v>
      </c>
      <c r="AC26" s="260"/>
      <c r="AD26" s="260"/>
      <c r="AE26" s="260"/>
      <c r="AF26" s="260"/>
      <c r="AG26" s="260">
        <v>9.2875932885006271E-2</v>
      </c>
      <c r="AH26" s="260">
        <v>-8.6861162919908808E-2</v>
      </c>
    </row>
    <row r="27" spans="2:34" s="31" customFormat="1" ht="15" customHeight="1">
      <c r="B27" s="89" t="s">
        <v>525</v>
      </c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</row>
    <row r="28" spans="2:34" s="31" customFormat="1" ht="15" customHeight="1"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</row>
    <row r="29" spans="2:34" s="31" customFormat="1" ht="15" customHeight="1"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</row>
    <row r="30" spans="2:34" s="24" customFormat="1" ht="10.5"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</row>
    <row r="31" spans="2:34" s="24" customFormat="1" ht="10.5"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</row>
    <row r="32" spans="2:34" s="24" customFormat="1" ht="10.5"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</row>
    <row r="33" spans="4:17" s="24" customFormat="1" ht="10.5"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</row>
    <row r="34" spans="4:17" s="24" customFormat="1" ht="10.5"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</row>
    <row r="35" spans="4:17" s="24" customFormat="1" ht="10.5"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</row>
    <row r="36" spans="4:17" s="24" customFormat="1" ht="10.5"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</row>
    <row r="37" spans="4:17" s="24" customFormat="1" ht="10.5"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</row>
    <row r="47" spans="4:17">
      <c r="I47" s="95" t="s">
        <v>453</v>
      </c>
    </row>
  </sheetData>
  <pageMargins left="0.511811024" right="0.511811024" top="0.78740157499999996" bottom="0.78740157499999996" header="0.31496062000000002" footer="0.31496062000000002"/>
  <pageSetup paperSize="9" orientation="portrait" r:id="rId1"/>
  <ignoredErrors>
    <ignoredError sqref="AC8:AF14 AC16:AF19" formulaRange="1"/>
    <ignoredError sqref="AC15:AF15 AC20:AF20" formula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56273-ADD0-4982-9D8A-DC25762EF230}">
  <sheetPr>
    <tabColor rgb="FF4B5866"/>
  </sheetPr>
  <dimension ref="B5:AH20"/>
  <sheetViews>
    <sheetView showGridLines="0" workbookViewId="0">
      <pane xSplit="3" ySplit="6" topLeftCell="W7" activePane="bottomRight" state="frozen"/>
      <selection pane="topRight" activeCell="C1" sqref="C1"/>
      <selection pane="bottomLeft" activeCell="A4" sqref="A4"/>
      <selection pane="bottomRight" activeCell="AF24" sqref="AF24"/>
    </sheetView>
  </sheetViews>
  <sheetFormatPr defaultColWidth="8.6328125" defaultRowHeight="14.5"/>
  <cols>
    <col min="1" max="1" width="3.08984375" customWidth="1"/>
    <col min="2" max="2" width="33" bestFit="1" customWidth="1"/>
    <col min="3" max="3" width="37.08984375" customWidth="1"/>
    <col min="4" max="4" width="8.54296875" bestFit="1" customWidth="1"/>
    <col min="5" max="5" width="8.08984375" bestFit="1" customWidth="1"/>
    <col min="6" max="6" width="8.36328125" bestFit="1" customWidth="1"/>
    <col min="7" max="8" width="8.54296875" bestFit="1" customWidth="1"/>
    <col min="9" max="9" width="8.36328125" bestFit="1" customWidth="1"/>
    <col min="10" max="11" width="8.54296875" bestFit="1" customWidth="1"/>
    <col min="12" max="12" width="8.36328125" bestFit="1" customWidth="1"/>
    <col min="13" max="17" width="8.54296875" bestFit="1" customWidth="1"/>
    <col min="29" max="29" width="9.08984375" bestFit="1" customWidth="1"/>
    <col min="30" max="30" width="9.6328125" bestFit="1" customWidth="1"/>
    <col min="31" max="31" width="9.453125" bestFit="1" customWidth="1"/>
    <col min="32" max="33" width="9.54296875" bestFit="1" customWidth="1"/>
    <col min="34" max="34" width="9" bestFit="1" customWidth="1"/>
  </cols>
  <sheetData>
    <row r="5" spans="2:34" s="31" customFormat="1" ht="15" customHeight="1">
      <c r="B5" s="29" t="s">
        <v>578</v>
      </c>
    </row>
    <row r="6" spans="2:34" s="31" customFormat="1" ht="15" customHeight="1">
      <c r="B6" s="26" t="s">
        <v>579</v>
      </c>
      <c r="C6" s="26" t="s">
        <v>580</v>
      </c>
      <c r="D6" s="131" t="s">
        <v>680</v>
      </c>
      <c r="E6" s="131" t="s">
        <v>681</v>
      </c>
      <c r="F6" s="131" t="s">
        <v>682</v>
      </c>
      <c r="G6" s="131" t="s">
        <v>683</v>
      </c>
      <c r="H6" s="131" t="s">
        <v>684</v>
      </c>
      <c r="I6" s="131" t="s">
        <v>685</v>
      </c>
      <c r="J6" s="131" t="s">
        <v>686</v>
      </c>
      <c r="K6" s="131" t="s">
        <v>687</v>
      </c>
      <c r="L6" s="131" t="s">
        <v>640</v>
      </c>
      <c r="M6" s="131" t="s">
        <v>641</v>
      </c>
      <c r="N6" s="131" t="s">
        <v>642</v>
      </c>
      <c r="O6" s="131" t="s">
        <v>643</v>
      </c>
      <c r="P6" s="131" t="s">
        <v>692</v>
      </c>
      <c r="Q6" s="131" t="s">
        <v>727</v>
      </c>
      <c r="R6" s="131" t="s">
        <v>731</v>
      </c>
      <c r="S6" s="131" t="s">
        <v>738</v>
      </c>
      <c r="T6" s="270" t="s">
        <v>739</v>
      </c>
      <c r="U6" s="270" t="s">
        <v>800</v>
      </c>
      <c r="V6" s="270" t="s">
        <v>851</v>
      </c>
      <c r="W6" s="270" t="s">
        <v>854</v>
      </c>
      <c r="X6" s="270" t="s">
        <v>855</v>
      </c>
      <c r="Y6" s="270" t="s">
        <v>863</v>
      </c>
      <c r="Z6" s="270" t="s">
        <v>868</v>
      </c>
      <c r="AA6" s="270" t="s">
        <v>885</v>
      </c>
      <c r="AC6" s="262">
        <v>2020</v>
      </c>
      <c r="AD6" s="131">
        <v>2021</v>
      </c>
      <c r="AE6" s="132">
        <v>2022</v>
      </c>
      <c r="AF6" s="131">
        <v>2023</v>
      </c>
      <c r="AG6" s="131">
        <v>2024</v>
      </c>
      <c r="AH6" s="131">
        <v>2025</v>
      </c>
    </row>
    <row r="7" spans="2:34" s="31" customFormat="1" ht="15" customHeight="1">
      <c r="B7" s="78" t="s">
        <v>501</v>
      </c>
      <c r="C7" s="78" t="s">
        <v>537</v>
      </c>
      <c r="D7" s="92">
        <v>-249973.4564202</v>
      </c>
      <c r="E7" s="92">
        <v>-187854.31196864357</v>
      </c>
      <c r="F7" s="92">
        <v>-313203.5369371557</v>
      </c>
      <c r="G7" s="92">
        <v>-250799.27458552722</v>
      </c>
      <c r="H7" s="92">
        <v>-285668.00329999992</v>
      </c>
      <c r="I7" s="92">
        <v>-319447.39621999994</v>
      </c>
      <c r="J7" s="92">
        <v>-410621.10596226522</v>
      </c>
      <c r="K7" s="92">
        <v>-423089.78684173431</v>
      </c>
      <c r="L7" s="92">
        <v>-435677.06106044498</v>
      </c>
      <c r="M7" s="92">
        <v>-369955.57792234386</v>
      </c>
      <c r="N7" s="92">
        <v>-410347.56548130105</v>
      </c>
      <c r="O7" s="92">
        <v>-350338.26566815469</v>
      </c>
      <c r="P7" s="92">
        <v>-407844.87832424772</v>
      </c>
      <c r="Q7" s="92">
        <v>-380031.81896602048</v>
      </c>
      <c r="R7" s="92">
        <v>-374238.46551154397</v>
      </c>
      <c r="S7" s="92">
        <v>-320610.37059829093</v>
      </c>
      <c r="T7" s="92">
        <v>-324396.08335941046</v>
      </c>
      <c r="U7" s="92">
        <v>-404162.37056232244</v>
      </c>
      <c r="V7" s="92">
        <v>-351962.94642601657</v>
      </c>
      <c r="W7" s="92">
        <v>-320943.36213959428</v>
      </c>
      <c r="X7" s="92">
        <v>-309459.78669622209</v>
      </c>
      <c r="Y7" s="92">
        <v>-281729.92609971599</v>
      </c>
      <c r="Z7" s="92">
        <v>-243876.4939869176</v>
      </c>
      <c r="AA7" s="92">
        <v>-232803.95823526883</v>
      </c>
      <c r="AC7" s="258">
        <f>SUM(D7:G7)</f>
        <v>-1001830.5799115265</v>
      </c>
      <c r="AD7" s="221">
        <f>SUM(H7:K7)</f>
        <v>-1438826.2923239993</v>
      </c>
      <c r="AE7" s="261">
        <f>SUM(L7:O7)</f>
        <v>-1566318.4701322448</v>
      </c>
      <c r="AF7" s="221">
        <f>SUM(P7:S7)</f>
        <v>-1482725.533400103</v>
      </c>
      <c r="AG7" s="221">
        <v>-1401464.7624873437</v>
      </c>
      <c r="AH7" s="221">
        <v>-1067870.1650181243</v>
      </c>
    </row>
    <row r="8" spans="2:34" s="31" customFormat="1" ht="15" customHeight="1">
      <c r="B8" s="78" t="s">
        <v>502</v>
      </c>
      <c r="C8" s="78" t="s">
        <v>538</v>
      </c>
      <c r="D8" s="92">
        <v>43325.927043428528</v>
      </c>
      <c r="E8" s="92">
        <v>29517.42312477278</v>
      </c>
      <c r="F8" s="92">
        <v>52687.963832477639</v>
      </c>
      <c r="G8" s="92">
        <v>56827.057428946355</v>
      </c>
      <c r="H8" s="92">
        <v>64786.417590000005</v>
      </c>
      <c r="I8" s="92">
        <v>71278.545033499991</v>
      </c>
      <c r="J8" s="92">
        <v>89295.394927665024</v>
      </c>
      <c r="K8" s="92">
        <v>90051.213955771833</v>
      </c>
      <c r="L8" s="92">
        <v>92465.200714401653</v>
      </c>
      <c r="M8" s="92">
        <v>72301.369677477676</v>
      </c>
      <c r="N8" s="92">
        <v>81358.080527914412</v>
      </c>
      <c r="O8" s="92">
        <v>64898.435395483495</v>
      </c>
      <c r="P8" s="92">
        <v>80888.01330345856</v>
      </c>
      <c r="Q8" s="92">
        <v>71955.99576357122</v>
      </c>
      <c r="R8" s="92">
        <v>71148.240632107234</v>
      </c>
      <c r="S8" s="92">
        <v>59889.193981559547</v>
      </c>
      <c r="T8" s="92">
        <v>56869.892899181206</v>
      </c>
      <c r="U8" s="92">
        <v>72400.588255240436</v>
      </c>
      <c r="V8" s="92">
        <v>63536.283707248629</v>
      </c>
      <c r="W8" s="92">
        <v>54996.130387987097</v>
      </c>
      <c r="X8" s="92">
        <v>53875.457759456302</v>
      </c>
      <c r="Y8" s="92">
        <v>47025.3099697047</v>
      </c>
      <c r="Z8" s="92">
        <v>41377.459719620914</v>
      </c>
      <c r="AA8" s="92">
        <v>37238.330658974199</v>
      </c>
      <c r="AC8" s="258">
        <f t="shared" ref="AC8:AC18" si="0">SUM(D8:G8)</f>
        <v>182358.37142962532</v>
      </c>
      <c r="AD8" s="221">
        <f t="shared" ref="AD8:AD18" si="1">SUM(H8:K8)</f>
        <v>315411.57150693686</v>
      </c>
      <c r="AE8" s="261">
        <f t="shared" ref="AE8:AE18" si="2">SUM(L8:O8)</f>
        <v>311023.08631527727</v>
      </c>
      <c r="AF8" s="221">
        <f t="shared" ref="AF8:AF18" si="3">SUM(P8:S8)</f>
        <v>283881.44368069654</v>
      </c>
      <c r="AG8" s="221">
        <v>247802.89524965739</v>
      </c>
      <c r="AH8" s="221">
        <v>179516.55810775608</v>
      </c>
    </row>
    <row r="9" spans="2:34" s="31" customFormat="1" ht="15" customHeight="1">
      <c r="B9" s="78" t="s">
        <v>481</v>
      </c>
      <c r="C9" s="78" t="s">
        <v>518</v>
      </c>
      <c r="D9" s="92">
        <v>-206647.52937677113</v>
      </c>
      <c r="E9" s="92">
        <v>-158336.88884387078</v>
      </c>
      <c r="F9" s="92">
        <v>-260515.57310467807</v>
      </c>
      <c r="G9" s="92">
        <v>-193972.21715658088</v>
      </c>
      <c r="H9" s="92">
        <v>-220881.58570999993</v>
      </c>
      <c r="I9" s="92">
        <v>-248168.85118649993</v>
      </c>
      <c r="J9" s="92">
        <v>-321325.71103460022</v>
      </c>
      <c r="K9" s="92">
        <v>-333038.57288596249</v>
      </c>
      <c r="L9" s="92">
        <v>-343211.86034604331</v>
      </c>
      <c r="M9" s="92">
        <v>-297654.20824486617</v>
      </c>
      <c r="N9" s="92">
        <v>-328989.48495338665</v>
      </c>
      <c r="O9" s="92">
        <v>-285439.83027267118</v>
      </c>
      <c r="P9" s="92">
        <v>-326956.86502078915</v>
      </c>
      <c r="Q9" s="92">
        <v>-308075.82320244925</v>
      </c>
      <c r="R9" s="92">
        <v>-303090.22487943672</v>
      </c>
      <c r="S9" s="92">
        <v>-260721.17661673139</v>
      </c>
      <c r="T9" s="92">
        <v>-267526.19046022923</v>
      </c>
      <c r="U9" s="92">
        <v>-331761.78230708197</v>
      </c>
      <c r="V9" s="92">
        <v>-288426.66271876794</v>
      </c>
      <c r="W9" s="92">
        <v>-265947.23175160727</v>
      </c>
      <c r="X9" s="92">
        <v>-255584.32893676579</v>
      </c>
      <c r="Y9" s="92">
        <v>-234704.61613001116</v>
      </c>
      <c r="Z9" s="92">
        <v>-202499.03426729669</v>
      </c>
      <c r="AA9" s="92">
        <v>-195565.62757629465</v>
      </c>
      <c r="AC9" s="258">
        <f t="shared" si="0"/>
        <v>-819472.20848190086</v>
      </c>
      <c r="AD9" s="221">
        <f t="shared" si="1"/>
        <v>-1123414.7208170625</v>
      </c>
      <c r="AE9" s="261">
        <f t="shared" si="2"/>
        <v>-1255295.3838169673</v>
      </c>
      <c r="AF9" s="221">
        <f t="shared" si="3"/>
        <v>-1198844.0897194063</v>
      </c>
      <c r="AG9" s="221">
        <v>-1153661.8672376864</v>
      </c>
      <c r="AH9" s="221">
        <v>-888353.60691036819</v>
      </c>
    </row>
    <row r="10" spans="2:34" s="31" customFormat="1" ht="15" customHeight="1">
      <c r="B10" s="78" t="s">
        <v>503</v>
      </c>
      <c r="C10" s="78" t="s">
        <v>539</v>
      </c>
      <c r="D10" s="92">
        <v>194167.73724501603</v>
      </c>
      <c r="E10" s="92">
        <v>147049.53462281593</v>
      </c>
      <c r="F10" s="92">
        <v>243242.5588531745</v>
      </c>
      <c r="G10" s="92">
        <v>173345.42591638103</v>
      </c>
      <c r="H10" s="92">
        <v>200712.67190180701</v>
      </c>
      <c r="I10" s="92">
        <v>223974.35213488492</v>
      </c>
      <c r="J10" s="92">
        <v>290123.51988872484</v>
      </c>
      <c r="K10" s="92">
        <v>296233.5211185657</v>
      </c>
      <c r="L10" s="92">
        <v>311780.04631351971</v>
      </c>
      <c r="M10" s="92">
        <v>256572.06520224101</v>
      </c>
      <c r="N10" s="92">
        <v>289990.34891792369</v>
      </c>
      <c r="O10" s="92">
        <v>243535.09064850604</v>
      </c>
      <c r="P10" s="92">
        <v>285393.58606670389</v>
      </c>
      <c r="Q10" s="92">
        <v>267008.4501647377</v>
      </c>
      <c r="R10" s="92">
        <v>232372.95828145885</v>
      </c>
      <c r="S10" s="92">
        <v>210824.51174442458</v>
      </c>
      <c r="T10" s="92">
        <v>217310.76586156926</v>
      </c>
      <c r="U10" s="92">
        <v>279296.74539727892</v>
      </c>
      <c r="V10" s="92">
        <v>234803.76496887737</v>
      </c>
      <c r="W10" s="92">
        <v>207223.0165121099</v>
      </c>
      <c r="X10" s="92">
        <v>205461.20899332399</v>
      </c>
      <c r="Y10" s="92">
        <v>177636.07023083794</v>
      </c>
      <c r="Z10" s="92">
        <v>149279.07115164053</v>
      </c>
      <c r="AA10" s="92">
        <v>137919.18529626305</v>
      </c>
      <c r="AC10" s="258">
        <f t="shared" si="0"/>
        <v>757805.25663738756</v>
      </c>
      <c r="AD10" s="221">
        <f t="shared" si="1"/>
        <v>1011044.0650439825</v>
      </c>
      <c r="AE10" s="261">
        <f t="shared" si="2"/>
        <v>1101877.5510821904</v>
      </c>
      <c r="AF10" s="221">
        <f t="shared" si="3"/>
        <v>995599.50625732506</v>
      </c>
      <c r="AG10" s="221">
        <v>938634.29273983545</v>
      </c>
      <c r="AH10" s="221">
        <v>670295.53567206545</v>
      </c>
    </row>
    <row r="11" spans="2:34" s="31" customFormat="1" ht="15" customHeight="1">
      <c r="B11" s="78" t="s">
        <v>483</v>
      </c>
      <c r="C11" s="78" t="s">
        <v>519</v>
      </c>
      <c r="D11" s="92">
        <v>-12479.792131755094</v>
      </c>
      <c r="E11" s="92">
        <v>-11287.354221054848</v>
      </c>
      <c r="F11" s="92">
        <v>-17273.01425150357</v>
      </c>
      <c r="G11" s="92">
        <v>-20626.791240199847</v>
      </c>
      <c r="H11" s="92">
        <v>-20168.91380819265</v>
      </c>
      <c r="I11" s="92">
        <v>-24194.499051615014</v>
      </c>
      <c r="J11" s="92">
        <v>-31202.191145875375</v>
      </c>
      <c r="K11" s="92">
        <v>-36805.051767396799</v>
      </c>
      <c r="L11" s="92">
        <v>-31431.814032523602</v>
      </c>
      <c r="M11" s="92">
        <v>-41082.143042625103</v>
      </c>
      <c r="N11" s="92">
        <v>-38999.136035462958</v>
      </c>
      <c r="O11" s="92">
        <v>-41904.739624165144</v>
      </c>
      <c r="P11" s="92">
        <v>-41563.278954085254</v>
      </c>
      <c r="Q11" s="92">
        <v>-41067.373037711543</v>
      </c>
      <c r="R11" s="92">
        <v>-70717.266597977869</v>
      </c>
      <c r="S11" s="92">
        <v>-49896.664872306807</v>
      </c>
      <c r="T11" s="92">
        <v>-50215.424598659971</v>
      </c>
      <c r="U11" s="92">
        <v>-52465.03690980305</v>
      </c>
      <c r="V11" s="92">
        <v>-53622.897749890573</v>
      </c>
      <c r="W11" s="92">
        <v>-58724.215239497367</v>
      </c>
      <c r="X11" s="92">
        <v>-50123.119943441794</v>
      </c>
      <c r="Y11" s="92">
        <v>-57068.545899173216</v>
      </c>
      <c r="Z11" s="92">
        <v>-53219.963115656166</v>
      </c>
      <c r="AA11" s="92">
        <v>-57646.442280031595</v>
      </c>
      <c r="AC11" s="258">
        <f t="shared" si="0"/>
        <v>-61666.951844513358</v>
      </c>
      <c r="AD11" s="221">
        <f t="shared" si="1"/>
        <v>-112370.65577307984</v>
      </c>
      <c r="AE11" s="261">
        <f t="shared" si="2"/>
        <v>-153417.83273477681</v>
      </c>
      <c r="AF11" s="221">
        <f t="shared" si="3"/>
        <v>-203244.58346208147</v>
      </c>
      <c r="AG11" s="221">
        <v>-215027.57449785096</v>
      </c>
      <c r="AH11" s="221">
        <v>-218058.07123830274</v>
      </c>
    </row>
    <row r="12" spans="2:34" s="31" customFormat="1" ht="15" customHeight="1">
      <c r="B12" s="123" t="s">
        <v>504</v>
      </c>
      <c r="C12" s="123" t="s">
        <v>540</v>
      </c>
      <c r="D12" s="93" t="s">
        <v>10</v>
      </c>
      <c r="E12" s="93" t="s">
        <v>10</v>
      </c>
      <c r="F12" s="93" t="s">
        <v>10</v>
      </c>
      <c r="G12" s="93" t="s">
        <v>10</v>
      </c>
      <c r="H12" s="93" t="s">
        <v>10</v>
      </c>
      <c r="I12" s="93" t="s">
        <v>10</v>
      </c>
      <c r="J12" s="93" t="s">
        <v>10</v>
      </c>
      <c r="K12" s="93" t="s">
        <v>10</v>
      </c>
      <c r="L12" s="93" t="s">
        <v>10</v>
      </c>
      <c r="M12" s="93" t="s">
        <v>10</v>
      </c>
      <c r="N12" s="93" t="s">
        <v>10</v>
      </c>
      <c r="O12" s="93" t="s">
        <v>10</v>
      </c>
      <c r="P12" s="93" t="s">
        <v>10</v>
      </c>
      <c r="Q12" s="93" t="s">
        <v>10</v>
      </c>
      <c r="R12" s="93" t="s">
        <v>10</v>
      </c>
      <c r="S12" s="93" t="s">
        <v>10</v>
      </c>
      <c r="T12" s="93" t="s">
        <v>10</v>
      </c>
      <c r="U12" s="93" t="s">
        <v>10</v>
      </c>
      <c r="V12" s="93" t="s">
        <v>10</v>
      </c>
      <c r="W12" s="93" t="s">
        <v>10</v>
      </c>
      <c r="X12" s="93" t="s">
        <v>10</v>
      </c>
      <c r="Y12" s="93" t="s">
        <v>10</v>
      </c>
      <c r="Z12" s="93" t="s">
        <v>10</v>
      </c>
      <c r="AA12" s="93" t="s">
        <v>10</v>
      </c>
      <c r="AC12" s="93" t="s">
        <v>10</v>
      </c>
      <c r="AD12" s="93" t="s">
        <v>10</v>
      </c>
      <c r="AE12" s="93" t="s">
        <v>10</v>
      </c>
      <c r="AF12" s="93" t="s">
        <v>10</v>
      </c>
      <c r="AG12" s="93" t="s">
        <v>10</v>
      </c>
      <c r="AH12" s="93" t="s">
        <v>10</v>
      </c>
    </row>
    <row r="13" spans="2:34" s="31" customFormat="1" ht="15" customHeight="1">
      <c r="B13" s="78" t="s">
        <v>278</v>
      </c>
      <c r="C13" s="78" t="s">
        <v>856</v>
      </c>
      <c r="D13" s="92">
        <v>9976.416859680201</v>
      </c>
      <c r="E13" s="92">
        <v>7050.3193795876505</v>
      </c>
      <c r="F13" s="92">
        <v>12128.518899251978</v>
      </c>
      <c r="G13" s="92">
        <v>15559.386326772839</v>
      </c>
      <c r="H13" s="92">
        <v>16155.667769899997</v>
      </c>
      <c r="I13" s="92">
        <v>19364.891858299998</v>
      </c>
      <c r="J13" s="92">
        <v>23267.667999325007</v>
      </c>
      <c r="K13" s="92">
        <v>24071.534272396249</v>
      </c>
      <c r="L13" s="92">
        <v>15192.615336411487</v>
      </c>
      <c r="M13" s="92">
        <v>20228.708719879265</v>
      </c>
      <c r="N13" s="92">
        <v>22094.660293999124</v>
      </c>
      <c r="O13" s="92">
        <v>23563.65759594144</v>
      </c>
      <c r="P13" s="92">
        <v>19466.524889825982</v>
      </c>
      <c r="Q13" s="92">
        <v>19407.482280827575</v>
      </c>
      <c r="R13" s="92">
        <v>49549.643966085008</v>
      </c>
      <c r="S13" s="92">
        <v>34653.652849178572</v>
      </c>
      <c r="T13" s="92">
        <v>32309.476341232821</v>
      </c>
      <c r="U13" s="92">
        <v>34490.954467024923</v>
      </c>
      <c r="V13" s="92">
        <v>34165.619725195982</v>
      </c>
      <c r="W13" s="92">
        <v>35233.489811596155</v>
      </c>
      <c r="X13" s="92">
        <v>31818.522991679129</v>
      </c>
      <c r="Y13" s="92">
        <v>36847.69965234246</v>
      </c>
      <c r="Z13" s="92">
        <v>34368.051980789023</v>
      </c>
      <c r="AA13" s="92">
        <v>42503.650853381696</v>
      </c>
      <c r="AC13" s="258">
        <f t="shared" si="0"/>
        <v>44714.641465292669</v>
      </c>
      <c r="AD13" s="221">
        <f t="shared" si="1"/>
        <v>82859.761899921257</v>
      </c>
      <c r="AE13" s="261">
        <f t="shared" si="2"/>
        <v>81079.641946231306</v>
      </c>
      <c r="AF13" s="221">
        <f t="shared" si="3"/>
        <v>123077.30398591714</v>
      </c>
      <c r="AG13" s="221">
        <v>136199.54034504987</v>
      </c>
      <c r="AH13" s="221">
        <v>145537.92547819231</v>
      </c>
    </row>
    <row r="14" spans="2:34" s="31" customFormat="1" ht="15" customHeight="1">
      <c r="B14" s="78" t="s">
        <v>332</v>
      </c>
      <c r="C14" s="78" t="s">
        <v>396</v>
      </c>
      <c r="D14" s="92">
        <v>-5790.9032671275509</v>
      </c>
      <c r="E14" s="92">
        <v>-65407.786044127919</v>
      </c>
      <c r="F14" s="92">
        <v>-108499.27189104838</v>
      </c>
      <c r="G14" s="92">
        <v>-387882.61913375877</v>
      </c>
      <c r="H14" s="92">
        <v>-139311.11390452608</v>
      </c>
      <c r="I14" s="92">
        <v>-124415.1725415968</v>
      </c>
      <c r="J14" s="92">
        <v>-263031.58664886875</v>
      </c>
      <c r="K14" s="92">
        <v>-222760.88375198061</v>
      </c>
      <c r="L14" s="92">
        <v>-149097.41400067744</v>
      </c>
      <c r="M14" s="92">
        <v>-130739.61892227271</v>
      </c>
      <c r="N14" s="92">
        <v>-151203.66818556725</v>
      </c>
      <c r="O14" s="92">
        <v>-101408.08426362879</v>
      </c>
      <c r="P14" s="92">
        <v>-148793.74956764941</v>
      </c>
      <c r="Q14" s="92">
        <v>-142980.80204951929</v>
      </c>
      <c r="R14" s="92">
        <v>-111113.34872698002</v>
      </c>
      <c r="S14" s="92">
        <v>-76893.17265792274</v>
      </c>
      <c r="T14" s="92">
        <v>-131711.41156349698</v>
      </c>
      <c r="U14" s="92">
        <v>-146188.93164366853</v>
      </c>
      <c r="V14" s="92">
        <v>-158506.92930667853</v>
      </c>
      <c r="W14" s="92">
        <v>-130019.92993384926</v>
      </c>
      <c r="X14" s="92">
        <v>-12083.956114702472</v>
      </c>
      <c r="Y14" s="92">
        <v>-19517.730989269621</v>
      </c>
      <c r="Z14" s="92">
        <v>-97561.688907709686</v>
      </c>
      <c r="AA14" s="92">
        <v>166548.08255321637</v>
      </c>
      <c r="AC14" s="258">
        <f t="shared" si="0"/>
        <v>-567580.58033606259</v>
      </c>
      <c r="AD14" s="221">
        <f t="shared" si="1"/>
        <v>-749518.75684697216</v>
      </c>
      <c r="AE14" s="261">
        <f t="shared" si="2"/>
        <v>-532448.78537214617</v>
      </c>
      <c r="AF14" s="221">
        <f t="shared" si="3"/>
        <v>-479781.07300207147</v>
      </c>
      <c r="AG14" s="221">
        <v>-566427.20244769333</v>
      </c>
      <c r="AH14" s="221">
        <v>37384.706541534586</v>
      </c>
    </row>
    <row r="15" spans="2:34" s="31" customFormat="1" ht="15" customHeight="1">
      <c r="B15" s="78" t="s">
        <v>308</v>
      </c>
      <c r="C15" s="78" t="s">
        <v>308</v>
      </c>
      <c r="D15" s="92">
        <v>-8294.2785392024434</v>
      </c>
      <c r="E15" s="92">
        <v>-69644.820885595109</v>
      </c>
      <c r="F15" s="92">
        <v>-113643.76724329997</v>
      </c>
      <c r="G15" s="92">
        <v>-392950.02404718578</v>
      </c>
      <c r="H15" s="92">
        <v>-143324.35994281873</v>
      </c>
      <c r="I15" s="92">
        <v>-129244.7797349118</v>
      </c>
      <c r="J15" s="92">
        <v>-270966.10979541909</v>
      </c>
      <c r="K15" s="92">
        <v>-235494.40124698117</v>
      </c>
      <c r="L15" s="92">
        <v>-165336.61269678955</v>
      </c>
      <c r="M15" s="92">
        <v>-151593.05324501856</v>
      </c>
      <c r="N15" s="92">
        <v>-168108.14392703108</v>
      </c>
      <c r="O15" s="92">
        <v>-119749.16629185248</v>
      </c>
      <c r="P15" s="92">
        <v>-170890.50363190868</v>
      </c>
      <c r="Q15" s="92">
        <v>-164640.69280640327</v>
      </c>
      <c r="R15" s="92">
        <v>-132280.97135887289</v>
      </c>
      <c r="S15" s="92">
        <v>-92136.184681050974</v>
      </c>
      <c r="T15" s="92">
        <v>-149617.35982092412</v>
      </c>
      <c r="U15" s="92">
        <v>-164163.01408644667</v>
      </c>
      <c r="V15" s="92">
        <v>-177964.20733137312</v>
      </c>
      <c r="W15" s="92">
        <v>-153510.65536175051</v>
      </c>
      <c r="X15" s="92">
        <v>-30388.553066465138</v>
      </c>
      <c r="Y15" s="92">
        <v>-39738.577236100376</v>
      </c>
      <c r="Z15" s="92">
        <v>-116413.60004257683</v>
      </c>
      <c r="AA15" s="92">
        <v>151405.29112656647</v>
      </c>
      <c r="AC15" s="258">
        <f t="shared" si="0"/>
        <v>-584532.89071528334</v>
      </c>
      <c r="AD15" s="221">
        <f t="shared" si="1"/>
        <v>-779029.65072013089</v>
      </c>
      <c r="AE15" s="261">
        <f t="shared" si="2"/>
        <v>-604786.9761606917</v>
      </c>
      <c r="AF15" s="221">
        <f t="shared" si="3"/>
        <v>-559948.35247823584</v>
      </c>
      <c r="AG15" s="221">
        <v>-645255.23660049448</v>
      </c>
      <c r="AH15" s="221">
        <v>-35135.439218575848</v>
      </c>
    </row>
    <row r="16" spans="2:34" s="31" customFormat="1" ht="15" customHeight="1">
      <c r="B16" s="78" t="s">
        <v>486</v>
      </c>
      <c r="C16" s="78" t="s">
        <v>486</v>
      </c>
      <c r="D16" s="92">
        <v>-8292.0665498949693</v>
      </c>
      <c r="E16" s="92">
        <v>-69645.586741231658</v>
      </c>
      <c r="F16" s="92">
        <v>-113642.45635778904</v>
      </c>
      <c r="G16" s="92">
        <v>-392952.78106636682</v>
      </c>
      <c r="H16" s="92">
        <v>-143324.35994281876</v>
      </c>
      <c r="I16" s="92">
        <v>-129218.86366491181</v>
      </c>
      <c r="J16" s="92">
        <v>-270941.50615541916</v>
      </c>
      <c r="K16" s="92">
        <v>-235469.14637698114</v>
      </c>
      <c r="L16" s="92">
        <v>-165311.35782678952</v>
      </c>
      <c r="M16" s="92">
        <v>-151569.26333501854</v>
      </c>
      <c r="N16" s="92">
        <v>-168084.35401703115</v>
      </c>
      <c r="O16" s="92">
        <v>-119725.37638185269</v>
      </c>
      <c r="P16" s="92">
        <v>-170866.71372190869</v>
      </c>
      <c r="Q16" s="92">
        <v>-163262.01887640334</v>
      </c>
      <c r="R16" s="92">
        <v>-132280.97135887289</v>
      </c>
      <c r="S16" s="92">
        <v>-92136.184681051018</v>
      </c>
      <c r="T16" s="92">
        <v>-149617.35982092418</v>
      </c>
      <c r="U16" s="92">
        <v>-164163.0140864467</v>
      </c>
      <c r="V16" s="92">
        <v>-177964.20733137315</v>
      </c>
      <c r="W16" s="92">
        <v>-153510.65536175034</v>
      </c>
      <c r="X16" s="92">
        <v>-30388.553066465116</v>
      </c>
      <c r="Y16" s="92">
        <v>-39738.577236100398</v>
      </c>
      <c r="Z16" s="92">
        <v>-116413.60004257684</v>
      </c>
      <c r="AA16" s="92">
        <v>151405.29112656656</v>
      </c>
      <c r="AC16" s="258">
        <f t="shared" si="0"/>
        <v>-584532.89071528241</v>
      </c>
      <c r="AD16" s="221">
        <f t="shared" si="1"/>
        <v>-778953.87614013092</v>
      </c>
      <c r="AE16" s="261">
        <f t="shared" si="2"/>
        <v>-604690.35156069184</v>
      </c>
      <c r="AF16" s="221">
        <f t="shared" si="3"/>
        <v>-558545.88863823598</v>
      </c>
      <c r="AG16" s="221">
        <v>-645255.23660049436</v>
      </c>
      <c r="AH16" s="221">
        <v>-35135.439218575804</v>
      </c>
    </row>
    <row r="17" spans="2:34" s="31" customFormat="1" ht="15" customHeight="1">
      <c r="B17" s="78" t="s">
        <v>505</v>
      </c>
      <c r="C17" s="78" t="s">
        <v>541</v>
      </c>
      <c r="D17" s="93" t="s">
        <v>10</v>
      </c>
      <c r="E17" s="93" t="s">
        <v>10</v>
      </c>
      <c r="F17" s="93" t="s">
        <v>10</v>
      </c>
      <c r="G17" s="93" t="s">
        <v>10</v>
      </c>
      <c r="H17" s="93" t="s">
        <v>10</v>
      </c>
      <c r="I17" s="93" t="s">
        <v>10</v>
      </c>
      <c r="J17" s="93" t="s">
        <v>10</v>
      </c>
      <c r="K17" s="93" t="s">
        <v>10</v>
      </c>
      <c r="L17" s="93" t="s">
        <v>10</v>
      </c>
      <c r="M17" s="93" t="s">
        <v>10</v>
      </c>
      <c r="N17" s="93" t="s">
        <v>10</v>
      </c>
      <c r="O17" s="93" t="s">
        <v>10</v>
      </c>
      <c r="P17" s="93" t="s">
        <v>10</v>
      </c>
      <c r="Q17" s="93" t="s">
        <v>10</v>
      </c>
      <c r="R17" s="93" t="s">
        <v>10</v>
      </c>
      <c r="S17" s="93" t="s">
        <v>10</v>
      </c>
      <c r="T17" s="93" t="s">
        <v>10</v>
      </c>
      <c r="U17" s="93" t="s">
        <v>10</v>
      </c>
      <c r="V17" s="93" t="s">
        <v>10</v>
      </c>
      <c r="W17" s="93" t="s">
        <v>10</v>
      </c>
      <c r="X17" s="93" t="s">
        <v>10</v>
      </c>
      <c r="Y17" s="93" t="s">
        <v>10</v>
      </c>
      <c r="Z17" s="93" t="s">
        <v>10</v>
      </c>
      <c r="AA17" s="93" t="s">
        <v>10</v>
      </c>
      <c r="AC17" s="93" t="s">
        <v>10</v>
      </c>
      <c r="AD17" s="93" t="s">
        <v>10</v>
      </c>
      <c r="AE17" s="93" t="s">
        <v>10</v>
      </c>
      <c r="AF17" s="93" t="s">
        <v>10</v>
      </c>
      <c r="AG17" s="93" t="s">
        <v>10</v>
      </c>
      <c r="AH17" s="93" t="s">
        <v>10</v>
      </c>
    </row>
    <row r="18" spans="2:34" s="31" customFormat="1" ht="15" customHeight="1">
      <c r="B18" s="78" t="s">
        <v>506</v>
      </c>
      <c r="C18" s="78" t="s">
        <v>542</v>
      </c>
      <c r="D18" s="92">
        <v>-8292.0665498949529</v>
      </c>
      <c r="E18" s="92">
        <v>-69645.586741231717</v>
      </c>
      <c r="F18" s="92">
        <v>-113642.45635778902</v>
      </c>
      <c r="G18" s="92">
        <v>-392952.78106636676</v>
      </c>
      <c r="H18" s="92">
        <v>-143324.3599428187</v>
      </c>
      <c r="I18" s="92">
        <v>-129218.86366491165</v>
      </c>
      <c r="J18" s="92">
        <v>-270941.5061554187</v>
      </c>
      <c r="K18" s="92">
        <v>-235469.14637698187</v>
      </c>
      <c r="L18" s="92">
        <v>-165311.3578267899</v>
      </c>
      <c r="M18" s="92">
        <v>-151569.26333501836</v>
      </c>
      <c r="N18" s="92">
        <v>-168084.35401702428</v>
      </c>
      <c r="O18" s="92">
        <v>-121320.66233867785</v>
      </c>
      <c r="P18" s="92">
        <v>-170866.71371940931</v>
      </c>
      <c r="Q18" s="92">
        <v>-163262.01887640334</v>
      </c>
      <c r="R18" s="92">
        <v>-132280.97135402</v>
      </c>
      <c r="S18" s="92">
        <v>-92136.184681051061</v>
      </c>
      <c r="T18" s="92">
        <v>-149617.35981853341</v>
      </c>
      <c r="U18" s="92">
        <v>-164163.01408644672</v>
      </c>
      <c r="V18" s="92">
        <v>-177964.20733137318</v>
      </c>
      <c r="W18" s="92">
        <v>-153510.65536175016</v>
      </c>
      <c r="X18" s="92">
        <v>-30388.553066465247</v>
      </c>
      <c r="Y18" s="92">
        <v>-39738.5771280966</v>
      </c>
      <c r="Z18" s="92">
        <v>-116413.60004257679</v>
      </c>
      <c r="AA18" s="92">
        <v>151405.29112656662</v>
      </c>
      <c r="AC18" s="258">
        <f t="shared" si="0"/>
        <v>-584532.89071528241</v>
      </c>
      <c r="AD18" s="221">
        <f t="shared" si="1"/>
        <v>-778953.87614013092</v>
      </c>
      <c r="AE18" s="261">
        <f t="shared" si="2"/>
        <v>-606285.63751751045</v>
      </c>
      <c r="AF18" s="221">
        <f t="shared" si="3"/>
        <v>-558545.88863088377</v>
      </c>
      <c r="AG18" s="221">
        <v>-645255.23660049425</v>
      </c>
      <c r="AH18" s="221">
        <v>-35135.439110571984</v>
      </c>
    </row>
    <row r="19" spans="2:34" s="31" customFormat="1" ht="15" customHeight="1">
      <c r="B19" s="79" t="s">
        <v>507</v>
      </c>
      <c r="C19" s="79" t="s">
        <v>543</v>
      </c>
      <c r="D19" s="94" t="s">
        <v>10</v>
      </c>
      <c r="E19" s="94" t="s">
        <v>10</v>
      </c>
      <c r="F19" s="94" t="s">
        <v>10</v>
      </c>
      <c r="G19" s="94" t="s">
        <v>10</v>
      </c>
      <c r="H19" s="94" t="s">
        <v>10</v>
      </c>
      <c r="I19" s="94" t="s">
        <v>10</v>
      </c>
      <c r="J19" s="94" t="s">
        <v>10</v>
      </c>
      <c r="K19" s="94" t="s">
        <v>10</v>
      </c>
      <c r="L19" s="94" t="s">
        <v>10</v>
      </c>
      <c r="M19" s="94" t="s">
        <v>10</v>
      </c>
      <c r="N19" s="94" t="s">
        <v>10</v>
      </c>
      <c r="O19" s="94" t="s">
        <v>10</v>
      </c>
      <c r="P19" s="94" t="s">
        <v>10</v>
      </c>
      <c r="Q19" s="94" t="s">
        <v>10</v>
      </c>
      <c r="R19" s="94" t="s">
        <v>10</v>
      </c>
      <c r="S19" s="94" t="s">
        <v>10</v>
      </c>
      <c r="T19" s="94" t="s">
        <v>10</v>
      </c>
      <c r="U19" s="94" t="s">
        <v>10</v>
      </c>
      <c r="V19" s="94" t="s">
        <v>10</v>
      </c>
      <c r="W19" s="94" t="s">
        <v>10</v>
      </c>
      <c r="X19" s="94" t="s">
        <v>10</v>
      </c>
      <c r="Y19" s="94" t="s">
        <v>10</v>
      </c>
      <c r="Z19" s="94" t="s">
        <v>10</v>
      </c>
      <c r="AA19" s="94" t="s">
        <v>10</v>
      </c>
      <c r="AC19" s="94" t="s">
        <v>10</v>
      </c>
      <c r="AD19" s="94" t="s">
        <v>10</v>
      </c>
      <c r="AE19" s="94" t="s">
        <v>10</v>
      </c>
      <c r="AF19" s="94" t="s">
        <v>10</v>
      </c>
      <c r="AG19" s="94" t="s">
        <v>10</v>
      </c>
      <c r="AH19" s="94" t="s">
        <v>10</v>
      </c>
    </row>
    <row r="20" spans="2:34" s="31" customFormat="1" ht="15" customHeight="1">
      <c r="B20" s="89" t="s">
        <v>525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20D74-A3AD-4BEF-B31E-D98C5AB6B48B}">
  <sheetPr>
    <tabColor rgb="FF4B5866"/>
  </sheetPr>
  <dimension ref="B4:CP31"/>
  <sheetViews>
    <sheetView showGridLines="0" workbookViewId="0">
      <pane xSplit="3" ySplit="6" topLeftCell="BT7" activePane="bottomRight" state="frozen"/>
      <selection pane="topRight" activeCell="D1" sqref="D1"/>
      <selection pane="bottomLeft" activeCell="A11" sqref="A11"/>
      <selection pane="bottomRight"/>
    </sheetView>
  </sheetViews>
  <sheetFormatPr defaultColWidth="15.6328125" defaultRowHeight="15" customHeight="1" outlineLevelCol="1"/>
  <cols>
    <col min="1" max="1" width="3.08984375" style="6" customWidth="1"/>
    <col min="2" max="2" width="43.54296875" style="6" customWidth="1"/>
    <col min="3" max="3" width="54.36328125" style="6" customWidth="1"/>
    <col min="4" max="4" width="8" style="6" bestFit="1" customWidth="1"/>
    <col min="5" max="5" width="7.90625" style="6" bestFit="1" customWidth="1"/>
    <col min="6" max="7" width="8.36328125" style="6" bestFit="1" customWidth="1"/>
    <col min="8" max="8" width="7.90625" style="6" bestFit="1" customWidth="1"/>
    <col min="9" max="10" width="8.36328125" style="6" bestFit="1" customWidth="1"/>
    <col min="11" max="11" width="7.90625" style="6" bestFit="1" customWidth="1"/>
    <col min="12" max="12" width="8.36328125" style="6" bestFit="1" customWidth="1"/>
    <col min="13" max="14" width="8.54296875" style="6" bestFit="1" customWidth="1"/>
    <col min="15" max="17" width="8.36328125" style="6" bestFit="1" customWidth="1"/>
    <col min="18" max="19" width="8.453125" style="6" bestFit="1" customWidth="1"/>
    <col min="20" max="20" width="8.36328125" style="6" bestFit="1" customWidth="1"/>
    <col min="21" max="21" width="8" style="6" bestFit="1" customWidth="1"/>
    <col min="22" max="22" width="8.453125" style="6" bestFit="1" customWidth="1"/>
    <col min="23" max="23" width="8.36328125" style="6" bestFit="1" customWidth="1"/>
    <col min="24" max="25" width="8.54296875" style="6" bestFit="1" customWidth="1"/>
    <col min="26" max="26" width="8.453125" style="6" bestFit="1" customWidth="1"/>
    <col min="27" max="27" width="8.36328125" style="6" bestFit="1" customWidth="1"/>
    <col min="28" max="28" width="8" style="6" bestFit="1" customWidth="1"/>
    <col min="29" max="29" width="7.90625" style="6" bestFit="1" customWidth="1"/>
    <col min="30" max="33" width="8.08984375" style="6" bestFit="1" customWidth="1"/>
    <col min="34" max="34" width="7.90625" style="6" bestFit="1" customWidth="1"/>
    <col min="35" max="35" width="7.54296875" style="6" bestFit="1" customWidth="1"/>
    <col min="36" max="36" width="7.453125" style="6" bestFit="1" customWidth="1"/>
    <col min="37" max="37" width="8" style="6" bestFit="1" customWidth="1"/>
    <col min="38" max="38" width="8.36328125" style="6" bestFit="1" customWidth="1"/>
    <col min="39" max="39" width="7.54296875" style="6" bestFit="1" customWidth="1"/>
    <col min="40" max="40" width="8.36328125" style="7" bestFit="1" customWidth="1"/>
    <col min="41" max="41" width="8" style="7" bestFit="1" customWidth="1"/>
    <col min="42" max="43" width="8.36328125" style="6" bestFit="1" customWidth="1"/>
    <col min="44" max="44" width="8" style="6" bestFit="1" customWidth="1"/>
    <col min="45" max="45" width="8.36328125" style="6" bestFit="1" customWidth="1"/>
    <col min="46" max="46" width="7.90625" style="6" bestFit="1" customWidth="1"/>
    <col min="47" max="51" width="8.36328125" style="6" bestFit="1" customWidth="1"/>
    <col min="52" max="52" width="8" style="6" bestFit="1" customWidth="1"/>
    <col min="53" max="53" width="7.54296875" style="6" bestFit="1" customWidth="1"/>
    <col min="54" max="54" width="8" style="6" bestFit="1" customWidth="1"/>
    <col min="55" max="55" width="8.36328125" style="6" bestFit="1" customWidth="1"/>
    <col min="56" max="56" width="8.08984375" style="6" bestFit="1" customWidth="1"/>
    <col min="57" max="57" width="8.36328125" style="6" bestFit="1" customWidth="1"/>
    <col min="58" max="60" width="8.54296875" style="6" bestFit="1" customWidth="1"/>
    <col min="61" max="62" width="8.36328125" style="6" bestFit="1" customWidth="1"/>
    <col min="63" max="63" width="8" style="6" bestFit="1" customWidth="1"/>
    <col min="64" max="65" width="8.453125" style="6" bestFit="1" customWidth="1"/>
    <col min="66" max="75" width="9" style="6" customWidth="1"/>
    <col min="76" max="76" width="15.6328125" style="6"/>
    <col min="77" max="88" width="15.6328125" style="6" hidden="1" customWidth="1" outlineLevel="1"/>
    <col min="89" max="92" width="0" style="6" hidden="1" customWidth="1" outlineLevel="1"/>
    <col min="93" max="94" width="15.6328125" style="6" collapsed="1"/>
    <col min="95" max="16384" width="15.6328125" style="6"/>
  </cols>
  <sheetData>
    <row r="4" spans="2:94" ht="15" customHeight="1"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</row>
    <row r="5" spans="2:94" s="99" customFormat="1" ht="15" customHeight="1">
      <c r="B5" s="109" t="s">
        <v>570</v>
      </c>
      <c r="C5" s="74"/>
      <c r="AN5" s="100"/>
      <c r="AO5" s="100"/>
    </row>
    <row r="6" spans="2:94" s="31" customFormat="1" ht="15" customHeight="1">
      <c r="B6" s="134" t="s">
        <v>536</v>
      </c>
      <c r="C6" s="134" t="s">
        <v>555</v>
      </c>
      <c r="D6" s="135" t="s">
        <v>708</v>
      </c>
      <c r="E6" s="135" t="s">
        <v>709</v>
      </c>
      <c r="F6" s="135" t="s">
        <v>710</v>
      </c>
      <c r="G6" s="135" t="s">
        <v>711</v>
      </c>
      <c r="H6" s="135" t="s">
        <v>712</v>
      </c>
      <c r="I6" s="135" t="s">
        <v>713</v>
      </c>
      <c r="J6" s="135" t="s">
        <v>714</v>
      </c>
      <c r="K6" s="135" t="s">
        <v>715</v>
      </c>
      <c r="L6" s="135" t="s">
        <v>688</v>
      </c>
      <c r="M6" s="135" t="s">
        <v>689</v>
      </c>
      <c r="N6" s="135" t="s">
        <v>690</v>
      </c>
      <c r="O6" s="135" t="s">
        <v>691</v>
      </c>
      <c r="P6" s="135" t="s">
        <v>644</v>
      </c>
      <c r="Q6" s="135" t="s">
        <v>645</v>
      </c>
      <c r="R6" s="135" t="s">
        <v>646</v>
      </c>
      <c r="S6" s="135" t="s">
        <v>647</v>
      </c>
      <c r="T6" s="135" t="s">
        <v>648</v>
      </c>
      <c r="U6" s="135" t="s">
        <v>649</v>
      </c>
      <c r="V6" s="135" t="s">
        <v>650</v>
      </c>
      <c r="W6" s="135" t="s">
        <v>651</v>
      </c>
      <c r="X6" s="135" t="s">
        <v>652</v>
      </c>
      <c r="Y6" s="135" t="s">
        <v>653</v>
      </c>
      <c r="Z6" s="135" t="s">
        <v>654</v>
      </c>
      <c r="AA6" s="135" t="s">
        <v>655</v>
      </c>
      <c r="AB6" s="135" t="s">
        <v>656</v>
      </c>
      <c r="AC6" s="135" t="s">
        <v>657</v>
      </c>
      <c r="AD6" s="135" t="s">
        <v>658</v>
      </c>
      <c r="AE6" s="135" t="s">
        <v>659</v>
      </c>
      <c r="AF6" s="135" t="s">
        <v>660</v>
      </c>
      <c r="AG6" s="135" t="s">
        <v>661</v>
      </c>
      <c r="AH6" s="135" t="s">
        <v>662</v>
      </c>
      <c r="AI6" s="135" t="s">
        <v>663</v>
      </c>
      <c r="AJ6" s="135" t="s">
        <v>664</v>
      </c>
      <c r="AK6" s="135" t="s">
        <v>665</v>
      </c>
      <c r="AL6" s="135" t="s">
        <v>666</v>
      </c>
      <c r="AM6" s="135" t="s">
        <v>667</v>
      </c>
      <c r="AN6" s="135" t="s">
        <v>668</v>
      </c>
      <c r="AO6" s="135" t="s">
        <v>669</v>
      </c>
      <c r="AP6" s="135" t="s">
        <v>670</v>
      </c>
      <c r="AQ6" s="135" t="s">
        <v>671</v>
      </c>
      <c r="AR6" s="135" t="s">
        <v>672</v>
      </c>
      <c r="AS6" s="135" t="s">
        <v>673</v>
      </c>
      <c r="AT6" s="135" t="s">
        <v>674</v>
      </c>
      <c r="AU6" s="135" t="s">
        <v>675</v>
      </c>
      <c r="AV6" s="135" t="s">
        <v>676</v>
      </c>
      <c r="AW6" s="135" t="s">
        <v>677</v>
      </c>
      <c r="AX6" s="135" t="s">
        <v>678</v>
      </c>
      <c r="AY6" s="135" t="s">
        <v>679</v>
      </c>
      <c r="AZ6" s="135" t="s">
        <v>680</v>
      </c>
      <c r="BA6" s="135" t="s">
        <v>681</v>
      </c>
      <c r="BB6" s="135" t="s">
        <v>682</v>
      </c>
      <c r="BC6" s="135" t="s">
        <v>683</v>
      </c>
      <c r="BD6" s="135" t="s">
        <v>684</v>
      </c>
      <c r="BE6" s="135" t="s">
        <v>685</v>
      </c>
      <c r="BF6" s="135" t="s">
        <v>686</v>
      </c>
      <c r="BG6" s="135" t="s">
        <v>687</v>
      </c>
      <c r="BH6" s="135" t="s">
        <v>640</v>
      </c>
      <c r="BI6" s="135" t="s">
        <v>641</v>
      </c>
      <c r="BJ6" s="135" t="s">
        <v>642</v>
      </c>
      <c r="BK6" s="135" t="s">
        <v>643</v>
      </c>
      <c r="BL6" s="135" t="s">
        <v>692</v>
      </c>
      <c r="BM6" s="135" t="s">
        <v>727</v>
      </c>
      <c r="BN6" s="135" t="s">
        <v>731</v>
      </c>
      <c r="BO6" s="135" t="s">
        <v>738</v>
      </c>
      <c r="BP6" s="135" t="s">
        <v>739</v>
      </c>
      <c r="BQ6" s="135" t="s">
        <v>800</v>
      </c>
      <c r="BR6" s="135" t="s">
        <v>851</v>
      </c>
      <c r="BS6" s="135" t="s">
        <v>854</v>
      </c>
      <c r="BT6" s="135" t="s">
        <v>855</v>
      </c>
      <c r="BU6" s="135" t="s">
        <v>863</v>
      </c>
      <c r="BV6" s="135" t="s">
        <v>868</v>
      </c>
      <c r="BW6" s="135" t="s">
        <v>885</v>
      </c>
      <c r="BY6" s="135">
        <v>2008</v>
      </c>
      <c r="BZ6" s="135">
        <v>2009</v>
      </c>
      <c r="CA6" s="135">
        <v>2010</v>
      </c>
      <c r="CB6" s="135">
        <v>2011</v>
      </c>
      <c r="CC6" s="135">
        <v>2012</v>
      </c>
      <c r="CD6" s="135">
        <v>2013</v>
      </c>
      <c r="CE6" s="135">
        <v>2014</v>
      </c>
      <c r="CF6" s="135">
        <v>2015</v>
      </c>
      <c r="CG6" s="135">
        <v>2016</v>
      </c>
      <c r="CH6" s="135">
        <v>2017</v>
      </c>
      <c r="CI6" s="135">
        <v>2018</v>
      </c>
      <c r="CJ6" s="135">
        <v>2019</v>
      </c>
      <c r="CK6" s="135">
        <v>2020</v>
      </c>
      <c r="CL6" s="135">
        <v>2021</v>
      </c>
      <c r="CM6" s="135">
        <v>2022</v>
      </c>
      <c r="CN6" s="135">
        <v>2023</v>
      </c>
      <c r="CO6" s="135">
        <v>2024</v>
      </c>
      <c r="CP6" s="135">
        <v>2025</v>
      </c>
    </row>
    <row r="7" spans="2:94" s="31" customFormat="1" ht="15" customHeight="1">
      <c r="B7" s="136" t="s">
        <v>473</v>
      </c>
      <c r="C7" s="136" t="s">
        <v>551</v>
      </c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</row>
    <row r="8" spans="2:94" s="108" customFormat="1" ht="15" customHeight="1">
      <c r="B8" s="110" t="s">
        <v>508</v>
      </c>
      <c r="C8" s="110" t="s">
        <v>552</v>
      </c>
      <c r="D8" s="116">
        <v>5590</v>
      </c>
      <c r="E8" s="116">
        <v>6167</v>
      </c>
      <c r="F8" s="116">
        <v>6567</v>
      </c>
      <c r="G8" s="116">
        <v>5602</v>
      </c>
      <c r="H8" s="116">
        <v>3391</v>
      </c>
      <c r="I8" s="116">
        <v>4712</v>
      </c>
      <c r="J8" s="116">
        <v>4076</v>
      </c>
      <c r="K8" s="116">
        <v>4860</v>
      </c>
      <c r="L8" s="116">
        <v>4712</v>
      </c>
      <c r="M8" s="116">
        <v>5738</v>
      </c>
      <c r="N8" s="116">
        <v>6495</v>
      </c>
      <c r="O8" s="116">
        <v>6917</v>
      </c>
      <c r="P8" s="116">
        <v>5368</v>
      </c>
      <c r="Q8" s="116">
        <v>6793</v>
      </c>
      <c r="R8" s="116">
        <v>6561</v>
      </c>
      <c r="S8" s="116">
        <v>6956</v>
      </c>
      <c r="T8" s="116">
        <v>3840</v>
      </c>
      <c r="U8" s="116">
        <v>5686</v>
      </c>
      <c r="V8" s="116">
        <v>5480</v>
      </c>
      <c r="W8" s="116">
        <v>6100</v>
      </c>
      <c r="X8" s="116">
        <v>5370</v>
      </c>
      <c r="Y8" s="116">
        <v>6434</v>
      </c>
      <c r="Z8" s="116">
        <v>7047</v>
      </c>
      <c r="AA8" s="116">
        <v>6638</v>
      </c>
      <c r="AB8" s="116">
        <v>3798</v>
      </c>
      <c r="AC8" s="116">
        <v>4851</v>
      </c>
      <c r="AD8" s="116">
        <v>4000</v>
      </c>
      <c r="AE8" s="116">
        <v>3970</v>
      </c>
      <c r="AF8" s="116">
        <v>2064</v>
      </c>
      <c r="AG8" s="116">
        <v>2633</v>
      </c>
      <c r="AH8" s="116">
        <v>2989</v>
      </c>
      <c r="AI8" s="116">
        <v>2898</v>
      </c>
      <c r="AJ8" s="116">
        <v>2303</v>
      </c>
      <c r="AK8" s="116">
        <v>2696</v>
      </c>
      <c r="AL8" s="116">
        <v>2300</v>
      </c>
      <c r="AM8" s="116">
        <v>2552</v>
      </c>
      <c r="AN8" s="111">
        <v>2423</v>
      </c>
      <c r="AO8" s="111">
        <v>3063</v>
      </c>
      <c r="AP8" s="111">
        <v>3591</v>
      </c>
      <c r="AQ8" s="111">
        <v>4040</v>
      </c>
      <c r="AR8" s="116">
        <v>3759</v>
      </c>
      <c r="AS8" s="116">
        <v>4952</v>
      </c>
      <c r="AT8" s="116">
        <v>6188</v>
      </c>
      <c r="AU8" s="116">
        <v>6061</v>
      </c>
      <c r="AV8" s="116">
        <v>5135</v>
      </c>
      <c r="AW8" s="116">
        <v>6957</v>
      </c>
      <c r="AX8" s="116">
        <v>6924</v>
      </c>
      <c r="AY8" s="116">
        <v>6390</v>
      </c>
      <c r="AZ8" s="116">
        <v>5650</v>
      </c>
      <c r="BA8" s="116">
        <v>4974</v>
      </c>
      <c r="BB8" s="116">
        <v>7455</v>
      </c>
      <c r="BC8" s="116">
        <v>8531</v>
      </c>
      <c r="BD8" s="116">
        <v>7918</v>
      </c>
      <c r="BE8" s="116">
        <v>8278</v>
      </c>
      <c r="BF8" s="115">
        <v>9142</v>
      </c>
      <c r="BG8" s="116">
        <v>7908</v>
      </c>
      <c r="BH8" s="117">
        <v>6861</v>
      </c>
      <c r="BI8" s="117">
        <v>7245</v>
      </c>
      <c r="BJ8" s="117">
        <v>7776</v>
      </c>
      <c r="BK8" s="116">
        <v>8460</v>
      </c>
      <c r="BL8" s="116">
        <v>7950</v>
      </c>
      <c r="BM8" s="116">
        <v>7854</v>
      </c>
      <c r="BN8" s="116">
        <v>9301</v>
      </c>
      <c r="BO8" s="116">
        <f>SUM('Montadora | OEM'!AH8:AH10)</f>
        <v>7758</v>
      </c>
      <c r="BP8" s="116">
        <v>6315</v>
      </c>
      <c r="BQ8" s="116">
        <v>7333</v>
      </c>
      <c r="BR8" s="116">
        <v>6231</v>
      </c>
      <c r="BS8" s="116">
        <v>7821</v>
      </c>
      <c r="BT8" s="116">
        <v>6058</v>
      </c>
      <c r="BU8" s="116">
        <v>5112</v>
      </c>
      <c r="BV8" s="116">
        <v>5583</v>
      </c>
      <c r="BW8" s="116">
        <v>5319</v>
      </c>
      <c r="BY8" s="116">
        <f>SUM(D8:G8)</f>
        <v>23926</v>
      </c>
      <c r="BZ8" s="116">
        <f>SUM(H8:K8)</f>
        <v>17039</v>
      </c>
      <c r="CA8" s="116">
        <f>SUM(L8:O8)</f>
        <v>23862</v>
      </c>
      <c r="CB8" s="116">
        <f>SUM(P8:S8)</f>
        <v>25678</v>
      </c>
      <c r="CC8" s="116">
        <f>SUM(T8:W8)</f>
        <v>21106</v>
      </c>
      <c r="CD8" s="116">
        <f>SUM(X8:AA8)</f>
        <v>25489</v>
      </c>
      <c r="CE8" s="116">
        <f>SUM(AB8:AE8)</f>
        <v>16619</v>
      </c>
      <c r="CF8" s="116">
        <f>SUM(AF8:AI8)</f>
        <v>10584</v>
      </c>
      <c r="CG8" s="116">
        <f>SUM(AJ8:AM8)</f>
        <v>9851</v>
      </c>
      <c r="CH8" s="116">
        <f>SUM(AN8:AQ8)</f>
        <v>13117</v>
      </c>
      <c r="CI8" s="116">
        <f>SUM(AR8:AU8)</f>
        <v>20960</v>
      </c>
      <c r="CJ8" s="116">
        <f>SUM(AV8:AY8)</f>
        <v>25406</v>
      </c>
      <c r="CK8" s="116">
        <f>SUM(AZ8:BC8)</f>
        <v>26610</v>
      </c>
      <c r="CL8" s="116">
        <f>SUM(BD8:BG8)</f>
        <v>33246</v>
      </c>
      <c r="CM8" s="116">
        <f>SUM(BH8:BK8)</f>
        <v>30342</v>
      </c>
      <c r="CN8" s="116">
        <f>SUM(BL8:BO8)</f>
        <v>32863</v>
      </c>
      <c r="CO8" s="116">
        <v>27700</v>
      </c>
      <c r="CP8" s="116">
        <v>22072</v>
      </c>
    </row>
    <row r="9" spans="2:94" s="108" customFormat="1" ht="15" customHeight="1">
      <c r="B9" s="110" t="s">
        <v>509</v>
      </c>
      <c r="C9" s="110" t="s">
        <v>553</v>
      </c>
      <c r="D9" s="116">
        <v>117</v>
      </c>
      <c r="E9" s="116">
        <v>139</v>
      </c>
      <c r="F9" s="116">
        <v>170</v>
      </c>
      <c r="G9" s="116">
        <v>84</v>
      </c>
      <c r="H9" s="116">
        <v>85</v>
      </c>
      <c r="I9" s="116">
        <v>114</v>
      </c>
      <c r="J9" s="116">
        <v>131</v>
      </c>
      <c r="K9" s="116">
        <v>175</v>
      </c>
      <c r="L9" s="116">
        <v>284</v>
      </c>
      <c r="M9" s="116">
        <v>270</v>
      </c>
      <c r="N9" s="116">
        <v>238</v>
      </c>
      <c r="O9" s="116">
        <v>171</v>
      </c>
      <c r="P9" s="117">
        <v>185</v>
      </c>
      <c r="Q9" s="117">
        <v>211</v>
      </c>
      <c r="R9" s="117">
        <v>207</v>
      </c>
      <c r="S9" s="117">
        <v>229</v>
      </c>
      <c r="T9" s="117">
        <v>183</v>
      </c>
      <c r="U9" s="117">
        <v>496</v>
      </c>
      <c r="V9" s="117">
        <v>214</v>
      </c>
      <c r="W9" s="117">
        <v>192</v>
      </c>
      <c r="X9" s="117">
        <v>313</v>
      </c>
      <c r="Y9" s="117">
        <v>268</v>
      </c>
      <c r="Z9" s="117">
        <v>451</v>
      </c>
      <c r="AA9" s="117">
        <v>284</v>
      </c>
      <c r="AB9" s="117">
        <v>131</v>
      </c>
      <c r="AC9" s="116">
        <v>152</v>
      </c>
      <c r="AD9" s="116">
        <v>153</v>
      </c>
      <c r="AE9" s="116">
        <v>144</v>
      </c>
      <c r="AF9" s="116">
        <v>99</v>
      </c>
      <c r="AG9" s="116">
        <v>107</v>
      </c>
      <c r="AH9" s="116">
        <v>101</v>
      </c>
      <c r="AI9" s="116">
        <v>48</v>
      </c>
      <c r="AJ9" s="116">
        <v>45</v>
      </c>
      <c r="AK9" s="116">
        <v>44</v>
      </c>
      <c r="AL9" s="116">
        <v>57</v>
      </c>
      <c r="AM9" s="116">
        <v>50</v>
      </c>
      <c r="AN9" s="111">
        <v>84</v>
      </c>
      <c r="AO9" s="111">
        <v>115</v>
      </c>
      <c r="AP9" s="111">
        <v>83</v>
      </c>
      <c r="AQ9" s="111">
        <v>67</v>
      </c>
      <c r="AR9" s="116">
        <v>68</v>
      </c>
      <c r="AS9" s="116">
        <v>172</v>
      </c>
      <c r="AT9" s="116">
        <v>133</v>
      </c>
      <c r="AU9" s="116">
        <v>95</v>
      </c>
      <c r="AV9" s="116">
        <v>97</v>
      </c>
      <c r="AW9" s="116">
        <v>97</v>
      </c>
      <c r="AX9" s="116">
        <v>113</v>
      </c>
      <c r="AY9" s="116">
        <v>91</v>
      </c>
      <c r="AZ9" s="116">
        <v>58</v>
      </c>
      <c r="BA9" s="116">
        <v>102</v>
      </c>
      <c r="BB9" s="116">
        <v>115</v>
      </c>
      <c r="BC9" s="116">
        <v>50</v>
      </c>
      <c r="BD9" s="111">
        <v>0</v>
      </c>
      <c r="BE9" s="111">
        <v>0</v>
      </c>
      <c r="BF9" s="111">
        <v>0</v>
      </c>
      <c r="BG9" s="111">
        <v>0</v>
      </c>
      <c r="BH9" s="111">
        <v>0</v>
      </c>
      <c r="BI9" s="111">
        <v>0</v>
      </c>
      <c r="BJ9" s="111">
        <v>0</v>
      </c>
      <c r="BK9" s="111" t="s">
        <v>10</v>
      </c>
      <c r="BL9" s="111" t="s">
        <v>10</v>
      </c>
      <c r="BM9" s="111" t="s">
        <v>10</v>
      </c>
      <c r="BN9" s="111" t="s">
        <v>10</v>
      </c>
      <c r="BO9" s="111" t="s">
        <v>10</v>
      </c>
      <c r="BP9" s="111">
        <v>0</v>
      </c>
      <c r="BQ9" s="111" t="s">
        <v>10</v>
      </c>
      <c r="BR9" s="111">
        <v>0</v>
      </c>
      <c r="BS9" s="111">
        <v>0</v>
      </c>
      <c r="BT9" s="111">
        <v>0</v>
      </c>
      <c r="BU9" s="111">
        <v>0</v>
      </c>
      <c r="BV9" s="111">
        <v>0</v>
      </c>
      <c r="BW9" s="111">
        <v>0</v>
      </c>
      <c r="BY9" s="111">
        <f t="shared" ref="BY9:BY28" si="0">SUM(D9:G9)</f>
        <v>510</v>
      </c>
      <c r="BZ9" s="111">
        <f t="shared" ref="BZ9:BZ28" si="1">SUM(H9:K9)</f>
        <v>505</v>
      </c>
      <c r="CA9" s="111">
        <f t="shared" ref="CA9:CA28" si="2">SUM(L9:O9)</f>
        <v>963</v>
      </c>
      <c r="CB9" s="111">
        <f t="shared" ref="CB9:CB28" si="3">SUM(P9:S9)</f>
        <v>832</v>
      </c>
      <c r="CC9" s="111">
        <f t="shared" ref="CC9:CC28" si="4">SUM(T9:W9)</f>
        <v>1085</v>
      </c>
      <c r="CD9" s="111">
        <f t="shared" ref="CD9:CD28" si="5">SUM(X9:AA9)</f>
        <v>1316</v>
      </c>
      <c r="CE9" s="111">
        <f t="shared" ref="CE9:CE28" si="6">SUM(AB9:AE9)</f>
        <v>580</v>
      </c>
      <c r="CF9" s="111">
        <f t="shared" ref="CF9:CF28" si="7">SUM(AF9:AI9)</f>
        <v>355</v>
      </c>
      <c r="CG9" s="111">
        <f t="shared" ref="CG9:CG28" si="8">SUM(AJ9:AM9)</f>
        <v>196</v>
      </c>
      <c r="CH9" s="111">
        <f t="shared" ref="CH9:CH28" si="9">SUM(AN9:AQ9)</f>
        <v>349</v>
      </c>
      <c r="CI9" s="111">
        <f t="shared" ref="CI9:CI28" si="10">SUM(AR9:AU9)</f>
        <v>468</v>
      </c>
      <c r="CJ9" s="111">
        <f t="shared" ref="CJ9:CJ28" si="11">SUM(AV9:AY9)</f>
        <v>398</v>
      </c>
      <c r="CK9" s="111">
        <f t="shared" ref="CK9:CK28" si="12">SUM(AZ9:BC9)</f>
        <v>325</v>
      </c>
      <c r="CL9" s="111">
        <f t="shared" ref="CL9:CL28" si="13">SUM(BD9:BG9)</f>
        <v>0</v>
      </c>
      <c r="CM9" s="111">
        <f t="shared" ref="CM9:CM28" si="14">SUM(BH9:BK9)</f>
        <v>0</v>
      </c>
      <c r="CN9" s="111">
        <f t="shared" ref="CN9:CN28" si="15">SUM(BL9:BO9)</f>
        <v>0</v>
      </c>
      <c r="CO9" s="111">
        <v>0</v>
      </c>
      <c r="CP9" s="111">
        <v>0</v>
      </c>
    </row>
    <row r="10" spans="2:94" s="108" customFormat="1" ht="15" customHeight="1">
      <c r="B10" s="110" t="s">
        <v>477</v>
      </c>
      <c r="C10" s="110" t="s">
        <v>554</v>
      </c>
      <c r="D10" s="116">
        <v>0</v>
      </c>
      <c r="E10" s="116">
        <v>0</v>
      </c>
      <c r="F10" s="116">
        <v>0</v>
      </c>
      <c r="G10" s="116">
        <v>0</v>
      </c>
      <c r="H10" s="116">
        <v>174</v>
      </c>
      <c r="I10" s="116">
        <v>56</v>
      </c>
      <c r="J10" s="116">
        <v>36</v>
      </c>
      <c r="K10" s="116">
        <v>74</v>
      </c>
      <c r="L10" s="116">
        <v>208</v>
      </c>
      <c r="M10" s="116">
        <v>182</v>
      </c>
      <c r="N10" s="116">
        <v>219</v>
      </c>
      <c r="O10" s="116">
        <v>380</v>
      </c>
      <c r="P10" s="117">
        <v>422</v>
      </c>
      <c r="Q10" s="117">
        <v>306</v>
      </c>
      <c r="R10" s="117">
        <v>85</v>
      </c>
      <c r="S10" s="117">
        <v>100</v>
      </c>
      <c r="T10" s="117">
        <v>350</v>
      </c>
      <c r="U10" s="117">
        <v>8</v>
      </c>
      <c r="V10" s="117">
        <v>120</v>
      </c>
      <c r="W10" s="117">
        <v>384</v>
      </c>
      <c r="X10" s="117">
        <v>304</v>
      </c>
      <c r="Y10" s="117">
        <v>0</v>
      </c>
      <c r="Z10" s="117">
        <v>1</v>
      </c>
      <c r="AA10" s="117">
        <v>18</v>
      </c>
      <c r="AB10" s="117">
        <v>308</v>
      </c>
      <c r="AC10" s="116">
        <v>526</v>
      </c>
      <c r="AD10" s="116">
        <v>160</v>
      </c>
      <c r="AE10" s="116">
        <v>362</v>
      </c>
      <c r="AF10" s="116">
        <v>404</v>
      </c>
      <c r="AG10" s="116">
        <v>382</v>
      </c>
      <c r="AH10" s="116">
        <v>611</v>
      </c>
      <c r="AI10" s="116">
        <v>602</v>
      </c>
      <c r="AJ10" s="116">
        <v>726</v>
      </c>
      <c r="AK10" s="116">
        <v>429</v>
      </c>
      <c r="AL10" s="116">
        <v>111</v>
      </c>
      <c r="AM10" s="116">
        <v>318</v>
      </c>
      <c r="AN10" s="111">
        <v>169</v>
      </c>
      <c r="AO10" s="111">
        <v>269</v>
      </c>
      <c r="AP10" s="111">
        <v>118</v>
      </c>
      <c r="AQ10" s="111">
        <v>328</v>
      </c>
      <c r="AR10" s="116">
        <v>355</v>
      </c>
      <c r="AS10" s="116">
        <v>128</v>
      </c>
      <c r="AT10" s="116">
        <v>86</v>
      </c>
      <c r="AU10" s="116">
        <v>70</v>
      </c>
      <c r="AV10" s="116">
        <v>86</v>
      </c>
      <c r="AW10" s="116">
        <v>1</v>
      </c>
      <c r="AX10" s="116">
        <v>74</v>
      </c>
      <c r="AY10" s="116">
        <v>6</v>
      </c>
      <c r="AZ10" s="116">
        <v>0</v>
      </c>
      <c r="BA10" s="116">
        <v>13</v>
      </c>
      <c r="BB10" s="116">
        <v>5</v>
      </c>
      <c r="BC10" s="116">
        <v>16</v>
      </c>
      <c r="BD10" s="116">
        <v>9</v>
      </c>
      <c r="BE10" s="116">
        <v>132</v>
      </c>
      <c r="BF10" s="115">
        <v>171</v>
      </c>
      <c r="BG10" s="116">
        <v>147</v>
      </c>
      <c r="BH10" s="117">
        <v>27</v>
      </c>
      <c r="BI10" s="117">
        <v>92</v>
      </c>
      <c r="BJ10" s="117">
        <v>123</v>
      </c>
      <c r="BK10" s="116">
        <v>100</v>
      </c>
      <c r="BL10" s="116">
        <v>46</v>
      </c>
      <c r="BM10" s="111" t="s">
        <v>10</v>
      </c>
      <c r="BN10" s="111" t="s">
        <v>10</v>
      </c>
      <c r="BO10" s="111">
        <f>'Montadora | OEM'!AH11</f>
        <v>8</v>
      </c>
      <c r="BP10" s="111">
        <v>2</v>
      </c>
      <c r="BQ10" s="111">
        <v>52</v>
      </c>
      <c r="BR10" s="111">
        <v>120</v>
      </c>
      <c r="BS10" s="111">
        <v>11</v>
      </c>
      <c r="BT10" s="111">
        <v>0</v>
      </c>
      <c r="BU10" s="111">
        <v>0</v>
      </c>
      <c r="BV10" s="111">
        <v>54</v>
      </c>
      <c r="BW10" s="111">
        <v>218</v>
      </c>
      <c r="BY10" s="111">
        <f t="shared" si="0"/>
        <v>0</v>
      </c>
      <c r="BZ10" s="111">
        <f t="shared" si="1"/>
        <v>340</v>
      </c>
      <c r="CA10" s="111">
        <f t="shared" si="2"/>
        <v>989</v>
      </c>
      <c r="CB10" s="111">
        <f t="shared" si="3"/>
        <v>913</v>
      </c>
      <c r="CC10" s="111">
        <f t="shared" si="4"/>
        <v>862</v>
      </c>
      <c r="CD10" s="111">
        <f t="shared" si="5"/>
        <v>323</v>
      </c>
      <c r="CE10" s="111">
        <f t="shared" si="6"/>
        <v>1356</v>
      </c>
      <c r="CF10" s="111">
        <f t="shared" si="7"/>
        <v>1999</v>
      </c>
      <c r="CG10" s="111">
        <f t="shared" si="8"/>
        <v>1584</v>
      </c>
      <c r="CH10" s="111">
        <f t="shared" si="9"/>
        <v>884</v>
      </c>
      <c r="CI10" s="111">
        <f t="shared" si="10"/>
        <v>639</v>
      </c>
      <c r="CJ10" s="111">
        <f t="shared" si="11"/>
        <v>167</v>
      </c>
      <c r="CK10" s="111">
        <f t="shared" si="12"/>
        <v>34</v>
      </c>
      <c r="CL10" s="111">
        <f t="shared" si="13"/>
        <v>459</v>
      </c>
      <c r="CM10" s="111">
        <f t="shared" si="14"/>
        <v>342</v>
      </c>
      <c r="CN10" s="111">
        <f t="shared" si="15"/>
        <v>54</v>
      </c>
      <c r="CO10" s="111">
        <v>185</v>
      </c>
      <c r="CP10" s="116">
        <v>272</v>
      </c>
    </row>
    <row r="11" spans="2:94" s="31" customFormat="1" ht="15" customHeight="1">
      <c r="B11" s="136" t="s">
        <v>559</v>
      </c>
      <c r="C11" s="136" t="s">
        <v>558</v>
      </c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</row>
    <row r="12" spans="2:94" s="108" customFormat="1" ht="15" customHeight="1">
      <c r="B12" s="110" t="s">
        <v>490</v>
      </c>
      <c r="C12" s="110" t="s">
        <v>556</v>
      </c>
      <c r="D12" s="111">
        <v>191200</v>
      </c>
      <c r="E12" s="111">
        <v>218271</v>
      </c>
      <c r="F12" s="111">
        <v>244391</v>
      </c>
      <c r="G12" s="111">
        <v>204162</v>
      </c>
      <c r="H12" s="111">
        <v>114795</v>
      </c>
      <c r="I12" s="111">
        <v>139064</v>
      </c>
      <c r="J12" s="111">
        <v>158058</v>
      </c>
      <c r="K12" s="111">
        <v>176391</v>
      </c>
      <c r="L12" s="111">
        <v>214839</v>
      </c>
      <c r="M12" s="111">
        <v>243026</v>
      </c>
      <c r="N12" s="111">
        <v>208442</v>
      </c>
      <c r="O12" s="111">
        <v>216462</v>
      </c>
      <c r="P12" s="111">
        <v>255145</v>
      </c>
      <c r="Q12" s="111">
        <v>281992</v>
      </c>
      <c r="R12" s="111">
        <v>294788</v>
      </c>
      <c r="S12" s="111">
        <v>289597</v>
      </c>
      <c r="T12" s="111">
        <v>158033</v>
      </c>
      <c r="U12" s="111">
        <v>191394</v>
      </c>
      <c r="V12" s="111">
        <v>203687</v>
      </c>
      <c r="W12" s="111">
        <v>192233</v>
      </c>
      <c r="X12" s="111">
        <v>220944</v>
      </c>
      <c r="Y12" s="111">
        <v>252093</v>
      </c>
      <c r="Z12" s="111">
        <v>264376</v>
      </c>
      <c r="AA12" s="111">
        <v>198048</v>
      </c>
      <c r="AB12" s="111">
        <v>216195</v>
      </c>
      <c r="AC12" s="111">
        <v>178080.89488243428</v>
      </c>
      <c r="AD12" s="111">
        <v>173865</v>
      </c>
      <c r="AE12" s="111">
        <v>152273</v>
      </c>
      <c r="AF12" s="111">
        <v>135750</v>
      </c>
      <c r="AG12" s="111">
        <v>123687</v>
      </c>
      <c r="AH12" s="111">
        <v>113297</v>
      </c>
      <c r="AI12" s="111">
        <v>68488</v>
      </c>
      <c r="AJ12" s="111">
        <v>97933</v>
      </c>
      <c r="AK12" s="111">
        <v>114682</v>
      </c>
      <c r="AL12" s="111">
        <v>106466</v>
      </c>
      <c r="AM12" s="111">
        <v>84330</v>
      </c>
      <c r="AN12" s="111">
        <v>108944</v>
      </c>
      <c r="AO12" s="111">
        <v>120615</v>
      </c>
      <c r="AP12" s="111">
        <v>128255</v>
      </c>
      <c r="AQ12" s="111">
        <v>121775</v>
      </c>
      <c r="AR12" s="111">
        <v>138132</v>
      </c>
      <c r="AS12" s="111">
        <v>147007</v>
      </c>
      <c r="AT12" s="111">
        <v>173128</v>
      </c>
      <c r="AU12" s="111">
        <v>155411</v>
      </c>
      <c r="AV12" s="111">
        <v>182660</v>
      </c>
      <c r="AW12" s="111">
        <v>199993</v>
      </c>
      <c r="AX12" s="111">
        <v>208911</v>
      </c>
      <c r="AY12" s="111">
        <v>158640</v>
      </c>
      <c r="AZ12" s="111">
        <v>151072</v>
      </c>
      <c r="BA12" s="115">
        <v>79904</v>
      </c>
      <c r="BB12" s="115">
        <v>157078</v>
      </c>
      <c r="BC12" s="115">
        <v>188265</v>
      </c>
      <c r="BD12" s="115">
        <v>214918</v>
      </c>
      <c r="BE12" s="115">
        <v>223471</v>
      </c>
      <c r="BF12" s="115">
        <v>253893</v>
      </c>
      <c r="BG12" s="115">
        <v>225250</v>
      </c>
      <c r="BH12" s="115">
        <v>245526</v>
      </c>
      <c r="BI12" s="115">
        <v>241242</v>
      </c>
      <c r="BJ12" s="111">
        <v>258136</v>
      </c>
      <c r="BK12" s="111">
        <v>231159</v>
      </c>
      <c r="BL12" s="111">
        <v>202627</v>
      </c>
      <c r="BM12" s="111">
        <v>206307</v>
      </c>
      <c r="BN12" s="111">
        <v>209714</v>
      </c>
      <c r="BO12" s="111">
        <v>191443</v>
      </c>
      <c r="BP12" s="111">
        <v>215851</v>
      </c>
      <c r="BQ12" s="111">
        <v>239296</v>
      </c>
      <c r="BR12" s="111">
        <v>255441</v>
      </c>
      <c r="BS12" s="111">
        <v>234180</v>
      </c>
      <c r="BT12" s="111">
        <v>198530</v>
      </c>
      <c r="BU12" s="111">
        <v>189784</v>
      </c>
      <c r="BV12" s="111">
        <v>159919</v>
      </c>
      <c r="BW12" s="111">
        <v>116717</v>
      </c>
      <c r="BY12" s="111">
        <f t="shared" si="0"/>
        <v>858024</v>
      </c>
      <c r="BZ12" s="111">
        <f t="shared" si="1"/>
        <v>588308</v>
      </c>
      <c r="CA12" s="111">
        <f t="shared" si="2"/>
        <v>882769</v>
      </c>
      <c r="CB12" s="111">
        <f t="shared" si="3"/>
        <v>1121522</v>
      </c>
      <c r="CC12" s="111">
        <f t="shared" si="4"/>
        <v>745347</v>
      </c>
      <c r="CD12" s="111">
        <f t="shared" si="5"/>
        <v>935461</v>
      </c>
      <c r="CE12" s="111">
        <f t="shared" si="6"/>
        <v>720413.89488243428</v>
      </c>
      <c r="CF12" s="111">
        <f t="shared" si="7"/>
        <v>441222</v>
      </c>
      <c r="CG12" s="111">
        <f t="shared" si="8"/>
        <v>403411</v>
      </c>
      <c r="CH12" s="111">
        <f t="shared" si="9"/>
        <v>479589</v>
      </c>
      <c r="CI12" s="111">
        <f t="shared" si="10"/>
        <v>613678</v>
      </c>
      <c r="CJ12" s="111">
        <f t="shared" si="11"/>
        <v>750204</v>
      </c>
      <c r="CK12" s="111">
        <f t="shared" si="12"/>
        <v>576319</v>
      </c>
      <c r="CL12" s="111">
        <f t="shared" si="13"/>
        <v>917532</v>
      </c>
      <c r="CM12" s="111">
        <f t="shared" si="14"/>
        <v>976063</v>
      </c>
      <c r="CN12" s="111">
        <f t="shared" si="15"/>
        <v>810091</v>
      </c>
      <c r="CO12" s="111">
        <v>944768</v>
      </c>
      <c r="CP12" s="116">
        <v>664950</v>
      </c>
    </row>
    <row r="13" spans="2:94" s="108" customFormat="1" ht="15" customHeight="1">
      <c r="B13" s="110" t="s">
        <v>491</v>
      </c>
      <c r="C13" s="110" t="s">
        <v>557</v>
      </c>
      <c r="D13" s="111">
        <v>22770</v>
      </c>
      <c r="E13" s="111">
        <v>25486</v>
      </c>
      <c r="F13" s="111">
        <v>29868</v>
      </c>
      <c r="G13" s="111">
        <v>20658</v>
      </c>
      <c r="H13" s="111">
        <v>13304</v>
      </c>
      <c r="I13" s="111">
        <v>14481</v>
      </c>
      <c r="J13" s="111">
        <v>16363</v>
      </c>
      <c r="K13" s="111">
        <v>21050</v>
      </c>
      <c r="L13" s="111">
        <v>22116</v>
      </c>
      <c r="M13" s="111">
        <v>26091</v>
      </c>
      <c r="N13" s="111">
        <v>28472</v>
      </c>
      <c r="O13" s="111">
        <v>25086</v>
      </c>
      <c r="P13" s="111">
        <v>27556</v>
      </c>
      <c r="Q13" s="111">
        <v>28996</v>
      </c>
      <c r="R13" s="111">
        <v>31167</v>
      </c>
      <c r="S13" s="111">
        <v>27324</v>
      </c>
      <c r="T13" s="111">
        <v>20286</v>
      </c>
      <c r="U13" s="111">
        <v>19040</v>
      </c>
      <c r="V13" s="111">
        <v>20611</v>
      </c>
      <c r="W13" s="111">
        <v>21879</v>
      </c>
      <c r="X13" s="111">
        <v>26685</v>
      </c>
      <c r="Y13" s="111">
        <v>29787</v>
      </c>
      <c r="Z13" s="111">
        <v>30755</v>
      </c>
      <c r="AA13" s="111">
        <v>30297</v>
      </c>
      <c r="AB13" s="111">
        <v>26905</v>
      </c>
      <c r="AC13" s="111">
        <v>19799</v>
      </c>
      <c r="AD13" s="111">
        <v>21466</v>
      </c>
      <c r="AE13" s="111">
        <v>18355</v>
      </c>
      <c r="AF13" s="111">
        <v>14449</v>
      </c>
      <c r="AG13" s="111">
        <v>12015</v>
      </c>
      <c r="AH13" s="111">
        <v>13023</v>
      </c>
      <c r="AI13" s="111">
        <v>12126</v>
      </c>
      <c r="AJ13" s="111">
        <v>12979</v>
      </c>
      <c r="AK13" s="111">
        <v>13160</v>
      </c>
      <c r="AL13" s="111">
        <v>12402</v>
      </c>
      <c r="AM13" s="111">
        <v>10596</v>
      </c>
      <c r="AN13" s="111">
        <v>13908</v>
      </c>
      <c r="AO13" s="111">
        <v>18008</v>
      </c>
      <c r="AP13" s="111">
        <v>22142</v>
      </c>
      <c r="AQ13" s="111">
        <v>20421</v>
      </c>
      <c r="AR13" s="111">
        <v>26916</v>
      </c>
      <c r="AS13" s="111">
        <v>28097</v>
      </c>
      <c r="AT13" s="111">
        <v>33280</v>
      </c>
      <c r="AU13" s="111">
        <v>30888</v>
      </c>
      <c r="AV13" s="111">
        <v>30011</v>
      </c>
      <c r="AW13" s="111">
        <v>33459</v>
      </c>
      <c r="AX13" s="111">
        <v>32999</v>
      </c>
      <c r="AY13" s="111">
        <v>27556</v>
      </c>
      <c r="AZ13" s="111">
        <v>26534</v>
      </c>
      <c r="BA13" s="115">
        <v>16850</v>
      </c>
      <c r="BB13" s="115">
        <v>31178</v>
      </c>
      <c r="BC13" s="115">
        <v>34581</v>
      </c>
      <c r="BD13" s="115">
        <v>36929</v>
      </c>
      <c r="BE13" s="115">
        <v>37432</v>
      </c>
      <c r="BF13" s="115">
        <v>39833</v>
      </c>
      <c r="BG13" s="115">
        <v>38803</v>
      </c>
      <c r="BH13" s="115">
        <v>34426</v>
      </c>
      <c r="BI13" s="115">
        <v>33642</v>
      </c>
      <c r="BJ13" s="111">
        <v>35600</v>
      </c>
      <c r="BK13" s="111">
        <v>32637</v>
      </c>
      <c r="BL13" s="111">
        <v>33526</v>
      </c>
      <c r="BM13" s="111">
        <v>32721</v>
      </c>
      <c r="BN13" s="111">
        <v>31588</v>
      </c>
      <c r="BO13" s="111">
        <v>31261</v>
      </c>
      <c r="BP13" s="111">
        <v>35060</v>
      </c>
      <c r="BQ13" s="111">
        <v>38033</v>
      </c>
      <c r="BR13" s="111">
        <v>36464</v>
      </c>
      <c r="BS13" s="111">
        <v>33860</v>
      </c>
      <c r="BT13" s="111">
        <v>31437</v>
      </c>
      <c r="BU13" s="111">
        <v>28212</v>
      </c>
      <c r="BV13" s="111">
        <v>26953</v>
      </c>
      <c r="BW13" s="111">
        <v>21006</v>
      </c>
      <c r="BY13" s="111">
        <f t="shared" si="0"/>
        <v>98782</v>
      </c>
      <c r="BZ13" s="111">
        <f t="shared" si="1"/>
        <v>65198</v>
      </c>
      <c r="CA13" s="111">
        <f t="shared" si="2"/>
        <v>101765</v>
      </c>
      <c r="CB13" s="111">
        <f t="shared" si="3"/>
        <v>115043</v>
      </c>
      <c r="CC13" s="111">
        <f t="shared" si="4"/>
        <v>81816</v>
      </c>
      <c r="CD13" s="111">
        <f t="shared" si="5"/>
        <v>117524</v>
      </c>
      <c r="CE13" s="111">
        <f t="shared" si="6"/>
        <v>86525</v>
      </c>
      <c r="CF13" s="111">
        <f t="shared" si="7"/>
        <v>51613</v>
      </c>
      <c r="CG13" s="111">
        <f t="shared" si="8"/>
        <v>49137</v>
      </c>
      <c r="CH13" s="111">
        <f t="shared" si="9"/>
        <v>74479</v>
      </c>
      <c r="CI13" s="111">
        <f t="shared" si="10"/>
        <v>119181</v>
      </c>
      <c r="CJ13" s="111">
        <f t="shared" si="11"/>
        <v>124025</v>
      </c>
      <c r="CK13" s="111">
        <f t="shared" si="12"/>
        <v>109143</v>
      </c>
      <c r="CL13" s="111">
        <f t="shared" si="13"/>
        <v>152997</v>
      </c>
      <c r="CM13" s="111">
        <f t="shared" si="14"/>
        <v>136305</v>
      </c>
      <c r="CN13" s="111">
        <f t="shared" si="15"/>
        <v>129096</v>
      </c>
      <c r="CO13" s="111">
        <v>143417</v>
      </c>
      <c r="CP13" s="116">
        <v>107608</v>
      </c>
    </row>
    <row r="14" spans="2:94" s="108" customFormat="1" ht="15" customHeight="1">
      <c r="B14" s="112" t="s">
        <v>546</v>
      </c>
      <c r="C14" s="112" t="s">
        <v>560</v>
      </c>
      <c r="D14" s="113">
        <v>20547</v>
      </c>
      <c r="E14" s="113">
        <v>22277</v>
      </c>
      <c r="F14" s="113">
        <v>27270</v>
      </c>
      <c r="G14" s="113">
        <v>20126</v>
      </c>
      <c r="H14" s="113">
        <v>13407</v>
      </c>
      <c r="I14" s="113">
        <v>16870</v>
      </c>
      <c r="J14" s="113">
        <v>16210</v>
      </c>
      <c r="K14" s="113">
        <v>19666</v>
      </c>
      <c r="L14" s="113">
        <v>23557</v>
      </c>
      <c r="M14" s="113">
        <v>28037</v>
      </c>
      <c r="N14" s="113">
        <v>29464</v>
      </c>
      <c r="O14" s="113">
        <v>22742</v>
      </c>
      <c r="P14" s="113">
        <v>26642</v>
      </c>
      <c r="Q14" s="113">
        <v>28822</v>
      </c>
      <c r="R14" s="113">
        <v>30587</v>
      </c>
      <c r="S14" s="113">
        <v>26137</v>
      </c>
      <c r="T14" s="113">
        <v>17206</v>
      </c>
      <c r="U14" s="113">
        <v>16350</v>
      </c>
      <c r="V14" s="113">
        <v>17037</v>
      </c>
      <c r="W14" s="113">
        <v>15266</v>
      </c>
      <c r="X14" s="113">
        <v>18398</v>
      </c>
      <c r="Y14" s="113">
        <v>22140</v>
      </c>
      <c r="Z14" s="113">
        <v>27170</v>
      </c>
      <c r="AA14" s="113">
        <v>18303</v>
      </c>
      <c r="AB14" s="113">
        <v>14105</v>
      </c>
      <c r="AC14" s="113">
        <v>9565</v>
      </c>
      <c r="AD14" s="113">
        <v>10283</v>
      </c>
      <c r="AE14" s="113">
        <v>9246</v>
      </c>
      <c r="AF14" s="113">
        <v>5676</v>
      </c>
      <c r="AG14" s="113">
        <v>4098</v>
      </c>
      <c r="AH14" s="113">
        <v>3757</v>
      </c>
      <c r="AI14" s="113">
        <v>2088</v>
      </c>
      <c r="AJ14" s="113">
        <v>3017</v>
      </c>
      <c r="AK14" s="113">
        <v>3485</v>
      </c>
      <c r="AL14" s="113">
        <v>3322</v>
      </c>
      <c r="AM14" s="113">
        <v>3290</v>
      </c>
      <c r="AN14" s="113">
        <v>3956</v>
      </c>
      <c r="AO14" s="113">
        <v>5113</v>
      </c>
      <c r="AP14" s="113">
        <v>5145</v>
      </c>
      <c r="AQ14" s="113">
        <v>4904</v>
      </c>
      <c r="AR14" s="113">
        <v>6687</v>
      </c>
      <c r="AS14" s="113">
        <v>6896</v>
      </c>
      <c r="AT14" s="113">
        <v>9161</v>
      </c>
      <c r="AU14" s="113">
        <v>8109</v>
      </c>
      <c r="AV14" s="113">
        <v>30011</v>
      </c>
      <c r="AW14" s="113">
        <v>8901</v>
      </c>
      <c r="AX14" s="113">
        <v>8993</v>
      </c>
      <c r="AY14" s="113">
        <v>7467</v>
      </c>
      <c r="AZ14" s="114">
        <v>0</v>
      </c>
      <c r="BA14" s="114">
        <v>0</v>
      </c>
      <c r="BB14" s="114">
        <v>0</v>
      </c>
      <c r="BC14" s="114">
        <v>0</v>
      </c>
      <c r="BD14" s="114">
        <v>0</v>
      </c>
      <c r="BE14" s="114">
        <v>0</v>
      </c>
      <c r="BF14" s="114">
        <v>0</v>
      </c>
      <c r="BG14" s="114">
        <v>0</v>
      </c>
      <c r="BH14" s="114">
        <v>0</v>
      </c>
      <c r="BI14" s="114">
        <v>0</v>
      </c>
      <c r="BJ14" s="113">
        <v>0</v>
      </c>
      <c r="BK14" s="113" t="s">
        <v>10</v>
      </c>
      <c r="BL14" s="113"/>
      <c r="BM14" s="113"/>
      <c r="BN14" s="113"/>
      <c r="BO14" s="113"/>
      <c r="BP14" s="113"/>
      <c r="BQ14" s="113"/>
      <c r="BR14" s="113"/>
      <c r="BS14" s="113"/>
      <c r="BT14" s="113"/>
      <c r="BU14" s="113"/>
      <c r="BV14" s="113"/>
      <c r="BW14" s="113"/>
      <c r="BY14" s="113">
        <f t="shared" si="0"/>
        <v>90220</v>
      </c>
      <c r="BZ14" s="113">
        <f t="shared" si="1"/>
        <v>66153</v>
      </c>
      <c r="CA14" s="113">
        <f t="shared" si="2"/>
        <v>103800</v>
      </c>
      <c r="CB14" s="113">
        <f t="shared" si="3"/>
        <v>112188</v>
      </c>
      <c r="CC14" s="113">
        <f t="shared" si="4"/>
        <v>65859</v>
      </c>
      <c r="CD14" s="113">
        <f t="shared" si="5"/>
        <v>86011</v>
      </c>
      <c r="CE14" s="113">
        <f t="shared" si="6"/>
        <v>43199</v>
      </c>
      <c r="CF14" s="113">
        <f t="shared" si="7"/>
        <v>15619</v>
      </c>
      <c r="CG14" s="113">
        <f t="shared" si="8"/>
        <v>13114</v>
      </c>
      <c r="CH14" s="113">
        <f t="shared" si="9"/>
        <v>19118</v>
      </c>
      <c r="CI14" s="113">
        <f t="shared" si="10"/>
        <v>30853</v>
      </c>
      <c r="CJ14" s="113">
        <f t="shared" si="11"/>
        <v>55372</v>
      </c>
      <c r="CK14" s="113">
        <f t="shared" si="12"/>
        <v>0</v>
      </c>
      <c r="CL14" s="113">
        <f t="shared" si="13"/>
        <v>0</v>
      </c>
      <c r="CM14" s="113">
        <f t="shared" si="14"/>
        <v>0</v>
      </c>
      <c r="CN14" s="113">
        <f t="shared" si="15"/>
        <v>0</v>
      </c>
      <c r="CO14" s="113"/>
      <c r="CP14" s="113"/>
    </row>
    <row r="15" spans="2:94" s="108" customFormat="1" ht="15" customHeight="1">
      <c r="B15" s="110" t="s">
        <v>547</v>
      </c>
      <c r="C15" s="110" t="s">
        <v>561</v>
      </c>
      <c r="D15" s="111">
        <v>0</v>
      </c>
      <c r="E15" s="111">
        <v>0</v>
      </c>
      <c r="F15" s="111">
        <v>0</v>
      </c>
      <c r="G15" s="111">
        <v>0</v>
      </c>
      <c r="H15" s="111">
        <v>0</v>
      </c>
      <c r="I15" s="111">
        <v>0</v>
      </c>
      <c r="J15" s="111">
        <v>0</v>
      </c>
      <c r="K15" s="111">
        <v>0</v>
      </c>
      <c r="L15" s="111">
        <v>0</v>
      </c>
      <c r="M15" s="111">
        <v>0</v>
      </c>
      <c r="N15" s="111">
        <v>0</v>
      </c>
      <c r="O15" s="111">
        <v>0</v>
      </c>
      <c r="P15" s="111">
        <v>0</v>
      </c>
      <c r="Q15" s="111">
        <v>0</v>
      </c>
      <c r="R15" s="111">
        <v>0</v>
      </c>
      <c r="S15" s="111">
        <v>0</v>
      </c>
      <c r="T15" s="111">
        <v>0</v>
      </c>
      <c r="U15" s="111">
        <v>0</v>
      </c>
      <c r="V15" s="111">
        <v>0</v>
      </c>
      <c r="W15" s="111">
        <v>0</v>
      </c>
      <c r="X15" s="111">
        <v>0</v>
      </c>
      <c r="Y15" s="111">
        <v>0</v>
      </c>
      <c r="Z15" s="111">
        <v>0</v>
      </c>
      <c r="AA15" s="111">
        <v>0</v>
      </c>
      <c r="AB15" s="111">
        <v>0</v>
      </c>
      <c r="AC15" s="111">
        <v>0</v>
      </c>
      <c r="AD15" s="111">
        <v>0</v>
      </c>
      <c r="AE15" s="111">
        <v>0</v>
      </c>
      <c r="AF15" s="111">
        <v>0</v>
      </c>
      <c r="AG15" s="111">
        <v>0</v>
      </c>
      <c r="AH15" s="111">
        <v>0</v>
      </c>
      <c r="AI15" s="111">
        <v>0</v>
      </c>
      <c r="AJ15" s="111">
        <v>0</v>
      </c>
      <c r="AK15" s="111">
        <v>0</v>
      </c>
      <c r="AL15" s="111">
        <v>0</v>
      </c>
      <c r="AM15" s="111">
        <v>0</v>
      </c>
      <c r="AN15" s="111">
        <v>12506</v>
      </c>
      <c r="AO15" s="111">
        <v>15797</v>
      </c>
      <c r="AP15" s="111">
        <v>17213</v>
      </c>
      <c r="AQ15" s="111">
        <v>16032</v>
      </c>
      <c r="AR15" s="111">
        <v>24165</v>
      </c>
      <c r="AS15" s="111">
        <v>25444</v>
      </c>
      <c r="AT15" s="111">
        <v>31704</v>
      </c>
      <c r="AU15" s="111">
        <v>29676</v>
      </c>
      <c r="AV15" s="111">
        <v>32704</v>
      </c>
      <c r="AW15" s="111">
        <v>37156</v>
      </c>
      <c r="AX15" s="111">
        <v>37806</v>
      </c>
      <c r="AY15" s="111">
        <v>31606</v>
      </c>
      <c r="AZ15" s="111">
        <v>32199</v>
      </c>
      <c r="BA15" s="115">
        <v>22354</v>
      </c>
      <c r="BB15" s="115">
        <v>36839</v>
      </c>
      <c r="BC15" s="115">
        <v>43851</v>
      </c>
      <c r="BD15" s="115">
        <v>45772</v>
      </c>
      <c r="BE15" s="115">
        <v>46094</v>
      </c>
      <c r="BF15" s="115">
        <v>56030</v>
      </c>
      <c r="BG15" s="115">
        <v>49481</v>
      </c>
      <c r="BH15" s="115">
        <v>48638</v>
      </c>
      <c r="BI15" s="115">
        <v>44135</v>
      </c>
      <c r="BJ15" s="111">
        <v>47511</v>
      </c>
      <c r="BK15" s="111">
        <v>45650</v>
      </c>
      <c r="BL15" s="111">
        <v>39884</v>
      </c>
      <c r="BM15" s="111">
        <v>40855</v>
      </c>
      <c r="BN15" s="111">
        <v>42337</v>
      </c>
      <c r="BO15" s="111">
        <v>38484</v>
      </c>
      <c r="BP15" s="111">
        <v>38269</v>
      </c>
      <c r="BQ15" s="111">
        <v>48871</v>
      </c>
      <c r="BR15" s="111">
        <v>49386</v>
      </c>
      <c r="BS15" s="111">
        <v>45862</v>
      </c>
      <c r="BT15" s="111">
        <v>45286</v>
      </c>
      <c r="BU15" s="111">
        <v>48865</v>
      </c>
      <c r="BV15" s="111">
        <v>52202</v>
      </c>
      <c r="BW15" s="111">
        <v>36705</v>
      </c>
      <c r="BY15" s="111">
        <f t="shared" si="0"/>
        <v>0</v>
      </c>
      <c r="BZ15" s="111">
        <f t="shared" si="1"/>
        <v>0</v>
      </c>
      <c r="CA15" s="111">
        <f t="shared" si="2"/>
        <v>0</v>
      </c>
      <c r="CB15" s="111">
        <f t="shared" si="3"/>
        <v>0</v>
      </c>
      <c r="CC15" s="111">
        <f t="shared" si="4"/>
        <v>0</v>
      </c>
      <c r="CD15" s="111">
        <f t="shared" si="5"/>
        <v>0</v>
      </c>
      <c r="CE15" s="111">
        <f t="shared" si="6"/>
        <v>0</v>
      </c>
      <c r="CF15" s="111">
        <f t="shared" si="7"/>
        <v>0</v>
      </c>
      <c r="CG15" s="111">
        <f t="shared" si="8"/>
        <v>0</v>
      </c>
      <c r="CH15" s="111">
        <f t="shared" si="9"/>
        <v>61548</v>
      </c>
      <c r="CI15" s="111">
        <f t="shared" si="10"/>
        <v>110989</v>
      </c>
      <c r="CJ15" s="111">
        <f t="shared" si="11"/>
        <v>139272</v>
      </c>
      <c r="CK15" s="111">
        <f t="shared" si="12"/>
        <v>135243</v>
      </c>
      <c r="CL15" s="111">
        <f t="shared" si="13"/>
        <v>197377</v>
      </c>
      <c r="CM15" s="111">
        <f t="shared" si="14"/>
        <v>185934</v>
      </c>
      <c r="CN15" s="111">
        <f t="shared" si="15"/>
        <v>161560</v>
      </c>
      <c r="CO15" s="111">
        <v>182388</v>
      </c>
      <c r="CP15" s="116">
        <v>183058</v>
      </c>
    </row>
    <row r="16" spans="2:94" s="108" customFormat="1" ht="15" customHeight="1">
      <c r="B16" s="112" t="s">
        <v>548</v>
      </c>
      <c r="C16" s="112" t="s">
        <v>562</v>
      </c>
      <c r="D16" s="113">
        <v>58997</v>
      </c>
      <c r="E16" s="113">
        <v>64528</v>
      </c>
      <c r="F16" s="113">
        <v>77185</v>
      </c>
      <c r="G16" s="113">
        <v>60731</v>
      </c>
      <c r="H16" s="113">
        <v>44321</v>
      </c>
      <c r="I16" s="113">
        <v>54319</v>
      </c>
      <c r="J16" s="113">
        <v>54641</v>
      </c>
      <c r="K16" s="113">
        <v>60378</v>
      </c>
      <c r="L16" s="113">
        <v>71603</v>
      </c>
      <c r="M16" s="113">
        <v>83958</v>
      </c>
      <c r="N16" s="113">
        <v>91206</v>
      </c>
      <c r="O16" s="113">
        <v>76220</v>
      </c>
      <c r="P16" s="113">
        <v>89059</v>
      </c>
      <c r="Q16" s="113">
        <v>118607</v>
      </c>
      <c r="R16" s="113">
        <v>122318</v>
      </c>
      <c r="S16" s="113">
        <v>105103</v>
      </c>
      <c r="T16" s="113">
        <v>56967</v>
      </c>
      <c r="U16" s="113">
        <v>60909</v>
      </c>
      <c r="V16" s="113">
        <v>67756</v>
      </c>
      <c r="W16" s="113">
        <v>68482</v>
      </c>
      <c r="X16" s="113">
        <v>85797</v>
      </c>
      <c r="Y16" s="113">
        <v>83190</v>
      </c>
      <c r="Z16" s="113">
        <v>49328</v>
      </c>
      <c r="AA16" s="113">
        <v>47069</v>
      </c>
      <c r="AB16" s="113">
        <v>51716</v>
      </c>
      <c r="AC16" s="113">
        <v>40927</v>
      </c>
      <c r="AD16" s="113">
        <v>41162</v>
      </c>
      <c r="AE16" s="113">
        <v>36795</v>
      </c>
      <c r="AF16" s="113">
        <v>44426</v>
      </c>
      <c r="AG16" s="113">
        <v>47577</v>
      </c>
      <c r="AH16" s="113">
        <v>29231</v>
      </c>
      <c r="AI16" s="113">
        <v>24378</v>
      </c>
      <c r="AJ16" s="113">
        <v>25012</v>
      </c>
      <c r="AK16" s="113">
        <v>28076</v>
      </c>
      <c r="AL16" s="113">
        <v>27226</v>
      </c>
      <c r="AM16" s="113">
        <v>21629</v>
      </c>
      <c r="AN16" s="113">
        <v>32597</v>
      </c>
      <c r="AO16" s="113">
        <v>45806</v>
      </c>
      <c r="AP16" s="113">
        <v>53864</v>
      </c>
      <c r="AQ16" s="113">
        <v>51219</v>
      </c>
      <c r="AR16" s="113">
        <v>60694</v>
      </c>
      <c r="AS16" s="114">
        <v>0</v>
      </c>
      <c r="AT16" s="114">
        <v>0</v>
      </c>
      <c r="AU16" s="114">
        <v>0</v>
      </c>
      <c r="AV16" s="114">
        <v>0</v>
      </c>
      <c r="AW16" s="114">
        <v>0</v>
      </c>
      <c r="AX16" s="114">
        <v>0</v>
      </c>
      <c r="AY16" s="114">
        <v>0</v>
      </c>
      <c r="AZ16" s="114">
        <v>0</v>
      </c>
      <c r="BA16" s="114">
        <v>0</v>
      </c>
      <c r="BB16" s="114">
        <v>0</v>
      </c>
      <c r="BC16" s="114">
        <v>0</v>
      </c>
      <c r="BD16" s="114">
        <v>0</v>
      </c>
      <c r="BE16" s="114">
        <v>0</v>
      </c>
      <c r="BF16" s="114">
        <v>0</v>
      </c>
      <c r="BG16" s="114">
        <v>0</v>
      </c>
      <c r="BH16" s="114">
        <v>0</v>
      </c>
      <c r="BI16" s="114">
        <v>0</v>
      </c>
      <c r="BJ16" s="113">
        <v>0</v>
      </c>
      <c r="BK16" s="113" t="s">
        <v>10</v>
      </c>
      <c r="BL16" s="113"/>
      <c r="BM16" s="113"/>
      <c r="BN16" s="113"/>
      <c r="BO16" s="113"/>
      <c r="BP16" s="113"/>
      <c r="BQ16" s="113"/>
      <c r="BR16" s="113"/>
      <c r="BS16" s="113"/>
      <c r="BT16" s="113"/>
      <c r="BU16" s="113"/>
      <c r="BV16" s="113"/>
      <c r="BW16" s="113"/>
      <c r="BY16" s="113">
        <f t="shared" si="0"/>
        <v>261441</v>
      </c>
      <c r="BZ16" s="113">
        <f t="shared" si="1"/>
        <v>213659</v>
      </c>
      <c r="CA16" s="113">
        <f t="shared" si="2"/>
        <v>322987</v>
      </c>
      <c r="CB16" s="113">
        <f t="shared" si="3"/>
        <v>435087</v>
      </c>
      <c r="CC16" s="113">
        <f t="shared" si="4"/>
        <v>254114</v>
      </c>
      <c r="CD16" s="113">
        <f t="shared" si="5"/>
        <v>265384</v>
      </c>
      <c r="CE16" s="113">
        <f t="shared" si="6"/>
        <v>170600</v>
      </c>
      <c r="CF16" s="113">
        <f t="shared" si="7"/>
        <v>145612</v>
      </c>
      <c r="CG16" s="113">
        <f t="shared" si="8"/>
        <v>101943</v>
      </c>
      <c r="CH16" s="113">
        <f t="shared" si="9"/>
        <v>183486</v>
      </c>
      <c r="CI16" s="113">
        <f t="shared" si="10"/>
        <v>60694</v>
      </c>
      <c r="CJ16" s="113">
        <f t="shared" si="11"/>
        <v>0</v>
      </c>
      <c r="CK16" s="113">
        <f t="shared" si="12"/>
        <v>0</v>
      </c>
      <c r="CL16" s="113">
        <f t="shared" si="13"/>
        <v>0</v>
      </c>
      <c r="CM16" s="113">
        <f t="shared" si="14"/>
        <v>0</v>
      </c>
      <c r="CN16" s="113">
        <f t="shared" si="15"/>
        <v>0</v>
      </c>
      <c r="CO16" s="113"/>
      <c r="CP16" s="113"/>
    </row>
    <row r="17" spans="2:94" s="108" customFormat="1" ht="15" customHeight="1">
      <c r="B17" s="112" t="s">
        <v>549</v>
      </c>
      <c r="C17" s="112" t="s">
        <v>563</v>
      </c>
      <c r="D17" s="113">
        <v>58997</v>
      </c>
      <c r="E17" s="113">
        <v>64528</v>
      </c>
      <c r="F17" s="113">
        <v>77185</v>
      </c>
      <c r="G17" s="113">
        <v>60731</v>
      </c>
      <c r="H17" s="113">
        <v>44321</v>
      </c>
      <c r="I17" s="113">
        <v>54319</v>
      </c>
      <c r="J17" s="113">
        <v>54641</v>
      </c>
      <c r="K17" s="113">
        <v>60378</v>
      </c>
      <c r="L17" s="113">
        <v>71603</v>
      </c>
      <c r="M17" s="113">
        <v>83958</v>
      </c>
      <c r="N17" s="113">
        <v>91206</v>
      </c>
      <c r="O17" s="113">
        <v>76220</v>
      </c>
      <c r="P17" s="113">
        <v>89059</v>
      </c>
      <c r="Q17" s="113">
        <v>118607</v>
      </c>
      <c r="R17" s="113">
        <v>122318</v>
      </c>
      <c r="S17" s="113">
        <v>105103</v>
      </c>
      <c r="T17" s="113">
        <v>56967</v>
      </c>
      <c r="U17" s="113">
        <v>60909</v>
      </c>
      <c r="V17" s="113">
        <v>67756</v>
      </c>
      <c r="W17" s="113">
        <v>68482</v>
      </c>
      <c r="X17" s="113">
        <v>85797</v>
      </c>
      <c r="Y17" s="113">
        <v>83190</v>
      </c>
      <c r="Z17" s="113">
        <v>49328</v>
      </c>
      <c r="AA17" s="113">
        <v>47069</v>
      </c>
      <c r="AB17" s="113">
        <v>51716</v>
      </c>
      <c r="AC17" s="113">
        <v>40927</v>
      </c>
      <c r="AD17" s="113">
        <v>41162</v>
      </c>
      <c r="AE17" s="113">
        <v>36795</v>
      </c>
      <c r="AF17" s="113">
        <v>44426</v>
      </c>
      <c r="AG17" s="113">
        <v>47577</v>
      </c>
      <c r="AH17" s="113">
        <v>29231</v>
      </c>
      <c r="AI17" s="113">
        <v>24378</v>
      </c>
      <c r="AJ17" s="113">
        <v>25012</v>
      </c>
      <c r="AK17" s="113">
        <v>28076</v>
      </c>
      <c r="AL17" s="113">
        <v>27226</v>
      </c>
      <c r="AM17" s="113">
        <v>21629</v>
      </c>
      <c r="AN17" s="113">
        <v>72298</v>
      </c>
      <c r="AO17" s="113">
        <v>95308</v>
      </c>
      <c r="AP17" s="113">
        <v>109546</v>
      </c>
      <c r="AQ17" s="113">
        <v>100636</v>
      </c>
      <c r="AR17" s="113">
        <v>110407</v>
      </c>
      <c r="AS17" s="113">
        <v>106249</v>
      </c>
      <c r="AT17" s="113">
        <v>92844</v>
      </c>
      <c r="AU17" s="113">
        <v>105683</v>
      </c>
      <c r="AV17" s="113">
        <v>110503</v>
      </c>
      <c r="AW17" s="113">
        <v>129101</v>
      </c>
      <c r="AX17" s="113">
        <v>136684</v>
      </c>
      <c r="AY17" s="113">
        <v>117881</v>
      </c>
      <c r="AZ17" s="113">
        <v>123331</v>
      </c>
      <c r="BA17" s="113">
        <v>116137</v>
      </c>
      <c r="BB17" s="114">
        <v>173297</v>
      </c>
      <c r="BC17" s="114">
        <v>182783</v>
      </c>
      <c r="BD17" s="114">
        <v>199746</v>
      </c>
      <c r="BE17" s="114">
        <v>201966</v>
      </c>
      <c r="BF17" s="114">
        <v>226771</v>
      </c>
      <c r="BG17" s="114">
        <v>199029</v>
      </c>
      <c r="BH17" s="114">
        <v>0</v>
      </c>
      <c r="BI17" s="114">
        <v>0</v>
      </c>
      <c r="BJ17" s="113">
        <v>0</v>
      </c>
      <c r="BK17" s="113" t="s">
        <v>10</v>
      </c>
      <c r="BL17" s="113"/>
      <c r="BM17" s="113"/>
      <c r="BN17" s="113"/>
      <c r="BO17" s="113"/>
      <c r="BP17" s="113"/>
      <c r="BQ17" s="113"/>
      <c r="BR17" s="113"/>
      <c r="BS17" s="113"/>
      <c r="BT17" s="113"/>
      <c r="BU17" s="113"/>
      <c r="BV17" s="113"/>
      <c r="BW17" s="113"/>
      <c r="BY17" s="113">
        <f t="shared" si="0"/>
        <v>261441</v>
      </c>
      <c r="BZ17" s="113">
        <f t="shared" si="1"/>
        <v>213659</v>
      </c>
      <c r="CA17" s="113">
        <f t="shared" si="2"/>
        <v>322987</v>
      </c>
      <c r="CB17" s="113">
        <f t="shared" si="3"/>
        <v>435087</v>
      </c>
      <c r="CC17" s="113">
        <f t="shared" si="4"/>
        <v>254114</v>
      </c>
      <c r="CD17" s="113">
        <f t="shared" si="5"/>
        <v>265384</v>
      </c>
      <c r="CE17" s="113">
        <f t="shared" si="6"/>
        <v>170600</v>
      </c>
      <c r="CF17" s="113">
        <f t="shared" si="7"/>
        <v>145612</v>
      </c>
      <c r="CG17" s="113">
        <f t="shared" si="8"/>
        <v>101943</v>
      </c>
      <c r="CH17" s="113">
        <f t="shared" si="9"/>
        <v>377788</v>
      </c>
      <c r="CI17" s="113">
        <f t="shared" si="10"/>
        <v>415183</v>
      </c>
      <c r="CJ17" s="113">
        <f t="shared" si="11"/>
        <v>494169</v>
      </c>
      <c r="CK17" s="113">
        <f t="shared" si="12"/>
        <v>595548</v>
      </c>
      <c r="CL17" s="113">
        <f t="shared" si="13"/>
        <v>827512</v>
      </c>
      <c r="CM17" s="113">
        <f t="shared" si="14"/>
        <v>0</v>
      </c>
      <c r="CN17" s="113">
        <f t="shared" si="15"/>
        <v>0</v>
      </c>
      <c r="CO17" s="113"/>
      <c r="CP17" s="113"/>
    </row>
    <row r="18" spans="2:94" s="108" customFormat="1" ht="15" customHeight="1">
      <c r="B18" s="110" t="s">
        <v>550</v>
      </c>
      <c r="C18" s="110" t="s">
        <v>564</v>
      </c>
      <c r="D18" s="111" t="s">
        <v>10</v>
      </c>
      <c r="E18" s="111" t="s">
        <v>10</v>
      </c>
      <c r="F18" s="111" t="s">
        <v>10</v>
      </c>
      <c r="G18" s="111" t="s">
        <v>10</v>
      </c>
      <c r="H18" s="111" t="s">
        <v>10</v>
      </c>
      <c r="I18" s="111" t="s">
        <v>10</v>
      </c>
      <c r="J18" s="111" t="s">
        <v>10</v>
      </c>
      <c r="K18" s="111">
        <v>8.8000000000000007</v>
      </c>
      <c r="L18" s="111">
        <v>427</v>
      </c>
      <c r="M18" s="111">
        <v>491</v>
      </c>
      <c r="N18" s="111">
        <v>1392</v>
      </c>
      <c r="O18" s="111">
        <v>2421</v>
      </c>
      <c r="P18" s="111">
        <v>4924</v>
      </c>
      <c r="Q18" s="111">
        <v>3690</v>
      </c>
      <c r="R18" s="111">
        <v>4105</v>
      </c>
      <c r="S18" s="111">
        <v>3805</v>
      </c>
      <c r="T18" s="111">
        <v>4885</v>
      </c>
      <c r="U18" s="111">
        <v>5769</v>
      </c>
      <c r="V18" s="111">
        <v>5931</v>
      </c>
      <c r="W18" s="111">
        <v>5044</v>
      </c>
      <c r="X18" s="111">
        <v>7076</v>
      </c>
      <c r="Y18" s="111">
        <v>7476</v>
      </c>
      <c r="Z18" s="111">
        <v>6603</v>
      </c>
      <c r="AA18" s="111">
        <v>5745</v>
      </c>
      <c r="AB18" s="111">
        <v>7209</v>
      </c>
      <c r="AC18" s="111">
        <v>5501</v>
      </c>
      <c r="AD18" s="111">
        <v>5372</v>
      </c>
      <c r="AE18" s="111">
        <v>5547</v>
      </c>
      <c r="AF18" s="111">
        <v>5189</v>
      </c>
      <c r="AG18" s="111">
        <v>4025</v>
      </c>
      <c r="AH18" s="111">
        <v>3113</v>
      </c>
      <c r="AI18" s="111">
        <v>2739</v>
      </c>
      <c r="AJ18" s="111">
        <v>3967</v>
      </c>
      <c r="AK18" s="111">
        <v>4065</v>
      </c>
      <c r="AL18" s="111">
        <v>4576.29</v>
      </c>
      <c r="AM18" s="111">
        <v>4372</v>
      </c>
      <c r="AN18" s="111">
        <v>5676</v>
      </c>
      <c r="AO18" s="111">
        <v>7066</v>
      </c>
      <c r="AP18" s="111" t="s">
        <v>10</v>
      </c>
      <c r="AQ18" s="111">
        <v>0</v>
      </c>
      <c r="AR18" s="111" t="s">
        <v>10</v>
      </c>
      <c r="AS18" s="111" t="s">
        <v>10</v>
      </c>
      <c r="AT18" s="111">
        <v>0</v>
      </c>
      <c r="AU18" s="111">
        <v>0</v>
      </c>
      <c r="AV18" s="111" t="s">
        <v>10</v>
      </c>
      <c r="AW18" s="111" t="s">
        <v>10</v>
      </c>
      <c r="AX18" s="111" t="s">
        <v>10</v>
      </c>
      <c r="AY18" s="111" t="s">
        <v>10</v>
      </c>
      <c r="AZ18" s="111">
        <v>13580</v>
      </c>
      <c r="BA18" s="111">
        <v>8663</v>
      </c>
      <c r="BB18" s="111">
        <v>16277</v>
      </c>
      <c r="BC18" s="111">
        <v>17022</v>
      </c>
      <c r="BD18" s="111">
        <v>18960</v>
      </c>
      <c r="BE18" s="111">
        <v>20564</v>
      </c>
      <c r="BF18" s="115">
        <v>23285</v>
      </c>
      <c r="BG18" s="115">
        <v>24989.32375</v>
      </c>
      <c r="BH18" s="115">
        <v>26659</v>
      </c>
      <c r="BI18" s="115">
        <v>26117.558636000002</v>
      </c>
      <c r="BJ18" s="111">
        <v>29815</v>
      </c>
      <c r="BK18" s="111">
        <v>27478</v>
      </c>
      <c r="BL18" s="111">
        <v>21357</v>
      </c>
      <c r="BM18" s="111">
        <v>21088</v>
      </c>
      <c r="BN18" s="111">
        <v>20563</v>
      </c>
      <c r="BO18" s="111">
        <f>'Autopeças | Auto Parts'!AH11</f>
        <v>18473</v>
      </c>
      <c r="BP18" s="111">
        <v>21930</v>
      </c>
      <c r="BQ18" s="111">
        <v>24345</v>
      </c>
      <c r="BR18" s="111">
        <v>26583</v>
      </c>
      <c r="BS18" s="111">
        <v>21995</v>
      </c>
      <c r="BT18" s="111">
        <v>21602</v>
      </c>
      <c r="BU18" s="111">
        <v>21236.799999999999</v>
      </c>
      <c r="BV18" s="111">
        <v>21604</v>
      </c>
      <c r="BW18" s="111">
        <v>14876</v>
      </c>
      <c r="BY18" s="111">
        <f t="shared" si="0"/>
        <v>0</v>
      </c>
      <c r="BZ18" s="111">
        <f t="shared" si="1"/>
        <v>8.8000000000000007</v>
      </c>
      <c r="CA18" s="111">
        <f t="shared" si="2"/>
        <v>4731</v>
      </c>
      <c r="CB18" s="111">
        <f t="shared" si="3"/>
        <v>16524</v>
      </c>
      <c r="CC18" s="111">
        <f t="shared" si="4"/>
        <v>21629</v>
      </c>
      <c r="CD18" s="111">
        <f t="shared" si="5"/>
        <v>26900</v>
      </c>
      <c r="CE18" s="111">
        <f t="shared" si="6"/>
        <v>23629</v>
      </c>
      <c r="CF18" s="111">
        <f t="shared" si="7"/>
        <v>15066</v>
      </c>
      <c r="CG18" s="111">
        <f t="shared" si="8"/>
        <v>16980.29</v>
      </c>
      <c r="CH18" s="111">
        <f t="shared" si="9"/>
        <v>12742</v>
      </c>
      <c r="CI18" s="111">
        <f t="shared" si="10"/>
        <v>0</v>
      </c>
      <c r="CJ18" s="111">
        <f t="shared" si="11"/>
        <v>0</v>
      </c>
      <c r="CK18" s="111">
        <f t="shared" si="12"/>
        <v>55542</v>
      </c>
      <c r="CL18" s="111">
        <f t="shared" si="13"/>
        <v>87798.323749999996</v>
      </c>
      <c r="CM18" s="111">
        <f t="shared" si="14"/>
        <v>110069.558636</v>
      </c>
      <c r="CN18" s="111">
        <f t="shared" si="15"/>
        <v>81481</v>
      </c>
      <c r="CO18" s="111">
        <v>94853</v>
      </c>
      <c r="CP18" s="116">
        <v>79318.8</v>
      </c>
    </row>
    <row r="19" spans="2:94" s="31" customFormat="1" ht="15" customHeight="1">
      <c r="B19" s="136" t="s">
        <v>545</v>
      </c>
      <c r="C19" s="136" t="s">
        <v>565</v>
      </c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V19" s="127"/>
      <c r="BW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</row>
    <row r="20" spans="2:94" s="108" customFormat="1" ht="15" customHeight="1">
      <c r="B20" s="110" t="s">
        <v>510</v>
      </c>
      <c r="C20" s="110" t="s">
        <v>566</v>
      </c>
      <c r="D20" s="111">
        <v>13631</v>
      </c>
      <c r="E20" s="111">
        <v>15018</v>
      </c>
      <c r="F20" s="111">
        <v>15670</v>
      </c>
      <c r="G20" s="111">
        <v>11383</v>
      </c>
      <c r="H20" s="111">
        <v>12092</v>
      </c>
      <c r="I20" s="111">
        <v>15055</v>
      </c>
      <c r="J20" s="111">
        <v>15797</v>
      </c>
      <c r="K20" s="111">
        <v>16899</v>
      </c>
      <c r="L20" s="111">
        <v>16300</v>
      </c>
      <c r="M20" s="111">
        <v>19600</v>
      </c>
      <c r="N20" s="111">
        <v>20100</v>
      </c>
      <c r="O20" s="111">
        <v>18500</v>
      </c>
      <c r="P20" s="111">
        <v>19500</v>
      </c>
      <c r="Q20" s="111">
        <v>22000</v>
      </c>
      <c r="R20" s="111">
        <v>20300</v>
      </c>
      <c r="S20" s="111">
        <v>16900</v>
      </c>
      <c r="T20" s="111">
        <v>17900</v>
      </c>
      <c r="U20" s="111">
        <v>19800</v>
      </c>
      <c r="V20" s="111">
        <v>18600</v>
      </c>
      <c r="W20" s="111">
        <v>17100</v>
      </c>
      <c r="X20" s="111">
        <v>17800</v>
      </c>
      <c r="Y20" s="111">
        <v>19000</v>
      </c>
      <c r="Z20" s="111">
        <v>19665</v>
      </c>
      <c r="AA20" s="111">
        <v>16446</v>
      </c>
      <c r="AB20" s="111">
        <v>21273</v>
      </c>
      <c r="AC20" s="111">
        <v>19031.5</v>
      </c>
      <c r="AD20" s="111">
        <v>19060.5</v>
      </c>
      <c r="AE20" s="111">
        <v>17250.270801040228</v>
      </c>
      <c r="AF20" s="111">
        <v>17117</v>
      </c>
      <c r="AG20" s="111">
        <v>18412.081732099512</v>
      </c>
      <c r="AH20" s="111">
        <v>17704.301436694812</v>
      </c>
      <c r="AI20" s="111">
        <v>16416</v>
      </c>
      <c r="AJ20" s="111">
        <v>16476</v>
      </c>
      <c r="AK20" s="111">
        <v>16431.402000000002</v>
      </c>
      <c r="AL20" s="111">
        <v>16450</v>
      </c>
      <c r="AM20" s="111">
        <v>13942</v>
      </c>
      <c r="AN20" s="111">
        <v>17432</v>
      </c>
      <c r="AO20" s="111">
        <v>17576</v>
      </c>
      <c r="AP20" s="111">
        <v>18184</v>
      </c>
      <c r="AQ20" s="111">
        <v>17171</v>
      </c>
      <c r="AR20" s="111">
        <v>23494</v>
      </c>
      <c r="AS20" s="111">
        <v>26248.400000000001</v>
      </c>
      <c r="AT20" s="111">
        <v>26740.982</v>
      </c>
      <c r="AU20" s="111">
        <v>24911.169000000002</v>
      </c>
      <c r="AV20" s="111">
        <v>27050</v>
      </c>
      <c r="AW20" s="111">
        <v>23575.283000000003</v>
      </c>
      <c r="AX20" s="111">
        <v>24916.547370000004</v>
      </c>
      <c r="AY20" s="111">
        <v>26705.813999999998</v>
      </c>
      <c r="AZ20" s="111">
        <v>23257.736000000001</v>
      </c>
      <c r="BA20" s="111">
        <v>18527.682172000001</v>
      </c>
      <c r="BB20" s="115">
        <v>26147.863999999998</v>
      </c>
      <c r="BC20" s="115">
        <v>26796.848000000002</v>
      </c>
      <c r="BD20" s="115">
        <v>26843.188999999998</v>
      </c>
      <c r="BE20" s="115">
        <v>24305.719000000005</v>
      </c>
      <c r="BF20" s="115">
        <v>27486.963999999996</v>
      </c>
      <c r="BG20" s="115">
        <v>23417.139199999998</v>
      </c>
      <c r="BH20" s="115">
        <v>23822.173167329202</v>
      </c>
      <c r="BI20" s="115">
        <v>25507.067009819039</v>
      </c>
      <c r="BJ20" s="111">
        <v>23980.728999999999</v>
      </c>
      <c r="BK20" s="111">
        <v>25230.990279999998</v>
      </c>
      <c r="BL20" s="111">
        <v>24889.877998999997</v>
      </c>
      <c r="BM20" s="111">
        <v>26539.541295999999</v>
      </c>
      <c r="BN20" s="111">
        <v>26078.61565326752</v>
      </c>
      <c r="BO20" s="111">
        <v>27264.722799999996</v>
      </c>
      <c r="BP20" s="111">
        <v>24901.706600000001</v>
      </c>
      <c r="BQ20" s="111">
        <v>27171.469782</v>
      </c>
      <c r="BR20" s="111">
        <v>28492.282984000001</v>
      </c>
      <c r="BS20" s="111">
        <v>28384.349932000001</v>
      </c>
      <c r="BT20" s="111">
        <v>27293.270498481215</v>
      </c>
      <c r="BU20" s="111">
        <v>27849.898467999999</v>
      </c>
      <c r="BV20" s="111">
        <v>29458.484054</v>
      </c>
      <c r="BW20" s="111">
        <v>28766.367705000004</v>
      </c>
      <c r="BY20" s="111">
        <f t="shared" si="0"/>
        <v>55702</v>
      </c>
      <c r="BZ20" s="111">
        <f t="shared" si="1"/>
        <v>59843</v>
      </c>
      <c r="CA20" s="111">
        <f t="shared" si="2"/>
        <v>74500</v>
      </c>
      <c r="CB20" s="111">
        <f t="shared" si="3"/>
        <v>78700</v>
      </c>
      <c r="CC20" s="111">
        <f t="shared" si="4"/>
        <v>73400</v>
      </c>
      <c r="CD20" s="111">
        <f t="shared" si="5"/>
        <v>72911</v>
      </c>
      <c r="CE20" s="111">
        <f t="shared" si="6"/>
        <v>76615.270801040228</v>
      </c>
      <c r="CF20" s="111">
        <f t="shared" si="7"/>
        <v>69649.383168794331</v>
      </c>
      <c r="CG20" s="111">
        <f t="shared" si="8"/>
        <v>63299.402000000002</v>
      </c>
      <c r="CH20" s="111">
        <f t="shared" si="9"/>
        <v>70363</v>
      </c>
      <c r="CI20" s="111">
        <f t="shared" si="10"/>
        <v>101394.55100000001</v>
      </c>
      <c r="CJ20" s="111">
        <f t="shared" si="11"/>
        <v>102247.64437000001</v>
      </c>
      <c r="CK20" s="111">
        <f t="shared" si="12"/>
        <v>94730.130172000005</v>
      </c>
      <c r="CL20" s="111">
        <f t="shared" si="13"/>
        <v>102053.01120000001</v>
      </c>
      <c r="CM20" s="111">
        <f t="shared" si="14"/>
        <v>98540.959457148245</v>
      </c>
      <c r="CN20" s="111">
        <f t="shared" si="15"/>
        <v>104772.75774826753</v>
      </c>
      <c r="CO20" s="111">
        <v>108949.80929800001</v>
      </c>
      <c r="CP20" s="116">
        <v>113368.02072548121</v>
      </c>
    </row>
    <row r="21" spans="2:94" s="108" customFormat="1" ht="15" customHeight="1">
      <c r="B21" s="110" t="s">
        <v>511</v>
      </c>
      <c r="C21" s="110" t="s">
        <v>531</v>
      </c>
      <c r="D21" s="111" t="s">
        <v>10</v>
      </c>
      <c r="E21" s="111" t="s">
        <v>10</v>
      </c>
      <c r="F21" s="111" t="s">
        <v>10</v>
      </c>
      <c r="G21" s="111" t="s">
        <v>10</v>
      </c>
      <c r="H21" s="111" t="s">
        <v>10</v>
      </c>
      <c r="I21" s="111" t="s">
        <v>10</v>
      </c>
      <c r="J21" s="111" t="s">
        <v>10</v>
      </c>
      <c r="K21" s="111" t="s">
        <v>10</v>
      </c>
      <c r="L21" s="111" t="s">
        <v>10</v>
      </c>
      <c r="M21" s="111" t="s">
        <v>10</v>
      </c>
      <c r="N21" s="111" t="s">
        <v>10</v>
      </c>
      <c r="O21" s="111" t="s">
        <v>10</v>
      </c>
      <c r="P21" s="111" t="s">
        <v>10</v>
      </c>
      <c r="Q21" s="111" t="s">
        <v>10</v>
      </c>
      <c r="R21" s="111" t="s">
        <v>10</v>
      </c>
      <c r="S21" s="111" t="s">
        <v>10</v>
      </c>
      <c r="T21" s="111" t="s">
        <v>10</v>
      </c>
      <c r="U21" s="111" t="s">
        <v>10</v>
      </c>
      <c r="V21" s="111" t="s">
        <v>10</v>
      </c>
      <c r="W21" s="111" t="s">
        <v>10</v>
      </c>
      <c r="X21" s="111" t="s">
        <v>10</v>
      </c>
      <c r="Y21" s="111" t="s">
        <v>10</v>
      </c>
      <c r="Z21" s="111" t="s">
        <v>10</v>
      </c>
      <c r="AA21" s="111" t="s">
        <v>10</v>
      </c>
      <c r="AB21" s="111" t="s">
        <v>10</v>
      </c>
      <c r="AC21" s="111" t="s">
        <v>10</v>
      </c>
      <c r="AD21" s="111" t="s">
        <v>10</v>
      </c>
      <c r="AE21" s="111" t="s">
        <v>10</v>
      </c>
      <c r="AF21" s="111" t="s">
        <v>10</v>
      </c>
      <c r="AG21" s="111" t="s">
        <v>10</v>
      </c>
      <c r="AH21" s="111" t="s">
        <v>10</v>
      </c>
      <c r="AI21" s="111" t="s">
        <v>10</v>
      </c>
      <c r="AJ21" s="111" t="s">
        <v>10</v>
      </c>
      <c r="AK21" s="111" t="s">
        <v>10</v>
      </c>
      <c r="AL21" s="111" t="s">
        <v>10</v>
      </c>
      <c r="AM21" s="111" t="s">
        <v>10</v>
      </c>
      <c r="AN21" s="111" t="s">
        <v>10</v>
      </c>
      <c r="AO21" s="111" t="s">
        <v>10</v>
      </c>
      <c r="AP21" s="111" t="s">
        <v>10</v>
      </c>
      <c r="AQ21" s="111" t="s">
        <v>10</v>
      </c>
      <c r="AR21" s="111" t="s">
        <v>10</v>
      </c>
      <c r="AS21" s="111" t="s">
        <v>10</v>
      </c>
      <c r="AT21" s="111" t="s">
        <v>10</v>
      </c>
      <c r="AU21" s="111" t="s">
        <v>10</v>
      </c>
      <c r="AV21" s="111" t="s">
        <v>10</v>
      </c>
      <c r="AW21" s="111" t="s">
        <v>10</v>
      </c>
      <c r="AX21" s="111" t="s">
        <v>10</v>
      </c>
      <c r="AY21" s="111" t="s">
        <v>10</v>
      </c>
      <c r="AZ21" s="111">
        <v>1827.3910000000001</v>
      </c>
      <c r="BA21" s="111">
        <v>1470.636</v>
      </c>
      <c r="BB21" s="111">
        <v>1823.25198</v>
      </c>
      <c r="BC21" s="111">
        <v>2047.0530000000001</v>
      </c>
      <c r="BD21" s="111">
        <v>2217.9940000000001</v>
      </c>
      <c r="BE21" s="111">
        <v>2214.8562870928831</v>
      </c>
      <c r="BF21" s="111">
        <v>2122.136</v>
      </c>
      <c r="BG21" s="111">
        <v>1942.134</v>
      </c>
      <c r="BH21" s="115">
        <v>2097.4481716132686</v>
      </c>
      <c r="BI21" s="115">
        <v>2215.733942814506</v>
      </c>
      <c r="BJ21" s="111">
        <v>2141.33</v>
      </c>
      <c r="BK21" s="111">
        <v>2200.1357939073469</v>
      </c>
      <c r="BL21" s="111">
        <v>2151.4670000000001</v>
      </c>
      <c r="BM21" s="111">
        <v>2607.799</v>
      </c>
      <c r="BN21" s="111">
        <v>2295.7080000000001</v>
      </c>
      <c r="BO21" s="111">
        <v>2491.1309980000001</v>
      </c>
      <c r="BP21" s="111">
        <v>2121.6314218306661</v>
      </c>
      <c r="BQ21" s="111">
        <v>2354.36</v>
      </c>
      <c r="BR21" s="111">
        <v>2762.3159999999998</v>
      </c>
      <c r="BS21" s="111">
        <v>2675.8339999999998</v>
      </c>
      <c r="BT21" s="111">
        <v>2810.9711008314507</v>
      </c>
      <c r="BU21" s="111">
        <v>2801.8366999999998</v>
      </c>
      <c r="BV21" s="111">
        <v>3077.4680000000003</v>
      </c>
      <c r="BW21" s="111">
        <v>2999.1959999999999</v>
      </c>
      <c r="BY21" s="111">
        <f t="shared" si="0"/>
        <v>0</v>
      </c>
      <c r="BZ21" s="111">
        <f t="shared" si="1"/>
        <v>0</v>
      </c>
      <c r="CA21" s="111">
        <f t="shared" si="2"/>
        <v>0</v>
      </c>
      <c r="CB21" s="111">
        <f t="shared" si="3"/>
        <v>0</v>
      </c>
      <c r="CC21" s="111">
        <f t="shared" si="4"/>
        <v>0</v>
      </c>
      <c r="CD21" s="111">
        <f t="shared" si="5"/>
        <v>0</v>
      </c>
      <c r="CE21" s="111">
        <f t="shared" si="6"/>
        <v>0</v>
      </c>
      <c r="CF21" s="111">
        <f t="shared" si="7"/>
        <v>0</v>
      </c>
      <c r="CG21" s="111">
        <f t="shared" si="8"/>
        <v>0</v>
      </c>
      <c r="CH21" s="111">
        <f t="shared" si="9"/>
        <v>0</v>
      </c>
      <c r="CI21" s="111">
        <f t="shared" si="10"/>
        <v>0</v>
      </c>
      <c r="CJ21" s="111">
        <f t="shared" si="11"/>
        <v>0</v>
      </c>
      <c r="CK21" s="111">
        <f t="shared" si="12"/>
        <v>7168.3319799999999</v>
      </c>
      <c r="CL21" s="111">
        <f t="shared" si="13"/>
        <v>8497.1202870928828</v>
      </c>
      <c r="CM21" s="111">
        <f t="shared" si="14"/>
        <v>8654.6479083351223</v>
      </c>
      <c r="CN21" s="111">
        <f t="shared" si="15"/>
        <v>9546.1049980000007</v>
      </c>
      <c r="CO21" s="111">
        <v>9914.1414218306654</v>
      </c>
      <c r="CP21" s="116">
        <v>11689.47180083145</v>
      </c>
    </row>
    <row r="22" spans="2:94" s="108" customFormat="1" ht="15" customHeight="1">
      <c r="B22" s="110" t="s">
        <v>857</v>
      </c>
      <c r="C22" s="110" t="s">
        <v>860</v>
      </c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1"/>
      <c r="AS22" s="111"/>
      <c r="AT22" s="111"/>
      <c r="AU22" s="111"/>
      <c r="AV22" s="111"/>
      <c r="AW22" s="111"/>
      <c r="AX22" s="111"/>
      <c r="AY22" s="111"/>
      <c r="AZ22" s="111"/>
      <c r="BA22" s="111"/>
      <c r="BB22" s="111"/>
      <c r="BC22" s="111"/>
      <c r="BD22" s="111"/>
      <c r="BE22" s="111"/>
      <c r="BF22" s="111"/>
      <c r="BG22" s="111"/>
      <c r="BH22" s="115"/>
      <c r="BI22" s="115"/>
      <c r="BJ22" s="111"/>
      <c r="BK22" s="111"/>
      <c r="BL22" s="111"/>
      <c r="BM22" s="111"/>
      <c r="BN22" s="111"/>
      <c r="BO22" s="111"/>
      <c r="BP22" s="111">
        <v>3938.3738212999342</v>
      </c>
      <c r="BQ22" s="111">
        <v>4810.8069999999998</v>
      </c>
      <c r="BR22" s="111">
        <v>4987.3471581064032</v>
      </c>
      <c r="BS22" s="111">
        <v>5019.5526100905663</v>
      </c>
      <c r="BT22" s="111">
        <v>4738.4260179302801</v>
      </c>
      <c r="BU22" s="111">
        <v>5206.4230000000007</v>
      </c>
      <c r="BV22" s="111">
        <v>5939.2139999999999</v>
      </c>
      <c r="BW22" s="111">
        <v>5771.7668589894238</v>
      </c>
      <c r="BY22" s="111"/>
      <c r="BZ22" s="111"/>
      <c r="CA22" s="111"/>
      <c r="CB22" s="111"/>
      <c r="CC22" s="111"/>
      <c r="CD22" s="111"/>
      <c r="CE22" s="111"/>
      <c r="CF22" s="111"/>
      <c r="CG22" s="111"/>
      <c r="CH22" s="111"/>
      <c r="CI22" s="111"/>
      <c r="CJ22" s="111"/>
      <c r="CK22" s="111"/>
      <c r="CL22" s="111"/>
      <c r="CM22" s="111"/>
      <c r="CN22" s="111"/>
      <c r="CO22" s="111">
        <v>18756.080589496905</v>
      </c>
      <c r="CP22" s="116">
        <v>21655.829876919706</v>
      </c>
    </row>
    <row r="23" spans="2:94" s="108" customFormat="1" ht="15" customHeight="1">
      <c r="B23" s="110" t="s">
        <v>858</v>
      </c>
      <c r="C23" s="110" t="s">
        <v>861</v>
      </c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11"/>
      <c r="AS23" s="111"/>
      <c r="AT23" s="111"/>
      <c r="AU23" s="111"/>
      <c r="AV23" s="111"/>
      <c r="AW23" s="111"/>
      <c r="AX23" s="111"/>
      <c r="AY23" s="111"/>
      <c r="AZ23" s="111"/>
      <c r="BA23" s="111"/>
      <c r="BB23" s="111"/>
      <c r="BC23" s="111"/>
      <c r="BD23" s="111"/>
      <c r="BE23" s="111"/>
      <c r="BF23" s="111"/>
      <c r="BG23" s="111"/>
      <c r="BH23" s="115"/>
      <c r="BI23" s="115"/>
      <c r="BJ23" s="111"/>
      <c r="BK23" s="111"/>
      <c r="BL23" s="111"/>
      <c r="BM23" s="111"/>
      <c r="BN23" s="111"/>
      <c r="BO23" s="111"/>
      <c r="BP23" s="111">
        <v>1573.574684634905</v>
      </c>
      <c r="BQ23" s="111">
        <v>1679.3430000000001</v>
      </c>
      <c r="BR23" s="111">
        <v>2046.9960000000001</v>
      </c>
      <c r="BS23" s="111">
        <v>1415.6046232150945</v>
      </c>
      <c r="BT23" s="111">
        <v>5518.1765841679035</v>
      </c>
      <c r="BU23" s="111">
        <v>5460.9889999999996</v>
      </c>
      <c r="BV23" s="111">
        <v>5333.7309999999998</v>
      </c>
      <c r="BW23" s="111">
        <v>4929.265728554642</v>
      </c>
      <c r="BY23" s="111"/>
      <c r="BZ23" s="111"/>
      <c r="CA23" s="111"/>
      <c r="CB23" s="111"/>
      <c r="CC23" s="111"/>
      <c r="CD23" s="111"/>
      <c r="CE23" s="111"/>
      <c r="CF23" s="111"/>
      <c r="CG23" s="111"/>
      <c r="CH23" s="111"/>
      <c r="CI23" s="111"/>
      <c r="CJ23" s="111"/>
      <c r="CK23" s="111"/>
      <c r="CL23" s="111"/>
      <c r="CM23" s="111"/>
      <c r="CN23" s="111"/>
      <c r="CO23" s="111">
        <v>6715.5183078499995</v>
      </c>
      <c r="CP23" s="116">
        <v>21242.162312722543</v>
      </c>
    </row>
    <row r="24" spans="2:94" s="108" customFormat="1" ht="15" customHeight="1">
      <c r="B24" s="110" t="s">
        <v>859</v>
      </c>
      <c r="C24" s="110" t="s">
        <v>862</v>
      </c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  <c r="BC24" s="111"/>
      <c r="BD24" s="111"/>
      <c r="BE24" s="111"/>
      <c r="BF24" s="111"/>
      <c r="BG24" s="111"/>
      <c r="BH24" s="115"/>
      <c r="BI24" s="115"/>
      <c r="BJ24" s="111"/>
      <c r="BK24" s="111"/>
      <c r="BL24" s="111"/>
      <c r="BM24" s="111"/>
      <c r="BN24" s="111"/>
      <c r="BO24" s="111"/>
      <c r="BP24" s="111">
        <v>712.56374635723637</v>
      </c>
      <c r="BQ24" s="111">
        <v>981.43</v>
      </c>
      <c r="BR24" s="111">
        <v>1063.1453381956987</v>
      </c>
      <c r="BS24" s="111">
        <v>1016.6229839396226</v>
      </c>
      <c r="BT24" s="111">
        <v>1304.5151970118704</v>
      </c>
      <c r="BU24" s="111">
        <v>1643.4699999999998</v>
      </c>
      <c r="BV24" s="111">
        <v>1683.626</v>
      </c>
      <c r="BW24" s="111">
        <v>1770.5124312573444</v>
      </c>
      <c r="BY24" s="111"/>
      <c r="BZ24" s="111"/>
      <c r="CA24" s="111"/>
      <c r="CB24" s="111"/>
      <c r="CC24" s="111"/>
      <c r="CD24" s="111"/>
      <c r="CE24" s="111"/>
      <c r="CF24" s="111"/>
      <c r="CG24" s="111"/>
      <c r="CH24" s="111"/>
      <c r="CI24" s="111"/>
      <c r="CJ24" s="111"/>
      <c r="CK24" s="111"/>
      <c r="CL24" s="111"/>
      <c r="CM24" s="111"/>
      <c r="CN24" s="111"/>
      <c r="CO24" s="111">
        <v>3773.7620684925578</v>
      </c>
      <c r="CP24" s="116">
        <v>6402.1236282692144</v>
      </c>
    </row>
    <row r="25" spans="2:94" s="108" customFormat="1" ht="15" customHeight="1">
      <c r="B25" s="110" t="s">
        <v>512</v>
      </c>
      <c r="C25" s="110" t="s">
        <v>567</v>
      </c>
      <c r="D25" s="111" t="s">
        <v>10</v>
      </c>
      <c r="E25" s="111" t="s">
        <v>10</v>
      </c>
      <c r="F25" s="111" t="s">
        <v>10</v>
      </c>
      <c r="G25" s="111" t="s">
        <v>10</v>
      </c>
      <c r="H25" s="111" t="s">
        <v>10</v>
      </c>
      <c r="I25" s="111" t="s">
        <v>10</v>
      </c>
      <c r="J25" s="111" t="s">
        <v>10</v>
      </c>
      <c r="K25" s="111" t="s">
        <v>10</v>
      </c>
      <c r="L25" s="111" t="s">
        <v>10</v>
      </c>
      <c r="M25" s="111" t="s">
        <v>10</v>
      </c>
      <c r="N25" s="111" t="s">
        <v>10</v>
      </c>
      <c r="O25" s="111" t="s">
        <v>10</v>
      </c>
      <c r="P25" s="111" t="s">
        <v>10</v>
      </c>
      <c r="Q25" s="111" t="s">
        <v>10</v>
      </c>
      <c r="R25" s="111" t="s">
        <v>10</v>
      </c>
      <c r="S25" s="111" t="s">
        <v>10</v>
      </c>
      <c r="T25" s="111" t="s">
        <v>10</v>
      </c>
      <c r="U25" s="111" t="s">
        <v>10</v>
      </c>
      <c r="V25" s="111" t="s">
        <v>10</v>
      </c>
      <c r="W25" s="111" t="s">
        <v>10</v>
      </c>
      <c r="X25" s="111" t="s">
        <v>10</v>
      </c>
      <c r="Y25" s="111" t="s">
        <v>10</v>
      </c>
      <c r="Z25" s="111" t="s">
        <v>10</v>
      </c>
      <c r="AA25" s="111" t="s">
        <v>10</v>
      </c>
      <c r="AB25" s="111" t="s">
        <v>10</v>
      </c>
      <c r="AC25" s="111" t="s">
        <v>10</v>
      </c>
      <c r="AD25" s="111" t="s">
        <v>10</v>
      </c>
      <c r="AE25" s="111" t="s">
        <v>10</v>
      </c>
      <c r="AF25" s="111" t="s">
        <v>10</v>
      </c>
      <c r="AG25" s="111" t="s">
        <v>10</v>
      </c>
      <c r="AH25" s="111" t="s">
        <v>10</v>
      </c>
      <c r="AI25" s="111" t="s">
        <v>10</v>
      </c>
      <c r="AJ25" s="111" t="s">
        <v>10</v>
      </c>
      <c r="AK25" s="111" t="s">
        <v>10</v>
      </c>
      <c r="AL25" s="111" t="s">
        <v>10</v>
      </c>
      <c r="AM25" s="111" t="s">
        <v>10</v>
      </c>
      <c r="AN25" s="111" t="s">
        <v>10</v>
      </c>
      <c r="AO25" s="111" t="s">
        <v>10</v>
      </c>
      <c r="AP25" s="111" t="s">
        <v>10</v>
      </c>
      <c r="AQ25" s="111" t="s">
        <v>10</v>
      </c>
      <c r="AR25" s="111" t="s">
        <v>10</v>
      </c>
      <c r="AS25" s="111" t="s">
        <v>10</v>
      </c>
      <c r="AT25" s="111" t="s">
        <v>10</v>
      </c>
      <c r="AU25" s="111" t="s">
        <v>10</v>
      </c>
      <c r="AV25" s="111" t="s">
        <v>10</v>
      </c>
      <c r="AW25" s="111" t="s">
        <v>10</v>
      </c>
      <c r="AX25" s="111" t="s">
        <v>10</v>
      </c>
      <c r="AY25" s="111" t="s">
        <v>10</v>
      </c>
      <c r="AZ25" s="111">
        <v>148.81299999999999</v>
      </c>
      <c r="BA25" s="111">
        <v>98.42</v>
      </c>
      <c r="BB25" s="111">
        <v>1227.8432700000001</v>
      </c>
      <c r="BC25" s="111">
        <v>3974.4929999999999</v>
      </c>
      <c r="BD25" s="111">
        <v>4042.1370000000002</v>
      </c>
      <c r="BE25" s="111">
        <v>3537.19834636108</v>
      </c>
      <c r="BF25" s="111">
        <v>3705.0630000000001</v>
      </c>
      <c r="BG25" s="111">
        <v>4282.0680000000002</v>
      </c>
      <c r="BH25" s="115">
        <v>3973.2359999999999</v>
      </c>
      <c r="BI25" s="115">
        <v>4165.7210000000005</v>
      </c>
      <c r="BJ25" s="111">
        <v>4430.7460000000001</v>
      </c>
      <c r="BK25" s="111">
        <v>4031.8220000000001</v>
      </c>
      <c r="BL25" s="111">
        <v>4676.5140000000001</v>
      </c>
      <c r="BM25" s="111">
        <v>4865.3</v>
      </c>
      <c r="BN25" s="111">
        <v>5247.232</v>
      </c>
      <c r="BO25" s="111">
        <v>4653.0529999999999</v>
      </c>
      <c r="BP25" s="111">
        <v>0</v>
      </c>
      <c r="BQ25" s="111">
        <v>0</v>
      </c>
      <c r="BR25" s="111">
        <v>0</v>
      </c>
      <c r="BS25" s="111">
        <v>0</v>
      </c>
      <c r="BT25" s="111">
        <v>0</v>
      </c>
      <c r="BU25" s="111">
        <v>0</v>
      </c>
      <c r="BV25" s="111">
        <v>0</v>
      </c>
      <c r="BW25" s="111">
        <v>0</v>
      </c>
      <c r="BY25" s="111">
        <f t="shared" si="0"/>
        <v>0</v>
      </c>
      <c r="BZ25" s="111">
        <f t="shared" si="1"/>
        <v>0</v>
      </c>
      <c r="CA25" s="111">
        <f t="shared" si="2"/>
        <v>0</v>
      </c>
      <c r="CB25" s="111">
        <f t="shared" si="3"/>
        <v>0</v>
      </c>
      <c r="CC25" s="111">
        <f t="shared" si="4"/>
        <v>0</v>
      </c>
      <c r="CD25" s="111">
        <f t="shared" si="5"/>
        <v>0</v>
      </c>
      <c r="CE25" s="111">
        <f t="shared" si="6"/>
        <v>0</v>
      </c>
      <c r="CF25" s="111">
        <f t="shared" si="7"/>
        <v>0</v>
      </c>
      <c r="CG25" s="111">
        <f t="shared" si="8"/>
        <v>0</v>
      </c>
      <c r="CH25" s="111">
        <f t="shared" si="9"/>
        <v>0</v>
      </c>
      <c r="CI25" s="111">
        <f t="shared" si="10"/>
        <v>0</v>
      </c>
      <c r="CJ25" s="111">
        <f t="shared" si="11"/>
        <v>0</v>
      </c>
      <c r="CK25" s="111">
        <f t="shared" si="12"/>
        <v>5449.56927</v>
      </c>
      <c r="CL25" s="111">
        <f t="shared" si="13"/>
        <v>15566.466346361081</v>
      </c>
      <c r="CM25" s="111">
        <f t="shared" si="14"/>
        <v>16601.525000000001</v>
      </c>
      <c r="CN25" s="111">
        <f t="shared" si="15"/>
        <v>19442.099000000002</v>
      </c>
      <c r="CO25" s="111">
        <v>0</v>
      </c>
      <c r="CP25" s="111" t="s">
        <v>10</v>
      </c>
    </row>
    <row r="26" spans="2:94" s="108" customFormat="1" ht="15" customHeight="1">
      <c r="B26" s="110" t="s">
        <v>513</v>
      </c>
      <c r="C26" s="110" t="s">
        <v>568</v>
      </c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>
        <v>4165</v>
      </c>
      <c r="AS26" s="111">
        <v>4586</v>
      </c>
      <c r="AT26" s="111">
        <v>5618</v>
      </c>
      <c r="AU26" s="111">
        <v>5806</v>
      </c>
      <c r="AV26" s="111">
        <v>5448</v>
      </c>
      <c r="AW26" s="111">
        <v>5793</v>
      </c>
      <c r="AX26" s="111">
        <v>6471</v>
      </c>
      <c r="AY26" s="111">
        <v>4859</v>
      </c>
      <c r="AZ26" s="111">
        <v>4571</v>
      </c>
      <c r="BA26" s="111">
        <v>2408</v>
      </c>
      <c r="BB26" s="115">
        <v>6053</v>
      </c>
      <c r="BC26" s="115">
        <v>12075.532999999999</v>
      </c>
      <c r="BD26" s="115">
        <v>10538.725600000002</v>
      </c>
      <c r="BE26" s="115">
        <v>9415.1250300000011</v>
      </c>
      <c r="BF26" s="115">
        <v>9382.4917799999985</v>
      </c>
      <c r="BG26" s="115">
        <v>9357.7742500000004</v>
      </c>
      <c r="BH26" s="111" t="s">
        <v>10</v>
      </c>
      <c r="BI26" s="111" t="s">
        <v>10</v>
      </c>
      <c r="BJ26" s="111" t="s">
        <v>10</v>
      </c>
      <c r="BK26" s="111" t="s">
        <v>10</v>
      </c>
      <c r="BL26" s="111">
        <v>0</v>
      </c>
      <c r="BM26" s="111">
        <v>0</v>
      </c>
      <c r="BN26" s="111"/>
      <c r="BO26" s="111"/>
      <c r="BP26" s="111">
        <v>756.56624770792416</v>
      </c>
      <c r="BQ26" s="111">
        <v>908.95950090340978</v>
      </c>
      <c r="BR26" s="111">
        <v>656.37710369789716</v>
      </c>
      <c r="BS26" s="111">
        <v>918.59195275471689</v>
      </c>
      <c r="BT26" s="111">
        <v>780.60098960342793</v>
      </c>
      <c r="BU26" s="111">
        <v>1191.248936</v>
      </c>
      <c r="BV26" s="111">
        <v>1246.0024450000001</v>
      </c>
      <c r="BW26" s="111">
        <v>1142.5134891985899</v>
      </c>
      <c r="BY26" s="111">
        <f t="shared" si="0"/>
        <v>0</v>
      </c>
      <c r="BZ26" s="111">
        <f t="shared" si="1"/>
        <v>0</v>
      </c>
      <c r="CA26" s="111">
        <f t="shared" si="2"/>
        <v>0</v>
      </c>
      <c r="CB26" s="111">
        <f t="shared" si="3"/>
        <v>0</v>
      </c>
      <c r="CC26" s="111">
        <f t="shared" si="4"/>
        <v>0</v>
      </c>
      <c r="CD26" s="111">
        <f t="shared" si="5"/>
        <v>0</v>
      </c>
      <c r="CE26" s="111">
        <f t="shared" si="6"/>
        <v>0</v>
      </c>
      <c r="CF26" s="111">
        <f t="shared" si="7"/>
        <v>0</v>
      </c>
      <c r="CG26" s="111">
        <f t="shared" si="8"/>
        <v>0</v>
      </c>
      <c r="CH26" s="111">
        <f t="shared" si="9"/>
        <v>0</v>
      </c>
      <c r="CI26" s="111">
        <f t="shared" si="10"/>
        <v>20175</v>
      </c>
      <c r="CJ26" s="111">
        <f t="shared" si="11"/>
        <v>22571</v>
      </c>
      <c r="CK26" s="111">
        <f t="shared" si="12"/>
        <v>25107.532999999999</v>
      </c>
      <c r="CL26" s="111">
        <f t="shared" si="13"/>
        <v>38694.11666</v>
      </c>
      <c r="CM26" s="111">
        <f t="shared" si="14"/>
        <v>0</v>
      </c>
      <c r="CN26" s="111">
        <f t="shared" si="15"/>
        <v>0</v>
      </c>
      <c r="CO26" s="111">
        <v>3240.4948050639478</v>
      </c>
      <c r="CP26" s="116">
        <v>4360.3658598020174</v>
      </c>
    </row>
    <row r="27" spans="2:94" s="31" customFormat="1" ht="15" customHeight="1">
      <c r="B27" s="136" t="s">
        <v>544</v>
      </c>
      <c r="C27" s="136" t="s">
        <v>569</v>
      </c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  <c r="AQ27" s="127"/>
      <c r="AR27" s="127"/>
      <c r="AS27" s="127"/>
      <c r="AT27" s="127"/>
      <c r="AU27" s="127"/>
      <c r="AV27" s="127"/>
      <c r="AW27" s="127"/>
      <c r="AX27" s="127"/>
      <c r="AY27" s="127"/>
      <c r="AZ27" s="127"/>
      <c r="BA27" s="127"/>
      <c r="BB27" s="127"/>
      <c r="BC27" s="127"/>
      <c r="BD27" s="127"/>
      <c r="BE27" s="127"/>
      <c r="BF27" s="127"/>
      <c r="BG27" s="127"/>
      <c r="BH27" s="127"/>
      <c r="BI27" s="127"/>
      <c r="BJ27" s="127"/>
      <c r="BK27" s="127"/>
      <c r="BL27" s="127"/>
      <c r="BM27" s="127"/>
      <c r="BN27" s="127"/>
      <c r="BO27" s="127"/>
      <c r="BP27" s="127"/>
      <c r="BQ27" s="127"/>
      <c r="BR27" s="127"/>
      <c r="BS27" s="127"/>
      <c r="BT27" s="127"/>
      <c r="BU27" s="127"/>
      <c r="BV27" s="127"/>
      <c r="BW27" s="127"/>
      <c r="BY27" s="127"/>
      <c r="BZ27" s="127"/>
      <c r="CA27" s="127"/>
      <c r="CB27" s="127"/>
      <c r="CC27" s="127"/>
      <c r="CD27" s="127"/>
      <c r="CE27" s="127"/>
      <c r="CF27" s="127"/>
      <c r="CG27" s="127"/>
      <c r="CH27" s="127"/>
      <c r="CI27" s="127"/>
      <c r="CJ27" s="127"/>
      <c r="CK27" s="127"/>
      <c r="CL27" s="127"/>
      <c r="CM27" s="127"/>
      <c r="CN27" s="127"/>
      <c r="CO27" s="127"/>
      <c r="CP27" s="127"/>
    </row>
    <row r="28" spans="2:94" s="122" customFormat="1" ht="15" customHeight="1">
      <c r="B28" s="118" t="s">
        <v>499</v>
      </c>
      <c r="C28" s="118" t="s">
        <v>898</v>
      </c>
      <c r="D28" s="119">
        <v>1353</v>
      </c>
      <c r="E28" s="119">
        <v>1937</v>
      </c>
      <c r="F28" s="119">
        <v>2065</v>
      </c>
      <c r="G28" s="119">
        <v>2235</v>
      </c>
      <c r="H28" s="119">
        <v>1269</v>
      </c>
      <c r="I28" s="119">
        <v>1621</v>
      </c>
      <c r="J28" s="119">
        <v>1739</v>
      </c>
      <c r="K28" s="119">
        <v>2147</v>
      </c>
      <c r="L28" s="119">
        <v>1234</v>
      </c>
      <c r="M28" s="119">
        <v>1814</v>
      </c>
      <c r="N28" s="119">
        <v>2083</v>
      </c>
      <c r="O28" s="119">
        <v>2556</v>
      </c>
      <c r="P28" s="119">
        <v>1710</v>
      </c>
      <c r="Q28" s="119">
        <v>2829</v>
      </c>
      <c r="R28" s="119">
        <v>2981</v>
      </c>
      <c r="S28" s="119">
        <v>3444</v>
      </c>
      <c r="T28" s="119">
        <v>1975</v>
      </c>
      <c r="U28" s="119">
        <v>2923</v>
      </c>
      <c r="V28" s="119">
        <v>3003</v>
      </c>
      <c r="W28" s="119">
        <v>3135</v>
      </c>
      <c r="X28" s="119">
        <v>1726</v>
      </c>
      <c r="Y28" s="119">
        <v>2978</v>
      </c>
      <c r="Z28" s="119">
        <v>3080</v>
      </c>
      <c r="AA28" s="119">
        <v>4016</v>
      </c>
      <c r="AB28" s="119">
        <v>2045</v>
      </c>
      <c r="AC28" s="119">
        <v>3287</v>
      </c>
      <c r="AD28" s="119">
        <v>2475</v>
      </c>
      <c r="AE28" s="119">
        <v>3229</v>
      </c>
      <c r="AF28" s="119">
        <v>2382</v>
      </c>
      <c r="AG28" s="119">
        <v>3617</v>
      </c>
      <c r="AH28" s="119">
        <v>3302</v>
      </c>
      <c r="AI28" s="119">
        <v>3342</v>
      </c>
      <c r="AJ28" s="119">
        <v>2193</v>
      </c>
      <c r="AK28" s="119">
        <v>3277</v>
      </c>
      <c r="AL28" s="119">
        <v>3159</v>
      </c>
      <c r="AM28" s="119">
        <v>2997</v>
      </c>
      <c r="AN28" s="120">
        <v>2797</v>
      </c>
      <c r="AO28" s="120">
        <v>3573</v>
      </c>
      <c r="AP28" s="120">
        <v>3541</v>
      </c>
      <c r="AQ28" s="120">
        <v>3740</v>
      </c>
      <c r="AR28" s="119">
        <v>2534</v>
      </c>
      <c r="AS28" s="119">
        <v>3245</v>
      </c>
      <c r="AT28" s="119">
        <v>3941</v>
      </c>
      <c r="AU28" s="119">
        <v>4586</v>
      </c>
      <c r="AV28" s="119">
        <v>2794</v>
      </c>
      <c r="AW28" s="119">
        <v>3668</v>
      </c>
      <c r="AX28" s="119">
        <v>3673</v>
      </c>
      <c r="AY28" s="119">
        <v>3769</v>
      </c>
      <c r="AZ28" s="119">
        <v>2213</v>
      </c>
      <c r="BA28" s="119">
        <v>3086</v>
      </c>
      <c r="BB28" s="119">
        <v>3415</v>
      </c>
      <c r="BC28" s="119">
        <v>4628</v>
      </c>
      <c r="BD28" s="119">
        <v>3023</v>
      </c>
      <c r="BE28" s="119">
        <v>4695</v>
      </c>
      <c r="BF28" s="119">
        <v>3248</v>
      </c>
      <c r="BG28" s="119">
        <v>5703</v>
      </c>
      <c r="BH28" s="119">
        <v>3426</v>
      </c>
      <c r="BI28" s="119">
        <v>5048</v>
      </c>
      <c r="BJ28" s="121">
        <v>7457</v>
      </c>
      <c r="BK28" s="119">
        <v>6268</v>
      </c>
      <c r="BL28" s="119">
        <v>5704</v>
      </c>
      <c r="BM28" s="119">
        <v>6950</v>
      </c>
      <c r="BN28" s="119">
        <v>6224</v>
      </c>
      <c r="BO28" s="119">
        <v>7296</v>
      </c>
      <c r="BP28" s="119">
        <v>4775</v>
      </c>
      <c r="BQ28" s="119">
        <v>5992</v>
      </c>
      <c r="BR28" s="119">
        <v>9608</v>
      </c>
      <c r="BS28" s="119">
        <v>6194</v>
      </c>
      <c r="BT28" s="119">
        <v>5013</v>
      </c>
      <c r="BU28" s="119">
        <v>6650</v>
      </c>
      <c r="BV28" s="119">
        <v>6130</v>
      </c>
      <c r="BW28" s="119">
        <v>7181</v>
      </c>
      <c r="BY28" s="119">
        <f t="shared" si="0"/>
        <v>7590</v>
      </c>
      <c r="BZ28" s="119">
        <f t="shared" si="1"/>
        <v>6776</v>
      </c>
      <c r="CA28" s="119">
        <f t="shared" si="2"/>
        <v>7687</v>
      </c>
      <c r="CB28" s="119">
        <f t="shared" si="3"/>
        <v>10964</v>
      </c>
      <c r="CC28" s="119">
        <f t="shared" si="4"/>
        <v>11036</v>
      </c>
      <c r="CD28" s="119">
        <f t="shared" si="5"/>
        <v>11800</v>
      </c>
      <c r="CE28" s="119">
        <f t="shared" si="6"/>
        <v>11036</v>
      </c>
      <c r="CF28" s="119">
        <f t="shared" si="7"/>
        <v>12643</v>
      </c>
      <c r="CG28" s="119">
        <f t="shared" si="8"/>
        <v>11626</v>
      </c>
      <c r="CH28" s="119">
        <f t="shared" si="9"/>
        <v>13651</v>
      </c>
      <c r="CI28" s="119">
        <f t="shared" si="10"/>
        <v>14306</v>
      </c>
      <c r="CJ28" s="119">
        <f t="shared" si="11"/>
        <v>13904</v>
      </c>
      <c r="CK28" s="119">
        <f t="shared" si="12"/>
        <v>13342</v>
      </c>
      <c r="CL28" s="119">
        <f t="shared" si="13"/>
        <v>16669</v>
      </c>
      <c r="CM28" s="119">
        <f t="shared" si="14"/>
        <v>22199</v>
      </c>
      <c r="CN28" s="119">
        <f t="shared" si="15"/>
        <v>26174</v>
      </c>
      <c r="CO28" s="119">
        <v>26569</v>
      </c>
      <c r="CP28" s="119">
        <v>24974</v>
      </c>
    </row>
    <row r="29" spans="2:94" s="101" customFormat="1" ht="15" customHeight="1">
      <c r="B29" s="102"/>
      <c r="C29" s="102"/>
      <c r="D29" s="103"/>
      <c r="E29" s="103"/>
      <c r="F29" s="103"/>
      <c r="G29" s="103"/>
      <c r="H29" s="103"/>
      <c r="I29" s="103"/>
      <c r="J29" s="103"/>
      <c r="K29" s="103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  <c r="AN29" s="105"/>
      <c r="AO29" s="105"/>
      <c r="AP29" s="105"/>
      <c r="AQ29" s="105"/>
      <c r="AR29" s="104"/>
      <c r="AS29" s="104"/>
      <c r="AT29" s="104"/>
      <c r="AU29" s="104"/>
      <c r="AV29" s="104"/>
      <c r="AW29" s="104"/>
      <c r="AX29" s="106"/>
      <c r="AY29" s="106"/>
      <c r="AZ29" s="106"/>
      <c r="BA29" s="106"/>
      <c r="BB29" s="106"/>
      <c r="BC29" s="106"/>
      <c r="BD29" s="106"/>
      <c r="BE29" s="106"/>
      <c r="BF29" s="106"/>
      <c r="BG29" s="106"/>
      <c r="BH29" s="106"/>
      <c r="BI29" s="107"/>
      <c r="BJ29" s="107"/>
      <c r="BK29" s="107"/>
      <c r="BL29" s="107"/>
      <c r="BM29" s="107"/>
    </row>
    <row r="30" spans="2:94" s="11" customFormat="1" ht="12" customHeight="1">
      <c r="D30" s="10"/>
      <c r="E30" s="10"/>
      <c r="F30" s="10"/>
      <c r="G30" s="10"/>
      <c r="H30" s="10"/>
      <c r="I30" s="10"/>
      <c r="J30" s="10"/>
      <c r="K30" s="10"/>
      <c r="L30" s="9"/>
      <c r="M30" s="9"/>
      <c r="N30" s="9"/>
      <c r="O30" s="9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17"/>
      <c r="AN30" s="18"/>
      <c r="AO30" s="18"/>
      <c r="AP30" s="18"/>
      <c r="AQ30" s="18"/>
      <c r="AR30" s="17"/>
      <c r="AS30" s="17"/>
      <c r="AT30" s="17"/>
      <c r="AU30" s="17"/>
      <c r="AV30" s="17"/>
      <c r="AW30" s="17"/>
      <c r="AX30" s="16"/>
      <c r="AY30" s="16"/>
      <c r="AZ30" s="16"/>
      <c r="BA30" s="16"/>
      <c r="BB30" s="16"/>
      <c r="BC30" s="16"/>
      <c r="BD30" s="16"/>
      <c r="BE30" s="19"/>
      <c r="BF30" s="19"/>
      <c r="BG30" s="19"/>
      <c r="BH30" s="19"/>
      <c r="BI30" s="12"/>
      <c r="BJ30" s="12"/>
      <c r="BK30" s="12"/>
      <c r="BL30" s="12"/>
      <c r="BM30" s="12"/>
    </row>
    <row r="31" spans="2:94" ht="12" customHeight="1"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5"/>
      <c r="AO31" s="15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3"/>
      <c r="BF31" s="13"/>
      <c r="BG31" s="13"/>
      <c r="BH31" s="13"/>
      <c r="BI31" s="12"/>
      <c r="BJ31" s="12"/>
      <c r="BK31" s="12"/>
      <c r="BL31" s="12"/>
      <c r="BM31" s="12"/>
    </row>
  </sheetData>
  <pageMargins left="0.86" right="0.27" top="0.984251969" bottom="0.984251969" header="0.49212598499999999" footer="0.49212598499999999"/>
  <pageSetup paperSize="9" scale="71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18A82-74BE-4DF8-A9ED-0AA63CBE865F}">
  <sheetPr>
    <tabColor rgb="FF0539B6"/>
  </sheetPr>
  <dimension ref="B5:CG37"/>
  <sheetViews>
    <sheetView showGridLines="0" workbookViewId="0">
      <pane xSplit="3" ySplit="5" topLeftCell="BK6" activePane="bottomRight" state="frozen"/>
      <selection pane="topRight" activeCell="D1" sqref="D1"/>
      <selection pane="bottomLeft" activeCell="A10" sqref="A10"/>
      <selection pane="bottomRight" activeCell="BP20" sqref="BP20"/>
    </sheetView>
  </sheetViews>
  <sheetFormatPr defaultRowHeight="14.5" outlineLevelCol="1"/>
  <cols>
    <col min="1" max="1" width="3" customWidth="1"/>
    <col min="2" max="2" width="43.08984375" customWidth="1"/>
    <col min="3" max="3" width="39.54296875" customWidth="1"/>
    <col min="4" max="4" width="9.54296875" bestFit="1" customWidth="1"/>
    <col min="5" max="5" width="9.90625" bestFit="1" customWidth="1"/>
    <col min="6" max="6" width="9.6328125" bestFit="1" customWidth="1"/>
    <col min="7" max="7" width="10.08984375" bestFit="1" customWidth="1"/>
    <col min="8" max="8" width="9.6328125" bestFit="1" customWidth="1"/>
    <col min="9" max="9" width="10.453125" bestFit="1" customWidth="1"/>
    <col min="10" max="10" width="10.36328125" bestFit="1" customWidth="1"/>
    <col min="11" max="11" width="10.453125" bestFit="1" customWidth="1"/>
    <col min="12" max="13" width="9.6328125" bestFit="1" customWidth="1"/>
    <col min="14" max="15" width="9.90625" bestFit="1" customWidth="1"/>
    <col min="16" max="16" width="9.54296875" bestFit="1" customWidth="1"/>
    <col min="17" max="17" width="10.453125" bestFit="1" customWidth="1"/>
    <col min="18" max="18" width="9.90625" bestFit="1" customWidth="1"/>
    <col min="19" max="19" width="10.453125" bestFit="1" customWidth="1"/>
    <col min="20" max="20" width="9.6328125" bestFit="1" customWidth="1"/>
    <col min="21" max="21" width="10" bestFit="1" customWidth="1"/>
    <col min="22" max="22" width="9.54296875" bestFit="1" customWidth="1"/>
    <col min="23" max="24" width="9.90625" bestFit="1" customWidth="1"/>
    <col min="25" max="25" width="9.6328125" bestFit="1" customWidth="1"/>
    <col min="26" max="26" width="9.453125" bestFit="1" customWidth="1"/>
    <col min="27" max="28" width="9.6328125" bestFit="1" customWidth="1"/>
    <col min="29" max="29" width="9.90625" bestFit="1" customWidth="1"/>
    <col min="30" max="30" width="9.453125" bestFit="1" customWidth="1"/>
    <col min="31" max="33" width="9.54296875" bestFit="1" customWidth="1"/>
    <col min="34" max="34" width="9.6328125" bestFit="1" customWidth="1"/>
    <col min="35" max="35" width="9.90625" bestFit="1" customWidth="1"/>
    <col min="36" max="36" width="9.6328125" bestFit="1" customWidth="1"/>
    <col min="37" max="37" width="10.08984375" bestFit="1" customWidth="1"/>
    <col min="38" max="39" width="10" bestFit="1" customWidth="1"/>
    <col min="40" max="41" width="9.90625" bestFit="1" customWidth="1"/>
    <col min="42" max="42" width="11.08984375" bestFit="1" customWidth="1"/>
    <col min="43" max="43" width="10.453125" bestFit="1" customWidth="1"/>
    <col min="44" max="44" width="9.90625" bestFit="1" customWidth="1"/>
    <col min="45" max="45" width="9.6328125" bestFit="1" customWidth="1"/>
    <col min="46" max="48" width="11.08984375" bestFit="1" customWidth="1"/>
    <col min="49" max="49" width="11.36328125" bestFit="1" customWidth="1"/>
    <col min="50" max="50" width="10.90625" bestFit="1" customWidth="1"/>
    <col min="51" max="51" width="11.08984375" bestFit="1" customWidth="1"/>
    <col min="52" max="52" width="10.6328125" bestFit="1" customWidth="1"/>
    <col min="53" max="54" width="11.08984375" bestFit="1" customWidth="1"/>
    <col min="55" max="55" width="11.453125" bestFit="1" customWidth="1"/>
    <col min="56" max="58" width="11.36328125" bestFit="1" customWidth="1"/>
    <col min="59" max="68" width="11.36328125" customWidth="1"/>
    <col min="70" max="70" width="11.36328125" hidden="1" customWidth="1" outlineLevel="1"/>
    <col min="71" max="71" width="11.08984375" hidden="1" customWidth="1" outlineLevel="1"/>
    <col min="72" max="73" width="11.36328125" hidden="1" customWidth="1" outlineLevel="1"/>
    <col min="74" max="75" width="11.453125" hidden="1" customWidth="1" outlineLevel="1"/>
    <col min="76" max="76" width="11.36328125" hidden="1" customWidth="1" outlineLevel="1"/>
    <col min="77" max="77" width="11.453125" hidden="1" customWidth="1" outlineLevel="1"/>
    <col min="78" max="79" width="11.54296875" hidden="1" customWidth="1" outlineLevel="1"/>
    <col min="80" max="80" width="11.36328125" hidden="1" customWidth="1" outlineLevel="1"/>
    <col min="81" max="81" width="11.08984375" hidden="1" customWidth="1" outlineLevel="1"/>
    <col min="82" max="82" width="11.453125" hidden="1" customWidth="1" outlineLevel="1"/>
    <col min="83" max="83" width="11.54296875" hidden="1" customWidth="1" outlineLevel="1"/>
    <col min="84" max="85" width="11.36328125" bestFit="1" customWidth="1" collapsed="1"/>
  </cols>
  <sheetData>
    <row r="5" spans="2:85" s="49" customFormat="1" ht="15" customHeight="1">
      <c r="B5" s="40" t="s">
        <v>449</v>
      </c>
      <c r="C5" s="40" t="s">
        <v>572</v>
      </c>
      <c r="D5" s="215" t="s">
        <v>688</v>
      </c>
      <c r="E5" s="215" t="s">
        <v>689</v>
      </c>
      <c r="F5" s="215" t="s">
        <v>690</v>
      </c>
      <c r="G5" s="215" t="s">
        <v>691</v>
      </c>
      <c r="H5" s="215" t="s">
        <v>644</v>
      </c>
      <c r="I5" s="215" t="s">
        <v>645</v>
      </c>
      <c r="J5" s="215" t="s">
        <v>646</v>
      </c>
      <c r="K5" s="215" t="s">
        <v>647</v>
      </c>
      <c r="L5" s="215" t="s">
        <v>648</v>
      </c>
      <c r="M5" s="215" t="s">
        <v>649</v>
      </c>
      <c r="N5" s="215" t="s">
        <v>650</v>
      </c>
      <c r="O5" s="215" t="s">
        <v>651</v>
      </c>
      <c r="P5" s="215" t="s">
        <v>652</v>
      </c>
      <c r="Q5" s="215" t="s">
        <v>653</v>
      </c>
      <c r="R5" s="215" t="s">
        <v>654</v>
      </c>
      <c r="S5" s="215" t="s">
        <v>655</v>
      </c>
      <c r="T5" s="215" t="s">
        <v>656</v>
      </c>
      <c r="U5" s="215" t="s">
        <v>657</v>
      </c>
      <c r="V5" s="215" t="s">
        <v>658</v>
      </c>
      <c r="W5" s="215" t="s">
        <v>659</v>
      </c>
      <c r="X5" s="215" t="s">
        <v>660</v>
      </c>
      <c r="Y5" s="215" t="s">
        <v>661</v>
      </c>
      <c r="Z5" s="215" t="s">
        <v>662</v>
      </c>
      <c r="AA5" s="215" t="s">
        <v>663</v>
      </c>
      <c r="AB5" s="215" t="s">
        <v>664</v>
      </c>
      <c r="AC5" s="215" t="s">
        <v>665</v>
      </c>
      <c r="AD5" s="215" t="s">
        <v>666</v>
      </c>
      <c r="AE5" s="215" t="s">
        <v>667</v>
      </c>
      <c r="AF5" s="215" t="s">
        <v>668</v>
      </c>
      <c r="AG5" s="215" t="s">
        <v>669</v>
      </c>
      <c r="AH5" s="215" t="s">
        <v>670</v>
      </c>
      <c r="AI5" s="215" t="s">
        <v>671</v>
      </c>
      <c r="AJ5" s="215" t="s">
        <v>672</v>
      </c>
      <c r="AK5" s="215" t="s">
        <v>673</v>
      </c>
      <c r="AL5" s="215" t="s">
        <v>674</v>
      </c>
      <c r="AM5" s="215" t="s">
        <v>675</v>
      </c>
      <c r="AN5" s="215" t="s">
        <v>676</v>
      </c>
      <c r="AO5" s="215" t="s">
        <v>677</v>
      </c>
      <c r="AP5" s="215" t="s">
        <v>678</v>
      </c>
      <c r="AQ5" s="215" t="s">
        <v>679</v>
      </c>
      <c r="AR5" s="215" t="s">
        <v>680</v>
      </c>
      <c r="AS5" s="215" t="s">
        <v>681</v>
      </c>
      <c r="AT5" s="215" t="s">
        <v>682</v>
      </c>
      <c r="AU5" s="215" t="s">
        <v>683</v>
      </c>
      <c r="AV5" s="215" t="s">
        <v>684</v>
      </c>
      <c r="AW5" s="215" t="s">
        <v>685</v>
      </c>
      <c r="AX5" s="215" t="s">
        <v>686</v>
      </c>
      <c r="AY5" s="215" t="s">
        <v>687</v>
      </c>
      <c r="AZ5" s="215" t="s">
        <v>640</v>
      </c>
      <c r="BA5" s="215" t="s">
        <v>641</v>
      </c>
      <c r="BB5" s="215" t="s">
        <v>642</v>
      </c>
      <c r="BC5" s="215" t="s">
        <v>643</v>
      </c>
      <c r="BD5" s="215" t="s">
        <v>692</v>
      </c>
      <c r="BE5" s="215" t="s">
        <v>727</v>
      </c>
      <c r="BF5" s="215" t="s">
        <v>731</v>
      </c>
      <c r="BG5" s="215" t="s">
        <v>738</v>
      </c>
      <c r="BH5" s="215" t="s">
        <v>739</v>
      </c>
      <c r="BI5" s="215" t="s">
        <v>800</v>
      </c>
      <c r="BJ5" s="215" t="s">
        <v>851</v>
      </c>
      <c r="BK5" s="215" t="s">
        <v>854</v>
      </c>
      <c r="BL5" s="215" t="s">
        <v>855</v>
      </c>
      <c r="BM5" s="215" t="s">
        <v>863</v>
      </c>
      <c r="BN5" s="215" t="s">
        <v>868</v>
      </c>
      <c r="BO5" s="215" t="s">
        <v>885</v>
      </c>
      <c r="BP5" s="215" t="s">
        <v>940</v>
      </c>
      <c r="BR5" s="215">
        <v>2010</v>
      </c>
      <c r="BS5" s="215">
        <v>2011</v>
      </c>
      <c r="BT5" s="215">
        <v>2012</v>
      </c>
      <c r="BU5" s="215">
        <v>2013</v>
      </c>
      <c r="BV5" s="215">
        <v>2014</v>
      </c>
      <c r="BW5" s="215">
        <v>2015</v>
      </c>
      <c r="BX5" s="215">
        <v>2016</v>
      </c>
      <c r="BY5" s="215">
        <v>2017</v>
      </c>
      <c r="BZ5" s="215">
        <v>2018</v>
      </c>
      <c r="CA5" s="215">
        <v>2019</v>
      </c>
      <c r="CB5" s="215">
        <v>2020</v>
      </c>
      <c r="CC5" s="215">
        <v>2021</v>
      </c>
      <c r="CD5" s="215">
        <v>2022</v>
      </c>
      <c r="CE5" s="215">
        <v>2023</v>
      </c>
      <c r="CF5" s="215">
        <v>2024</v>
      </c>
      <c r="CG5" s="215">
        <v>2025</v>
      </c>
    </row>
    <row r="6" spans="2:85" s="31" customFormat="1" ht="15" customHeight="1">
      <c r="B6" s="35" t="s">
        <v>275</v>
      </c>
      <c r="C6" s="35" t="s">
        <v>297</v>
      </c>
      <c r="D6" s="204">
        <v>782671</v>
      </c>
      <c r="E6" s="204">
        <v>918556</v>
      </c>
      <c r="F6" s="204">
        <v>984184</v>
      </c>
      <c r="G6" s="204">
        <v>1033561</v>
      </c>
      <c r="H6" s="204">
        <v>953917</v>
      </c>
      <c r="I6" s="204">
        <v>1098063</v>
      </c>
      <c r="J6" s="204">
        <v>1070332</v>
      </c>
      <c r="K6" s="204">
        <v>1034084</v>
      </c>
      <c r="L6" s="204">
        <v>734734</v>
      </c>
      <c r="M6" s="204">
        <v>883972</v>
      </c>
      <c r="N6" s="204">
        <v>877498</v>
      </c>
      <c r="O6" s="204">
        <v>1005717</v>
      </c>
      <c r="P6" s="204">
        <v>974906</v>
      </c>
      <c r="Q6" s="204">
        <v>1059093</v>
      </c>
      <c r="R6" s="204">
        <v>1133931</v>
      </c>
      <c r="S6" s="204">
        <v>1085398</v>
      </c>
      <c r="T6" s="204">
        <v>965931</v>
      </c>
      <c r="U6" s="204">
        <v>1014378</v>
      </c>
      <c r="V6" s="204">
        <v>886976</v>
      </c>
      <c r="W6" s="204">
        <v>911468</v>
      </c>
      <c r="X6" s="204">
        <v>696822</v>
      </c>
      <c r="Y6" s="204">
        <v>734727</v>
      </c>
      <c r="Z6" s="204">
        <v>852980</v>
      </c>
      <c r="AA6" s="204">
        <v>814873</v>
      </c>
      <c r="AB6" s="204">
        <v>734614</v>
      </c>
      <c r="AC6" s="204">
        <v>696752</v>
      </c>
      <c r="AD6" s="204">
        <v>570222</v>
      </c>
      <c r="AE6" s="204">
        <v>622388</v>
      </c>
      <c r="AF6" s="204">
        <v>579736</v>
      </c>
      <c r="AG6" s="204">
        <v>730107</v>
      </c>
      <c r="AH6" s="204">
        <v>773703</v>
      </c>
      <c r="AI6" s="204">
        <v>853212</v>
      </c>
      <c r="AJ6" s="204">
        <v>921639</v>
      </c>
      <c r="AK6" s="204">
        <v>1018863</v>
      </c>
      <c r="AL6" s="204">
        <v>1109873</v>
      </c>
      <c r="AM6" s="204">
        <v>1212227</v>
      </c>
      <c r="AN6" s="204">
        <v>1133591</v>
      </c>
      <c r="AO6" s="204">
        <v>1302121</v>
      </c>
      <c r="AP6" s="204">
        <v>1371329</v>
      </c>
      <c r="AQ6" s="204">
        <v>1285324</v>
      </c>
      <c r="AR6" s="204">
        <v>1167733</v>
      </c>
      <c r="AS6" s="205">
        <v>932992</v>
      </c>
      <c r="AT6" s="205">
        <v>1515500</v>
      </c>
      <c r="AU6" s="205">
        <v>1746810</v>
      </c>
      <c r="AV6" s="205">
        <v>1912679</v>
      </c>
      <c r="AW6" s="205">
        <v>2113800</v>
      </c>
      <c r="AX6" s="205">
        <v>2486489</v>
      </c>
      <c r="AY6" s="205">
        <v>2544489</v>
      </c>
      <c r="AZ6" s="205">
        <v>2476347</v>
      </c>
      <c r="BA6" s="205">
        <v>2772317</v>
      </c>
      <c r="BB6" s="205">
        <v>3055830</v>
      </c>
      <c r="BC6" s="205">
        <v>2847923</v>
      </c>
      <c r="BD6" s="205">
        <v>2658168</v>
      </c>
      <c r="BE6" s="205">
        <v>2776867</v>
      </c>
      <c r="BF6" s="205">
        <v>2896681</v>
      </c>
      <c r="BG6" s="205">
        <v>2556127.4051387794</v>
      </c>
      <c r="BH6" s="205">
        <v>2537784.8754624985</v>
      </c>
      <c r="BI6" s="205">
        <v>2984578</v>
      </c>
      <c r="BJ6" s="205">
        <v>3134567</v>
      </c>
      <c r="BK6" s="205">
        <v>3258811.1245375015</v>
      </c>
      <c r="BL6" s="205">
        <v>3191363</v>
      </c>
      <c r="BM6" s="205">
        <v>3298385</v>
      </c>
      <c r="BN6" s="205">
        <v>3444219</v>
      </c>
      <c r="BO6" s="205">
        <v>3209299</v>
      </c>
      <c r="BP6" s="205">
        <v>3083897</v>
      </c>
      <c r="BR6" s="205">
        <f>SUM(D6:G6)</f>
        <v>3718972</v>
      </c>
      <c r="BS6" s="205">
        <f>SUM(H6:K6)</f>
        <v>4156396</v>
      </c>
      <c r="BT6" s="205">
        <f>SUM(L6:O6)</f>
        <v>3501921</v>
      </c>
      <c r="BU6" s="205">
        <f>SUM(P6:S6)</f>
        <v>4253328</v>
      </c>
      <c r="BV6" s="205">
        <f>SUM(T6:W6)</f>
        <v>3778753</v>
      </c>
      <c r="BW6" s="205">
        <f>SUM(X6:AA6)</f>
        <v>3099402</v>
      </c>
      <c r="BX6" s="205">
        <f>SUM(AB6:AE6)</f>
        <v>2623976</v>
      </c>
      <c r="BY6" s="205">
        <f>SUM(AF6:AI6)</f>
        <v>2936758</v>
      </c>
      <c r="BZ6" s="205">
        <f>SUM(AJ6:AM6)</f>
        <v>4262602</v>
      </c>
      <c r="CA6" s="205">
        <f>SUM(AN6:AQ6)</f>
        <v>5092365</v>
      </c>
      <c r="CB6" s="205">
        <f>SUM(AR6:AU6)</f>
        <v>5363035</v>
      </c>
      <c r="CC6" s="205">
        <f>SUM(AV6:AY6)</f>
        <v>9057457</v>
      </c>
      <c r="CD6" s="205">
        <f>SUM(AZ6:BC6)</f>
        <v>11152417</v>
      </c>
      <c r="CE6" s="205">
        <f>SUM(BD6:BG6)</f>
        <v>10887843.405138779</v>
      </c>
      <c r="CF6" s="205">
        <v>11915741</v>
      </c>
      <c r="CG6" s="205">
        <v>13143266</v>
      </c>
    </row>
    <row r="7" spans="2:85" s="31" customFormat="1" ht="15" customHeight="1">
      <c r="B7" s="41" t="s">
        <v>276</v>
      </c>
      <c r="C7" s="41" t="s">
        <v>298</v>
      </c>
      <c r="D7" s="206">
        <v>-596412</v>
      </c>
      <c r="E7" s="206">
        <v>-692803</v>
      </c>
      <c r="F7" s="206">
        <v>-734639</v>
      </c>
      <c r="G7" s="206">
        <v>-788514</v>
      </c>
      <c r="H7" s="206">
        <v>-708226</v>
      </c>
      <c r="I7" s="206">
        <v>-814211</v>
      </c>
      <c r="J7" s="206">
        <v>-809910</v>
      </c>
      <c r="K7" s="206">
        <v>-805156</v>
      </c>
      <c r="L7" s="206">
        <v>-572486</v>
      </c>
      <c r="M7" s="206">
        <v>-703062</v>
      </c>
      <c r="N7" s="206">
        <v>-686058</v>
      </c>
      <c r="O7" s="206">
        <v>-808137</v>
      </c>
      <c r="P7" s="206">
        <v>-749972</v>
      </c>
      <c r="Q7" s="206">
        <v>-793746</v>
      </c>
      <c r="R7" s="206">
        <v>-829087</v>
      </c>
      <c r="S7" s="206">
        <v>-840883</v>
      </c>
      <c r="T7" s="206">
        <v>-704355</v>
      </c>
      <c r="U7" s="206">
        <v>-753105</v>
      </c>
      <c r="V7" s="206">
        <v>-682377</v>
      </c>
      <c r="W7" s="206">
        <v>-695909</v>
      </c>
      <c r="X7" s="206">
        <v>-544828</v>
      </c>
      <c r="Y7" s="206">
        <v>-578444</v>
      </c>
      <c r="Z7" s="206">
        <v>-679417</v>
      </c>
      <c r="AA7" s="206">
        <v>-655786</v>
      </c>
      <c r="AB7" s="206">
        <v>-603597</v>
      </c>
      <c r="AC7" s="206">
        <v>-534386</v>
      </c>
      <c r="AD7" s="206">
        <v>-458172</v>
      </c>
      <c r="AE7" s="206">
        <v>-506914</v>
      </c>
      <c r="AF7" s="206">
        <v>-461308</v>
      </c>
      <c r="AG7" s="206">
        <v>-548158</v>
      </c>
      <c r="AH7" s="206">
        <v>-579943</v>
      </c>
      <c r="AI7" s="206">
        <v>-650345</v>
      </c>
      <c r="AJ7" s="206">
        <v>-704542</v>
      </c>
      <c r="AK7" s="206">
        <v>-775199</v>
      </c>
      <c r="AL7" s="206">
        <v>-837599</v>
      </c>
      <c r="AM7" s="206">
        <v>-932748</v>
      </c>
      <c r="AN7" s="206">
        <v>-864716</v>
      </c>
      <c r="AO7" s="206">
        <v>-954910</v>
      </c>
      <c r="AP7" s="206">
        <v>-1032724</v>
      </c>
      <c r="AQ7" s="206">
        <v>-981152</v>
      </c>
      <c r="AR7" s="206">
        <v>-915552</v>
      </c>
      <c r="AS7" s="207">
        <v>-732204</v>
      </c>
      <c r="AT7" s="207">
        <v>-1095876</v>
      </c>
      <c r="AU7" s="207">
        <v>-1268873</v>
      </c>
      <c r="AV7" s="207">
        <v>-1400467</v>
      </c>
      <c r="AW7" s="207">
        <v>-1593208</v>
      </c>
      <c r="AX7" s="207">
        <v>-1847831</v>
      </c>
      <c r="AY7" s="207">
        <v>-1947598</v>
      </c>
      <c r="AZ7" s="207">
        <v>-1831772</v>
      </c>
      <c r="BA7" s="207">
        <v>-2126897</v>
      </c>
      <c r="BB7" s="207">
        <v>-2313407</v>
      </c>
      <c r="BC7" s="207">
        <v>-2255579</v>
      </c>
      <c r="BD7" s="207">
        <v>-1925860</v>
      </c>
      <c r="BE7" s="207">
        <v>-1996891</v>
      </c>
      <c r="BF7" s="207">
        <v>-2199398</v>
      </c>
      <c r="BG7" s="207">
        <v>-1972338.7982909747</v>
      </c>
      <c r="BH7" s="207">
        <v>-1851520.2278147207</v>
      </c>
      <c r="BI7" s="207">
        <v>-2170018</v>
      </c>
      <c r="BJ7" s="207">
        <v>-2310637</v>
      </c>
      <c r="BK7" s="207">
        <v>-2399413.7721852791</v>
      </c>
      <c r="BL7" s="207">
        <v>-2342169</v>
      </c>
      <c r="BM7" s="207">
        <v>-2501048</v>
      </c>
      <c r="BN7" s="207">
        <v>-2538384</v>
      </c>
      <c r="BO7" s="207">
        <v>-2464255</v>
      </c>
      <c r="BP7" s="207">
        <v>-2262569</v>
      </c>
      <c r="BR7" s="207">
        <f t="shared" ref="BR7:BR34" si="0">SUM(D7:G7)</f>
        <v>-2812368</v>
      </c>
      <c r="BS7" s="207">
        <f t="shared" ref="BS7:BS34" si="1">SUM(H7:K7)</f>
        <v>-3137503</v>
      </c>
      <c r="BT7" s="207">
        <f t="shared" ref="BT7:BT34" si="2">SUM(L7:O7)</f>
        <v>-2769743</v>
      </c>
      <c r="BU7" s="207">
        <f t="shared" ref="BU7:BU34" si="3">SUM(P7:S7)</f>
        <v>-3213688</v>
      </c>
      <c r="BV7" s="207">
        <f t="shared" ref="BV7:BV34" si="4">SUM(T7:W7)</f>
        <v>-2835746</v>
      </c>
      <c r="BW7" s="207">
        <f t="shared" ref="BW7:BW34" si="5">SUM(X7:AA7)</f>
        <v>-2458475</v>
      </c>
      <c r="BX7" s="207">
        <f t="shared" ref="BX7:BX34" si="6">SUM(AB7:AE7)</f>
        <v>-2103069</v>
      </c>
      <c r="BY7" s="207">
        <f t="shared" ref="BY7:BY34" si="7">SUM(AF7:AI7)</f>
        <v>-2239754</v>
      </c>
      <c r="BZ7" s="207">
        <f t="shared" ref="BZ7:BZ34" si="8">SUM(AJ7:AM7)</f>
        <v>-3250088</v>
      </c>
      <c r="CA7" s="207">
        <f t="shared" ref="CA7:CA34" si="9">SUM(AN7:AQ7)</f>
        <v>-3833502</v>
      </c>
      <c r="CB7" s="207">
        <f t="shared" ref="CB7:CB34" si="10">SUM(AR7:AU7)</f>
        <v>-4012505</v>
      </c>
      <c r="CC7" s="207">
        <f t="shared" ref="CC7:CC34" si="11">SUM(AV7:AY7)</f>
        <v>-6789104</v>
      </c>
      <c r="CD7" s="207">
        <f t="shared" ref="CD7:CD34" si="12">SUM(AZ7:BC7)</f>
        <v>-8527655</v>
      </c>
      <c r="CE7" s="207">
        <f t="shared" ref="CE7:CE34" si="13">SUM(BD7:BG7)</f>
        <v>-8094487.7982909745</v>
      </c>
      <c r="CF7" s="207">
        <v>-8731589</v>
      </c>
      <c r="CG7" s="207">
        <v>-9845856</v>
      </c>
    </row>
    <row r="8" spans="2:85" s="31" customFormat="1" ht="15" customHeight="1">
      <c r="B8" s="41" t="s">
        <v>277</v>
      </c>
      <c r="C8" s="41" t="s">
        <v>299</v>
      </c>
      <c r="D8" s="206">
        <v>186259</v>
      </c>
      <c r="E8" s="206">
        <v>225753</v>
      </c>
      <c r="F8" s="206">
        <v>249545</v>
      </c>
      <c r="G8" s="206">
        <v>245047</v>
      </c>
      <c r="H8" s="206">
        <v>245691</v>
      </c>
      <c r="I8" s="206">
        <v>283852</v>
      </c>
      <c r="J8" s="206">
        <v>260422</v>
      </c>
      <c r="K8" s="206">
        <v>228928</v>
      </c>
      <c r="L8" s="206">
        <v>162248</v>
      </c>
      <c r="M8" s="206">
        <v>180910</v>
      </c>
      <c r="N8" s="206">
        <v>191440</v>
      </c>
      <c r="O8" s="206">
        <v>197580</v>
      </c>
      <c r="P8" s="206">
        <v>224934</v>
      </c>
      <c r="Q8" s="206">
        <v>265347</v>
      </c>
      <c r="R8" s="206">
        <v>304844</v>
      </c>
      <c r="S8" s="206">
        <v>244515</v>
      </c>
      <c r="T8" s="206">
        <v>261576</v>
      </c>
      <c r="U8" s="206">
        <v>261273</v>
      </c>
      <c r="V8" s="206">
        <v>204599</v>
      </c>
      <c r="W8" s="206">
        <v>215559</v>
      </c>
      <c r="X8" s="206">
        <v>151994</v>
      </c>
      <c r="Y8" s="206">
        <v>156283</v>
      </c>
      <c r="Z8" s="206">
        <v>173563</v>
      </c>
      <c r="AA8" s="206">
        <v>159087</v>
      </c>
      <c r="AB8" s="206">
        <v>131017</v>
      </c>
      <c r="AC8" s="206">
        <v>162366</v>
      </c>
      <c r="AD8" s="206">
        <v>112050</v>
      </c>
      <c r="AE8" s="206">
        <v>115474</v>
      </c>
      <c r="AF8" s="206">
        <v>118428</v>
      </c>
      <c r="AG8" s="206">
        <v>181949</v>
      </c>
      <c r="AH8" s="206">
        <v>193760</v>
      </c>
      <c r="AI8" s="206">
        <v>202867</v>
      </c>
      <c r="AJ8" s="206">
        <v>217097</v>
      </c>
      <c r="AK8" s="206">
        <v>243664</v>
      </c>
      <c r="AL8" s="206">
        <v>272274</v>
      </c>
      <c r="AM8" s="206">
        <v>279479</v>
      </c>
      <c r="AN8" s="206">
        <v>268875</v>
      </c>
      <c r="AO8" s="206">
        <v>347211</v>
      </c>
      <c r="AP8" s="206">
        <v>338605</v>
      </c>
      <c r="AQ8" s="206">
        <v>304172</v>
      </c>
      <c r="AR8" s="206">
        <v>252181</v>
      </c>
      <c r="AS8" s="207">
        <v>200788</v>
      </c>
      <c r="AT8" s="207">
        <v>419624</v>
      </c>
      <c r="AU8" s="207">
        <v>477937</v>
      </c>
      <c r="AV8" s="207">
        <f>AV6+AV7</f>
        <v>512212</v>
      </c>
      <c r="AW8" s="207">
        <f>AW6+AW7</f>
        <v>520592</v>
      </c>
      <c r="AX8" s="207">
        <v>638658</v>
      </c>
      <c r="AY8" s="207">
        <v>596891</v>
      </c>
      <c r="AZ8" s="207">
        <v>644575</v>
      </c>
      <c r="BA8" s="207">
        <v>645420</v>
      </c>
      <c r="BB8" s="207">
        <v>742423</v>
      </c>
      <c r="BC8" s="207">
        <v>592344</v>
      </c>
      <c r="BD8" s="207">
        <v>732308</v>
      </c>
      <c r="BE8" s="207">
        <v>779976</v>
      </c>
      <c r="BF8" s="207">
        <v>697283</v>
      </c>
      <c r="BG8" s="207">
        <v>583788.60684780474</v>
      </c>
      <c r="BH8" s="207">
        <v>686264.64764777781</v>
      </c>
      <c r="BI8" s="207">
        <v>814560</v>
      </c>
      <c r="BJ8" s="207">
        <v>823930</v>
      </c>
      <c r="BK8" s="207">
        <v>859397.35235222219</v>
      </c>
      <c r="BL8" s="207">
        <v>849194</v>
      </c>
      <c r="BM8" s="207">
        <v>797337</v>
      </c>
      <c r="BN8" s="207">
        <v>905835</v>
      </c>
      <c r="BO8" s="207">
        <v>745044</v>
      </c>
      <c r="BP8" s="207">
        <v>821328</v>
      </c>
      <c r="BR8" s="207">
        <f t="shared" si="0"/>
        <v>906604</v>
      </c>
      <c r="BS8" s="207">
        <f t="shared" si="1"/>
        <v>1018893</v>
      </c>
      <c r="BT8" s="207">
        <f t="shared" si="2"/>
        <v>732178</v>
      </c>
      <c r="BU8" s="207">
        <f t="shared" si="3"/>
        <v>1039640</v>
      </c>
      <c r="BV8" s="207">
        <f t="shared" si="4"/>
        <v>943007</v>
      </c>
      <c r="BW8" s="207">
        <f t="shared" si="5"/>
        <v>640927</v>
      </c>
      <c r="BX8" s="207">
        <f t="shared" si="6"/>
        <v>520907</v>
      </c>
      <c r="BY8" s="207">
        <f t="shared" si="7"/>
        <v>697004</v>
      </c>
      <c r="BZ8" s="207">
        <f t="shared" si="8"/>
        <v>1012514</v>
      </c>
      <c r="CA8" s="207">
        <f t="shared" si="9"/>
        <v>1258863</v>
      </c>
      <c r="CB8" s="207">
        <f t="shared" si="10"/>
        <v>1350530</v>
      </c>
      <c r="CC8" s="207">
        <f t="shared" si="11"/>
        <v>2268353</v>
      </c>
      <c r="CD8" s="207">
        <f t="shared" si="12"/>
        <v>2624762</v>
      </c>
      <c r="CE8" s="207">
        <f t="shared" si="13"/>
        <v>2793355.606847805</v>
      </c>
      <c r="CF8" s="207">
        <v>3184152</v>
      </c>
      <c r="CG8" s="207">
        <v>3297410</v>
      </c>
    </row>
    <row r="9" spans="2:85" s="31" customFormat="1" ht="15" customHeight="1">
      <c r="B9" s="41" t="s">
        <v>278</v>
      </c>
      <c r="C9" s="41" t="s">
        <v>300</v>
      </c>
      <c r="D9" s="206">
        <v>-93417</v>
      </c>
      <c r="E9" s="206">
        <v>-109326</v>
      </c>
      <c r="F9" s="206">
        <v>-125445</v>
      </c>
      <c r="G9" s="206">
        <v>-128188</v>
      </c>
      <c r="H9" s="206">
        <v>-122696</v>
      </c>
      <c r="I9" s="206">
        <v>-137834</v>
      </c>
      <c r="J9" s="206">
        <v>-149102</v>
      </c>
      <c r="K9" s="206">
        <v>-149482</v>
      </c>
      <c r="L9" s="206">
        <v>-123894</v>
      </c>
      <c r="M9" s="206">
        <v>-144115</v>
      </c>
      <c r="N9" s="206">
        <v>-140316</v>
      </c>
      <c r="O9" s="206">
        <v>-155934</v>
      </c>
      <c r="P9" s="206">
        <v>-134418</v>
      </c>
      <c r="Q9" s="206">
        <v>-144090</v>
      </c>
      <c r="R9" s="206">
        <v>-156747</v>
      </c>
      <c r="S9" s="206">
        <v>-157963</v>
      </c>
      <c r="T9" s="206">
        <v>-141492</v>
      </c>
      <c r="U9" s="206">
        <v>-150448</v>
      </c>
      <c r="V9" s="206">
        <v>-138292</v>
      </c>
      <c r="W9" s="206">
        <v>-143363</v>
      </c>
      <c r="X9" s="206">
        <v>-131886</v>
      </c>
      <c r="Y9" s="206">
        <v>-140298</v>
      </c>
      <c r="Z9" s="206">
        <v>-162763</v>
      </c>
      <c r="AA9" s="206">
        <v>-168750</v>
      </c>
      <c r="AB9" s="206">
        <v>-116060</v>
      </c>
      <c r="AC9" s="206">
        <v>-116751</v>
      </c>
      <c r="AD9" s="206">
        <v>-122431</v>
      </c>
      <c r="AE9" s="206">
        <v>-144279</v>
      </c>
      <c r="AF9" s="206">
        <v>-99109</v>
      </c>
      <c r="AG9" s="206">
        <v>-123311</v>
      </c>
      <c r="AH9" s="206">
        <v>-127288</v>
      </c>
      <c r="AI9" s="206">
        <v>-156350</v>
      </c>
      <c r="AJ9" s="206">
        <v>-87313</v>
      </c>
      <c r="AK9" s="206">
        <v>-148111</v>
      </c>
      <c r="AL9" s="206">
        <v>-153946</v>
      </c>
      <c r="AM9" s="206">
        <v>-185654</v>
      </c>
      <c r="AN9" s="206">
        <v>-171213</v>
      </c>
      <c r="AO9" s="206">
        <v>-181067</v>
      </c>
      <c r="AP9" s="206">
        <v>-184628</v>
      </c>
      <c r="AQ9" s="206">
        <v>-190997</v>
      </c>
      <c r="AR9" s="206">
        <v>-188669</v>
      </c>
      <c r="AS9" s="207">
        <v>-91047</v>
      </c>
      <c r="AT9" s="207">
        <v>-197590</v>
      </c>
      <c r="AU9" s="207">
        <v>141216</v>
      </c>
      <c r="AV9" s="207">
        <v>-218617</v>
      </c>
      <c r="AW9" s="207">
        <v>-251267</v>
      </c>
      <c r="AX9" s="207">
        <v>-299028</v>
      </c>
      <c r="AY9" s="207">
        <v>-398926</v>
      </c>
      <c r="AZ9" s="207">
        <v>-304083</v>
      </c>
      <c r="BA9" s="207">
        <v>-344569</v>
      </c>
      <c r="BB9" s="207">
        <v>-385017</v>
      </c>
      <c r="BC9" s="207">
        <v>-338837</v>
      </c>
      <c r="BD9" s="207">
        <v>-355553</v>
      </c>
      <c r="BE9" s="207">
        <v>-403542</v>
      </c>
      <c r="BF9" s="207">
        <v>-370569</v>
      </c>
      <c r="BG9" s="207">
        <v>-379122.93578201957</v>
      </c>
      <c r="BH9" s="207">
        <v>-419045.47291245568</v>
      </c>
      <c r="BI9" s="207">
        <v>-514294</v>
      </c>
      <c r="BJ9" s="207">
        <v>-435193</v>
      </c>
      <c r="BK9" s="207">
        <v>-535590.52708754432</v>
      </c>
      <c r="BL9" s="207">
        <v>-623059</v>
      </c>
      <c r="BM9" s="207">
        <v>-562366</v>
      </c>
      <c r="BN9" s="207">
        <v>-542606</v>
      </c>
      <c r="BO9" s="207">
        <v>-712982</v>
      </c>
      <c r="BP9" s="207">
        <v>-577010</v>
      </c>
      <c r="BR9" s="207">
        <f t="shared" si="0"/>
        <v>-456376</v>
      </c>
      <c r="BS9" s="207">
        <f t="shared" si="1"/>
        <v>-559114</v>
      </c>
      <c r="BT9" s="207">
        <f t="shared" si="2"/>
        <v>-564259</v>
      </c>
      <c r="BU9" s="207">
        <f t="shared" si="3"/>
        <v>-593218</v>
      </c>
      <c r="BV9" s="207">
        <f t="shared" si="4"/>
        <v>-573595</v>
      </c>
      <c r="BW9" s="207">
        <f t="shared" si="5"/>
        <v>-603697</v>
      </c>
      <c r="BX9" s="207">
        <f t="shared" si="6"/>
        <v>-499521</v>
      </c>
      <c r="BY9" s="207">
        <f t="shared" si="7"/>
        <v>-506058</v>
      </c>
      <c r="BZ9" s="207">
        <f t="shared" si="8"/>
        <v>-575024</v>
      </c>
      <c r="CA9" s="207">
        <f t="shared" si="9"/>
        <v>-727905</v>
      </c>
      <c r="CB9" s="207">
        <f t="shared" si="10"/>
        <v>-336090</v>
      </c>
      <c r="CC9" s="207">
        <f t="shared" si="11"/>
        <v>-1167838</v>
      </c>
      <c r="CD9" s="207">
        <f t="shared" si="12"/>
        <v>-1372506</v>
      </c>
      <c r="CE9" s="207">
        <f t="shared" si="13"/>
        <v>-1508786.9357820195</v>
      </c>
      <c r="CF9" s="207">
        <v>-1904123</v>
      </c>
      <c r="CG9" s="207">
        <v>-2441013</v>
      </c>
    </row>
    <row r="10" spans="2:85" s="31" customFormat="1" ht="15" customHeight="1">
      <c r="B10" s="32" t="s">
        <v>279</v>
      </c>
      <c r="C10" s="32" t="s">
        <v>301</v>
      </c>
      <c r="D10" s="208">
        <v>-56189</v>
      </c>
      <c r="E10" s="208">
        <v>-67574</v>
      </c>
      <c r="F10" s="208">
        <v>-74082</v>
      </c>
      <c r="G10" s="208">
        <v>-73662</v>
      </c>
      <c r="H10" s="208">
        <v>-71422</v>
      </c>
      <c r="I10" s="208">
        <v>-85339</v>
      </c>
      <c r="J10" s="208">
        <v>-95389</v>
      </c>
      <c r="K10" s="208">
        <v>-98864</v>
      </c>
      <c r="L10" s="208">
        <v>-72115</v>
      </c>
      <c r="M10" s="208">
        <v>-91012</v>
      </c>
      <c r="N10" s="208">
        <v>-89711</v>
      </c>
      <c r="O10" s="208">
        <v>-107121</v>
      </c>
      <c r="P10" s="208">
        <v>-85336</v>
      </c>
      <c r="Q10" s="208">
        <v>-86526</v>
      </c>
      <c r="R10" s="208">
        <v>-91846</v>
      </c>
      <c r="S10" s="208">
        <v>-94130</v>
      </c>
      <c r="T10" s="208">
        <v>-82996</v>
      </c>
      <c r="U10" s="208">
        <v>-89135</v>
      </c>
      <c r="V10" s="208">
        <v>-84551</v>
      </c>
      <c r="W10" s="208">
        <v>-87107</v>
      </c>
      <c r="X10" s="208">
        <v>-71097</v>
      </c>
      <c r="Y10" s="208">
        <v>-83728</v>
      </c>
      <c r="Z10" s="208">
        <v>-98690</v>
      </c>
      <c r="AA10" s="208">
        <v>-94600</v>
      </c>
      <c r="AB10" s="208">
        <v>-64063</v>
      </c>
      <c r="AC10" s="208">
        <v>-69509</v>
      </c>
      <c r="AD10" s="208">
        <v>-69052</v>
      </c>
      <c r="AE10" s="208">
        <v>-71108</v>
      </c>
      <c r="AF10" s="208">
        <v>-63955</v>
      </c>
      <c r="AG10" s="208">
        <v>-64551</v>
      </c>
      <c r="AH10" s="208">
        <v>-71161</v>
      </c>
      <c r="AI10" s="208">
        <v>-82784</v>
      </c>
      <c r="AJ10" s="208">
        <v>-81192</v>
      </c>
      <c r="AK10" s="208">
        <v>-82584</v>
      </c>
      <c r="AL10" s="208">
        <v>-92305</v>
      </c>
      <c r="AM10" s="208">
        <v>-111692</v>
      </c>
      <c r="AN10" s="208">
        <v>-102503</v>
      </c>
      <c r="AO10" s="208">
        <v>-103265</v>
      </c>
      <c r="AP10" s="208">
        <v>-104630</v>
      </c>
      <c r="AQ10" s="208">
        <v>-112891</v>
      </c>
      <c r="AR10" s="208">
        <v>-95091</v>
      </c>
      <c r="AS10" s="208">
        <v>-80535</v>
      </c>
      <c r="AT10" s="208">
        <v>-108168</v>
      </c>
      <c r="AU10" s="208">
        <v>-125891</v>
      </c>
      <c r="AV10" s="208">
        <v>-132135</v>
      </c>
      <c r="AW10" s="208">
        <v>-142296</v>
      </c>
      <c r="AX10" s="208">
        <v>-155954</v>
      </c>
      <c r="AY10" s="208">
        <v>-186583</v>
      </c>
      <c r="AZ10" s="208">
        <v>-165517</v>
      </c>
      <c r="BA10" s="208">
        <v>-188842</v>
      </c>
      <c r="BB10" s="208">
        <v>-216240</v>
      </c>
      <c r="BC10" s="208">
        <v>-146476</v>
      </c>
      <c r="BD10" s="208">
        <v>-182202</v>
      </c>
      <c r="BE10" s="208">
        <v>-191473</v>
      </c>
      <c r="BF10" s="208">
        <v>-191572</v>
      </c>
      <c r="BG10" s="208">
        <v>-192258.84166405725</v>
      </c>
      <c r="BH10" s="208">
        <v>-194838.18436781882</v>
      </c>
      <c r="BI10" s="208">
        <v>-221889</v>
      </c>
      <c r="BJ10" s="208">
        <v>-246449</v>
      </c>
      <c r="BK10" s="208">
        <v>-290878.81563218118</v>
      </c>
      <c r="BL10" s="208">
        <v>-263572</v>
      </c>
      <c r="BM10" s="208">
        <v>-286340</v>
      </c>
      <c r="BN10" s="208">
        <v>-295496</v>
      </c>
      <c r="BO10" s="208">
        <v>-297476</v>
      </c>
      <c r="BP10" s="208">
        <v>-265791</v>
      </c>
      <c r="BR10" s="208">
        <f t="shared" si="0"/>
        <v>-271507</v>
      </c>
      <c r="BS10" s="208">
        <f t="shared" si="1"/>
        <v>-351014</v>
      </c>
      <c r="BT10" s="208">
        <f t="shared" si="2"/>
        <v>-359959</v>
      </c>
      <c r="BU10" s="208">
        <f t="shared" si="3"/>
        <v>-357838</v>
      </c>
      <c r="BV10" s="208">
        <f t="shared" si="4"/>
        <v>-343789</v>
      </c>
      <c r="BW10" s="208">
        <f t="shared" si="5"/>
        <v>-348115</v>
      </c>
      <c r="BX10" s="208">
        <f t="shared" si="6"/>
        <v>-273732</v>
      </c>
      <c r="BY10" s="208">
        <f t="shared" si="7"/>
        <v>-282451</v>
      </c>
      <c r="BZ10" s="208">
        <f t="shared" si="8"/>
        <v>-367773</v>
      </c>
      <c r="CA10" s="208">
        <f t="shared" si="9"/>
        <v>-423289</v>
      </c>
      <c r="CB10" s="208">
        <f t="shared" si="10"/>
        <v>-409685</v>
      </c>
      <c r="CC10" s="208">
        <f t="shared" si="11"/>
        <v>-616968</v>
      </c>
      <c r="CD10" s="208">
        <f t="shared" si="12"/>
        <v>-717075</v>
      </c>
      <c r="CE10" s="208">
        <f t="shared" si="13"/>
        <v>-757505.84166405722</v>
      </c>
      <c r="CF10" s="208">
        <v>-954055</v>
      </c>
      <c r="CG10" s="208">
        <v>-1142884</v>
      </c>
    </row>
    <row r="11" spans="2:85" s="31" customFormat="1" ht="15" customHeight="1">
      <c r="B11" s="32" t="s">
        <v>280</v>
      </c>
      <c r="C11" s="32" t="s">
        <v>302</v>
      </c>
      <c r="D11" s="208">
        <v>-31991</v>
      </c>
      <c r="E11" s="208">
        <v>-36529</v>
      </c>
      <c r="F11" s="208">
        <v>-37425</v>
      </c>
      <c r="G11" s="208">
        <v>-41460</v>
      </c>
      <c r="H11" s="208">
        <v>-38356</v>
      </c>
      <c r="I11" s="208">
        <v>-41735</v>
      </c>
      <c r="J11" s="208">
        <v>-39459</v>
      </c>
      <c r="K11" s="208">
        <v>-42769</v>
      </c>
      <c r="L11" s="208">
        <v>-45770</v>
      </c>
      <c r="M11" s="208">
        <v>-47346</v>
      </c>
      <c r="N11" s="208">
        <v>-45961</v>
      </c>
      <c r="O11" s="208">
        <v>-44734</v>
      </c>
      <c r="P11" s="208">
        <v>-44910</v>
      </c>
      <c r="Q11" s="208">
        <v>-42469</v>
      </c>
      <c r="R11" s="208">
        <v>-47488</v>
      </c>
      <c r="S11" s="208">
        <v>-48317</v>
      </c>
      <c r="T11" s="208">
        <v>-45428</v>
      </c>
      <c r="U11" s="208">
        <v>-53628</v>
      </c>
      <c r="V11" s="208">
        <v>-47795</v>
      </c>
      <c r="W11" s="208">
        <v>-53515</v>
      </c>
      <c r="X11" s="208">
        <v>-50497</v>
      </c>
      <c r="Y11" s="208">
        <v>-52460</v>
      </c>
      <c r="Z11" s="208">
        <v>-56305</v>
      </c>
      <c r="AA11" s="208">
        <v>-60489</v>
      </c>
      <c r="AB11" s="208">
        <v>-49607</v>
      </c>
      <c r="AC11" s="208">
        <v>-46137</v>
      </c>
      <c r="AD11" s="208">
        <v>-44960</v>
      </c>
      <c r="AE11" s="208">
        <v>-43313</v>
      </c>
      <c r="AF11" s="208">
        <v>-46535</v>
      </c>
      <c r="AG11" s="208">
        <v>-51233</v>
      </c>
      <c r="AH11" s="208">
        <v>-46488</v>
      </c>
      <c r="AI11" s="208">
        <v>-53532</v>
      </c>
      <c r="AJ11" s="208">
        <v>-54419</v>
      </c>
      <c r="AK11" s="208">
        <v>-60887</v>
      </c>
      <c r="AL11" s="208">
        <v>-57992</v>
      </c>
      <c r="AM11" s="208">
        <v>-67720</v>
      </c>
      <c r="AN11" s="208">
        <v>-63915</v>
      </c>
      <c r="AO11" s="208">
        <v>-67885</v>
      </c>
      <c r="AP11" s="208">
        <v>-68846</v>
      </c>
      <c r="AQ11" s="208">
        <v>-78338</v>
      </c>
      <c r="AR11" s="208">
        <v>-70127</v>
      </c>
      <c r="AS11" s="208">
        <v>-79473</v>
      </c>
      <c r="AT11" s="208">
        <v>-81885</v>
      </c>
      <c r="AU11" s="208">
        <v>-138372</v>
      </c>
      <c r="AV11" s="208">
        <v>-91845</v>
      </c>
      <c r="AW11" s="208">
        <v>-105470</v>
      </c>
      <c r="AX11" s="208">
        <v>-119628</v>
      </c>
      <c r="AY11" s="208">
        <v>-129909</v>
      </c>
      <c r="AZ11" s="208">
        <v>-115185</v>
      </c>
      <c r="BA11" s="208">
        <v>-125954</v>
      </c>
      <c r="BB11" s="208">
        <v>-138020</v>
      </c>
      <c r="BC11" s="208">
        <v>-162275</v>
      </c>
      <c r="BD11" s="208">
        <v>-146694</v>
      </c>
      <c r="BE11" s="208">
        <v>-179345</v>
      </c>
      <c r="BF11" s="208">
        <v>-152520</v>
      </c>
      <c r="BG11" s="208">
        <v>-184885.53661558195</v>
      </c>
      <c r="BH11" s="208">
        <v>-168617.1096334866</v>
      </c>
      <c r="BI11" s="208">
        <v>-194784</v>
      </c>
      <c r="BJ11" s="208">
        <v>-193448</v>
      </c>
      <c r="BK11" s="208">
        <v>-240761.8903665134</v>
      </c>
      <c r="BL11" s="208">
        <v>-264551</v>
      </c>
      <c r="BM11" s="208">
        <v>-268412</v>
      </c>
      <c r="BN11" s="208">
        <v>-240455</v>
      </c>
      <c r="BO11" s="208">
        <v>-260761</v>
      </c>
      <c r="BP11" s="208">
        <v>-239794</v>
      </c>
      <c r="BR11" s="208">
        <f t="shared" si="0"/>
        <v>-147405</v>
      </c>
      <c r="BS11" s="208">
        <f t="shared" si="1"/>
        <v>-162319</v>
      </c>
      <c r="BT11" s="208">
        <f t="shared" si="2"/>
        <v>-183811</v>
      </c>
      <c r="BU11" s="208">
        <f t="shared" si="3"/>
        <v>-183184</v>
      </c>
      <c r="BV11" s="208">
        <f t="shared" si="4"/>
        <v>-200366</v>
      </c>
      <c r="BW11" s="208">
        <f t="shared" si="5"/>
        <v>-219751</v>
      </c>
      <c r="BX11" s="208">
        <f t="shared" si="6"/>
        <v>-184017</v>
      </c>
      <c r="BY11" s="208">
        <f t="shared" si="7"/>
        <v>-197788</v>
      </c>
      <c r="BZ11" s="208">
        <f t="shared" si="8"/>
        <v>-241018</v>
      </c>
      <c r="CA11" s="208">
        <f t="shared" si="9"/>
        <v>-278984</v>
      </c>
      <c r="CB11" s="208">
        <f t="shared" si="10"/>
        <v>-369857</v>
      </c>
      <c r="CC11" s="208">
        <f t="shared" si="11"/>
        <v>-446852</v>
      </c>
      <c r="CD11" s="208">
        <f t="shared" si="12"/>
        <v>-541434</v>
      </c>
      <c r="CE11" s="208">
        <f t="shared" si="13"/>
        <v>-663444.53661558195</v>
      </c>
      <c r="CF11" s="208">
        <v>-797611</v>
      </c>
      <c r="CG11" s="208">
        <v>-1034179</v>
      </c>
    </row>
    <row r="12" spans="2:85" s="31" customFormat="1" ht="15" customHeight="1">
      <c r="B12" s="32" t="s">
        <v>280</v>
      </c>
      <c r="C12" s="32" t="s">
        <v>302</v>
      </c>
      <c r="D12" s="209" t="s">
        <v>10</v>
      </c>
      <c r="E12" s="209" t="s">
        <v>10</v>
      </c>
      <c r="F12" s="209" t="s">
        <v>10</v>
      </c>
      <c r="G12" s="209" t="s">
        <v>10</v>
      </c>
      <c r="H12" s="209" t="s">
        <v>10</v>
      </c>
      <c r="I12" s="209" t="s">
        <v>10</v>
      </c>
      <c r="J12" s="209" t="s">
        <v>10</v>
      </c>
      <c r="K12" s="209" t="s">
        <v>10</v>
      </c>
      <c r="L12" s="209" t="s">
        <v>10</v>
      </c>
      <c r="M12" s="209" t="s">
        <v>10</v>
      </c>
      <c r="N12" s="209" t="s">
        <v>10</v>
      </c>
      <c r="O12" s="209" t="s">
        <v>10</v>
      </c>
      <c r="P12" s="210">
        <v>-39350</v>
      </c>
      <c r="Q12" s="210">
        <v>-41848</v>
      </c>
      <c r="R12" s="210">
        <v>-44375</v>
      </c>
      <c r="S12" s="209" t="s">
        <v>10</v>
      </c>
      <c r="T12" s="210">
        <v>-42357</v>
      </c>
      <c r="U12" s="210">
        <v>-50366</v>
      </c>
      <c r="V12" s="210">
        <v>-44323</v>
      </c>
      <c r="W12" s="210" t="s">
        <v>10</v>
      </c>
      <c r="X12" s="210">
        <v>-46932</v>
      </c>
      <c r="Y12" s="210">
        <v>-48835</v>
      </c>
      <c r="Z12" s="210">
        <v>-52474</v>
      </c>
      <c r="AA12" s="209" t="s">
        <v>10</v>
      </c>
      <c r="AB12" s="210">
        <v>-45498</v>
      </c>
      <c r="AC12" s="210">
        <v>-41705</v>
      </c>
      <c r="AD12" s="210">
        <v>-41113</v>
      </c>
      <c r="AE12" s="209" t="s">
        <v>10</v>
      </c>
      <c r="AF12" s="210">
        <v>-42166</v>
      </c>
      <c r="AG12" s="210">
        <v>-46973</v>
      </c>
      <c r="AH12" s="210">
        <v>-42742</v>
      </c>
      <c r="AI12" s="209" t="s">
        <v>10</v>
      </c>
      <c r="AJ12" s="210">
        <v>-50541</v>
      </c>
      <c r="AK12" s="210">
        <v>-56640</v>
      </c>
      <c r="AL12" s="210">
        <v>-54108</v>
      </c>
      <c r="AM12" s="209" t="s">
        <v>10</v>
      </c>
      <c r="AN12" s="209" t="s">
        <v>10</v>
      </c>
      <c r="AO12" s="209" t="s">
        <v>10</v>
      </c>
      <c r="AP12" s="209" t="s">
        <v>10</v>
      </c>
      <c r="AQ12" s="209" t="s">
        <v>10</v>
      </c>
      <c r="AR12" s="209" t="s">
        <v>10</v>
      </c>
      <c r="AS12" s="209" t="s">
        <v>10</v>
      </c>
      <c r="AT12" s="209" t="s">
        <v>10</v>
      </c>
      <c r="AU12" s="209" t="s">
        <v>10</v>
      </c>
      <c r="AV12" s="209" t="s">
        <v>10</v>
      </c>
      <c r="AW12" s="209" t="s">
        <v>10</v>
      </c>
      <c r="AX12" s="209" t="s">
        <v>10</v>
      </c>
      <c r="AY12" s="209" t="s">
        <v>10</v>
      </c>
      <c r="AZ12" s="209" t="s">
        <v>10</v>
      </c>
      <c r="BA12" s="209" t="s">
        <v>10</v>
      </c>
      <c r="BB12" s="209" t="s">
        <v>10</v>
      </c>
      <c r="BC12" s="209" t="s">
        <v>10</v>
      </c>
      <c r="BD12" s="209" t="s">
        <v>10</v>
      </c>
      <c r="BE12" s="209" t="s">
        <v>10</v>
      </c>
      <c r="BF12" s="209" t="s">
        <v>10</v>
      </c>
      <c r="BG12" s="209" t="s">
        <v>10</v>
      </c>
      <c r="BH12" s="209" t="s">
        <v>10</v>
      </c>
      <c r="BI12" s="209" t="s">
        <v>10</v>
      </c>
      <c r="BJ12" s="209" t="s">
        <v>10</v>
      </c>
      <c r="BK12" s="209" t="s">
        <v>10</v>
      </c>
      <c r="BL12" s="209" t="s">
        <v>10</v>
      </c>
      <c r="BM12" s="209" t="s">
        <v>10</v>
      </c>
      <c r="BN12" s="209" t="s">
        <v>10</v>
      </c>
      <c r="BO12" s="209" t="s">
        <v>10</v>
      </c>
      <c r="BP12" s="209" t="s">
        <v>10</v>
      </c>
      <c r="BR12" s="264">
        <f t="shared" si="0"/>
        <v>0</v>
      </c>
      <c r="BS12" s="264">
        <f t="shared" si="1"/>
        <v>0</v>
      </c>
      <c r="BT12" s="264">
        <f t="shared" si="2"/>
        <v>0</v>
      </c>
      <c r="BU12" s="264">
        <f t="shared" si="3"/>
        <v>-125573</v>
      </c>
      <c r="BV12" s="264">
        <f t="shared" si="4"/>
        <v>-137046</v>
      </c>
      <c r="BW12" s="264">
        <f t="shared" si="5"/>
        <v>-148241</v>
      </c>
      <c r="BX12" s="264">
        <f t="shared" si="6"/>
        <v>-128316</v>
      </c>
      <c r="BY12" s="264">
        <f t="shared" si="7"/>
        <v>-131881</v>
      </c>
      <c r="BZ12" s="264">
        <f t="shared" si="8"/>
        <v>-161289</v>
      </c>
      <c r="CA12" s="264">
        <f t="shared" si="9"/>
        <v>0</v>
      </c>
      <c r="CB12" s="264">
        <f t="shared" si="10"/>
        <v>0</v>
      </c>
      <c r="CC12" s="264">
        <f t="shared" si="11"/>
        <v>0</v>
      </c>
      <c r="CD12" s="264">
        <f t="shared" si="12"/>
        <v>0</v>
      </c>
      <c r="CE12" s="264">
        <f t="shared" si="13"/>
        <v>0</v>
      </c>
      <c r="CF12" s="264" t="s">
        <v>10</v>
      </c>
      <c r="CG12" s="264" t="s">
        <v>10</v>
      </c>
    </row>
    <row r="13" spans="2:85" s="31" customFormat="1" ht="15" customHeight="1">
      <c r="B13" s="32" t="s">
        <v>281</v>
      </c>
      <c r="C13" s="32" t="s">
        <v>303</v>
      </c>
      <c r="D13" s="209" t="s">
        <v>10</v>
      </c>
      <c r="E13" s="209" t="s">
        <v>10</v>
      </c>
      <c r="F13" s="209" t="s">
        <v>10</v>
      </c>
      <c r="G13" s="209" t="s">
        <v>10</v>
      </c>
      <c r="H13" s="209" t="s">
        <v>10</v>
      </c>
      <c r="I13" s="209" t="s">
        <v>10</v>
      </c>
      <c r="J13" s="209" t="s">
        <v>10</v>
      </c>
      <c r="K13" s="209" t="s">
        <v>10</v>
      </c>
      <c r="L13" s="209" t="s">
        <v>10</v>
      </c>
      <c r="M13" s="209" t="s">
        <v>10</v>
      </c>
      <c r="N13" s="209" t="s">
        <v>10</v>
      </c>
      <c r="O13" s="209" t="s">
        <v>10</v>
      </c>
      <c r="P13" s="210">
        <v>-5560</v>
      </c>
      <c r="Q13" s="210">
        <v>-621</v>
      </c>
      <c r="R13" s="210">
        <v>-3113</v>
      </c>
      <c r="S13" s="209" t="s">
        <v>10</v>
      </c>
      <c r="T13" s="210">
        <v>-3071</v>
      </c>
      <c r="U13" s="210">
        <v>-3262</v>
      </c>
      <c r="V13" s="210">
        <v>-3472</v>
      </c>
      <c r="W13" s="210" t="s">
        <v>10</v>
      </c>
      <c r="X13" s="210">
        <v>-3565</v>
      </c>
      <c r="Y13" s="210">
        <v>-3625</v>
      </c>
      <c r="Z13" s="210">
        <v>-3831</v>
      </c>
      <c r="AA13" s="209" t="s">
        <v>10</v>
      </c>
      <c r="AB13" s="210">
        <v>-4109</v>
      </c>
      <c r="AC13" s="210">
        <v>-4432</v>
      </c>
      <c r="AD13" s="210">
        <v>-3847</v>
      </c>
      <c r="AE13" s="209" t="s">
        <v>10</v>
      </c>
      <c r="AF13" s="210">
        <v>-4369</v>
      </c>
      <c r="AG13" s="210">
        <v>-4260</v>
      </c>
      <c r="AH13" s="210">
        <v>-3746</v>
      </c>
      <c r="AI13" s="209" t="s">
        <v>10</v>
      </c>
      <c r="AJ13" s="210">
        <v>-3878</v>
      </c>
      <c r="AK13" s="210">
        <v>-4247</v>
      </c>
      <c r="AL13" s="210">
        <v>-3884</v>
      </c>
      <c r="AM13" s="209" t="s">
        <v>10</v>
      </c>
      <c r="AN13" s="209" t="s">
        <v>10</v>
      </c>
      <c r="AO13" s="209" t="s">
        <v>10</v>
      </c>
      <c r="AP13" s="209" t="s">
        <v>10</v>
      </c>
      <c r="AQ13" s="209" t="s">
        <v>10</v>
      </c>
      <c r="AR13" s="209" t="s">
        <v>10</v>
      </c>
      <c r="AS13" s="209" t="s">
        <v>10</v>
      </c>
      <c r="AT13" s="209" t="s">
        <v>10</v>
      </c>
      <c r="AU13" s="209" t="s">
        <v>10</v>
      </c>
      <c r="AV13" s="209" t="s">
        <v>10</v>
      </c>
      <c r="AW13" s="209" t="s">
        <v>10</v>
      </c>
      <c r="AX13" s="209" t="s">
        <v>10</v>
      </c>
      <c r="AY13" s="209" t="s">
        <v>10</v>
      </c>
      <c r="AZ13" s="209" t="s">
        <v>10</v>
      </c>
      <c r="BA13" s="209" t="s">
        <v>10</v>
      </c>
      <c r="BB13" s="209" t="s">
        <v>10</v>
      </c>
      <c r="BC13" s="209" t="s">
        <v>10</v>
      </c>
      <c r="BD13" s="209" t="s">
        <v>10</v>
      </c>
      <c r="BE13" s="209" t="s">
        <v>10</v>
      </c>
      <c r="BF13" s="209" t="s">
        <v>10</v>
      </c>
      <c r="BG13" s="209" t="s">
        <v>10</v>
      </c>
      <c r="BH13" s="209" t="s">
        <v>10</v>
      </c>
      <c r="BI13" s="209" t="s">
        <v>10</v>
      </c>
      <c r="BJ13" s="209" t="s">
        <v>10</v>
      </c>
      <c r="BK13" s="209" t="s">
        <v>10</v>
      </c>
      <c r="BL13" s="209" t="s">
        <v>10</v>
      </c>
      <c r="BM13" s="209" t="s">
        <v>10</v>
      </c>
      <c r="BN13" s="209" t="s">
        <v>10</v>
      </c>
      <c r="BO13" s="209" t="s">
        <v>10</v>
      </c>
      <c r="BP13" s="209" t="s">
        <v>10</v>
      </c>
      <c r="BR13" s="264">
        <f t="shared" si="0"/>
        <v>0</v>
      </c>
      <c r="BS13" s="264">
        <f t="shared" si="1"/>
        <v>0</v>
      </c>
      <c r="BT13" s="264">
        <f t="shared" si="2"/>
        <v>0</v>
      </c>
      <c r="BU13" s="264">
        <f t="shared" si="3"/>
        <v>-9294</v>
      </c>
      <c r="BV13" s="264">
        <f t="shared" si="4"/>
        <v>-9805</v>
      </c>
      <c r="BW13" s="264">
        <f t="shared" si="5"/>
        <v>-11021</v>
      </c>
      <c r="BX13" s="264">
        <f t="shared" si="6"/>
        <v>-12388</v>
      </c>
      <c r="BY13" s="264">
        <f t="shared" si="7"/>
        <v>-12375</v>
      </c>
      <c r="BZ13" s="264">
        <f t="shared" si="8"/>
        <v>-12009</v>
      </c>
      <c r="CA13" s="264">
        <f t="shared" si="9"/>
        <v>0</v>
      </c>
      <c r="CB13" s="264">
        <f t="shared" si="10"/>
        <v>0</v>
      </c>
      <c r="CC13" s="264">
        <f t="shared" si="11"/>
        <v>0</v>
      </c>
      <c r="CD13" s="264">
        <f t="shared" si="12"/>
        <v>0</v>
      </c>
      <c r="CE13" s="264">
        <f t="shared" si="13"/>
        <v>0</v>
      </c>
      <c r="CF13" s="264" t="s">
        <v>10</v>
      </c>
      <c r="CG13" s="264" t="s">
        <v>10</v>
      </c>
    </row>
    <row r="14" spans="2:85" s="31" customFormat="1" ht="15" customHeight="1">
      <c r="B14" s="32" t="s">
        <v>282</v>
      </c>
      <c r="C14" s="32" t="s">
        <v>304</v>
      </c>
      <c r="D14" s="209" t="s">
        <v>10</v>
      </c>
      <c r="E14" s="209" t="s">
        <v>10</v>
      </c>
      <c r="F14" s="209" t="s">
        <v>10</v>
      </c>
      <c r="G14" s="209" t="s">
        <v>10</v>
      </c>
      <c r="H14" s="209" t="s">
        <v>10</v>
      </c>
      <c r="I14" s="209" t="s">
        <v>10</v>
      </c>
      <c r="J14" s="209" t="s">
        <v>10</v>
      </c>
      <c r="K14" s="209" t="s">
        <v>10</v>
      </c>
      <c r="L14" s="209" t="s">
        <v>10</v>
      </c>
      <c r="M14" s="210">
        <v>5599</v>
      </c>
      <c r="N14" s="209" t="s">
        <v>10</v>
      </c>
      <c r="O14" s="209" t="s">
        <v>10</v>
      </c>
      <c r="P14" s="209" t="s">
        <v>10</v>
      </c>
      <c r="Q14" s="209" t="s">
        <v>10</v>
      </c>
      <c r="R14" s="209" t="s">
        <v>10</v>
      </c>
      <c r="S14" s="209" t="s">
        <v>10</v>
      </c>
      <c r="T14" s="209" t="s">
        <v>10</v>
      </c>
      <c r="U14" s="209" t="s">
        <v>10</v>
      </c>
      <c r="V14" s="209" t="s">
        <v>10</v>
      </c>
      <c r="W14" s="209" t="s">
        <v>10</v>
      </c>
      <c r="X14" s="209" t="s">
        <v>10</v>
      </c>
      <c r="Y14" s="209" t="s">
        <v>10</v>
      </c>
      <c r="Z14" s="209" t="s">
        <v>10</v>
      </c>
      <c r="AA14" s="209" t="s">
        <v>10</v>
      </c>
      <c r="AB14" s="209" t="s">
        <v>10</v>
      </c>
      <c r="AC14" s="209" t="s">
        <v>10</v>
      </c>
      <c r="AD14" s="209" t="s">
        <v>10</v>
      </c>
      <c r="AE14" s="209" t="s">
        <v>10</v>
      </c>
      <c r="AF14" s="209" t="s">
        <v>10</v>
      </c>
      <c r="AG14" s="209" t="s">
        <v>10</v>
      </c>
      <c r="AH14" s="209" t="s">
        <v>10</v>
      </c>
      <c r="AI14" s="209" t="s">
        <v>10</v>
      </c>
      <c r="AJ14" s="209" t="s">
        <v>10</v>
      </c>
      <c r="AK14" s="209" t="s">
        <v>10</v>
      </c>
      <c r="AL14" s="209" t="s">
        <v>10</v>
      </c>
      <c r="AM14" s="209" t="s">
        <v>10</v>
      </c>
      <c r="AN14" s="209" t="s">
        <v>10</v>
      </c>
      <c r="AO14" s="209" t="s">
        <v>10</v>
      </c>
      <c r="AP14" s="209" t="s">
        <v>10</v>
      </c>
      <c r="AQ14" s="209" t="s">
        <v>10</v>
      </c>
      <c r="AR14" s="209" t="s">
        <v>10</v>
      </c>
      <c r="AS14" s="209" t="s">
        <v>10</v>
      </c>
      <c r="AT14" s="209" t="s">
        <v>10</v>
      </c>
      <c r="AU14" s="209" t="s">
        <v>10</v>
      </c>
      <c r="AV14" s="209" t="s">
        <v>10</v>
      </c>
      <c r="AW14" s="209" t="s">
        <v>10</v>
      </c>
      <c r="AX14" s="209" t="s">
        <v>10</v>
      </c>
      <c r="AY14" s="209" t="s">
        <v>10</v>
      </c>
      <c r="AZ14" s="209" t="s">
        <v>10</v>
      </c>
      <c r="BA14" s="209" t="s">
        <v>10</v>
      </c>
      <c r="BB14" s="209" t="s">
        <v>10</v>
      </c>
      <c r="BC14" s="209" t="s">
        <v>10</v>
      </c>
      <c r="BD14" s="209" t="s">
        <v>10</v>
      </c>
      <c r="BE14" s="209" t="s">
        <v>10</v>
      </c>
      <c r="BF14" s="209" t="s">
        <v>10</v>
      </c>
      <c r="BG14" s="209" t="s">
        <v>10</v>
      </c>
      <c r="BH14" s="209" t="s">
        <v>10</v>
      </c>
      <c r="BI14" s="209" t="s">
        <v>10</v>
      </c>
      <c r="BJ14" s="209" t="s">
        <v>10</v>
      </c>
      <c r="BK14" s="209" t="s">
        <v>10</v>
      </c>
      <c r="BL14" s="209" t="s">
        <v>10</v>
      </c>
      <c r="BM14" s="209" t="s">
        <v>10</v>
      </c>
      <c r="BN14" s="209" t="s">
        <v>10</v>
      </c>
      <c r="BO14" s="209" t="s">
        <v>10</v>
      </c>
      <c r="BP14" s="209" t="s">
        <v>10</v>
      </c>
      <c r="BR14" s="264">
        <f t="shared" si="0"/>
        <v>0</v>
      </c>
      <c r="BS14" s="264">
        <f t="shared" si="1"/>
        <v>0</v>
      </c>
      <c r="BT14" s="264">
        <f t="shared" si="2"/>
        <v>5599</v>
      </c>
      <c r="BU14" s="264">
        <f t="shared" si="3"/>
        <v>0</v>
      </c>
      <c r="BV14" s="264">
        <f t="shared" si="4"/>
        <v>0</v>
      </c>
      <c r="BW14" s="264">
        <f t="shared" si="5"/>
        <v>0</v>
      </c>
      <c r="BX14" s="264">
        <f t="shared" si="6"/>
        <v>0</v>
      </c>
      <c r="BY14" s="264">
        <f t="shared" si="7"/>
        <v>0</v>
      </c>
      <c r="BZ14" s="264">
        <f t="shared" si="8"/>
        <v>0</v>
      </c>
      <c r="CA14" s="264">
        <f t="shared" si="9"/>
        <v>0</v>
      </c>
      <c r="CB14" s="264">
        <f t="shared" si="10"/>
        <v>0</v>
      </c>
      <c r="CC14" s="264">
        <f t="shared" si="11"/>
        <v>0</v>
      </c>
      <c r="CD14" s="264">
        <f t="shared" si="12"/>
        <v>0</v>
      </c>
      <c r="CE14" s="264">
        <f t="shared" si="13"/>
        <v>0</v>
      </c>
      <c r="CF14" s="264" t="s">
        <v>10</v>
      </c>
      <c r="CG14" s="264" t="s">
        <v>10</v>
      </c>
    </row>
    <row r="15" spans="2:85" s="31" customFormat="1" ht="15" customHeight="1">
      <c r="B15" s="32" t="s">
        <v>283</v>
      </c>
      <c r="C15" s="32" t="s">
        <v>305</v>
      </c>
      <c r="D15" s="208">
        <v>5500</v>
      </c>
      <c r="E15" s="208">
        <v>9728</v>
      </c>
      <c r="F15" s="208">
        <v>7111</v>
      </c>
      <c r="G15" s="208">
        <v>5926</v>
      </c>
      <c r="H15" s="208">
        <v>4981</v>
      </c>
      <c r="I15" s="208">
        <v>5474</v>
      </c>
      <c r="J15" s="208">
        <v>3496</v>
      </c>
      <c r="K15" s="208">
        <v>9026</v>
      </c>
      <c r="L15" s="208">
        <v>2654</v>
      </c>
      <c r="M15" s="208">
        <v>-11356</v>
      </c>
      <c r="N15" s="208">
        <v>18734</v>
      </c>
      <c r="O15" s="208">
        <v>5342</v>
      </c>
      <c r="P15" s="208">
        <v>5011</v>
      </c>
      <c r="Q15" s="208">
        <v>2941</v>
      </c>
      <c r="R15" s="208">
        <v>4122</v>
      </c>
      <c r="S15" s="208">
        <v>6203</v>
      </c>
      <c r="T15" s="208">
        <v>5631</v>
      </c>
      <c r="U15" s="208">
        <v>8212</v>
      </c>
      <c r="V15" s="208">
        <v>27850</v>
      </c>
      <c r="W15" s="208">
        <v>7672</v>
      </c>
      <c r="X15" s="208">
        <v>5530</v>
      </c>
      <c r="Y15" s="208">
        <v>4442</v>
      </c>
      <c r="Z15" s="208">
        <v>10222</v>
      </c>
      <c r="AA15" s="208">
        <v>13582</v>
      </c>
      <c r="AB15" s="208">
        <v>9490</v>
      </c>
      <c r="AC15" s="208">
        <v>5241</v>
      </c>
      <c r="AD15" s="208">
        <v>8085</v>
      </c>
      <c r="AE15" s="208">
        <v>10326</v>
      </c>
      <c r="AF15" s="208">
        <v>21334</v>
      </c>
      <c r="AG15" s="208">
        <v>49616</v>
      </c>
      <c r="AH15" s="208">
        <v>6597</v>
      </c>
      <c r="AI15" s="208">
        <v>12104</v>
      </c>
      <c r="AJ15" s="208">
        <v>59068</v>
      </c>
      <c r="AK15" s="208">
        <v>14158</v>
      </c>
      <c r="AL15" s="208">
        <v>10372</v>
      </c>
      <c r="AM15" s="208">
        <v>20624</v>
      </c>
      <c r="AN15" s="208">
        <v>8858</v>
      </c>
      <c r="AO15" s="208">
        <v>10422</v>
      </c>
      <c r="AP15" s="208">
        <v>10677</v>
      </c>
      <c r="AQ15" s="208">
        <v>29596</v>
      </c>
      <c r="AR15" s="208">
        <v>11004</v>
      </c>
      <c r="AS15" s="208">
        <v>114525</v>
      </c>
      <c r="AT15" s="208">
        <v>18962</v>
      </c>
      <c r="AU15" s="208">
        <v>547951</v>
      </c>
      <c r="AV15" s="208">
        <v>54380</v>
      </c>
      <c r="AW15" s="208">
        <v>37288</v>
      </c>
      <c r="AX15" s="208">
        <v>41247</v>
      </c>
      <c r="AY15" s="208">
        <v>50236</v>
      </c>
      <c r="AZ15" s="208">
        <v>14573</v>
      </c>
      <c r="BA15" s="208">
        <v>13419</v>
      </c>
      <c r="BB15" s="208">
        <v>18406</v>
      </c>
      <c r="BC15" s="208">
        <v>42676</v>
      </c>
      <c r="BD15" s="208">
        <v>11248</v>
      </c>
      <c r="BE15" s="208">
        <v>38612</v>
      </c>
      <c r="BF15" s="208">
        <v>19908</v>
      </c>
      <c r="BG15" s="208">
        <v>63553.142229331883</v>
      </c>
      <c r="BH15" s="208">
        <v>17158.013090000004</v>
      </c>
      <c r="BI15" s="208">
        <v>17920</v>
      </c>
      <c r="BJ15" s="208">
        <v>46335</v>
      </c>
      <c r="BK15" s="208">
        <v>42451.986909999992</v>
      </c>
      <c r="BL15" s="208">
        <v>64117</v>
      </c>
      <c r="BM15" s="208">
        <v>28792</v>
      </c>
      <c r="BN15" s="208">
        <v>38979</v>
      </c>
      <c r="BO15" s="208">
        <v>102746</v>
      </c>
      <c r="BP15" s="208">
        <v>12978</v>
      </c>
      <c r="BR15" s="208">
        <f t="shared" si="0"/>
        <v>28265</v>
      </c>
      <c r="BS15" s="208">
        <f t="shared" si="1"/>
        <v>22977</v>
      </c>
      <c r="BT15" s="208">
        <f t="shared" si="2"/>
        <v>15374</v>
      </c>
      <c r="BU15" s="208">
        <f t="shared" si="3"/>
        <v>18277</v>
      </c>
      <c r="BV15" s="208">
        <f t="shared" si="4"/>
        <v>49365</v>
      </c>
      <c r="BW15" s="208">
        <f t="shared" si="5"/>
        <v>33776</v>
      </c>
      <c r="BX15" s="208">
        <f t="shared" si="6"/>
        <v>33142</v>
      </c>
      <c r="BY15" s="208">
        <f t="shared" si="7"/>
        <v>89651</v>
      </c>
      <c r="BZ15" s="208">
        <f t="shared" si="8"/>
        <v>104222</v>
      </c>
      <c r="CA15" s="208">
        <f t="shared" si="9"/>
        <v>59553</v>
      </c>
      <c r="CB15" s="208">
        <f t="shared" si="10"/>
        <v>692442</v>
      </c>
      <c r="CC15" s="208">
        <f t="shared" si="11"/>
        <v>183151</v>
      </c>
      <c r="CD15" s="208">
        <f t="shared" si="12"/>
        <v>89074</v>
      </c>
      <c r="CE15" s="208">
        <f t="shared" si="13"/>
        <v>133321.14222933189</v>
      </c>
      <c r="CF15" s="208">
        <v>123865</v>
      </c>
      <c r="CG15" s="208">
        <v>234634</v>
      </c>
    </row>
    <row r="16" spans="2:85" s="31" customFormat="1" ht="15" customHeight="1">
      <c r="B16" s="32" t="s">
        <v>284</v>
      </c>
      <c r="C16" s="32" t="s">
        <v>306</v>
      </c>
      <c r="D16" s="208">
        <v>-10737</v>
      </c>
      <c r="E16" s="208">
        <v>-14951</v>
      </c>
      <c r="F16" s="208">
        <v>-21049</v>
      </c>
      <c r="G16" s="208">
        <v>-18992</v>
      </c>
      <c r="H16" s="208">
        <v>-17899</v>
      </c>
      <c r="I16" s="208">
        <v>-16234</v>
      </c>
      <c r="J16" s="208">
        <v>-17750</v>
      </c>
      <c r="K16" s="208">
        <v>-16875</v>
      </c>
      <c r="L16" s="208">
        <v>-8663</v>
      </c>
      <c r="M16" s="209" t="s">
        <v>10</v>
      </c>
      <c r="N16" s="208">
        <v>-23378</v>
      </c>
      <c r="O16" s="208">
        <v>-9421</v>
      </c>
      <c r="P16" s="208">
        <v>-9183</v>
      </c>
      <c r="Q16" s="208">
        <v>-18036</v>
      </c>
      <c r="R16" s="208">
        <v>-21535</v>
      </c>
      <c r="S16" s="208">
        <v>-21719</v>
      </c>
      <c r="T16" s="208">
        <v>-18699</v>
      </c>
      <c r="U16" s="208">
        <v>-15897</v>
      </c>
      <c r="V16" s="208">
        <v>-33796</v>
      </c>
      <c r="W16" s="208">
        <v>-10413</v>
      </c>
      <c r="X16" s="208">
        <v>-15822</v>
      </c>
      <c r="Y16" s="208">
        <v>-8552</v>
      </c>
      <c r="Z16" s="208">
        <v>-17990</v>
      </c>
      <c r="AA16" s="208">
        <v>-27243</v>
      </c>
      <c r="AB16" s="208">
        <v>-11880</v>
      </c>
      <c r="AC16" s="208">
        <v>-6346</v>
      </c>
      <c r="AD16" s="208">
        <v>-16504</v>
      </c>
      <c r="AE16" s="208">
        <v>-40184</v>
      </c>
      <c r="AF16" s="208">
        <v>-9953</v>
      </c>
      <c r="AG16" s="208">
        <v>-57143</v>
      </c>
      <c r="AH16" s="208">
        <v>-16236</v>
      </c>
      <c r="AI16" s="208">
        <v>-32138</v>
      </c>
      <c r="AJ16" s="208">
        <v>-10770</v>
      </c>
      <c r="AK16" s="208">
        <v>-18798</v>
      </c>
      <c r="AL16" s="208">
        <v>-14021</v>
      </c>
      <c r="AM16" s="208">
        <v>-26866</v>
      </c>
      <c r="AN16" s="208">
        <v>-13653</v>
      </c>
      <c r="AO16" s="208">
        <v>-20339</v>
      </c>
      <c r="AP16" s="208">
        <v>-21829</v>
      </c>
      <c r="AQ16" s="208">
        <v>-29364</v>
      </c>
      <c r="AR16" s="208">
        <v>-34455</v>
      </c>
      <c r="AS16" s="208">
        <v>-45564</v>
      </c>
      <c r="AT16" s="208">
        <v>-26499</v>
      </c>
      <c r="AU16" s="208">
        <v>-142472</v>
      </c>
      <c r="AV16" s="208">
        <v>-49017</v>
      </c>
      <c r="AW16" s="208">
        <v>-40789</v>
      </c>
      <c r="AX16" s="208">
        <v>-64693</v>
      </c>
      <c r="AY16" s="208">
        <v>-132183</v>
      </c>
      <c r="AZ16" s="208">
        <v>-37531</v>
      </c>
      <c r="BA16" s="208">
        <v>-42774</v>
      </c>
      <c r="BB16" s="208">
        <v>-48619</v>
      </c>
      <c r="BC16" s="208">
        <v>-73867</v>
      </c>
      <c r="BD16" s="208">
        <v>-38179</v>
      </c>
      <c r="BE16" s="208">
        <v>-71127</v>
      </c>
      <c r="BF16" s="208">
        <v>-46259</v>
      </c>
      <c r="BG16" s="208">
        <v>-63522.570072695373</v>
      </c>
      <c r="BH16" s="208">
        <v>-72680.269786021003</v>
      </c>
      <c r="BI16" s="208">
        <v>-107894</v>
      </c>
      <c r="BJ16" s="208">
        <v>-48794</v>
      </c>
      <c r="BK16" s="208">
        <v>-56440.730213978997</v>
      </c>
      <c r="BL16" s="208">
        <v>-161446</v>
      </c>
      <c r="BM16" s="208">
        <v>-41798</v>
      </c>
      <c r="BN16" s="208">
        <v>-47094</v>
      </c>
      <c r="BO16" s="208">
        <v>-101588</v>
      </c>
      <c r="BP16" s="208">
        <v>-48649</v>
      </c>
      <c r="BR16" s="208">
        <f t="shared" si="0"/>
        <v>-65729</v>
      </c>
      <c r="BS16" s="208">
        <f t="shared" si="1"/>
        <v>-68758</v>
      </c>
      <c r="BT16" s="208">
        <f t="shared" si="2"/>
        <v>-41462</v>
      </c>
      <c r="BU16" s="208">
        <f t="shared" si="3"/>
        <v>-70473</v>
      </c>
      <c r="BV16" s="208">
        <f t="shared" si="4"/>
        <v>-78805</v>
      </c>
      <c r="BW16" s="208">
        <f t="shared" si="5"/>
        <v>-69607</v>
      </c>
      <c r="BX16" s="208">
        <f t="shared" si="6"/>
        <v>-74914</v>
      </c>
      <c r="BY16" s="208">
        <f t="shared" si="7"/>
        <v>-115470</v>
      </c>
      <c r="BZ16" s="208">
        <f t="shared" si="8"/>
        <v>-70455</v>
      </c>
      <c r="CA16" s="208">
        <f t="shared" si="9"/>
        <v>-85185</v>
      </c>
      <c r="CB16" s="208">
        <f t="shared" si="10"/>
        <v>-248990</v>
      </c>
      <c r="CC16" s="208">
        <f t="shared" si="11"/>
        <v>-286682</v>
      </c>
      <c r="CD16" s="208">
        <f t="shared" si="12"/>
        <v>-202791</v>
      </c>
      <c r="CE16" s="208">
        <f t="shared" si="13"/>
        <v>-219087.57007269538</v>
      </c>
      <c r="CF16" s="208">
        <v>-285809</v>
      </c>
      <c r="CG16" s="208">
        <v>-351926</v>
      </c>
    </row>
    <row r="17" spans="2:85" s="31" customFormat="1" ht="15" customHeight="1">
      <c r="B17" s="32" t="s">
        <v>285</v>
      </c>
      <c r="C17" s="32" t="s">
        <v>307</v>
      </c>
      <c r="D17" s="209" t="s">
        <v>10</v>
      </c>
      <c r="E17" s="209" t="s">
        <v>10</v>
      </c>
      <c r="F17" s="209" t="s">
        <v>10</v>
      </c>
      <c r="G17" s="209" t="s">
        <v>10</v>
      </c>
      <c r="H17" s="209" t="s">
        <v>10</v>
      </c>
      <c r="I17" s="209" t="s">
        <v>10</v>
      </c>
      <c r="J17" s="209" t="s">
        <v>10</v>
      </c>
      <c r="K17" s="209" t="s">
        <v>10</v>
      </c>
      <c r="L17" s="209" t="s">
        <v>10</v>
      </c>
      <c r="M17" s="209" t="s">
        <v>10</v>
      </c>
      <c r="N17" s="209" t="s">
        <v>10</v>
      </c>
      <c r="O17" s="209" t="s">
        <v>10</v>
      </c>
      <c r="P17" s="209" t="s">
        <v>10</v>
      </c>
      <c r="Q17" s="209" t="s">
        <v>10</v>
      </c>
      <c r="R17" s="209" t="s">
        <v>10</v>
      </c>
      <c r="S17" s="209" t="s">
        <v>10</v>
      </c>
      <c r="T17" s="209" t="s">
        <v>10</v>
      </c>
      <c r="U17" s="209" t="s">
        <v>10</v>
      </c>
      <c r="V17" s="209" t="s">
        <v>10</v>
      </c>
      <c r="W17" s="209" t="s">
        <v>10</v>
      </c>
      <c r="X17" s="209" t="s">
        <v>10</v>
      </c>
      <c r="Y17" s="209" t="s">
        <v>10</v>
      </c>
      <c r="Z17" s="209" t="s">
        <v>10</v>
      </c>
      <c r="AA17" s="209" t="s">
        <v>10</v>
      </c>
      <c r="AB17" s="209" t="s">
        <v>10</v>
      </c>
      <c r="AC17" s="209" t="s">
        <v>10</v>
      </c>
      <c r="AD17" s="209" t="s">
        <v>10</v>
      </c>
      <c r="AE17" s="209" t="s">
        <v>10</v>
      </c>
      <c r="AF17" s="209" t="s">
        <v>10</v>
      </c>
      <c r="AG17" s="209" t="s">
        <v>10</v>
      </c>
      <c r="AH17" s="209" t="s">
        <v>10</v>
      </c>
      <c r="AI17" s="209" t="s">
        <v>10</v>
      </c>
      <c r="AJ17" s="209" t="s">
        <v>10</v>
      </c>
      <c r="AK17" s="209" t="s">
        <v>10</v>
      </c>
      <c r="AL17" s="209" t="s">
        <v>10</v>
      </c>
      <c r="AM17" s="209" t="s">
        <v>10</v>
      </c>
      <c r="AN17" s="209" t="s">
        <v>10</v>
      </c>
      <c r="AO17" s="209" t="s">
        <v>10</v>
      </c>
      <c r="AP17" s="209" t="s">
        <v>10</v>
      </c>
      <c r="AQ17" s="209" t="s">
        <v>10</v>
      </c>
      <c r="AR17" s="209" t="s">
        <v>10</v>
      </c>
      <c r="AS17" s="209" t="s">
        <v>10</v>
      </c>
      <c r="AT17" s="209" t="s">
        <v>10</v>
      </c>
      <c r="AU17" s="209" t="s">
        <v>10</v>
      </c>
      <c r="AV17" s="209" t="s">
        <v>10</v>
      </c>
      <c r="AW17" s="209" t="s">
        <v>10</v>
      </c>
      <c r="AX17" s="209" t="s">
        <v>10</v>
      </c>
      <c r="AY17" s="208">
        <v>-487</v>
      </c>
      <c r="AZ17" s="208">
        <v>-423</v>
      </c>
      <c r="BA17" s="208">
        <v>-418</v>
      </c>
      <c r="BB17" s="208">
        <v>-544</v>
      </c>
      <c r="BC17" s="208">
        <v>1105</v>
      </c>
      <c r="BD17" s="208">
        <v>274</v>
      </c>
      <c r="BE17" s="208">
        <v>-209</v>
      </c>
      <c r="BF17" s="208">
        <v>-126</v>
      </c>
      <c r="BG17" s="208">
        <v>-2009.1296590169072</v>
      </c>
      <c r="BH17" s="208">
        <v>-67.922215129256244</v>
      </c>
      <c r="BI17" s="208">
        <v>-7647</v>
      </c>
      <c r="BJ17" s="208">
        <v>7163</v>
      </c>
      <c r="BK17" s="208">
        <v>10038.922215129256</v>
      </c>
      <c r="BL17" s="208">
        <v>2393</v>
      </c>
      <c r="BM17" s="208">
        <v>5392</v>
      </c>
      <c r="BN17" s="208">
        <v>1460</v>
      </c>
      <c r="BO17" s="208">
        <v>-155903</v>
      </c>
      <c r="BP17" s="208">
        <v>-35754</v>
      </c>
      <c r="BR17" s="265">
        <f t="shared" si="0"/>
        <v>0</v>
      </c>
      <c r="BS17" s="265">
        <f t="shared" si="1"/>
        <v>0</v>
      </c>
      <c r="BT17" s="265">
        <f t="shared" si="2"/>
        <v>0</v>
      </c>
      <c r="BU17" s="265">
        <f t="shared" si="3"/>
        <v>0</v>
      </c>
      <c r="BV17" s="265">
        <f t="shared" si="4"/>
        <v>0</v>
      </c>
      <c r="BW17" s="265">
        <f t="shared" si="5"/>
        <v>0</v>
      </c>
      <c r="BX17" s="265">
        <f t="shared" si="6"/>
        <v>0</v>
      </c>
      <c r="BY17" s="265">
        <f t="shared" si="7"/>
        <v>0</v>
      </c>
      <c r="BZ17" s="265">
        <f t="shared" si="8"/>
        <v>0</v>
      </c>
      <c r="CA17" s="265">
        <f t="shared" si="9"/>
        <v>0</v>
      </c>
      <c r="CB17" s="265">
        <f t="shared" si="10"/>
        <v>0</v>
      </c>
      <c r="CC17" s="265">
        <f t="shared" si="11"/>
        <v>-487</v>
      </c>
      <c r="CD17" s="265">
        <f t="shared" si="12"/>
        <v>-280</v>
      </c>
      <c r="CE17" s="265">
        <f t="shared" si="13"/>
        <v>-2070.1296590169072</v>
      </c>
      <c r="CF17" s="265">
        <v>9487</v>
      </c>
      <c r="CG17" s="208">
        <v>-146658</v>
      </c>
    </row>
    <row r="18" spans="2:85" s="31" customFormat="1" ht="21">
      <c r="B18" s="41" t="s">
        <v>286</v>
      </c>
      <c r="C18" s="41" t="s">
        <v>308</v>
      </c>
      <c r="D18" s="206">
        <v>92842</v>
      </c>
      <c r="E18" s="206">
        <v>116427</v>
      </c>
      <c r="F18" s="206">
        <v>124100</v>
      </c>
      <c r="G18" s="206">
        <v>116859</v>
      </c>
      <c r="H18" s="206">
        <v>122995</v>
      </c>
      <c r="I18" s="206">
        <v>146018</v>
      </c>
      <c r="J18" s="206">
        <v>111320</v>
      </c>
      <c r="K18" s="206">
        <v>79446</v>
      </c>
      <c r="L18" s="206">
        <v>38354</v>
      </c>
      <c r="M18" s="206">
        <v>36795</v>
      </c>
      <c r="N18" s="206">
        <v>51124</v>
      </c>
      <c r="O18" s="206">
        <v>41646</v>
      </c>
      <c r="P18" s="206">
        <v>90516</v>
      </c>
      <c r="Q18" s="206">
        <v>121257</v>
      </c>
      <c r="R18" s="206">
        <v>148097</v>
      </c>
      <c r="S18" s="206">
        <v>86552</v>
      </c>
      <c r="T18" s="206">
        <v>120084</v>
      </c>
      <c r="U18" s="206">
        <v>110825</v>
      </c>
      <c r="V18" s="206">
        <v>66307</v>
      </c>
      <c r="W18" s="206">
        <v>72196</v>
      </c>
      <c r="X18" s="206">
        <v>20108</v>
      </c>
      <c r="Y18" s="206">
        <v>15985</v>
      </c>
      <c r="Z18" s="206">
        <v>10800</v>
      </c>
      <c r="AA18" s="206">
        <v>-9663</v>
      </c>
      <c r="AB18" s="206">
        <v>14957</v>
      </c>
      <c r="AC18" s="206">
        <v>45615</v>
      </c>
      <c r="AD18" s="206">
        <v>-10381</v>
      </c>
      <c r="AE18" s="206">
        <v>-28805</v>
      </c>
      <c r="AF18" s="206">
        <v>19319</v>
      </c>
      <c r="AG18" s="206">
        <v>58638</v>
      </c>
      <c r="AH18" s="206">
        <v>66472</v>
      </c>
      <c r="AI18" s="206">
        <v>46517</v>
      </c>
      <c r="AJ18" s="206">
        <v>129784</v>
      </c>
      <c r="AK18" s="206">
        <v>95553</v>
      </c>
      <c r="AL18" s="206">
        <v>118328</v>
      </c>
      <c r="AM18" s="206">
        <v>93825</v>
      </c>
      <c r="AN18" s="206">
        <v>97662</v>
      </c>
      <c r="AO18" s="206">
        <v>166144</v>
      </c>
      <c r="AP18" s="206">
        <v>153977</v>
      </c>
      <c r="AQ18" s="206">
        <v>113175</v>
      </c>
      <c r="AR18" s="206">
        <v>63512</v>
      </c>
      <c r="AS18" s="207">
        <v>109741</v>
      </c>
      <c r="AT18" s="207">
        <v>222034</v>
      </c>
      <c r="AU18" s="207">
        <v>619153</v>
      </c>
      <c r="AV18" s="207">
        <v>293595</v>
      </c>
      <c r="AW18" s="207">
        <v>269325</v>
      </c>
      <c r="AX18" s="207">
        <v>339630</v>
      </c>
      <c r="AY18" s="207">
        <v>197965</v>
      </c>
      <c r="AZ18" s="207">
        <v>340492</v>
      </c>
      <c r="BA18" s="207">
        <v>300851</v>
      </c>
      <c r="BB18" s="207">
        <v>357406</v>
      </c>
      <c r="BC18" s="207">
        <v>253507</v>
      </c>
      <c r="BD18" s="207">
        <v>376755</v>
      </c>
      <c r="BE18" s="207">
        <v>376434</v>
      </c>
      <c r="BF18" s="207">
        <v>326714</v>
      </c>
      <c r="BG18" s="207">
        <v>204665.67106578517</v>
      </c>
      <c r="BH18" s="207">
        <v>267220</v>
      </c>
      <c r="BI18" s="207">
        <v>300266</v>
      </c>
      <c r="BJ18" s="207">
        <v>388737</v>
      </c>
      <c r="BK18" s="207">
        <v>323806</v>
      </c>
      <c r="BL18" s="207">
        <v>226135</v>
      </c>
      <c r="BM18" s="207">
        <v>234971</v>
      </c>
      <c r="BN18" s="207">
        <v>363229</v>
      </c>
      <c r="BO18" s="207">
        <v>32062</v>
      </c>
      <c r="BP18" s="207">
        <v>244318</v>
      </c>
      <c r="BR18" s="207">
        <f t="shared" si="0"/>
        <v>450228</v>
      </c>
      <c r="BS18" s="207">
        <f t="shared" si="1"/>
        <v>459779</v>
      </c>
      <c r="BT18" s="207">
        <f t="shared" si="2"/>
        <v>167919</v>
      </c>
      <c r="BU18" s="207">
        <f t="shared" si="3"/>
        <v>446422</v>
      </c>
      <c r="BV18" s="207">
        <f t="shared" si="4"/>
        <v>369412</v>
      </c>
      <c r="BW18" s="207">
        <f t="shared" si="5"/>
        <v>37230</v>
      </c>
      <c r="BX18" s="207">
        <f t="shared" si="6"/>
        <v>21386</v>
      </c>
      <c r="BY18" s="207">
        <f t="shared" si="7"/>
        <v>190946</v>
      </c>
      <c r="BZ18" s="207">
        <f t="shared" si="8"/>
        <v>437490</v>
      </c>
      <c r="CA18" s="207">
        <f t="shared" si="9"/>
        <v>530958</v>
      </c>
      <c r="CB18" s="207">
        <f t="shared" si="10"/>
        <v>1014440</v>
      </c>
      <c r="CC18" s="207">
        <f t="shared" si="11"/>
        <v>1100515</v>
      </c>
      <c r="CD18" s="207">
        <f t="shared" si="12"/>
        <v>1252256</v>
      </c>
      <c r="CE18" s="207">
        <f t="shared" si="13"/>
        <v>1284568.6710657852</v>
      </c>
      <c r="CF18" s="207">
        <v>1280029</v>
      </c>
      <c r="CG18" s="207">
        <v>856397</v>
      </c>
    </row>
    <row r="19" spans="2:85" s="31" customFormat="1" ht="15" customHeight="1">
      <c r="B19" s="41" t="s">
        <v>486</v>
      </c>
      <c r="C19" s="41" t="s">
        <v>486</v>
      </c>
      <c r="D19" s="206"/>
      <c r="E19" s="206"/>
      <c r="F19" s="206"/>
      <c r="G19" s="206"/>
      <c r="H19" s="206"/>
      <c r="I19" s="206"/>
      <c r="J19" s="206"/>
      <c r="K19" s="206"/>
      <c r="L19" s="206"/>
      <c r="M19" s="206"/>
      <c r="N19" s="206"/>
      <c r="O19" s="206"/>
      <c r="P19" s="206"/>
      <c r="Q19" s="206"/>
      <c r="R19" s="206"/>
      <c r="S19" s="206"/>
      <c r="T19" s="206"/>
      <c r="U19" s="206"/>
      <c r="V19" s="206"/>
      <c r="W19" s="206"/>
      <c r="X19" s="206"/>
      <c r="Y19" s="206"/>
      <c r="Z19" s="206"/>
      <c r="AA19" s="206"/>
      <c r="AB19" s="206"/>
      <c r="AC19" s="206"/>
      <c r="AD19" s="206"/>
      <c r="AE19" s="206"/>
      <c r="AF19" s="206"/>
      <c r="AG19" s="206"/>
      <c r="AH19" s="206"/>
      <c r="AI19" s="206"/>
      <c r="AJ19" s="206"/>
      <c r="AK19" s="206"/>
      <c r="AL19" s="206"/>
      <c r="AM19" s="206"/>
      <c r="AN19" s="206"/>
      <c r="AO19" s="206"/>
      <c r="AP19" s="206"/>
      <c r="AQ19" s="206"/>
      <c r="AR19" s="206">
        <v>106980.44191932899</v>
      </c>
      <c r="AS19" s="207">
        <v>153932.19157297141</v>
      </c>
      <c r="AT19" s="207">
        <v>269995.59010804188</v>
      </c>
      <c r="AU19" s="207">
        <v>668466.76251796819</v>
      </c>
      <c r="AV19" s="207">
        <v>349124.7430425167</v>
      </c>
      <c r="AW19" s="207">
        <v>322641.31875485362</v>
      </c>
      <c r="AX19" s="207">
        <v>396273.79444015515</v>
      </c>
      <c r="AY19" s="207">
        <v>258424.4511101942</v>
      </c>
      <c r="AZ19" s="207">
        <v>401349.54306598654</v>
      </c>
      <c r="BA19" s="207">
        <v>362017.92724334466</v>
      </c>
      <c r="BB19" s="207">
        <v>419260.63900844171</v>
      </c>
      <c r="BC19" s="207">
        <v>322336.07271147444</v>
      </c>
      <c r="BD19" s="207">
        <v>442163.53549103555</v>
      </c>
      <c r="BE19" s="207">
        <v>444440.51949070714</v>
      </c>
      <c r="BF19" s="207">
        <v>396374.14006021846</v>
      </c>
      <c r="BG19" s="207">
        <v>287242.29260721372</v>
      </c>
      <c r="BH19" s="207">
        <v>346864.94671824638</v>
      </c>
      <c r="BI19" s="207">
        <v>380906</v>
      </c>
      <c r="BJ19" s="207">
        <v>470870.72344465501</v>
      </c>
      <c r="BK19" s="207">
        <v>423906.69941235695</v>
      </c>
      <c r="BL19" s="207">
        <v>339254.95518036</v>
      </c>
      <c r="BM19" s="207">
        <v>364357.08325912099</v>
      </c>
      <c r="BN19" s="207">
        <v>484542.651047347</v>
      </c>
      <c r="BO19" s="207">
        <v>167028.75917162979</v>
      </c>
      <c r="BP19" s="207">
        <v>370362.71768977703</v>
      </c>
      <c r="BR19" s="207">
        <f t="shared" ref="BR19" si="14">SUM(D19:G19)</f>
        <v>0</v>
      </c>
      <c r="BS19" s="207">
        <f t="shared" ref="BS19" si="15">SUM(H19:K19)</f>
        <v>0</v>
      </c>
      <c r="BT19" s="207">
        <f t="shared" ref="BT19" si="16">SUM(L19:O19)</f>
        <v>0</v>
      </c>
      <c r="BU19" s="207">
        <f t="shared" ref="BU19" si="17">SUM(P19:S19)</f>
        <v>0</v>
      </c>
      <c r="BV19" s="207">
        <f t="shared" ref="BV19" si="18">SUM(T19:W19)</f>
        <v>0</v>
      </c>
      <c r="BW19" s="207">
        <f t="shared" ref="BW19" si="19">SUM(X19:AA19)</f>
        <v>0</v>
      </c>
      <c r="BX19" s="207">
        <f t="shared" ref="BX19" si="20">SUM(AB19:AE19)</f>
        <v>0</v>
      </c>
      <c r="BY19" s="207">
        <f t="shared" ref="BY19" si="21">SUM(AF19:AI19)</f>
        <v>0</v>
      </c>
      <c r="BZ19" s="207">
        <f t="shared" ref="BZ19" si="22">SUM(AJ19:AM19)</f>
        <v>0</v>
      </c>
      <c r="CA19" s="207">
        <f t="shared" ref="CA19" si="23">SUM(AN19:AQ19)</f>
        <v>0</v>
      </c>
      <c r="CB19" s="207">
        <f t="shared" ref="CB19" si="24">SUM(AR19:AU19)</f>
        <v>1199374.9861183106</v>
      </c>
      <c r="CC19" s="207">
        <f t="shared" ref="CC19" si="25">SUM(AV19:AY19)</f>
        <v>1326464.3073477198</v>
      </c>
      <c r="CD19" s="207">
        <f t="shared" ref="CD19" si="26">SUM(AZ19:BC19)</f>
        <v>1504964.1820292475</v>
      </c>
      <c r="CE19" s="207">
        <f t="shared" ref="CE19" si="27">SUM(BD19:BG19)</f>
        <v>1570220.4876491749</v>
      </c>
      <c r="CF19" s="207">
        <v>1622548.8299338797</v>
      </c>
      <c r="CG19" s="207">
        <v>1355183.448658458</v>
      </c>
    </row>
    <row r="20" spans="2:85" s="31" customFormat="1" ht="15" customHeight="1">
      <c r="B20" s="41" t="s">
        <v>287</v>
      </c>
      <c r="C20" s="41" t="s">
        <v>309</v>
      </c>
      <c r="D20" s="206">
        <v>-2297</v>
      </c>
      <c r="E20" s="206">
        <v>-2076</v>
      </c>
      <c r="F20" s="206">
        <v>6163</v>
      </c>
      <c r="G20" s="206">
        <v>11977</v>
      </c>
      <c r="H20" s="206">
        <v>16249</v>
      </c>
      <c r="I20" s="206">
        <v>13641</v>
      </c>
      <c r="J20" s="206">
        <v>19884</v>
      </c>
      <c r="K20" s="206">
        <v>10264</v>
      </c>
      <c r="L20" s="206">
        <v>7908</v>
      </c>
      <c r="M20" s="206">
        <v>-31900</v>
      </c>
      <c r="N20" s="206">
        <v>-9264</v>
      </c>
      <c r="O20" s="206">
        <v>-2511</v>
      </c>
      <c r="P20" s="206">
        <v>-6234</v>
      </c>
      <c r="Q20" s="206">
        <v>-2351</v>
      </c>
      <c r="R20" s="206">
        <v>-10735</v>
      </c>
      <c r="S20" s="206">
        <v>-15228</v>
      </c>
      <c r="T20" s="206">
        <v>-8692</v>
      </c>
      <c r="U20" s="206">
        <v>-11208</v>
      </c>
      <c r="V20" s="206">
        <v>-10204</v>
      </c>
      <c r="W20" s="206">
        <v>-8180</v>
      </c>
      <c r="X20" s="206">
        <v>-14357</v>
      </c>
      <c r="Y20" s="206">
        <v>-4940</v>
      </c>
      <c r="Z20" s="206">
        <v>-10615</v>
      </c>
      <c r="AA20" s="206">
        <v>-13403</v>
      </c>
      <c r="AB20" s="206">
        <v>-14834</v>
      </c>
      <c r="AC20" s="206">
        <v>-13417</v>
      </c>
      <c r="AD20" s="206">
        <v>7557</v>
      </c>
      <c r="AE20" s="206">
        <v>389</v>
      </c>
      <c r="AF20" s="206">
        <v>536</v>
      </c>
      <c r="AG20" s="206">
        <v>-14932</v>
      </c>
      <c r="AH20" s="206">
        <v>-9130</v>
      </c>
      <c r="AI20" s="206">
        <v>-13476</v>
      </c>
      <c r="AJ20" s="206">
        <v>-19978</v>
      </c>
      <c r="AK20" s="206">
        <v>-30813</v>
      </c>
      <c r="AL20" s="206">
        <v>-36915</v>
      </c>
      <c r="AM20" s="206">
        <v>-30569</v>
      </c>
      <c r="AN20" s="206">
        <v>-34613</v>
      </c>
      <c r="AO20" s="206">
        <v>-7722</v>
      </c>
      <c r="AP20" s="206">
        <v>-35082</v>
      </c>
      <c r="AQ20" s="206">
        <v>-23898</v>
      </c>
      <c r="AR20" s="206">
        <v>-27395</v>
      </c>
      <c r="AS20" s="207">
        <v>-6078</v>
      </c>
      <c r="AT20" s="207">
        <v>-16241</v>
      </c>
      <c r="AU20" s="207">
        <v>267390</v>
      </c>
      <c r="AV20" s="207">
        <v>-29066</v>
      </c>
      <c r="AW20" s="207">
        <v>-29906</v>
      </c>
      <c r="AX20" s="207">
        <v>-28411</v>
      </c>
      <c r="AY20" s="207">
        <v>-18799</v>
      </c>
      <c r="AZ20" s="207">
        <v>-92756</v>
      </c>
      <c r="BA20" s="207">
        <v>-68628</v>
      </c>
      <c r="BB20" s="207">
        <v>-91977</v>
      </c>
      <c r="BC20" s="207">
        <v>-116940</v>
      </c>
      <c r="BD20" s="207">
        <v>-107768</v>
      </c>
      <c r="BE20" s="207">
        <v>-109866</v>
      </c>
      <c r="BF20" s="207">
        <v>-88503</v>
      </c>
      <c r="BG20" s="207">
        <v>-37191.290581703011</v>
      </c>
      <c r="BH20" s="207">
        <v>-701</v>
      </c>
      <c r="BI20" s="207">
        <v>-48269</v>
      </c>
      <c r="BJ20" s="207">
        <v>-101470</v>
      </c>
      <c r="BK20" s="207">
        <v>-118240</v>
      </c>
      <c r="BL20" s="207">
        <v>-167220</v>
      </c>
      <c r="BM20" s="207">
        <v>-212893</v>
      </c>
      <c r="BN20" s="207">
        <v>-249104</v>
      </c>
      <c r="BO20" s="207">
        <v>-228120</v>
      </c>
      <c r="BP20" s="207">
        <v>-201975</v>
      </c>
      <c r="BR20" s="207">
        <f t="shared" si="0"/>
        <v>13767</v>
      </c>
      <c r="BS20" s="207">
        <f t="shared" si="1"/>
        <v>60038</v>
      </c>
      <c r="BT20" s="207">
        <f t="shared" si="2"/>
        <v>-35767</v>
      </c>
      <c r="BU20" s="207">
        <f t="shared" si="3"/>
        <v>-34548</v>
      </c>
      <c r="BV20" s="207">
        <f t="shared" si="4"/>
        <v>-38284</v>
      </c>
      <c r="BW20" s="207">
        <f t="shared" si="5"/>
        <v>-43315</v>
      </c>
      <c r="BX20" s="207">
        <f t="shared" si="6"/>
        <v>-20305</v>
      </c>
      <c r="BY20" s="207">
        <f t="shared" si="7"/>
        <v>-37002</v>
      </c>
      <c r="BZ20" s="207">
        <f t="shared" si="8"/>
        <v>-118275</v>
      </c>
      <c r="CA20" s="207">
        <f t="shared" si="9"/>
        <v>-101315</v>
      </c>
      <c r="CB20" s="207">
        <f t="shared" si="10"/>
        <v>217676</v>
      </c>
      <c r="CC20" s="207">
        <f t="shared" si="11"/>
        <v>-106182</v>
      </c>
      <c r="CD20" s="207">
        <f t="shared" si="12"/>
        <v>-370301</v>
      </c>
      <c r="CE20" s="207">
        <f t="shared" si="13"/>
        <v>-343328.29058170301</v>
      </c>
      <c r="CF20" s="207">
        <v>-268680</v>
      </c>
      <c r="CG20" s="207">
        <v>-857337</v>
      </c>
    </row>
    <row r="21" spans="2:85" s="31" customFormat="1" ht="15" customHeight="1">
      <c r="B21" s="32" t="s">
        <v>288</v>
      </c>
      <c r="C21" s="32" t="s">
        <v>310</v>
      </c>
      <c r="D21" s="208">
        <v>40914</v>
      </c>
      <c r="E21" s="208">
        <v>37305</v>
      </c>
      <c r="F21" s="208">
        <v>43726</v>
      </c>
      <c r="G21" s="208">
        <v>44539</v>
      </c>
      <c r="H21" s="208">
        <v>50455</v>
      </c>
      <c r="I21" s="208">
        <v>52865</v>
      </c>
      <c r="J21" s="208">
        <v>77273</v>
      </c>
      <c r="K21" s="208">
        <v>77634</v>
      </c>
      <c r="L21" s="208">
        <v>48560</v>
      </c>
      <c r="M21" s="208">
        <v>59610</v>
      </c>
      <c r="N21" s="208">
        <v>31694</v>
      </c>
      <c r="O21" s="208">
        <v>34768</v>
      </c>
      <c r="P21" s="208">
        <v>37670</v>
      </c>
      <c r="Q21" s="208">
        <v>87400</v>
      </c>
      <c r="R21" s="208">
        <v>106573</v>
      </c>
      <c r="S21" s="208">
        <v>74186</v>
      </c>
      <c r="T21" s="208">
        <v>66443</v>
      </c>
      <c r="U21" s="208">
        <v>53572</v>
      </c>
      <c r="V21" s="208">
        <v>81572</v>
      </c>
      <c r="W21" s="208">
        <v>76175</v>
      </c>
      <c r="X21" s="208">
        <v>102794</v>
      </c>
      <c r="Y21" s="208">
        <v>81622</v>
      </c>
      <c r="Z21" s="208">
        <v>169872</v>
      </c>
      <c r="AA21" s="208">
        <v>68546</v>
      </c>
      <c r="AB21" s="208">
        <v>97438</v>
      </c>
      <c r="AC21" s="208">
        <v>93589</v>
      </c>
      <c r="AD21" s="208">
        <v>75483</v>
      </c>
      <c r="AE21" s="208">
        <v>89525</v>
      </c>
      <c r="AF21" s="208">
        <v>89255</v>
      </c>
      <c r="AG21" s="208">
        <v>63990</v>
      </c>
      <c r="AH21" s="208">
        <v>56221</v>
      </c>
      <c r="AI21" s="208">
        <v>52830</v>
      </c>
      <c r="AJ21" s="208">
        <v>40476</v>
      </c>
      <c r="AK21" s="208">
        <v>97329</v>
      </c>
      <c r="AL21" s="208">
        <v>109684</v>
      </c>
      <c r="AM21" s="208">
        <v>94436</v>
      </c>
      <c r="AN21" s="208">
        <v>75370</v>
      </c>
      <c r="AO21" s="208">
        <v>84992</v>
      </c>
      <c r="AP21" s="208">
        <v>104127</v>
      </c>
      <c r="AQ21" s="208">
        <v>77140</v>
      </c>
      <c r="AR21" s="208">
        <v>154133</v>
      </c>
      <c r="AS21" s="208">
        <v>95970</v>
      </c>
      <c r="AT21" s="208">
        <v>86081</v>
      </c>
      <c r="AU21" s="208">
        <v>374212</v>
      </c>
      <c r="AV21" s="208">
        <v>121619</v>
      </c>
      <c r="AW21" s="208">
        <v>75637</v>
      </c>
      <c r="AX21" s="208">
        <v>122302</v>
      </c>
      <c r="AY21" s="208">
        <v>148924</v>
      </c>
      <c r="AZ21" s="208">
        <v>147259</v>
      </c>
      <c r="BA21" s="208">
        <v>211941</v>
      </c>
      <c r="BB21" s="208">
        <v>228611</v>
      </c>
      <c r="BC21" s="208">
        <v>204067</v>
      </c>
      <c r="BD21" s="208">
        <v>155752</v>
      </c>
      <c r="BE21" s="208">
        <v>190852</v>
      </c>
      <c r="BF21" s="208">
        <v>241984</v>
      </c>
      <c r="BG21" s="208">
        <v>182151.68155541481</v>
      </c>
      <c r="BH21" s="208">
        <v>356217</v>
      </c>
      <c r="BI21" s="208">
        <v>255680</v>
      </c>
      <c r="BJ21" s="208">
        <v>158867</v>
      </c>
      <c r="BK21" s="208">
        <v>274493</v>
      </c>
      <c r="BL21" s="208">
        <v>181256</v>
      </c>
      <c r="BM21" s="208">
        <v>164470</v>
      </c>
      <c r="BN21" s="208">
        <v>171367</v>
      </c>
      <c r="BO21" s="208">
        <v>178943</v>
      </c>
      <c r="BP21" s="208">
        <v>175732</v>
      </c>
      <c r="BR21" s="208">
        <f t="shared" si="0"/>
        <v>166484</v>
      </c>
      <c r="BS21" s="208">
        <f t="shared" si="1"/>
        <v>258227</v>
      </c>
      <c r="BT21" s="208">
        <f t="shared" si="2"/>
        <v>174632</v>
      </c>
      <c r="BU21" s="208">
        <f t="shared" si="3"/>
        <v>305829</v>
      </c>
      <c r="BV21" s="208">
        <f t="shared" si="4"/>
        <v>277762</v>
      </c>
      <c r="BW21" s="208">
        <f t="shared" si="5"/>
        <v>422834</v>
      </c>
      <c r="BX21" s="208">
        <f t="shared" si="6"/>
        <v>356035</v>
      </c>
      <c r="BY21" s="208">
        <f t="shared" si="7"/>
        <v>262296</v>
      </c>
      <c r="BZ21" s="208">
        <f t="shared" si="8"/>
        <v>341925</v>
      </c>
      <c r="CA21" s="208">
        <f t="shared" si="9"/>
        <v>341629</v>
      </c>
      <c r="CB21" s="208">
        <f t="shared" si="10"/>
        <v>710396</v>
      </c>
      <c r="CC21" s="208">
        <f t="shared" si="11"/>
        <v>468482</v>
      </c>
      <c r="CD21" s="208">
        <f t="shared" si="12"/>
        <v>791878</v>
      </c>
      <c r="CE21" s="208">
        <f t="shared" si="13"/>
        <v>770739.68155541481</v>
      </c>
      <c r="CF21" s="208">
        <v>1045257</v>
      </c>
      <c r="CG21" s="208">
        <v>696036</v>
      </c>
    </row>
    <row r="22" spans="2:85" s="31" customFormat="1" ht="15" customHeight="1">
      <c r="B22" s="325" t="s">
        <v>288</v>
      </c>
      <c r="C22" s="325" t="s">
        <v>310</v>
      </c>
      <c r="D22" s="210" t="s">
        <v>10</v>
      </c>
      <c r="E22" s="210" t="s">
        <v>10</v>
      </c>
      <c r="F22" s="210" t="s">
        <v>10</v>
      </c>
      <c r="G22" s="210" t="s">
        <v>10</v>
      </c>
      <c r="H22" s="210" t="s">
        <v>10</v>
      </c>
      <c r="I22" s="210" t="s">
        <v>10</v>
      </c>
      <c r="J22" s="210" t="s">
        <v>10</v>
      </c>
      <c r="K22" s="210" t="s">
        <v>10</v>
      </c>
      <c r="L22" s="210" t="s">
        <v>10</v>
      </c>
      <c r="M22" s="210" t="s">
        <v>10</v>
      </c>
      <c r="N22" s="210" t="s">
        <v>10</v>
      </c>
      <c r="O22" s="210" t="s">
        <v>10</v>
      </c>
      <c r="P22" s="210" t="s">
        <v>10</v>
      </c>
      <c r="Q22" s="210" t="s">
        <v>10</v>
      </c>
      <c r="R22" s="210" t="s">
        <v>10</v>
      </c>
      <c r="S22" s="210" t="s">
        <v>10</v>
      </c>
      <c r="T22" s="210" t="s">
        <v>10</v>
      </c>
      <c r="U22" s="210" t="s">
        <v>10</v>
      </c>
      <c r="V22" s="210" t="s">
        <v>10</v>
      </c>
      <c r="W22" s="210" t="s">
        <v>10</v>
      </c>
      <c r="X22" s="210" t="s">
        <v>10</v>
      </c>
      <c r="Y22" s="210" t="s">
        <v>10</v>
      </c>
      <c r="Z22" s="210" t="s">
        <v>10</v>
      </c>
      <c r="AA22" s="210" t="s">
        <v>10</v>
      </c>
      <c r="AB22" s="210" t="s">
        <v>10</v>
      </c>
      <c r="AC22" s="210" t="s">
        <v>10</v>
      </c>
      <c r="AD22" s="210" t="s">
        <v>10</v>
      </c>
      <c r="AE22" s="210" t="s">
        <v>10</v>
      </c>
      <c r="AF22" s="210" t="s">
        <v>10</v>
      </c>
      <c r="AG22" s="210" t="s">
        <v>10</v>
      </c>
      <c r="AH22" s="210">
        <v>0</v>
      </c>
      <c r="AI22" s="210">
        <v>262296</v>
      </c>
      <c r="AJ22" s="210">
        <v>40476</v>
      </c>
      <c r="AK22" s="210">
        <v>97329</v>
      </c>
      <c r="AL22" s="210">
        <v>100749</v>
      </c>
      <c r="AM22" s="210">
        <v>95172</v>
      </c>
      <c r="AN22" s="210">
        <v>78048</v>
      </c>
      <c r="AO22" s="210">
        <v>63944</v>
      </c>
      <c r="AP22" s="210">
        <v>98431</v>
      </c>
      <c r="AQ22" s="210">
        <v>74972</v>
      </c>
      <c r="AR22" s="210">
        <v>156862</v>
      </c>
      <c r="AS22" s="208">
        <v>90321</v>
      </c>
      <c r="AT22" s="208">
        <v>81003</v>
      </c>
      <c r="AU22" s="208">
        <v>345635</v>
      </c>
      <c r="AV22" s="208">
        <v>104780</v>
      </c>
      <c r="AW22" s="208">
        <v>63817</v>
      </c>
      <c r="AX22" s="208">
        <v>105595</v>
      </c>
      <c r="AY22" s="208">
        <v>138817</v>
      </c>
      <c r="AZ22" s="208">
        <v>135900</v>
      </c>
      <c r="BA22" s="208">
        <v>181837</v>
      </c>
      <c r="BB22" s="208">
        <v>200554</v>
      </c>
      <c r="BC22" s="208">
        <v>191543</v>
      </c>
      <c r="BD22" s="208">
        <v>141609</v>
      </c>
      <c r="BE22" s="208">
        <v>174330</v>
      </c>
      <c r="BF22" s="208">
        <v>221424</v>
      </c>
      <c r="BG22" s="208">
        <v>182151.68155541481</v>
      </c>
      <c r="BH22" s="208">
        <v>273034.03783162899</v>
      </c>
      <c r="BI22" s="208">
        <v>213979</v>
      </c>
      <c r="BJ22" s="208">
        <v>162238</v>
      </c>
      <c r="BK22" s="208">
        <v>244889.96216837101</v>
      </c>
      <c r="BL22" s="208">
        <v>155391</v>
      </c>
      <c r="BM22" s="208">
        <v>151080</v>
      </c>
      <c r="BN22" s="208">
        <v>162067</v>
      </c>
      <c r="BO22" s="208">
        <v>169941</v>
      </c>
      <c r="BP22" s="208">
        <v>166621</v>
      </c>
      <c r="BR22" s="265">
        <f t="shared" si="0"/>
        <v>0</v>
      </c>
      <c r="BS22" s="265">
        <f t="shared" si="1"/>
        <v>0</v>
      </c>
      <c r="BT22" s="265">
        <f t="shared" si="2"/>
        <v>0</v>
      </c>
      <c r="BU22" s="265">
        <f t="shared" si="3"/>
        <v>0</v>
      </c>
      <c r="BV22" s="265">
        <f t="shared" si="4"/>
        <v>0</v>
      </c>
      <c r="BW22" s="265">
        <f t="shared" si="5"/>
        <v>0</v>
      </c>
      <c r="BX22" s="265">
        <f t="shared" si="6"/>
        <v>0</v>
      </c>
      <c r="BY22" s="265">
        <f t="shared" si="7"/>
        <v>262296</v>
      </c>
      <c r="BZ22" s="265">
        <f t="shared" si="8"/>
        <v>333726</v>
      </c>
      <c r="CA22" s="265">
        <f t="shared" si="9"/>
        <v>315395</v>
      </c>
      <c r="CB22" s="265">
        <f t="shared" si="10"/>
        <v>673821</v>
      </c>
      <c r="CC22" s="265">
        <f t="shared" si="11"/>
        <v>413009</v>
      </c>
      <c r="CD22" s="265">
        <f t="shared" si="12"/>
        <v>709834</v>
      </c>
      <c r="CE22" s="265">
        <f t="shared" si="13"/>
        <v>719514.68155541481</v>
      </c>
      <c r="CF22" s="265">
        <v>894141</v>
      </c>
      <c r="CG22" s="265">
        <v>638479</v>
      </c>
    </row>
    <row r="23" spans="2:85" s="31" customFormat="1" ht="15" customHeight="1">
      <c r="B23" s="325" t="s">
        <v>886</v>
      </c>
      <c r="C23" s="325" t="s">
        <v>887</v>
      </c>
      <c r="D23" s="210" t="s">
        <v>10</v>
      </c>
      <c r="E23" s="210" t="s">
        <v>10</v>
      </c>
      <c r="F23" s="210" t="s">
        <v>10</v>
      </c>
      <c r="G23" s="210" t="s">
        <v>10</v>
      </c>
      <c r="H23" s="210" t="s">
        <v>10</v>
      </c>
      <c r="I23" s="210" t="s">
        <v>10</v>
      </c>
      <c r="J23" s="210" t="s">
        <v>10</v>
      </c>
      <c r="K23" s="210" t="s">
        <v>10</v>
      </c>
      <c r="L23" s="210" t="s">
        <v>10</v>
      </c>
      <c r="M23" s="210" t="s">
        <v>10</v>
      </c>
      <c r="N23" s="210" t="s">
        <v>10</v>
      </c>
      <c r="O23" s="210" t="s">
        <v>10</v>
      </c>
      <c r="P23" s="210" t="s">
        <v>10</v>
      </c>
      <c r="Q23" s="210" t="s">
        <v>10</v>
      </c>
      <c r="R23" s="210" t="s">
        <v>10</v>
      </c>
      <c r="S23" s="210" t="s">
        <v>10</v>
      </c>
      <c r="T23" s="210" t="s">
        <v>10</v>
      </c>
      <c r="U23" s="210" t="s">
        <v>10</v>
      </c>
      <c r="V23" s="210" t="s">
        <v>10</v>
      </c>
      <c r="W23" s="210" t="s">
        <v>10</v>
      </c>
      <c r="X23" s="210" t="s">
        <v>10</v>
      </c>
      <c r="Y23" s="210" t="s">
        <v>10</v>
      </c>
      <c r="Z23" s="210" t="s">
        <v>10</v>
      </c>
      <c r="AA23" s="210" t="s">
        <v>10</v>
      </c>
      <c r="AB23" s="210" t="s">
        <v>10</v>
      </c>
      <c r="AC23" s="210" t="s">
        <v>10</v>
      </c>
      <c r="AD23" s="210" t="s">
        <v>10</v>
      </c>
      <c r="AE23" s="210" t="s">
        <v>10</v>
      </c>
      <c r="AF23" s="210" t="s">
        <v>10</v>
      </c>
      <c r="AG23" s="210" t="s">
        <v>10</v>
      </c>
      <c r="AH23" s="210">
        <v>0</v>
      </c>
      <c r="AI23" s="210" t="s">
        <v>10</v>
      </c>
      <c r="AJ23" s="210" t="s">
        <v>10</v>
      </c>
      <c r="AK23" s="210" t="s">
        <v>10</v>
      </c>
      <c r="AL23" s="210">
        <v>8935</v>
      </c>
      <c r="AM23" s="210">
        <v>-736</v>
      </c>
      <c r="AN23" s="210">
        <v>-2678</v>
      </c>
      <c r="AO23" s="208">
        <v>21048</v>
      </c>
      <c r="AP23" s="208">
        <v>5696</v>
      </c>
      <c r="AQ23" s="210" t="s">
        <v>10</v>
      </c>
      <c r="AR23" s="210">
        <v>-2729</v>
      </c>
      <c r="AS23" s="208">
        <v>5649</v>
      </c>
      <c r="AT23" s="208">
        <v>5078</v>
      </c>
      <c r="AU23" s="208">
        <v>28577</v>
      </c>
      <c r="AV23" s="208">
        <v>16839</v>
      </c>
      <c r="AW23" s="208">
        <v>11820</v>
      </c>
      <c r="AX23" s="208">
        <v>16707</v>
      </c>
      <c r="AY23" s="208">
        <v>10107</v>
      </c>
      <c r="AZ23" s="208">
        <v>11359</v>
      </c>
      <c r="BA23" s="208">
        <v>30104</v>
      </c>
      <c r="BB23" s="208">
        <v>28057</v>
      </c>
      <c r="BC23" s="208">
        <v>12524</v>
      </c>
      <c r="BD23" s="208">
        <v>14143</v>
      </c>
      <c r="BE23" s="208">
        <v>16522</v>
      </c>
      <c r="BF23" s="208">
        <v>20560</v>
      </c>
      <c r="BG23" s="208">
        <v>76168.882313237336</v>
      </c>
      <c r="BH23" s="208">
        <v>83182.691409999999</v>
      </c>
      <c r="BI23" s="208">
        <v>41701</v>
      </c>
      <c r="BJ23" s="208">
        <v>-3371</v>
      </c>
      <c r="BK23" s="208">
        <v>29603.308590000001</v>
      </c>
      <c r="BL23" s="208">
        <v>25865</v>
      </c>
      <c r="BM23" s="208">
        <v>13390</v>
      </c>
      <c r="BN23" s="208">
        <v>9300</v>
      </c>
      <c r="BO23" s="208">
        <v>9002</v>
      </c>
      <c r="BP23" s="208">
        <v>9111</v>
      </c>
      <c r="BR23" s="265">
        <f t="shared" si="0"/>
        <v>0</v>
      </c>
      <c r="BS23" s="265">
        <f t="shared" si="1"/>
        <v>0</v>
      </c>
      <c r="BT23" s="265">
        <f t="shared" si="2"/>
        <v>0</v>
      </c>
      <c r="BU23" s="265">
        <f t="shared" si="3"/>
        <v>0</v>
      </c>
      <c r="BV23" s="265">
        <f t="shared" si="4"/>
        <v>0</v>
      </c>
      <c r="BW23" s="265">
        <f t="shared" si="5"/>
        <v>0</v>
      </c>
      <c r="BX23" s="265">
        <f t="shared" si="6"/>
        <v>0</v>
      </c>
      <c r="BY23" s="265">
        <f t="shared" si="7"/>
        <v>0</v>
      </c>
      <c r="BZ23" s="265">
        <f t="shared" si="8"/>
        <v>8199</v>
      </c>
      <c r="CA23" s="265">
        <f t="shared" si="9"/>
        <v>24066</v>
      </c>
      <c r="CB23" s="265">
        <f t="shared" si="10"/>
        <v>36575</v>
      </c>
      <c r="CC23" s="265">
        <f t="shared" si="11"/>
        <v>55473</v>
      </c>
      <c r="CD23" s="265">
        <f t="shared" si="12"/>
        <v>82044</v>
      </c>
      <c r="CE23" s="265">
        <f t="shared" si="13"/>
        <v>127393.88231323734</v>
      </c>
      <c r="CF23" s="265">
        <v>151116</v>
      </c>
      <c r="CG23" s="265">
        <v>57557</v>
      </c>
    </row>
    <row r="24" spans="2:85" s="31" customFormat="1" ht="15" customHeight="1">
      <c r="B24" s="32" t="s">
        <v>289</v>
      </c>
      <c r="C24" s="32" t="s">
        <v>311</v>
      </c>
      <c r="D24" s="208">
        <v>-43211</v>
      </c>
      <c r="E24" s="208">
        <v>-39381</v>
      </c>
      <c r="F24" s="208">
        <v>-37563</v>
      </c>
      <c r="G24" s="208">
        <v>-32562</v>
      </c>
      <c r="H24" s="208">
        <v>-34206</v>
      </c>
      <c r="I24" s="208">
        <v>-39224</v>
      </c>
      <c r="J24" s="208">
        <v>-57389</v>
      </c>
      <c r="K24" s="208">
        <v>-67370</v>
      </c>
      <c r="L24" s="208">
        <v>-40652</v>
      </c>
      <c r="M24" s="208">
        <v>-91510</v>
      </c>
      <c r="N24" s="208">
        <v>-40958</v>
      </c>
      <c r="O24" s="208">
        <v>-37279</v>
      </c>
      <c r="P24" s="208">
        <v>-43904</v>
      </c>
      <c r="Q24" s="208">
        <v>-89751</v>
      </c>
      <c r="R24" s="208">
        <v>-117308</v>
      </c>
      <c r="S24" s="208">
        <v>-89414</v>
      </c>
      <c r="T24" s="208">
        <v>-75135</v>
      </c>
      <c r="U24" s="208">
        <v>-64780</v>
      </c>
      <c r="V24" s="208">
        <v>-91776</v>
      </c>
      <c r="W24" s="208">
        <v>-84355</v>
      </c>
      <c r="X24" s="208">
        <v>-117151</v>
      </c>
      <c r="Y24" s="208">
        <v>-86562</v>
      </c>
      <c r="Z24" s="208">
        <v>-180487</v>
      </c>
      <c r="AA24" s="208">
        <v>-81949</v>
      </c>
      <c r="AB24" s="208">
        <v>-112272</v>
      </c>
      <c r="AC24" s="208">
        <v>-107006</v>
      </c>
      <c r="AD24" s="208">
        <v>-67926</v>
      </c>
      <c r="AE24" s="208">
        <v>-89136</v>
      </c>
      <c r="AF24" s="208">
        <v>-88719</v>
      </c>
      <c r="AG24" s="208">
        <v>-78922</v>
      </c>
      <c r="AH24" s="208">
        <v>-65351</v>
      </c>
      <c r="AI24" s="208">
        <v>-66306</v>
      </c>
      <c r="AJ24" s="208">
        <v>-60454</v>
      </c>
      <c r="AK24" s="208">
        <v>-128142</v>
      </c>
      <c r="AL24" s="208">
        <v>-146599</v>
      </c>
      <c r="AM24" s="208">
        <v>-125005</v>
      </c>
      <c r="AN24" s="208">
        <v>-109983</v>
      </c>
      <c r="AO24" s="208">
        <v>-92714</v>
      </c>
      <c r="AP24" s="208">
        <v>-139209</v>
      </c>
      <c r="AQ24" s="208">
        <v>-101038</v>
      </c>
      <c r="AR24" s="208">
        <v>-181528</v>
      </c>
      <c r="AS24" s="208">
        <v>-102048</v>
      </c>
      <c r="AT24" s="208">
        <v>-102322</v>
      </c>
      <c r="AU24" s="208">
        <v>-106822</v>
      </c>
      <c r="AV24" s="208">
        <v>-150685</v>
      </c>
      <c r="AW24" s="208">
        <v>-105543</v>
      </c>
      <c r="AX24" s="208">
        <v>-150713</v>
      </c>
      <c r="AY24" s="208">
        <v>-167723</v>
      </c>
      <c r="AZ24" s="208">
        <v>-240015</v>
      </c>
      <c r="BA24" s="208">
        <v>-280569</v>
      </c>
      <c r="BB24" s="208">
        <v>-320588</v>
      </c>
      <c r="BC24" s="208">
        <v>-321007</v>
      </c>
      <c r="BD24" s="208">
        <v>-263520</v>
      </c>
      <c r="BE24" s="208">
        <v>-300718</v>
      </c>
      <c r="BF24" s="208">
        <v>-330487</v>
      </c>
      <c r="BG24" s="208">
        <v>-295511.85445035517</v>
      </c>
      <c r="BH24" s="208">
        <v>-356918.27832852589</v>
      </c>
      <c r="BI24" s="208">
        <v>-303949</v>
      </c>
      <c r="BJ24" s="208">
        <v>-260337</v>
      </c>
      <c r="BK24" s="208">
        <v>-392732.72167147411</v>
      </c>
      <c r="BL24" s="208">
        <v>-348476</v>
      </c>
      <c r="BM24" s="208">
        <v>-377363</v>
      </c>
      <c r="BN24" s="208">
        <v>-420471</v>
      </c>
      <c r="BO24" s="208">
        <v>-407063</v>
      </c>
      <c r="BP24" s="208">
        <v>-377707</v>
      </c>
      <c r="BR24" s="208">
        <f t="shared" si="0"/>
        <v>-152717</v>
      </c>
      <c r="BS24" s="208">
        <f t="shared" si="1"/>
        <v>-198189</v>
      </c>
      <c r="BT24" s="208">
        <f t="shared" si="2"/>
        <v>-210399</v>
      </c>
      <c r="BU24" s="208">
        <f t="shared" si="3"/>
        <v>-340377</v>
      </c>
      <c r="BV24" s="208">
        <f t="shared" si="4"/>
        <v>-316046</v>
      </c>
      <c r="BW24" s="208">
        <f t="shared" si="5"/>
        <v>-466149</v>
      </c>
      <c r="BX24" s="208">
        <f t="shared" si="6"/>
        <v>-376340</v>
      </c>
      <c r="BY24" s="208">
        <f t="shared" si="7"/>
        <v>-299298</v>
      </c>
      <c r="BZ24" s="208">
        <f t="shared" si="8"/>
        <v>-460200</v>
      </c>
      <c r="CA24" s="208">
        <f t="shared" si="9"/>
        <v>-442944</v>
      </c>
      <c r="CB24" s="208">
        <f t="shared" si="10"/>
        <v>-492720</v>
      </c>
      <c r="CC24" s="208">
        <f t="shared" si="11"/>
        <v>-574664</v>
      </c>
      <c r="CD24" s="208">
        <f t="shared" si="12"/>
        <v>-1162179</v>
      </c>
      <c r="CE24" s="208">
        <f t="shared" si="13"/>
        <v>-1190236.8544503553</v>
      </c>
      <c r="CF24" s="208">
        <v>-1313937</v>
      </c>
      <c r="CG24" s="208">
        <v>-1553373</v>
      </c>
    </row>
    <row r="25" spans="2:85" s="31" customFormat="1" ht="15" customHeight="1">
      <c r="B25" s="41" t="s">
        <v>290</v>
      </c>
      <c r="C25" s="41" t="s">
        <v>312</v>
      </c>
      <c r="D25" s="206">
        <v>90545</v>
      </c>
      <c r="E25" s="206">
        <v>114351</v>
      </c>
      <c r="F25" s="206">
        <v>130263</v>
      </c>
      <c r="G25" s="206">
        <v>128836</v>
      </c>
      <c r="H25" s="206">
        <v>139244</v>
      </c>
      <c r="I25" s="206">
        <v>159659</v>
      </c>
      <c r="J25" s="206">
        <v>131204</v>
      </c>
      <c r="K25" s="206">
        <v>89710</v>
      </c>
      <c r="L25" s="206">
        <v>46262</v>
      </c>
      <c r="M25" s="206">
        <v>4895</v>
      </c>
      <c r="N25" s="206">
        <v>41860</v>
      </c>
      <c r="O25" s="206">
        <v>39135</v>
      </c>
      <c r="P25" s="206">
        <v>84282</v>
      </c>
      <c r="Q25" s="206">
        <v>118906</v>
      </c>
      <c r="R25" s="206">
        <v>137362</v>
      </c>
      <c r="S25" s="206">
        <v>71324</v>
      </c>
      <c r="T25" s="206">
        <v>111392</v>
      </c>
      <c r="U25" s="206">
        <v>99617</v>
      </c>
      <c r="V25" s="206">
        <v>56103</v>
      </c>
      <c r="W25" s="206">
        <v>64016</v>
      </c>
      <c r="X25" s="206">
        <v>5751</v>
      </c>
      <c r="Y25" s="206">
        <v>11045</v>
      </c>
      <c r="Z25" s="206">
        <v>185</v>
      </c>
      <c r="AA25" s="206">
        <v>-23066</v>
      </c>
      <c r="AB25" s="206">
        <v>123</v>
      </c>
      <c r="AC25" s="206">
        <v>32198</v>
      </c>
      <c r="AD25" s="206">
        <v>-2824</v>
      </c>
      <c r="AE25" s="206">
        <v>-28416</v>
      </c>
      <c r="AF25" s="206">
        <v>19855</v>
      </c>
      <c r="AG25" s="206">
        <v>43706</v>
      </c>
      <c r="AH25" s="206">
        <v>57342</v>
      </c>
      <c r="AI25" s="206">
        <v>33041</v>
      </c>
      <c r="AJ25" s="206">
        <v>109806</v>
      </c>
      <c r="AK25" s="206">
        <v>64740</v>
      </c>
      <c r="AL25" s="206">
        <v>81413</v>
      </c>
      <c r="AM25" s="206">
        <v>63256</v>
      </c>
      <c r="AN25" s="206">
        <v>63049</v>
      </c>
      <c r="AO25" s="206">
        <v>158422</v>
      </c>
      <c r="AP25" s="206">
        <v>118895</v>
      </c>
      <c r="AQ25" s="206">
        <v>89277</v>
      </c>
      <c r="AR25" s="206">
        <v>36117</v>
      </c>
      <c r="AS25" s="207">
        <v>103663</v>
      </c>
      <c r="AT25" s="207">
        <v>205793</v>
      </c>
      <c r="AU25" s="207">
        <v>886543</v>
      </c>
      <c r="AV25" s="207">
        <v>264529</v>
      </c>
      <c r="AW25" s="207">
        <v>239419</v>
      </c>
      <c r="AX25" s="207">
        <v>311219</v>
      </c>
      <c r="AY25" s="207">
        <v>179166</v>
      </c>
      <c r="AZ25" s="207">
        <v>247736</v>
      </c>
      <c r="BA25" s="207">
        <v>232223</v>
      </c>
      <c r="BB25" s="207">
        <v>265429</v>
      </c>
      <c r="BC25" s="207">
        <v>136567</v>
      </c>
      <c r="BD25" s="207">
        <v>268987</v>
      </c>
      <c r="BE25" s="207">
        <v>266568</v>
      </c>
      <c r="BF25" s="207">
        <v>238211</v>
      </c>
      <c r="BG25" s="207">
        <v>167474.38048408215</v>
      </c>
      <c r="BH25" s="207">
        <v>266519</v>
      </c>
      <c r="BI25" s="207">
        <v>251997</v>
      </c>
      <c r="BJ25" s="207">
        <v>287267</v>
      </c>
      <c r="BK25" s="207">
        <v>205566</v>
      </c>
      <c r="BL25" s="207">
        <v>58915</v>
      </c>
      <c r="BM25" s="207">
        <v>22078</v>
      </c>
      <c r="BN25" s="207">
        <v>114125</v>
      </c>
      <c r="BO25" s="207">
        <v>-196058</v>
      </c>
      <c r="BP25" s="207">
        <v>42343</v>
      </c>
      <c r="BR25" s="207">
        <f t="shared" si="0"/>
        <v>463995</v>
      </c>
      <c r="BS25" s="207">
        <f t="shared" si="1"/>
        <v>519817</v>
      </c>
      <c r="BT25" s="207">
        <f t="shared" si="2"/>
        <v>132152</v>
      </c>
      <c r="BU25" s="207">
        <f t="shared" si="3"/>
        <v>411874</v>
      </c>
      <c r="BV25" s="207">
        <f t="shared" si="4"/>
        <v>331128</v>
      </c>
      <c r="BW25" s="207">
        <f t="shared" si="5"/>
        <v>-6085</v>
      </c>
      <c r="BX25" s="207">
        <f t="shared" si="6"/>
        <v>1081</v>
      </c>
      <c r="BY25" s="207">
        <f t="shared" si="7"/>
        <v>153944</v>
      </c>
      <c r="BZ25" s="207">
        <f t="shared" si="8"/>
        <v>319215</v>
      </c>
      <c r="CA25" s="207">
        <f t="shared" si="9"/>
        <v>429643</v>
      </c>
      <c r="CB25" s="207">
        <f t="shared" si="10"/>
        <v>1232116</v>
      </c>
      <c r="CC25" s="207">
        <f t="shared" si="11"/>
        <v>994333</v>
      </c>
      <c r="CD25" s="207">
        <f t="shared" si="12"/>
        <v>881955</v>
      </c>
      <c r="CE25" s="207">
        <f t="shared" si="13"/>
        <v>941240.38048408215</v>
      </c>
      <c r="CF25" s="207">
        <v>1011349</v>
      </c>
      <c r="CG25" s="207">
        <v>-940</v>
      </c>
    </row>
    <row r="26" spans="2:85" s="31" customFormat="1" ht="21">
      <c r="B26" s="41" t="s">
        <v>291</v>
      </c>
      <c r="C26" s="41" t="s">
        <v>313</v>
      </c>
      <c r="D26" s="206">
        <v>-25869</v>
      </c>
      <c r="E26" s="206">
        <v>-22521</v>
      </c>
      <c r="F26" s="206">
        <v>-38558</v>
      </c>
      <c r="G26" s="206">
        <v>-25681</v>
      </c>
      <c r="H26" s="206">
        <v>-43549</v>
      </c>
      <c r="I26" s="206">
        <v>-37200</v>
      </c>
      <c r="J26" s="206">
        <v>-41273</v>
      </c>
      <c r="K26" s="206">
        <v>-17458</v>
      </c>
      <c r="L26" s="206">
        <v>-13817</v>
      </c>
      <c r="M26" s="206">
        <v>5208</v>
      </c>
      <c r="N26" s="206">
        <v>-12674</v>
      </c>
      <c r="O26" s="206">
        <v>-9817</v>
      </c>
      <c r="P26" s="206">
        <v>-24905</v>
      </c>
      <c r="Q26" s="206">
        <v>-25374</v>
      </c>
      <c r="R26" s="206">
        <v>-41054</v>
      </c>
      <c r="S26" s="206">
        <v>-13775</v>
      </c>
      <c r="T26" s="206">
        <v>-33864</v>
      </c>
      <c r="U26" s="206">
        <v>-20774</v>
      </c>
      <c r="V26" s="206">
        <v>-13918</v>
      </c>
      <c r="W26" s="206">
        <v>-16287</v>
      </c>
      <c r="X26" s="206">
        <v>119</v>
      </c>
      <c r="Y26" s="206">
        <v>-381</v>
      </c>
      <c r="Z26" s="206">
        <v>-941</v>
      </c>
      <c r="AA26" s="206">
        <v>6537</v>
      </c>
      <c r="AB26" s="206">
        <v>3940</v>
      </c>
      <c r="AC26" s="206">
        <v>-8842</v>
      </c>
      <c r="AD26" s="206">
        <v>3053</v>
      </c>
      <c r="AE26" s="206">
        <v>-10598</v>
      </c>
      <c r="AF26" s="206">
        <v>-5041</v>
      </c>
      <c r="AG26" s="206">
        <v>-5727</v>
      </c>
      <c r="AH26" s="206">
        <v>-18859</v>
      </c>
      <c r="AI26" s="206">
        <v>-19581</v>
      </c>
      <c r="AJ26" s="206">
        <v>-36429</v>
      </c>
      <c r="AK26" s="206">
        <v>-18674</v>
      </c>
      <c r="AL26" s="206">
        <v>-23942</v>
      </c>
      <c r="AM26" s="206">
        <v>-13267</v>
      </c>
      <c r="AN26" s="206">
        <v>-21385</v>
      </c>
      <c r="AO26" s="206">
        <v>-51064</v>
      </c>
      <c r="AP26" s="206">
        <v>-24617</v>
      </c>
      <c r="AQ26" s="206">
        <v>-32033</v>
      </c>
      <c r="AR26" s="206">
        <v>-28429</v>
      </c>
      <c r="AS26" s="207">
        <v>-35933</v>
      </c>
      <c r="AT26" s="207">
        <v>-59205</v>
      </c>
      <c r="AU26" s="207">
        <v>-266457</v>
      </c>
      <c r="AV26" s="207">
        <v>-84309</v>
      </c>
      <c r="AW26" s="207">
        <v>-79393</v>
      </c>
      <c r="AX26" s="207">
        <v>51222</v>
      </c>
      <c r="AY26" s="207">
        <v>2329</v>
      </c>
      <c r="AZ26" s="207">
        <v>-77508</v>
      </c>
      <c r="BA26" s="207">
        <v>-74076</v>
      </c>
      <c r="BB26" s="207">
        <v>-57669</v>
      </c>
      <c r="BC26" s="207">
        <v>-6952</v>
      </c>
      <c r="BD26" s="207">
        <v>-82276</v>
      </c>
      <c r="BE26" s="207">
        <v>-79570</v>
      </c>
      <c r="BF26" s="207">
        <v>-72336</v>
      </c>
      <c r="BG26" s="207">
        <v>-43833.499490558315</v>
      </c>
      <c r="BH26" s="207">
        <v>-106799</v>
      </c>
      <c r="BI26" s="207">
        <v>-115668</v>
      </c>
      <c r="BJ26" s="207">
        <v>-91339</v>
      </c>
      <c r="BK26" s="207">
        <v>-5861</v>
      </c>
      <c r="BL26" s="207">
        <v>-11815</v>
      </c>
      <c r="BM26" s="207">
        <v>-23250</v>
      </c>
      <c r="BN26" s="207">
        <v>-24087</v>
      </c>
      <c r="BO26" s="207">
        <v>73</v>
      </c>
      <c r="BP26" s="207">
        <v>-48126</v>
      </c>
      <c r="BR26" s="207">
        <f t="shared" si="0"/>
        <v>-112629</v>
      </c>
      <c r="BS26" s="207">
        <f t="shared" si="1"/>
        <v>-139480</v>
      </c>
      <c r="BT26" s="207">
        <f t="shared" si="2"/>
        <v>-31100</v>
      </c>
      <c r="BU26" s="207">
        <f t="shared" si="3"/>
        <v>-105108</v>
      </c>
      <c r="BV26" s="207">
        <f t="shared" si="4"/>
        <v>-84843</v>
      </c>
      <c r="BW26" s="207">
        <f t="shared" si="5"/>
        <v>5334</v>
      </c>
      <c r="BX26" s="207">
        <f t="shared" si="6"/>
        <v>-12447</v>
      </c>
      <c r="BY26" s="207">
        <f t="shared" si="7"/>
        <v>-49208</v>
      </c>
      <c r="BZ26" s="207">
        <f t="shared" si="8"/>
        <v>-92312</v>
      </c>
      <c r="CA26" s="207">
        <f t="shared" si="9"/>
        <v>-129099</v>
      </c>
      <c r="CB26" s="207">
        <f t="shared" si="10"/>
        <v>-390024</v>
      </c>
      <c r="CC26" s="207">
        <f t="shared" si="11"/>
        <v>-110151</v>
      </c>
      <c r="CD26" s="207">
        <f t="shared" si="12"/>
        <v>-216205</v>
      </c>
      <c r="CE26" s="207">
        <f t="shared" si="13"/>
        <v>-278015.49949055829</v>
      </c>
      <c r="CF26" s="207">
        <v>-319667</v>
      </c>
      <c r="CG26" s="207">
        <v>-59079</v>
      </c>
    </row>
    <row r="27" spans="2:85" s="31" customFormat="1" ht="15" customHeight="1">
      <c r="B27" s="32" t="s">
        <v>292</v>
      </c>
      <c r="C27" s="32" t="s">
        <v>314</v>
      </c>
      <c r="D27" s="208">
        <v>-35721</v>
      </c>
      <c r="E27" s="211" t="s">
        <v>10</v>
      </c>
      <c r="F27" s="208">
        <v>-41792</v>
      </c>
      <c r="G27" s="208">
        <v>-31173</v>
      </c>
      <c r="H27" s="208">
        <v>-43174</v>
      </c>
      <c r="I27" s="208">
        <v>-37200</v>
      </c>
      <c r="J27" s="208">
        <v>-51607</v>
      </c>
      <c r="K27" s="208">
        <v>-10831</v>
      </c>
      <c r="L27" s="208">
        <v>-11032</v>
      </c>
      <c r="M27" s="208">
        <v>2423</v>
      </c>
      <c r="N27" s="208">
        <v>-22398</v>
      </c>
      <c r="O27" s="208">
        <v>-16643</v>
      </c>
      <c r="P27" s="208">
        <v>-30774</v>
      </c>
      <c r="Q27" s="208">
        <v>-24062</v>
      </c>
      <c r="R27" s="208">
        <v>-41071</v>
      </c>
      <c r="S27" s="208">
        <v>-15842</v>
      </c>
      <c r="T27" s="208">
        <v>-21830</v>
      </c>
      <c r="U27" s="208">
        <v>-15810</v>
      </c>
      <c r="V27" s="208">
        <v>4257</v>
      </c>
      <c r="W27" s="208">
        <v>-8291</v>
      </c>
      <c r="X27" s="208">
        <v>-14122</v>
      </c>
      <c r="Y27" s="208">
        <v>-11396</v>
      </c>
      <c r="Z27" s="208">
        <v>-18839</v>
      </c>
      <c r="AA27" s="208">
        <v>-12902</v>
      </c>
      <c r="AB27" s="208">
        <v>-7359</v>
      </c>
      <c r="AC27" s="208">
        <v>-13902</v>
      </c>
      <c r="AD27" s="208">
        <v>-16370</v>
      </c>
      <c r="AE27" s="208">
        <v>-8700</v>
      </c>
      <c r="AF27" s="208">
        <v>-12269</v>
      </c>
      <c r="AG27" s="208">
        <v>-17223</v>
      </c>
      <c r="AH27" s="208">
        <v>-23680</v>
      </c>
      <c r="AI27" s="208">
        <v>-16165</v>
      </c>
      <c r="AJ27" s="208">
        <v>-13958</v>
      </c>
      <c r="AK27" s="208">
        <v>-11645</v>
      </c>
      <c r="AL27" s="208">
        <v>-17023</v>
      </c>
      <c r="AM27" s="208">
        <v>-6826</v>
      </c>
      <c r="AN27" s="208">
        <v>-17972</v>
      </c>
      <c r="AO27" s="208">
        <v>-41546</v>
      </c>
      <c r="AP27" s="208">
        <v>-21318</v>
      </c>
      <c r="AQ27" s="208">
        <v>-23866</v>
      </c>
      <c r="AR27" s="208">
        <v>-20464</v>
      </c>
      <c r="AS27" s="208">
        <v>-32710</v>
      </c>
      <c r="AT27" s="208">
        <v>-56311</v>
      </c>
      <c r="AU27" s="208">
        <v>-253414</v>
      </c>
      <c r="AV27" s="208">
        <v>-66509</v>
      </c>
      <c r="AW27" s="208">
        <v>-64265</v>
      </c>
      <c r="AX27" s="208">
        <v>51497</v>
      </c>
      <c r="AY27" s="208">
        <v>-41778</v>
      </c>
      <c r="AZ27" s="208">
        <v>-70465</v>
      </c>
      <c r="BA27" s="208">
        <v>-63855</v>
      </c>
      <c r="BB27" s="208">
        <v>-84336</v>
      </c>
      <c r="BC27" s="208">
        <v>-70342</v>
      </c>
      <c r="BD27" s="208">
        <v>-70529</v>
      </c>
      <c r="BE27" s="208">
        <v>-66588</v>
      </c>
      <c r="BF27" s="208">
        <v>-88425</v>
      </c>
      <c r="BG27" s="208">
        <v>-72796.212963924205</v>
      </c>
      <c r="BH27" s="208">
        <v>-84502.095150000008</v>
      </c>
      <c r="BI27" s="208">
        <v>-100925</v>
      </c>
      <c r="BJ27" s="208">
        <v>-62713</v>
      </c>
      <c r="BK27" s="208">
        <v>-87623.904849999992</v>
      </c>
      <c r="BL27" s="208">
        <v>-63328</v>
      </c>
      <c r="BM27" s="208">
        <v>-55144</v>
      </c>
      <c r="BN27" s="208">
        <v>-63827</v>
      </c>
      <c r="BO27" s="208">
        <v>-53419</v>
      </c>
      <c r="BP27" s="208">
        <v>-69986</v>
      </c>
      <c r="BR27" s="208">
        <f t="shared" si="0"/>
        <v>-108686</v>
      </c>
      <c r="BS27" s="208">
        <f t="shared" si="1"/>
        <v>-142812</v>
      </c>
      <c r="BT27" s="208">
        <f t="shared" si="2"/>
        <v>-47650</v>
      </c>
      <c r="BU27" s="208">
        <f t="shared" si="3"/>
        <v>-111749</v>
      </c>
      <c r="BV27" s="208">
        <f t="shared" si="4"/>
        <v>-41674</v>
      </c>
      <c r="BW27" s="208">
        <f t="shared" si="5"/>
        <v>-57259</v>
      </c>
      <c r="BX27" s="208">
        <f t="shared" si="6"/>
        <v>-46331</v>
      </c>
      <c r="BY27" s="208">
        <f t="shared" si="7"/>
        <v>-69337</v>
      </c>
      <c r="BZ27" s="208">
        <f t="shared" si="8"/>
        <v>-49452</v>
      </c>
      <c r="CA27" s="208">
        <f t="shared" si="9"/>
        <v>-104702</v>
      </c>
      <c r="CB27" s="208">
        <f t="shared" si="10"/>
        <v>-362899</v>
      </c>
      <c r="CC27" s="208">
        <f t="shared" si="11"/>
        <v>-121055</v>
      </c>
      <c r="CD27" s="208">
        <f t="shared" si="12"/>
        <v>-288998</v>
      </c>
      <c r="CE27" s="208">
        <f t="shared" si="13"/>
        <v>-298338.21296392422</v>
      </c>
      <c r="CF27" s="208">
        <v>-335764</v>
      </c>
      <c r="CG27" s="208">
        <v>-235718</v>
      </c>
    </row>
    <row r="28" spans="2:85" s="31" customFormat="1" ht="15" customHeight="1">
      <c r="B28" s="32" t="s">
        <v>293</v>
      </c>
      <c r="C28" s="32" t="s">
        <v>315</v>
      </c>
      <c r="D28" s="208">
        <v>9852</v>
      </c>
      <c r="E28" s="211" t="s">
        <v>10</v>
      </c>
      <c r="F28" s="208">
        <v>3234</v>
      </c>
      <c r="G28" s="208">
        <v>5492</v>
      </c>
      <c r="H28" s="208">
        <v>-375</v>
      </c>
      <c r="I28" s="211" t="s">
        <v>10</v>
      </c>
      <c r="J28" s="208">
        <v>10334</v>
      </c>
      <c r="K28" s="208">
        <v>-6627</v>
      </c>
      <c r="L28" s="208">
        <v>-2785</v>
      </c>
      <c r="M28" s="208">
        <v>2785</v>
      </c>
      <c r="N28" s="208">
        <v>9724</v>
      </c>
      <c r="O28" s="208">
        <v>6826</v>
      </c>
      <c r="P28" s="208">
        <v>5869</v>
      </c>
      <c r="Q28" s="208">
        <v>-1312</v>
      </c>
      <c r="R28" s="208">
        <v>17</v>
      </c>
      <c r="S28" s="208">
        <v>2067</v>
      </c>
      <c r="T28" s="208">
        <v>-12034</v>
      </c>
      <c r="U28" s="208">
        <v>-4964</v>
      </c>
      <c r="V28" s="208">
        <v>-18175</v>
      </c>
      <c r="W28" s="208">
        <v>-7996</v>
      </c>
      <c r="X28" s="208">
        <v>14241</v>
      </c>
      <c r="Y28" s="208">
        <v>11015</v>
      </c>
      <c r="Z28" s="208">
        <v>17898</v>
      </c>
      <c r="AA28" s="208">
        <v>19439</v>
      </c>
      <c r="AB28" s="208">
        <v>11299</v>
      </c>
      <c r="AC28" s="208">
        <v>5060</v>
      </c>
      <c r="AD28" s="208">
        <v>19423</v>
      </c>
      <c r="AE28" s="208">
        <v>-1898</v>
      </c>
      <c r="AF28" s="208">
        <v>7228</v>
      </c>
      <c r="AG28" s="208">
        <v>11496</v>
      </c>
      <c r="AH28" s="208">
        <v>4821</v>
      </c>
      <c r="AI28" s="208">
        <v>-3416</v>
      </c>
      <c r="AJ28" s="208">
        <v>-22471</v>
      </c>
      <c r="AK28" s="208">
        <v>-7029</v>
      </c>
      <c r="AL28" s="208">
        <v>-6919</v>
      </c>
      <c r="AM28" s="208">
        <v>-6441</v>
      </c>
      <c r="AN28" s="208">
        <v>-3413</v>
      </c>
      <c r="AO28" s="208">
        <v>-9518</v>
      </c>
      <c r="AP28" s="208">
        <v>-3299</v>
      </c>
      <c r="AQ28" s="208">
        <v>-8167</v>
      </c>
      <c r="AR28" s="208">
        <v>-7965</v>
      </c>
      <c r="AS28" s="208">
        <v>-3223</v>
      </c>
      <c r="AT28" s="208">
        <v>-2894</v>
      </c>
      <c r="AU28" s="208">
        <v>-13043</v>
      </c>
      <c r="AV28" s="208">
        <v>-17800</v>
      </c>
      <c r="AW28" s="208">
        <v>-15128</v>
      </c>
      <c r="AX28" s="208">
        <v>-275</v>
      </c>
      <c r="AY28" s="208">
        <v>44107</v>
      </c>
      <c r="AZ28" s="208">
        <v>-7043</v>
      </c>
      <c r="BA28" s="208">
        <v>-10221</v>
      </c>
      <c r="BB28" s="208">
        <v>26667</v>
      </c>
      <c r="BC28" s="208">
        <v>63390</v>
      </c>
      <c r="BD28" s="208">
        <v>-11747</v>
      </c>
      <c r="BE28" s="208">
        <v>-12982</v>
      </c>
      <c r="BF28" s="208">
        <v>16089</v>
      </c>
      <c r="BG28" s="208">
        <v>28962.71347336589</v>
      </c>
      <c r="BH28" s="208">
        <v>-22297</v>
      </c>
      <c r="BI28" s="208">
        <v>-14743</v>
      </c>
      <c r="BJ28" s="208">
        <v>-28626</v>
      </c>
      <c r="BK28" s="208">
        <v>81763</v>
      </c>
      <c r="BL28" s="208">
        <v>51513</v>
      </c>
      <c r="BM28" s="208">
        <v>31894</v>
      </c>
      <c r="BN28" s="208">
        <v>39740</v>
      </c>
      <c r="BO28" s="208">
        <v>53492</v>
      </c>
      <c r="BP28" s="208">
        <v>21860</v>
      </c>
      <c r="BR28" s="208">
        <f t="shared" si="0"/>
        <v>18578</v>
      </c>
      <c r="BS28" s="208">
        <f t="shared" si="1"/>
        <v>3332</v>
      </c>
      <c r="BT28" s="208">
        <f t="shared" si="2"/>
        <v>16550</v>
      </c>
      <c r="BU28" s="208">
        <f t="shared" si="3"/>
        <v>6641</v>
      </c>
      <c r="BV28" s="208">
        <f t="shared" si="4"/>
        <v>-43169</v>
      </c>
      <c r="BW28" s="208">
        <f t="shared" si="5"/>
        <v>62593</v>
      </c>
      <c r="BX28" s="208">
        <f t="shared" si="6"/>
        <v>33884</v>
      </c>
      <c r="BY28" s="208">
        <f t="shared" si="7"/>
        <v>20129</v>
      </c>
      <c r="BZ28" s="208">
        <f t="shared" si="8"/>
        <v>-42860</v>
      </c>
      <c r="CA28" s="208">
        <f t="shared" si="9"/>
        <v>-24397</v>
      </c>
      <c r="CB28" s="208">
        <f t="shared" si="10"/>
        <v>-27125</v>
      </c>
      <c r="CC28" s="208">
        <f t="shared" si="11"/>
        <v>10904</v>
      </c>
      <c r="CD28" s="208">
        <f t="shared" si="12"/>
        <v>72793</v>
      </c>
      <c r="CE28" s="208">
        <f t="shared" si="13"/>
        <v>20322.71347336589</v>
      </c>
      <c r="CF28" s="208">
        <v>16097</v>
      </c>
      <c r="CG28" s="208">
        <v>176639</v>
      </c>
    </row>
    <row r="29" spans="2:85" s="31" customFormat="1" ht="10.5">
      <c r="B29" s="41" t="s">
        <v>294</v>
      </c>
      <c r="C29" s="41" t="s">
        <v>316</v>
      </c>
      <c r="D29" s="206">
        <v>64676</v>
      </c>
      <c r="E29" s="206">
        <v>91830</v>
      </c>
      <c r="F29" s="206">
        <v>91705</v>
      </c>
      <c r="G29" s="206">
        <v>103155</v>
      </c>
      <c r="H29" s="206">
        <v>95695</v>
      </c>
      <c r="I29" s="206">
        <v>122459</v>
      </c>
      <c r="J29" s="206">
        <v>89931</v>
      </c>
      <c r="K29" s="206">
        <v>72252</v>
      </c>
      <c r="L29" s="206">
        <v>32445</v>
      </c>
      <c r="M29" s="206">
        <v>10103</v>
      </c>
      <c r="N29" s="206">
        <v>29186</v>
      </c>
      <c r="O29" s="206">
        <v>29318</v>
      </c>
      <c r="P29" s="206">
        <v>59377</v>
      </c>
      <c r="Q29" s="206">
        <v>93532</v>
      </c>
      <c r="R29" s="206">
        <v>96308</v>
      </c>
      <c r="S29" s="206">
        <v>57549</v>
      </c>
      <c r="T29" s="206">
        <v>77528</v>
      </c>
      <c r="U29" s="206">
        <v>78843</v>
      </c>
      <c r="V29" s="206">
        <v>42185</v>
      </c>
      <c r="W29" s="206">
        <v>47729</v>
      </c>
      <c r="X29" s="206">
        <v>5870</v>
      </c>
      <c r="Y29" s="206">
        <v>10664</v>
      </c>
      <c r="Z29" s="206">
        <v>-756</v>
      </c>
      <c r="AA29" s="206">
        <v>-16529</v>
      </c>
      <c r="AB29" s="206">
        <v>4063</v>
      </c>
      <c r="AC29" s="206">
        <v>23356</v>
      </c>
      <c r="AD29" s="206">
        <v>229</v>
      </c>
      <c r="AE29" s="206">
        <v>-39014</v>
      </c>
      <c r="AF29" s="206">
        <v>14814</v>
      </c>
      <c r="AG29" s="206">
        <v>37979</v>
      </c>
      <c r="AH29" s="206">
        <v>38483</v>
      </c>
      <c r="AI29" s="206">
        <v>13460</v>
      </c>
      <c r="AJ29" s="206">
        <v>73377</v>
      </c>
      <c r="AK29" s="206">
        <v>46066</v>
      </c>
      <c r="AL29" s="206">
        <v>57471</v>
      </c>
      <c r="AM29" s="206">
        <v>49989</v>
      </c>
      <c r="AN29" s="206">
        <v>41664</v>
      </c>
      <c r="AO29" s="206">
        <v>107358</v>
      </c>
      <c r="AP29" s="206">
        <v>94278</v>
      </c>
      <c r="AQ29" s="206">
        <v>57244</v>
      </c>
      <c r="AR29" s="206">
        <v>7688</v>
      </c>
      <c r="AS29" s="207">
        <v>67730</v>
      </c>
      <c r="AT29" s="207">
        <v>146588</v>
      </c>
      <c r="AU29" s="207">
        <v>620086</v>
      </c>
      <c r="AV29" s="207">
        <v>180220</v>
      </c>
      <c r="AW29" s="207">
        <v>160026</v>
      </c>
      <c r="AX29" s="207">
        <v>362441</v>
      </c>
      <c r="AY29" s="207">
        <v>181495</v>
      </c>
      <c r="AZ29" s="207">
        <v>170228</v>
      </c>
      <c r="BA29" s="207">
        <v>158147</v>
      </c>
      <c r="BB29" s="207">
        <v>207760</v>
      </c>
      <c r="BC29" s="207">
        <v>129615</v>
      </c>
      <c r="BD29" s="207">
        <v>186711</v>
      </c>
      <c r="BE29" s="207">
        <v>186998</v>
      </c>
      <c r="BF29" s="207">
        <v>165875</v>
      </c>
      <c r="BG29" s="207">
        <v>123640.88099352384</v>
      </c>
      <c r="BH29" s="207">
        <v>159720.2976067733</v>
      </c>
      <c r="BI29" s="207">
        <v>136329</v>
      </c>
      <c r="BJ29" s="207">
        <v>195928</v>
      </c>
      <c r="BK29" s="207">
        <v>199704.7023932267</v>
      </c>
      <c r="BL29" s="207">
        <v>47100</v>
      </c>
      <c r="BM29" s="207">
        <v>-1172</v>
      </c>
      <c r="BN29" s="207">
        <v>90038</v>
      </c>
      <c r="BO29" s="207">
        <v>-195985</v>
      </c>
      <c r="BP29" s="207">
        <v>-5783</v>
      </c>
      <c r="BQ29" s="261"/>
      <c r="BR29" s="207">
        <f t="shared" si="0"/>
        <v>351366</v>
      </c>
      <c r="BS29" s="207">
        <f t="shared" si="1"/>
        <v>380337</v>
      </c>
      <c r="BT29" s="207">
        <f t="shared" si="2"/>
        <v>101052</v>
      </c>
      <c r="BU29" s="207">
        <f t="shared" si="3"/>
        <v>306766</v>
      </c>
      <c r="BV29" s="207">
        <f t="shared" si="4"/>
        <v>246285</v>
      </c>
      <c r="BW29" s="207">
        <f t="shared" si="5"/>
        <v>-751</v>
      </c>
      <c r="BX29" s="207">
        <f t="shared" si="6"/>
        <v>-11366</v>
      </c>
      <c r="BY29" s="207">
        <f t="shared" si="7"/>
        <v>104736</v>
      </c>
      <c r="BZ29" s="207">
        <f t="shared" si="8"/>
        <v>226903</v>
      </c>
      <c r="CA29" s="207">
        <f t="shared" si="9"/>
        <v>300544</v>
      </c>
      <c r="CB29" s="207">
        <f t="shared" si="10"/>
        <v>842092</v>
      </c>
      <c r="CC29" s="207">
        <f t="shared" si="11"/>
        <v>884182</v>
      </c>
      <c r="CD29" s="207">
        <f t="shared" si="12"/>
        <v>665750</v>
      </c>
      <c r="CE29" s="207">
        <f t="shared" si="13"/>
        <v>663224.88099352387</v>
      </c>
      <c r="CF29" s="207">
        <v>691682</v>
      </c>
      <c r="CG29" s="207">
        <v>-60019</v>
      </c>
    </row>
    <row r="30" spans="2:85" s="31" customFormat="1" ht="10.5">
      <c r="B30" s="41" t="s">
        <v>295</v>
      </c>
      <c r="C30" s="41" t="s">
        <v>317</v>
      </c>
      <c r="D30" s="203" t="s">
        <v>10</v>
      </c>
      <c r="E30" s="203" t="s">
        <v>10</v>
      </c>
      <c r="F30" s="203" t="s">
        <v>10</v>
      </c>
      <c r="G30" s="203" t="s">
        <v>10</v>
      </c>
      <c r="H30" s="203" t="s">
        <v>10</v>
      </c>
      <c r="I30" s="203" t="s">
        <v>10</v>
      </c>
      <c r="J30" s="203" t="s">
        <v>10</v>
      </c>
      <c r="K30" s="203" t="s">
        <v>10</v>
      </c>
      <c r="L30" s="203" t="s">
        <v>10</v>
      </c>
      <c r="M30" s="203" t="s">
        <v>10</v>
      </c>
      <c r="N30" s="203" t="s">
        <v>10</v>
      </c>
      <c r="O30" s="203" t="s">
        <v>10</v>
      </c>
      <c r="P30" s="203" t="s">
        <v>10</v>
      </c>
      <c r="Q30" s="203" t="s">
        <v>10</v>
      </c>
      <c r="R30" s="203" t="s">
        <v>10</v>
      </c>
      <c r="S30" s="203" t="s">
        <v>10</v>
      </c>
      <c r="T30" s="203" t="s">
        <v>10</v>
      </c>
      <c r="U30" s="203" t="s">
        <v>10</v>
      </c>
      <c r="V30" s="203" t="s">
        <v>10</v>
      </c>
      <c r="W30" s="203" t="s">
        <v>10</v>
      </c>
      <c r="X30" s="203" t="s">
        <v>10</v>
      </c>
      <c r="Y30" s="203" t="s">
        <v>10</v>
      </c>
      <c r="Z30" s="203" t="s">
        <v>10</v>
      </c>
      <c r="AA30" s="203" t="s">
        <v>10</v>
      </c>
      <c r="AB30" s="203" t="s">
        <v>10</v>
      </c>
      <c r="AC30" s="203" t="s">
        <v>10</v>
      </c>
      <c r="AD30" s="203" t="s">
        <v>10</v>
      </c>
      <c r="AE30" s="203" t="s">
        <v>10</v>
      </c>
      <c r="AF30" s="203" t="s">
        <v>10</v>
      </c>
      <c r="AG30" s="203" t="s">
        <v>10</v>
      </c>
      <c r="AH30" s="203" t="s">
        <v>10</v>
      </c>
      <c r="AI30" s="203" t="s">
        <v>10</v>
      </c>
      <c r="AJ30" s="203" t="s">
        <v>10</v>
      </c>
      <c r="AK30" s="203" t="s">
        <v>10</v>
      </c>
      <c r="AL30" s="203" t="s">
        <v>10</v>
      </c>
      <c r="AM30" s="203" t="s">
        <v>10</v>
      </c>
      <c r="AN30" s="203" t="s">
        <v>10</v>
      </c>
      <c r="AO30" s="203" t="s">
        <v>10</v>
      </c>
      <c r="AP30" s="203" t="s">
        <v>10</v>
      </c>
      <c r="AQ30" s="203" t="s">
        <v>10</v>
      </c>
      <c r="AR30" s="203" t="s">
        <v>10</v>
      </c>
      <c r="AS30" s="203" t="s">
        <v>10</v>
      </c>
      <c r="AT30" s="203" t="s">
        <v>10</v>
      </c>
      <c r="AU30" s="207">
        <v>-8784</v>
      </c>
      <c r="AV30" s="207">
        <v>111</v>
      </c>
      <c r="AW30" s="207">
        <v>42</v>
      </c>
      <c r="AX30" s="207">
        <v>363</v>
      </c>
      <c r="AY30" s="207">
        <v>13</v>
      </c>
      <c r="AZ30" s="207">
        <v>101</v>
      </c>
      <c r="BA30" s="207">
        <v>79</v>
      </c>
      <c r="BB30" s="207">
        <v>416</v>
      </c>
      <c r="BC30" s="207">
        <v>56</v>
      </c>
      <c r="BD30" s="207">
        <v>129</v>
      </c>
      <c r="BE30" s="207">
        <v>128</v>
      </c>
      <c r="BF30" s="207">
        <v>-71</v>
      </c>
      <c r="BG30" s="207">
        <v>78.637699999999981</v>
      </c>
      <c r="BH30" s="207">
        <v>44.505820000000007</v>
      </c>
      <c r="BI30" s="207">
        <v>74</v>
      </c>
      <c r="BJ30" s="207">
        <v>57</v>
      </c>
      <c r="BK30" s="207">
        <v>-161.50582</v>
      </c>
      <c r="BL30" s="207">
        <v>68</v>
      </c>
      <c r="BM30" s="207">
        <v>75</v>
      </c>
      <c r="BN30" s="207">
        <v>-55</v>
      </c>
      <c r="BO30" s="207">
        <v>140</v>
      </c>
      <c r="BP30" s="207">
        <v>28</v>
      </c>
      <c r="BR30" s="266">
        <f t="shared" si="0"/>
        <v>0</v>
      </c>
      <c r="BS30" s="266">
        <f t="shared" si="1"/>
        <v>0</v>
      </c>
      <c r="BT30" s="266">
        <f t="shared" si="2"/>
        <v>0</v>
      </c>
      <c r="BU30" s="266">
        <f t="shared" si="3"/>
        <v>0</v>
      </c>
      <c r="BV30" s="266">
        <f t="shared" si="4"/>
        <v>0</v>
      </c>
      <c r="BW30" s="266">
        <f t="shared" si="5"/>
        <v>0</v>
      </c>
      <c r="BX30" s="266">
        <f t="shared" si="6"/>
        <v>0</v>
      </c>
      <c r="BY30" s="266">
        <f t="shared" si="7"/>
        <v>0</v>
      </c>
      <c r="BZ30" s="266">
        <f t="shared" si="8"/>
        <v>0</v>
      </c>
      <c r="CA30" s="266">
        <f t="shared" si="9"/>
        <v>0</v>
      </c>
      <c r="CB30" s="266">
        <f t="shared" si="10"/>
        <v>-8784</v>
      </c>
      <c r="CC30" s="266">
        <f t="shared" si="11"/>
        <v>529</v>
      </c>
      <c r="CD30" s="266">
        <f t="shared" si="12"/>
        <v>652</v>
      </c>
      <c r="CE30" s="266">
        <f t="shared" si="13"/>
        <v>264.6377</v>
      </c>
      <c r="CF30" s="266">
        <v>14</v>
      </c>
      <c r="CG30" s="266">
        <v>228</v>
      </c>
    </row>
    <row r="31" spans="2:85" s="31" customFormat="1" ht="10.5">
      <c r="B31" s="32" t="s">
        <v>296</v>
      </c>
      <c r="C31" s="32" t="s">
        <v>318</v>
      </c>
      <c r="D31" s="203" t="s">
        <v>10</v>
      </c>
      <c r="E31" s="203" t="s">
        <v>10</v>
      </c>
      <c r="F31" s="203" t="s">
        <v>10</v>
      </c>
      <c r="G31" s="203" t="s">
        <v>10</v>
      </c>
      <c r="H31" s="203" t="s">
        <v>10</v>
      </c>
      <c r="I31" s="203" t="s">
        <v>10</v>
      </c>
      <c r="J31" s="203" t="s">
        <v>10</v>
      </c>
      <c r="K31" s="203" t="s">
        <v>10</v>
      </c>
      <c r="L31" s="203" t="s">
        <v>10</v>
      </c>
      <c r="M31" s="203" t="s">
        <v>10</v>
      </c>
      <c r="N31" s="203" t="s">
        <v>10</v>
      </c>
      <c r="O31" s="203" t="s">
        <v>10</v>
      </c>
      <c r="P31" s="203" t="s">
        <v>10</v>
      </c>
      <c r="Q31" s="203" t="s">
        <v>10</v>
      </c>
      <c r="R31" s="203" t="s">
        <v>10</v>
      </c>
      <c r="S31" s="203" t="s">
        <v>10</v>
      </c>
      <c r="T31" s="203" t="s">
        <v>10</v>
      </c>
      <c r="U31" s="203" t="s">
        <v>10</v>
      </c>
      <c r="V31" s="203" t="s">
        <v>10</v>
      </c>
      <c r="W31" s="203" t="s">
        <v>10</v>
      </c>
      <c r="X31" s="203" t="s">
        <v>10</v>
      </c>
      <c r="Y31" s="203" t="s">
        <v>10</v>
      </c>
      <c r="Z31" s="203" t="s">
        <v>10</v>
      </c>
      <c r="AA31" s="203" t="s">
        <v>10</v>
      </c>
      <c r="AB31" s="203" t="s">
        <v>10</v>
      </c>
      <c r="AC31" s="203" t="s">
        <v>10</v>
      </c>
      <c r="AD31" s="203" t="s">
        <v>10</v>
      </c>
      <c r="AE31" s="203" t="s">
        <v>10</v>
      </c>
      <c r="AF31" s="203" t="s">
        <v>10</v>
      </c>
      <c r="AG31" s="203" t="s">
        <v>10</v>
      </c>
      <c r="AH31" s="203" t="s">
        <v>10</v>
      </c>
      <c r="AI31" s="203" t="s">
        <v>10</v>
      </c>
      <c r="AJ31" s="203" t="s">
        <v>10</v>
      </c>
      <c r="AK31" s="203" t="s">
        <v>10</v>
      </c>
      <c r="AL31" s="203" t="s">
        <v>10</v>
      </c>
      <c r="AM31" s="203" t="s">
        <v>10</v>
      </c>
      <c r="AN31" s="203" t="s">
        <v>10</v>
      </c>
      <c r="AO31" s="203" t="s">
        <v>10</v>
      </c>
      <c r="AP31" s="203" t="s">
        <v>10</v>
      </c>
      <c r="AQ31" s="203" t="s">
        <v>10</v>
      </c>
      <c r="AR31" s="203" t="s">
        <v>10</v>
      </c>
      <c r="AS31" s="203" t="s">
        <v>10</v>
      </c>
      <c r="AT31" s="203" t="s">
        <v>10</v>
      </c>
      <c r="AU31" s="208">
        <v>-8784</v>
      </c>
      <c r="AV31" s="208">
        <v>111</v>
      </c>
      <c r="AW31" s="208">
        <v>42</v>
      </c>
      <c r="AX31" s="208">
        <v>363</v>
      </c>
      <c r="AY31" s="208">
        <v>13</v>
      </c>
      <c r="AZ31" s="208">
        <v>101</v>
      </c>
      <c r="BA31" s="208">
        <v>79</v>
      </c>
      <c r="BB31" s="208">
        <v>416</v>
      </c>
      <c r="BC31" s="208">
        <v>56</v>
      </c>
      <c r="BD31" s="208">
        <v>129</v>
      </c>
      <c r="BE31" s="208">
        <v>128</v>
      </c>
      <c r="BF31" s="208">
        <v>-71</v>
      </c>
      <c r="BG31" s="208">
        <v>78.637699999999981</v>
      </c>
      <c r="BH31" s="208">
        <v>44.505820000000007</v>
      </c>
      <c r="BI31" s="208">
        <v>74</v>
      </c>
      <c r="BJ31" s="208">
        <v>57</v>
      </c>
      <c r="BK31" s="208">
        <v>-161.50582</v>
      </c>
      <c r="BL31" s="208">
        <v>68</v>
      </c>
      <c r="BM31" s="208">
        <v>75</v>
      </c>
      <c r="BN31" s="208">
        <v>-55</v>
      </c>
      <c r="BO31" s="208">
        <v>140</v>
      </c>
      <c r="BP31" s="208">
        <v>28</v>
      </c>
      <c r="BR31" s="265">
        <f t="shared" si="0"/>
        <v>0</v>
      </c>
      <c r="BS31" s="265">
        <f t="shared" si="1"/>
        <v>0</v>
      </c>
      <c r="BT31" s="265">
        <f t="shared" si="2"/>
        <v>0</v>
      </c>
      <c r="BU31" s="265">
        <f t="shared" si="3"/>
        <v>0</v>
      </c>
      <c r="BV31" s="265">
        <f t="shared" si="4"/>
        <v>0</v>
      </c>
      <c r="BW31" s="265">
        <f t="shared" si="5"/>
        <v>0</v>
      </c>
      <c r="BX31" s="265">
        <f t="shared" si="6"/>
        <v>0</v>
      </c>
      <c r="BY31" s="265">
        <f t="shared" si="7"/>
        <v>0</v>
      </c>
      <c r="BZ31" s="265">
        <f t="shared" si="8"/>
        <v>0</v>
      </c>
      <c r="CA31" s="265">
        <f t="shared" si="9"/>
        <v>0</v>
      </c>
      <c r="CB31" s="265">
        <f t="shared" si="10"/>
        <v>-8784</v>
      </c>
      <c r="CC31" s="265">
        <f t="shared" si="11"/>
        <v>529</v>
      </c>
      <c r="CD31" s="265">
        <f t="shared" si="12"/>
        <v>652</v>
      </c>
      <c r="CE31" s="265">
        <f t="shared" si="13"/>
        <v>264.6377</v>
      </c>
      <c r="CF31" s="265">
        <v>14</v>
      </c>
      <c r="CG31" s="265">
        <v>228</v>
      </c>
    </row>
    <row r="32" spans="2:85" s="31" customFormat="1" ht="15" customHeight="1">
      <c r="B32" s="41" t="s">
        <v>732</v>
      </c>
      <c r="C32" s="41" t="s">
        <v>735</v>
      </c>
      <c r="D32" s="206">
        <v>64676</v>
      </c>
      <c r="E32" s="206">
        <v>91830</v>
      </c>
      <c r="F32" s="206">
        <v>91705</v>
      </c>
      <c r="G32" s="206">
        <v>103155</v>
      </c>
      <c r="H32" s="206">
        <v>95695</v>
      </c>
      <c r="I32" s="206">
        <v>122459</v>
      </c>
      <c r="J32" s="206">
        <v>89931</v>
      </c>
      <c r="K32" s="206">
        <v>72252</v>
      </c>
      <c r="L32" s="206">
        <v>32445</v>
      </c>
      <c r="M32" s="206">
        <v>10103</v>
      </c>
      <c r="N32" s="206">
        <v>29186</v>
      </c>
      <c r="O32" s="206">
        <v>29318</v>
      </c>
      <c r="P32" s="206">
        <v>59377</v>
      </c>
      <c r="Q32" s="206">
        <v>93532</v>
      </c>
      <c r="R32" s="206">
        <v>96308</v>
      </c>
      <c r="S32" s="206">
        <v>57549</v>
      </c>
      <c r="T32" s="206">
        <v>77528</v>
      </c>
      <c r="U32" s="206">
        <v>78843</v>
      </c>
      <c r="V32" s="206">
        <v>42185</v>
      </c>
      <c r="W32" s="206">
        <v>47729</v>
      </c>
      <c r="X32" s="206">
        <v>5870</v>
      </c>
      <c r="Y32" s="206">
        <v>10664</v>
      </c>
      <c r="Z32" s="206">
        <v>-756</v>
      </c>
      <c r="AA32" s="206">
        <v>-16529</v>
      </c>
      <c r="AB32" s="206">
        <v>4063</v>
      </c>
      <c r="AC32" s="206">
        <v>23356</v>
      </c>
      <c r="AD32" s="206">
        <v>229</v>
      </c>
      <c r="AE32" s="206">
        <v>-39014</v>
      </c>
      <c r="AF32" s="206">
        <v>14814</v>
      </c>
      <c r="AG32" s="206">
        <v>37979</v>
      </c>
      <c r="AH32" s="206">
        <v>38483</v>
      </c>
      <c r="AI32" s="206">
        <v>13460</v>
      </c>
      <c r="AJ32" s="206">
        <v>73377</v>
      </c>
      <c r="AK32" s="206">
        <v>46066</v>
      </c>
      <c r="AL32" s="206">
        <v>57471</v>
      </c>
      <c r="AM32" s="206">
        <v>49989</v>
      </c>
      <c r="AN32" s="206">
        <v>41664</v>
      </c>
      <c r="AO32" s="206">
        <v>107358</v>
      </c>
      <c r="AP32" s="206">
        <v>94278</v>
      </c>
      <c r="AQ32" s="206">
        <v>57244</v>
      </c>
      <c r="AR32" s="206">
        <v>7688</v>
      </c>
      <c r="AS32" s="207">
        <v>67730</v>
      </c>
      <c r="AT32" s="207">
        <v>146588</v>
      </c>
      <c r="AU32" s="207">
        <v>611802</v>
      </c>
      <c r="AV32" s="207">
        <v>180331</v>
      </c>
      <c r="AW32" s="207">
        <v>160068</v>
      </c>
      <c r="AX32" s="207">
        <v>362804</v>
      </c>
      <c r="AY32" s="207">
        <v>181508</v>
      </c>
      <c r="AZ32" s="207">
        <v>170329</v>
      </c>
      <c r="BA32" s="207">
        <v>158226</v>
      </c>
      <c r="BB32" s="207">
        <v>208176</v>
      </c>
      <c r="BC32" s="207">
        <v>129671</v>
      </c>
      <c r="BD32" s="207">
        <v>186840</v>
      </c>
      <c r="BE32" s="207">
        <v>187126</v>
      </c>
      <c r="BF32" s="207">
        <v>165804</v>
      </c>
      <c r="BG32" s="207">
        <v>123719.51869352454</v>
      </c>
      <c r="BH32" s="207">
        <v>159764.80342677352</v>
      </c>
      <c r="BI32" s="207">
        <v>136403</v>
      </c>
      <c r="BJ32" s="207">
        <v>195985</v>
      </c>
      <c r="BK32" s="207">
        <v>199543.19657322648</v>
      </c>
      <c r="BL32" s="207">
        <v>47168</v>
      </c>
      <c r="BM32" s="207">
        <v>-1097</v>
      </c>
      <c r="BN32" s="207">
        <v>89983</v>
      </c>
      <c r="BO32" s="207">
        <v>-195845</v>
      </c>
      <c r="BP32" s="207">
        <v>-5755</v>
      </c>
      <c r="BR32" s="207">
        <f t="shared" si="0"/>
        <v>351366</v>
      </c>
      <c r="BS32" s="207">
        <f t="shared" si="1"/>
        <v>380337</v>
      </c>
      <c r="BT32" s="207">
        <f t="shared" si="2"/>
        <v>101052</v>
      </c>
      <c r="BU32" s="207">
        <f t="shared" si="3"/>
        <v>306766</v>
      </c>
      <c r="BV32" s="207">
        <f t="shared" si="4"/>
        <v>246285</v>
      </c>
      <c r="BW32" s="207">
        <f t="shared" si="5"/>
        <v>-751</v>
      </c>
      <c r="BX32" s="207">
        <f t="shared" si="6"/>
        <v>-11366</v>
      </c>
      <c r="BY32" s="207">
        <f t="shared" si="7"/>
        <v>104736</v>
      </c>
      <c r="BZ32" s="207">
        <f t="shared" si="8"/>
        <v>226903</v>
      </c>
      <c r="CA32" s="207">
        <f t="shared" si="9"/>
        <v>300544</v>
      </c>
      <c r="CB32" s="207">
        <f t="shared" si="10"/>
        <v>833808</v>
      </c>
      <c r="CC32" s="207">
        <f t="shared" si="11"/>
        <v>884711</v>
      </c>
      <c r="CD32" s="207">
        <f t="shared" si="12"/>
        <v>666402</v>
      </c>
      <c r="CE32" s="207">
        <f t="shared" si="13"/>
        <v>663489.51869352453</v>
      </c>
      <c r="CF32" s="207">
        <v>691696</v>
      </c>
      <c r="CG32" s="207">
        <v>-59791</v>
      </c>
    </row>
    <row r="33" spans="2:85" s="31" customFormat="1" ht="15" customHeight="1">
      <c r="B33" s="33" t="s">
        <v>733</v>
      </c>
      <c r="C33" s="33" t="s">
        <v>736</v>
      </c>
      <c r="D33" s="210"/>
      <c r="E33" s="210"/>
      <c r="F33" s="210"/>
      <c r="G33" s="210"/>
      <c r="H33" s="210"/>
      <c r="I33" s="210"/>
      <c r="J33" s="210"/>
      <c r="K33" s="210"/>
      <c r="L33" s="210"/>
      <c r="M33" s="210"/>
      <c r="N33" s="210"/>
      <c r="O33" s="210"/>
      <c r="P33" s="210"/>
      <c r="Q33" s="210"/>
      <c r="R33" s="210"/>
      <c r="S33" s="210"/>
      <c r="T33" s="210"/>
      <c r="U33" s="210"/>
      <c r="V33" s="210"/>
      <c r="W33" s="210"/>
      <c r="X33" s="210"/>
      <c r="Y33" s="210"/>
      <c r="Z33" s="210"/>
      <c r="AA33" s="210"/>
      <c r="AB33" s="210"/>
      <c r="AC33" s="210"/>
      <c r="AD33" s="210"/>
      <c r="AE33" s="210"/>
      <c r="AF33" s="210"/>
      <c r="AG33" s="210"/>
      <c r="AH33" s="210"/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08"/>
      <c r="AT33" s="208"/>
      <c r="AU33" s="208"/>
      <c r="AV33" s="208"/>
      <c r="AW33" s="208"/>
      <c r="AX33" s="208"/>
      <c r="AY33" s="208"/>
      <c r="AZ33" s="208">
        <v>40255</v>
      </c>
      <c r="BA33" s="208">
        <v>53700</v>
      </c>
      <c r="BB33" s="208">
        <v>60497</v>
      </c>
      <c r="BC33" s="208">
        <v>40230</v>
      </c>
      <c r="BD33" s="208">
        <v>64732</v>
      </c>
      <c r="BE33" s="208">
        <v>70328</v>
      </c>
      <c r="BF33" s="208">
        <v>78390</v>
      </c>
      <c r="BG33" s="208">
        <v>68351.995158230071</v>
      </c>
      <c r="BH33" s="208">
        <v>77936.175938851389</v>
      </c>
      <c r="BI33" s="208">
        <v>49421</v>
      </c>
      <c r="BJ33" s="208">
        <v>74081</v>
      </c>
      <c r="BK33" s="208">
        <v>81756.824061148611</v>
      </c>
      <c r="BL33" s="208">
        <v>54838</v>
      </c>
      <c r="BM33" s="208">
        <v>33832</v>
      </c>
      <c r="BN33" s="208">
        <v>66834</v>
      </c>
      <c r="BO33" s="208">
        <v>35448</v>
      </c>
      <c r="BP33" s="208">
        <v>41841</v>
      </c>
      <c r="BR33" s="265">
        <f t="shared" si="0"/>
        <v>0</v>
      </c>
      <c r="BS33" s="265">
        <f t="shared" si="1"/>
        <v>0</v>
      </c>
      <c r="BT33" s="265">
        <f t="shared" si="2"/>
        <v>0</v>
      </c>
      <c r="BU33" s="265">
        <f t="shared" si="3"/>
        <v>0</v>
      </c>
      <c r="BV33" s="265">
        <f t="shared" si="4"/>
        <v>0</v>
      </c>
      <c r="BW33" s="265">
        <f t="shared" si="5"/>
        <v>0</v>
      </c>
      <c r="BX33" s="265">
        <f t="shared" si="6"/>
        <v>0</v>
      </c>
      <c r="BY33" s="265">
        <f t="shared" si="7"/>
        <v>0</v>
      </c>
      <c r="BZ33" s="265">
        <f t="shared" si="8"/>
        <v>0</v>
      </c>
      <c r="CA33" s="265">
        <f t="shared" si="9"/>
        <v>0</v>
      </c>
      <c r="CB33" s="265">
        <f t="shared" si="10"/>
        <v>0</v>
      </c>
      <c r="CC33" s="265">
        <f t="shared" si="11"/>
        <v>0</v>
      </c>
      <c r="CD33" s="265">
        <f t="shared" si="12"/>
        <v>194682</v>
      </c>
      <c r="CE33" s="265">
        <f t="shared" si="13"/>
        <v>281801.99515823007</v>
      </c>
      <c r="CF33" s="265">
        <v>283195</v>
      </c>
      <c r="CG33" s="265">
        <v>190952</v>
      </c>
    </row>
    <row r="34" spans="2:85" s="23" customFormat="1" ht="15" customHeight="1">
      <c r="B34" s="240" t="s">
        <v>734</v>
      </c>
      <c r="C34" s="240" t="s">
        <v>737</v>
      </c>
      <c r="D34" s="241"/>
      <c r="E34" s="241"/>
      <c r="F34" s="241"/>
      <c r="G34" s="241"/>
      <c r="H34" s="241"/>
      <c r="I34" s="241"/>
      <c r="J34" s="241"/>
      <c r="K34" s="241"/>
      <c r="L34" s="241"/>
      <c r="M34" s="241"/>
      <c r="N34" s="241"/>
      <c r="O34" s="241"/>
      <c r="P34" s="241"/>
      <c r="Q34" s="241"/>
      <c r="R34" s="241"/>
      <c r="S34" s="241"/>
      <c r="T34" s="241"/>
      <c r="U34" s="241"/>
      <c r="V34" s="241"/>
      <c r="W34" s="241"/>
      <c r="X34" s="241"/>
      <c r="Y34" s="241"/>
      <c r="Z34" s="241"/>
      <c r="AA34" s="241"/>
      <c r="AB34" s="241"/>
      <c r="AC34" s="241"/>
      <c r="AD34" s="241"/>
      <c r="AE34" s="241"/>
      <c r="AF34" s="241"/>
      <c r="AG34" s="241"/>
      <c r="AH34" s="241"/>
      <c r="AI34" s="241"/>
      <c r="AJ34" s="241"/>
      <c r="AK34" s="241"/>
      <c r="AL34" s="241"/>
      <c r="AM34" s="241"/>
      <c r="AN34" s="241"/>
      <c r="AO34" s="241"/>
      <c r="AP34" s="241"/>
      <c r="AQ34" s="241"/>
      <c r="AR34" s="241"/>
      <c r="AS34" s="242"/>
      <c r="AT34" s="242"/>
      <c r="AU34" s="242"/>
      <c r="AV34" s="242"/>
      <c r="AW34" s="242"/>
      <c r="AX34" s="242"/>
      <c r="AY34" s="242"/>
      <c r="AZ34" s="242">
        <v>130074</v>
      </c>
      <c r="BA34" s="242">
        <v>104526</v>
      </c>
      <c r="BB34" s="242">
        <v>147679</v>
      </c>
      <c r="BC34" s="242">
        <v>89441</v>
      </c>
      <c r="BD34" s="242">
        <v>122108</v>
      </c>
      <c r="BE34" s="242">
        <v>116798</v>
      </c>
      <c r="BF34" s="242">
        <v>87414</v>
      </c>
      <c r="BG34" s="242">
        <v>55367.523535294473</v>
      </c>
      <c r="BH34" s="242">
        <v>81828.627487922131</v>
      </c>
      <c r="BI34" s="242">
        <v>86982</v>
      </c>
      <c r="BJ34" s="242">
        <v>121904</v>
      </c>
      <c r="BK34" s="242">
        <v>117786.37251207787</v>
      </c>
      <c r="BL34" s="242">
        <v>-7670</v>
      </c>
      <c r="BM34" s="242">
        <v>-34929</v>
      </c>
      <c r="BN34" s="242">
        <v>23149</v>
      </c>
      <c r="BO34" s="242">
        <v>-231293</v>
      </c>
      <c r="BP34" s="242">
        <v>-47596</v>
      </c>
      <c r="BR34" s="267">
        <f t="shared" si="0"/>
        <v>0</v>
      </c>
      <c r="BS34" s="267">
        <f t="shared" si="1"/>
        <v>0</v>
      </c>
      <c r="BT34" s="267">
        <f t="shared" si="2"/>
        <v>0</v>
      </c>
      <c r="BU34" s="267">
        <f t="shared" si="3"/>
        <v>0</v>
      </c>
      <c r="BV34" s="267">
        <f t="shared" si="4"/>
        <v>0</v>
      </c>
      <c r="BW34" s="267">
        <f t="shared" si="5"/>
        <v>0</v>
      </c>
      <c r="BX34" s="267">
        <f t="shared" si="6"/>
        <v>0</v>
      </c>
      <c r="BY34" s="267">
        <f t="shared" si="7"/>
        <v>0</v>
      </c>
      <c r="BZ34" s="267">
        <f t="shared" si="8"/>
        <v>0</v>
      </c>
      <c r="CA34" s="267">
        <f t="shared" si="9"/>
        <v>0</v>
      </c>
      <c r="CB34" s="267">
        <f t="shared" si="10"/>
        <v>0</v>
      </c>
      <c r="CC34" s="267">
        <f t="shared" si="11"/>
        <v>0</v>
      </c>
      <c r="CD34" s="267">
        <f t="shared" si="12"/>
        <v>471720</v>
      </c>
      <c r="CE34" s="267">
        <f t="shared" si="13"/>
        <v>381687.52353529446</v>
      </c>
      <c r="CF34" s="267">
        <v>408501</v>
      </c>
      <c r="CG34" s="242">
        <v>-250743</v>
      </c>
    </row>
    <row r="35" spans="2:85">
      <c r="BC35" s="140"/>
    </row>
    <row r="36" spans="2:85">
      <c r="BC36" s="239"/>
    </row>
    <row r="37" spans="2:85">
      <c r="BC37" s="140"/>
    </row>
  </sheetData>
  <phoneticPr fontId="26" type="noConversion"/>
  <pageMargins left="0.511811024" right="0.511811024" top="0.78740157499999996" bottom="0.78740157499999996" header="0.31496062000000002" footer="0.31496062000000002"/>
  <pageSetup paperSize="9" orientation="portrait" r:id="rId1"/>
  <ignoredErrors>
    <ignoredError sqref="BR20:CE34 BR6:CE18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1FA49-3D6F-4A35-887B-62FDE24F0742}">
  <sheetPr>
    <tabColor rgb="FF0539B6"/>
  </sheetPr>
  <dimension ref="B5:CG106"/>
  <sheetViews>
    <sheetView showGridLines="0" workbookViewId="0">
      <pane xSplit="3" ySplit="6" topLeftCell="BL71" activePane="bottomRight" state="frozen"/>
      <selection pane="topRight" activeCell="D1" sqref="D1"/>
      <selection pane="bottomLeft" activeCell="A11" sqref="A11"/>
      <selection pane="bottomRight" activeCell="BO90" sqref="BO90"/>
    </sheetView>
  </sheetViews>
  <sheetFormatPr defaultRowHeight="14.5" outlineLevelCol="1"/>
  <cols>
    <col min="1" max="1" width="3.08984375" customWidth="1"/>
    <col min="2" max="2" width="39.36328125" customWidth="1"/>
    <col min="3" max="3" width="49.453125" customWidth="1"/>
    <col min="4" max="4" width="8.6328125" bestFit="1" customWidth="1"/>
    <col min="5" max="5" width="8.36328125" bestFit="1" customWidth="1"/>
    <col min="6" max="6" width="9" bestFit="1" customWidth="1"/>
    <col min="7" max="7" width="9.90625" bestFit="1" customWidth="1"/>
    <col min="8" max="8" width="9.453125" bestFit="1" customWidth="1"/>
    <col min="9" max="9" width="9" bestFit="1" customWidth="1"/>
    <col min="10" max="10" width="9.90625" bestFit="1" customWidth="1"/>
    <col min="11" max="11" width="9.36328125" bestFit="1" customWidth="1"/>
    <col min="12" max="12" width="8.6328125" bestFit="1" customWidth="1"/>
    <col min="13" max="13" width="8.453125" bestFit="1" customWidth="1"/>
    <col min="14" max="14" width="9.08984375" bestFit="1" customWidth="1"/>
    <col min="15" max="15" width="8.453125" bestFit="1" customWidth="1"/>
    <col min="16" max="16" width="9.90625" bestFit="1" customWidth="1"/>
    <col min="17" max="18" width="9" bestFit="1" customWidth="1"/>
    <col min="19" max="19" width="9.54296875" bestFit="1" customWidth="1"/>
    <col min="20" max="20" width="9.453125" bestFit="1" customWidth="1"/>
    <col min="21" max="21" width="9.08984375" bestFit="1" customWidth="1"/>
    <col min="22" max="22" width="9.453125" bestFit="1" customWidth="1"/>
    <col min="23" max="25" width="9.90625" bestFit="1" customWidth="1"/>
    <col min="26" max="26" width="9.54296875" bestFit="1" customWidth="1"/>
    <col min="27" max="27" width="9.90625" bestFit="1" customWidth="1"/>
    <col min="28" max="28" width="9.6328125" bestFit="1" customWidth="1"/>
    <col min="29" max="29" width="9.453125" bestFit="1" customWidth="1"/>
    <col min="30" max="31" width="9.54296875" bestFit="1" customWidth="1"/>
    <col min="32" max="32" width="9.36328125" bestFit="1" customWidth="1"/>
    <col min="33" max="33" width="9.6328125" bestFit="1" customWidth="1"/>
    <col min="34" max="35" width="9.54296875" bestFit="1" customWidth="1"/>
    <col min="36" max="36" width="8.90625" bestFit="1" customWidth="1"/>
    <col min="37" max="37" width="9.54296875" bestFit="1" customWidth="1"/>
    <col min="38" max="38" width="9.453125" bestFit="1" customWidth="1"/>
    <col min="39" max="40" width="9.36328125" bestFit="1" customWidth="1"/>
    <col min="41" max="41" width="9.54296875" bestFit="1" customWidth="1"/>
    <col min="42" max="42" width="8.90625" bestFit="1" customWidth="1"/>
    <col min="43" max="44" width="9.36328125" bestFit="1" customWidth="1"/>
    <col min="45" max="47" width="9.90625" bestFit="1" customWidth="1"/>
    <col min="48" max="48" width="9.6328125" bestFit="1" customWidth="1"/>
    <col min="49" max="49" width="9" bestFit="1" customWidth="1"/>
    <col min="50" max="50" width="9.54296875" bestFit="1" customWidth="1"/>
    <col min="51" max="51" width="9.6328125" bestFit="1" customWidth="1"/>
    <col min="52" max="52" width="9.453125" bestFit="1" customWidth="1"/>
    <col min="53" max="53" width="9.54296875" bestFit="1" customWidth="1"/>
    <col min="54" max="54" width="9.6328125" bestFit="1" customWidth="1"/>
    <col min="55" max="58" width="10.08984375" bestFit="1" customWidth="1"/>
    <col min="59" max="59" width="11" bestFit="1" customWidth="1"/>
    <col min="60" max="68" width="11" customWidth="1"/>
    <col min="70" max="70" width="12.453125" hidden="1" customWidth="1" outlineLevel="1"/>
    <col min="71" max="71" width="12.36328125" hidden="1" customWidth="1" outlineLevel="1"/>
    <col min="72" max="73" width="12.54296875" hidden="1" customWidth="1" outlineLevel="1"/>
    <col min="74" max="74" width="12.08984375" hidden="1" customWidth="1" outlineLevel="1"/>
    <col min="75" max="75" width="12.453125" hidden="1" customWidth="1" outlineLevel="1"/>
    <col min="76" max="76" width="12.6328125" hidden="1" customWidth="1" outlineLevel="1"/>
    <col min="77" max="77" width="12.36328125" hidden="1" customWidth="1" outlineLevel="1"/>
    <col min="78" max="78" width="12.54296875" hidden="1" customWidth="1" outlineLevel="1"/>
    <col min="79" max="79" width="12" hidden="1" customWidth="1" outlineLevel="1"/>
    <col min="80" max="80" width="12.453125" hidden="1" customWidth="1" outlineLevel="1"/>
    <col min="81" max="81" width="12.54296875" hidden="1" customWidth="1" outlineLevel="1"/>
    <col min="82" max="82" width="12.6328125" hidden="1" customWidth="1" outlineLevel="1"/>
    <col min="83" max="83" width="11.6328125" hidden="1" customWidth="1" outlineLevel="1"/>
    <col min="84" max="85" width="11.6328125" bestFit="1" customWidth="1" collapsed="1"/>
  </cols>
  <sheetData>
    <row r="5" spans="2:85" s="49" customFormat="1" ht="15" customHeight="1">
      <c r="B5" s="74" t="s">
        <v>451</v>
      </c>
      <c r="C5" s="74" t="s">
        <v>452</v>
      </c>
      <c r="D5" s="216" t="s">
        <v>688</v>
      </c>
      <c r="E5" s="216" t="s">
        <v>689</v>
      </c>
      <c r="F5" s="216" t="s">
        <v>690</v>
      </c>
      <c r="G5" s="216" t="s">
        <v>691</v>
      </c>
      <c r="H5" s="216" t="s">
        <v>644</v>
      </c>
      <c r="I5" s="216" t="s">
        <v>645</v>
      </c>
      <c r="J5" s="216" t="s">
        <v>646</v>
      </c>
      <c r="K5" s="216" t="s">
        <v>647</v>
      </c>
      <c r="L5" s="216" t="s">
        <v>648</v>
      </c>
      <c r="M5" s="216" t="s">
        <v>649</v>
      </c>
      <c r="N5" s="216" t="s">
        <v>650</v>
      </c>
      <c r="O5" s="216" t="s">
        <v>651</v>
      </c>
      <c r="P5" s="216" t="s">
        <v>652</v>
      </c>
      <c r="Q5" s="216" t="s">
        <v>653</v>
      </c>
      <c r="R5" s="216" t="s">
        <v>654</v>
      </c>
      <c r="S5" s="216" t="s">
        <v>655</v>
      </c>
      <c r="T5" s="216" t="s">
        <v>656</v>
      </c>
      <c r="U5" s="216" t="s">
        <v>657</v>
      </c>
      <c r="V5" s="216" t="s">
        <v>658</v>
      </c>
      <c r="W5" s="216" t="s">
        <v>659</v>
      </c>
      <c r="X5" s="216" t="s">
        <v>660</v>
      </c>
      <c r="Y5" s="216" t="s">
        <v>661</v>
      </c>
      <c r="Z5" s="216" t="s">
        <v>662</v>
      </c>
      <c r="AA5" s="216" t="s">
        <v>663</v>
      </c>
      <c r="AB5" s="216" t="s">
        <v>664</v>
      </c>
      <c r="AC5" s="216" t="s">
        <v>665</v>
      </c>
      <c r="AD5" s="216" t="s">
        <v>666</v>
      </c>
      <c r="AE5" s="216" t="s">
        <v>667</v>
      </c>
      <c r="AF5" s="216" t="s">
        <v>668</v>
      </c>
      <c r="AG5" s="216" t="s">
        <v>669</v>
      </c>
      <c r="AH5" s="216" t="s">
        <v>670</v>
      </c>
      <c r="AI5" s="216" t="s">
        <v>671</v>
      </c>
      <c r="AJ5" s="216" t="s">
        <v>672</v>
      </c>
      <c r="AK5" s="216" t="s">
        <v>673</v>
      </c>
      <c r="AL5" s="216" t="s">
        <v>674</v>
      </c>
      <c r="AM5" s="216" t="s">
        <v>675</v>
      </c>
      <c r="AN5" s="216" t="s">
        <v>676</v>
      </c>
      <c r="AO5" s="216" t="s">
        <v>677</v>
      </c>
      <c r="AP5" s="216" t="s">
        <v>678</v>
      </c>
      <c r="AQ5" s="216" t="s">
        <v>679</v>
      </c>
      <c r="AR5" s="216" t="s">
        <v>680</v>
      </c>
      <c r="AS5" s="216" t="s">
        <v>681</v>
      </c>
      <c r="AT5" s="216" t="s">
        <v>682</v>
      </c>
      <c r="AU5" s="216" t="s">
        <v>683</v>
      </c>
      <c r="AV5" s="216" t="s">
        <v>684</v>
      </c>
      <c r="AW5" s="216" t="s">
        <v>685</v>
      </c>
      <c r="AX5" s="216" t="s">
        <v>686</v>
      </c>
      <c r="AY5" s="216" t="s">
        <v>687</v>
      </c>
      <c r="AZ5" s="216" t="s">
        <v>640</v>
      </c>
      <c r="BA5" s="216" t="s">
        <v>641</v>
      </c>
      <c r="BB5" s="216" t="s">
        <v>642</v>
      </c>
      <c r="BC5" s="216" t="s">
        <v>643</v>
      </c>
      <c r="BD5" s="216" t="s">
        <v>692</v>
      </c>
      <c r="BE5" s="216" t="s">
        <v>727</v>
      </c>
      <c r="BF5" s="216" t="s">
        <v>731</v>
      </c>
      <c r="BG5" s="216" t="s">
        <v>738</v>
      </c>
      <c r="BH5" s="216" t="s">
        <v>739</v>
      </c>
      <c r="BI5" s="216" t="s">
        <v>800</v>
      </c>
      <c r="BJ5" s="216" t="s">
        <v>851</v>
      </c>
      <c r="BK5" s="216" t="s">
        <v>854</v>
      </c>
      <c r="BL5" s="216" t="s">
        <v>855</v>
      </c>
      <c r="BM5" s="216" t="s">
        <v>863</v>
      </c>
      <c r="BN5" s="216" t="s">
        <v>868</v>
      </c>
      <c r="BO5" s="216" t="s">
        <v>885</v>
      </c>
      <c r="BP5" s="216" t="s">
        <v>940</v>
      </c>
      <c r="BR5" s="216">
        <v>2010</v>
      </c>
      <c r="BS5" s="216">
        <v>2011</v>
      </c>
      <c r="BT5" s="216">
        <v>2012</v>
      </c>
      <c r="BU5" s="216">
        <v>2013</v>
      </c>
      <c r="BV5" s="216">
        <v>2014</v>
      </c>
      <c r="BW5" s="216">
        <v>2015</v>
      </c>
      <c r="BX5" s="216">
        <v>2016</v>
      </c>
      <c r="BY5" s="216">
        <v>2017</v>
      </c>
      <c r="BZ5" s="216">
        <v>2018</v>
      </c>
      <c r="CA5" s="216">
        <v>2019</v>
      </c>
      <c r="CB5" s="216">
        <v>2020</v>
      </c>
      <c r="CC5" s="216">
        <v>2021</v>
      </c>
      <c r="CD5" s="216">
        <v>2022</v>
      </c>
      <c r="CE5" s="216">
        <v>2023</v>
      </c>
      <c r="CF5" s="216">
        <v>2024</v>
      </c>
      <c r="CG5" s="216">
        <v>2025</v>
      </c>
    </row>
    <row r="6" spans="2:85" s="31" customFormat="1" ht="15" customHeight="1">
      <c r="B6" s="35" t="s">
        <v>319</v>
      </c>
      <c r="C6" s="35" t="s">
        <v>383</v>
      </c>
      <c r="D6" s="124">
        <v>-46253</v>
      </c>
      <c r="E6" s="124">
        <v>126708</v>
      </c>
      <c r="F6" s="124">
        <v>-61267</v>
      </c>
      <c r="G6" s="124">
        <v>204394</v>
      </c>
      <c r="H6" s="124">
        <v>107174</v>
      </c>
      <c r="I6" s="124">
        <v>49671</v>
      </c>
      <c r="J6" s="124">
        <v>135516</v>
      </c>
      <c r="K6" s="124">
        <v>-280598</v>
      </c>
      <c r="L6" s="124">
        <v>-22298</v>
      </c>
      <c r="M6" s="124">
        <v>56238</v>
      </c>
      <c r="N6" s="124">
        <v>182419</v>
      </c>
      <c r="O6" s="124">
        <v>55586</v>
      </c>
      <c r="P6" s="124">
        <v>-60846</v>
      </c>
      <c r="Q6" s="124">
        <v>198076</v>
      </c>
      <c r="R6" s="124">
        <v>41550</v>
      </c>
      <c r="S6" s="124">
        <v>247572</v>
      </c>
      <c r="T6" s="124">
        <v>167651</v>
      </c>
      <c r="U6" s="124">
        <v>63781</v>
      </c>
      <c r="V6" s="124">
        <v>248171</v>
      </c>
      <c r="W6" s="124">
        <v>216508</v>
      </c>
      <c r="X6" s="124">
        <v>134964</v>
      </c>
      <c r="Y6" s="124">
        <v>-54294</v>
      </c>
      <c r="Z6" s="124">
        <v>-27125</v>
      </c>
      <c r="AA6" s="124">
        <v>104082</v>
      </c>
      <c r="AB6" s="124">
        <v>154125</v>
      </c>
      <c r="AC6" s="124">
        <v>290741</v>
      </c>
      <c r="AD6" s="124">
        <v>139904</v>
      </c>
      <c r="AE6" s="124">
        <v>-139113</v>
      </c>
      <c r="AF6" s="124">
        <v>52348</v>
      </c>
      <c r="AG6" s="124">
        <v>292583</v>
      </c>
      <c r="AH6" s="124">
        <v>133975</v>
      </c>
      <c r="AI6" s="124">
        <v>-23008</v>
      </c>
      <c r="AJ6" s="124">
        <v>155615</v>
      </c>
      <c r="AK6" s="124">
        <v>68371</v>
      </c>
      <c r="AL6" s="124">
        <v>-95186</v>
      </c>
      <c r="AM6" s="124">
        <v>247254</v>
      </c>
      <c r="AN6" s="124">
        <v>57790</v>
      </c>
      <c r="AO6" s="124">
        <v>77401</v>
      </c>
      <c r="AP6" s="124">
        <v>81544</v>
      </c>
      <c r="AQ6" s="124">
        <v>271271</v>
      </c>
      <c r="AR6" s="124">
        <v>24715</v>
      </c>
      <c r="AS6" s="124">
        <v>320429</v>
      </c>
      <c r="AT6" s="124">
        <v>252084</v>
      </c>
      <c r="AU6" s="124">
        <v>211253.91767</v>
      </c>
      <c r="AV6" s="124">
        <v>-226504</v>
      </c>
      <c r="AW6" s="124">
        <v>-172071</v>
      </c>
      <c r="AX6" s="124">
        <v>-17521</v>
      </c>
      <c r="AY6" s="124">
        <v>1325157</v>
      </c>
      <c r="AZ6" s="124">
        <v>-312357</v>
      </c>
      <c r="BA6" s="124">
        <v>23100</v>
      </c>
      <c r="BB6" s="124">
        <v>157897</v>
      </c>
      <c r="BC6" s="124">
        <v>1261175</v>
      </c>
      <c r="BD6" s="124">
        <v>-342089</v>
      </c>
      <c r="BE6" s="124">
        <v>558637</v>
      </c>
      <c r="BF6" s="124">
        <v>729324</v>
      </c>
      <c r="BG6" s="124">
        <v>1236019</v>
      </c>
      <c r="BH6" s="124">
        <v>-317128</v>
      </c>
      <c r="BI6" s="124">
        <v>231969</v>
      </c>
      <c r="BJ6" s="124">
        <v>-259044</v>
      </c>
      <c r="BK6" s="124">
        <v>720338</v>
      </c>
      <c r="BL6" s="330">
        <v>243479</v>
      </c>
      <c r="BM6" s="330">
        <v>193769</v>
      </c>
      <c r="BN6" s="330">
        <v>628743</v>
      </c>
      <c r="BO6" s="330">
        <v>1515817</v>
      </c>
      <c r="BP6" s="330">
        <v>228267</v>
      </c>
      <c r="BR6" s="124">
        <v>223582</v>
      </c>
      <c r="BS6" s="124">
        <v>11763</v>
      </c>
      <c r="BT6" s="124">
        <v>271945</v>
      </c>
      <c r="BU6" s="124">
        <v>426352</v>
      </c>
      <c r="BV6" s="124">
        <v>696111</v>
      </c>
      <c r="BW6" s="124">
        <v>157627</v>
      </c>
      <c r="BX6" s="124">
        <v>445657</v>
      </c>
      <c r="BY6" s="124">
        <v>455898</v>
      </c>
      <c r="BZ6" s="124">
        <v>376054</v>
      </c>
      <c r="CA6" s="124">
        <v>488006</v>
      </c>
      <c r="CB6" s="124">
        <v>808481.91767</v>
      </c>
      <c r="CC6" s="124">
        <v>909061</v>
      </c>
      <c r="CD6" s="124">
        <v>1129815</v>
      </c>
      <c r="CE6" s="124">
        <v>2181891</v>
      </c>
      <c r="CF6" s="330">
        <v>376135</v>
      </c>
      <c r="CG6" s="330">
        <v>2581808</v>
      </c>
    </row>
    <row r="7" spans="2:85" s="31" customFormat="1" ht="15" customHeight="1">
      <c r="B7" s="41" t="s">
        <v>320</v>
      </c>
      <c r="C7" s="41" t="s">
        <v>384</v>
      </c>
      <c r="D7" s="42">
        <v>138892</v>
      </c>
      <c r="E7" s="42">
        <v>154479</v>
      </c>
      <c r="F7" s="42">
        <v>155197</v>
      </c>
      <c r="G7" s="42">
        <v>108154</v>
      </c>
      <c r="H7" s="42">
        <v>151136</v>
      </c>
      <c r="I7" s="42">
        <v>185657</v>
      </c>
      <c r="J7" s="42">
        <v>140685</v>
      </c>
      <c r="K7" s="42">
        <v>182869</v>
      </c>
      <c r="L7" s="42">
        <v>23974</v>
      </c>
      <c r="M7" s="42">
        <v>126364</v>
      </c>
      <c r="N7" s="42">
        <v>50006</v>
      </c>
      <c r="O7" s="42">
        <v>115950</v>
      </c>
      <c r="P7" s="42">
        <v>116359</v>
      </c>
      <c r="Q7" s="42">
        <v>207430</v>
      </c>
      <c r="R7" s="42">
        <v>109148</v>
      </c>
      <c r="S7" s="42">
        <v>295391</v>
      </c>
      <c r="T7" s="42">
        <v>130212</v>
      </c>
      <c r="U7" s="42">
        <v>164808</v>
      </c>
      <c r="V7" s="42">
        <v>160428</v>
      </c>
      <c r="W7" s="42">
        <v>189509</v>
      </c>
      <c r="X7" s="42">
        <v>166620</v>
      </c>
      <c r="Y7" s="42">
        <v>67792</v>
      </c>
      <c r="Z7" s="42">
        <v>226220</v>
      </c>
      <c r="AA7" s="42">
        <v>37878</v>
      </c>
      <c r="AB7" s="42">
        <v>72949</v>
      </c>
      <c r="AC7" s="42">
        <v>98518</v>
      </c>
      <c r="AD7" s="42">
        <v>-19405</v>
      </c>
      <c r="AE7" s="42">
        <v>86965</v>
      </c>
      <c r="AF7" s="42">
        <v>69771</v>
      </c>
      <c r="AG7" s="42">
        <v>148036</v>
      </c>
      <c r="AH7" s="42">
        <v>158116</v>
      </c>
      <c r="AI7" s="42">
        <v>146626</v>
      </c>
      <c r="AJ7" s="42">
        <v>172126</v>
      </c>
      <c r="AK7" s="42">
        <v>201033</v>
      </c>
      <c r="AL7" s="42">
        <v>166849</v>
      </c>
      <c r="AM7" s="42">
        <v>140004</v>
      </c>
      <c r="AN7" s="42">
        <v>127375</v>
      </c>
      <c r="AO7" s="42">
        <v>221483</v>
      </c>
      <c r="AP7" s="42">
        <v>292071</v>
      </c>
      <c r="AQ7" s="42">
        <v>180928</v>
      </c>
      <c r="AR7" s="42">
        <v>264439</v>
      </c>
      <c r="AS7" s="42">
        <v>61877</v>
      </c>
      <c r="AT7" s="42">
        <v>353405</v>
      </c>
      <c r="AU7" s="42">
        <v>197265</v>
      </c>
      <c r="AV7" s="42">
        <v>401569</v>
      </c>
      <c r="AW7" s="42">
        <v>241914</v>
      </c>
      <c r="AX7" s="42">
        <v>465298</v>
      </c>
      <c r="AY7" s="42">
        <v>413860</v>
      </c>
      <c r="AZ7" s="42">
        <v>330829</v>
      </c>
      <c r="BA7" s="42">
        <v>415920</v>
      </c>
      <c r="BB7" s="42">
        <v>483280</v>
      </c>
      <c r="BC7" s="42">
        <v>436095</v>
      </c>
      <c r="BD7" s="42">
        <v>476844</v>
      </c>
      <c r="BE7" s="42">
        <v>428553</v>
      </c>
      <c r="BF7" s="42">
        <v>543973</v>
      </c>
      <c r="BG7" s="42">
        <v>391541</v>
      </c>
      <c r="BH7" s="42">
        <v>475725</v>
      </c>
      <c r="BI7" s="42">
        <v>530626</v>
      </c>
      <c r="BJ7" s="42">
        <v>531648</v>
      </c>
      <c r="BK7" s="42">
        <v>625010</v>
      </c>
      <c r="BL7" s="331">
        <v>435526</v>
      </c>
      <c r="BM7" s="331">
        <v>267436</v>
      </c>
      <c r="BN7" s="331">
        <v>511945</v>
      </c>
      <c r="BO7" s="331">
        <v>663239</v>
      </c>
      <c r="BP7" s="331">
        <v>421669</v>
      </c>
      <c r="BR7" s="42">
        <v>556722</v>
      </c>
      <c r="BS7" s="42">
        <v>660347</v>
      </c>
      <c r="BT7" s="42">
        <v>316294</v>
      </c>
      <c r="BU7" s="42">
        <v>728328</v>
      </c>
      <c r="BV7" s="42">
        <v>644957</v>
      </c>
      <c r="BW7" s="42">
        <v>498510</v>
      </c>
      <c r="BX7" s="42">
        <v>239027</v>
      </c>
      <c r="BY7" s="42">
        <v>522549</v>
      </c>
      <c r="BZ7" s="42">
        <v>680012</v>
      </c>
      <c r="CA7" s="42">
        <v>821857</v>
      </c>
      <c r="CB7" s="42">
        <v>876986</v>
      </c>
      <c r="CC7" s="42">
        <v>1522641</v>
      </c>
      <c r="CD7" s="42">
        <v>1666124</v>
      </c>
      <c r="CE7" s="42">
        <v>1840911</v>
      </c>
      <c r="CF7" s="331">
        <v>2163009</v>
      </c>
      <c r="CG7" s="331">
        <v>1878146</v>
      </c>
    </row>
    <row r="8" spans="2:85" s="31" customFormat="1" ht="15" customHeight="1">
      <c r="B8" s="43" t="s">
        <v>944</v>
      </c>
      <c r="C8" s="43" t="s">
        <v>385</v>
      </c>
      <c r="D8" s="44">
        <v>39871</v>
      </c>
      <c r="E8" s="44">
        <v>63182</v>
      </c>
      <c r="F8" s="44">
        <v>66328</v>
      </c>
      <c r="G8" s="44">
        <v>80112</v>
      </c>
      <c r="H8" s="44">
        <v>66770</v>
      </c>
      <c r="I8" s="44">
        <v>89191</v>
      </c>
      <c r="J8" s="44">
        <v>62948</v>
      </c>
      <c r="K8" s="44">
        <v>50240</v>
      </c>
      <c r="L8" s="44">
        <v>18794</v>
      </c>
      <c r="M8" s="44">
        <v>-4725</v>
      </c>
      <c r="N8" s="44">
        <v>12925</v>
      </c>
      <c r="O8" s="44">
        <v>15568</v>
      </c>
      <c r="P8" s="44">
        <v>39686</v>
      </c>
      <c r="Q8" s="44">
        <v>68906</v>
      </c>
      <c r="R8" s="44">
        <v>78653</v>
      </c>
      <c r="S8" s="44">
        <v>47817</v>
      </c>
      <c r="T8" s="44">
        <v>62241</v>
      </c>
      <c r="U8" s="44">
        <v>67410</v>
      </c>
      <c r="V8" s="44">
        <v>32747</v>
      </c>
      <c r="W8" s="44">
        <v>39558</v>
      </c>
      <c r="X8" s="44">
        <v>557</v>
      </c>
      <c r="Y8" s="44">
        <v>275</v>
      </c>
      <c r="Z8" s="44">
        <v>-4461</v>
      </c>
      <c r="AA8" s="44">
        <v>2878</v>
      </c>
      <c r="AB8" s="44">
        <v>4063</v>
      </c>
      <c r="AC8" s="44">
        <v>23356</v>
      </c>
      <c r="AD8" s="44">
        <v>229</v>
      </c>
      <c r="AE8" s="44">
        <v>-39014</v>
      </c>
      <c r="AF8" s="44">
        <v>14814</v>
      </c>
      <c r="AG8" s="44">
        <v>37979</v>
      </c>
      <c r="AH8" s="44">
        <v>38483</v>
      </c>
      <c r="AI8" s="44">
        <v>13460</v>
      </c>
      <c r="AJ8" s="44">
        <v>73377</v>
      </c>
      <c r="AK8" s="44">
        <v>46066</v>
      </c>
      <c r="AL8" s="44">
        <v>57471</v>
      </c>
      <c r="AM8" s="44">
        <v>49989</v>
      </c>
      <c r="AN8" s="44">
        <v>41664</v>
      </c>
      <c r="AO8" s="44">
        <v>107358</v>
      </c>
      <c r="AP8" s="44">
        <v>94278</v>
      </c>
      <c r="AQ8" s="44">
        <v>57244</v>
      </c>
      <c r="AR8" s="44">
        <v>7688</v>
      </c>
      <c r="AS8" s="44">
        <v>67730</v>
      </c>
      <c r="AT8" s="44">
        <v>146588</v>
      </c>
      <c r="AU8" s="44">
        <v>611302</v>
      </c>
      <c r="AV8" s="44">
        <v>180331</v>
      </c>
      <c r="AW8" s="44">
        <v>160068</v>
      </c>
      <c r="AX8" s="44">
        <v>362804</v>
      </c>
      <c r="AY8" s="44">
        <v>181508</v>
      </c>
      <c r="AZ8" s="44">
        <v>170329</v>
      </c>
      <c r="BA8" s="44">
        <v>158226</v>
      </c>
      <c r="BB8" s="44">
        <v>208176</v>
      </c>
      <c r="BC8" s="44">
        <v>129671</v>
      </c>
      <c r="BD8" s="44">
        <v>186840</v>
      </c>
      <c r="BE8" s="44">
        <v>187126</v>
      </c>
      <c r="BF8" s="44">
        <v>165804</v>
      </c>
      <c r="BG8" s="44">
        <v>123719</v>
      </c>
      <c r="BH8" s="44">
        <v>159765</v>
      </c>
      <c r="BI8" s="44">
        <v>136403</v>
      </c>
      <c r="BJ8" s="44">
        <v>195985</v>
      </c>
      <c r="BK8" s="44">
        <v>199543</v>
      </c>
      <c r="BL8" s="329">
        <v>47168</v>
      </c>
      <c r="BM8" s="329">
        <v>-1097</v>
      </c>
      <c r="BN8" s="329">
        <v>89983</v>
      </c>
      <c r="BO8" s="329">
        <v>-195845</v>
      </c>
      <c r="BP8" s="329">
        <v>-5755</v>
      </c>
      <c r="BR8" s="44">
        <v>249493</v>
      </c>
      <c r="BS8" s="44">
        <v>269149</v>
      </c>
      <c r="BT8" s="44">
        <v>42562</v>
      </c>
      <c r="BU8" s="44">
        <v>235062</v>
      </c>
      <c r="BV8" s="44">
        <v>201956</v>
      </c>
      <c r="BW8" s="44">
        <v>-751</v>
      </c>
      <c r="BX8" s="44">
        <v>-11366</v>
      </c>
      <c r="BY8" s="44">
        <v>104736</v>
      </c>
      <c r="BZ8" s="44">
        <v>226903</v>
      </c>
      <c r="CA8" s="44">
        <v>300544</v>
      </c>
      <c r="CB8" s="44">
        <v>833308</v>
      </c>
      <c r="CC8" s="44">
        <v>884711</v>
      </c>
      <c r="CD8" s="44">
        <v>666402</v>
      </c>
      <c r="CE8" s="44">
        <v>663489</v>
      </c>
      <c r="CF8" s="329">
        <v>691696</v>
      </c>
      <c r="CG8" s="329">
        <v>-59791</v>
      </c>
    </row>
    <row r="9" spans="2:85" s="31" customFormat="1" ht="15" customHeight="1">
      <c r="B9" s="43" t="s">
        <v>321</v>
      </c>
      <c r="C9" s="43" t="s">
        <v>386</v>
      </c>
      <c r="D9" s="44">
        <v>21072</v>
      </c>
      <c r="E9" s="44">
        <v>21679</v>
      </c>
      <c r="F9" s="44">
        <v>21182</v>
      </c>
      <c r="G9" s="44">
        <v>18171</v>
      </c>
      <c r="H9" s="44">
        <v>20633</v>
      </c>
      <c r="I9" s="44">
        <v>21223</v>
      </c>
      <c r="J9" s="44">
        <v>22159</v>
      </c>
      <c r="K9" s="44">
        <v>23448</v>
      </c>
      <c r="L9" s="44">
        <v>26614</v>
      </c>
      <c r="M9" s="44">
        <v>29070</v>
      </c>
      <c r="N9" s="44">
        <v>26420</v>
      </c>
      <c r="O9" s="44">
        <v>30156</v>
      </c>
      <c r="P9" s="44">
        <v>29010</v>
      </c>
      <c r="Q9" s="44">
        <v>29775</v>
      </c>
      <c r="R9" s="44">
        <v>28630</v>
      </c>
      <c r="S9" s="44">
        <v>30056</v>
      </c>
      <c r="T9" s="44">
        <v>30270</v>
      </c>
      <c r="U9" s="44">
        <v>29921</v>
      </c>
      <c r="V9" s="44">
        <v>30108</v>
      </c>
      <c r="W9" s="44">
        <v>30752</v>
      </c>
      <c r="X9" s="44">
        <v>30861</v>
      </c>
      <c r="Y9" s="44">
        <v>31029</v>
      </c>
      <c r="Z9" s="44">
        <v>31666</v>
      </c>
      <c r="AA9" s="44">
        <v>31092</v>
      </c>
      <c r="AB9" s="44">
        <v>31411</v>
      </c>
      <c r="AC9" s="44">
        <v>29798</v>
      </c>
      <c r="AD9" s="44">
        <v>30283</v>
      </c>
      <c r="AE9" s="44">
        <v>29839</v>
      </c>
      <c r="AF9" s="44">
        <v>28910</v>
      </c>
      <c r="AG9" s="44">
        <v>28242</v>
      </c>
      <c r="AH9" s="44">
        <v>28274</v>
      </c>
      <c r="AI9" s="44">
        <v>31855</v>
      </c>
      <c r="AJ9" s="44">
        <v>29714</v>
      </c>
      <c r="AK9" s="44">
        <v>30735</v>
      </c>
      <c r="AL9" s="44">
        <v>31090</v>
      </c>
      <c r="AM9" s="44">
        <v>30704</v>
      </c>
      <c r="AN9" s="44">
        <v>31500</v>
      </c>
      <c r="AO9" s="44">
        <v>32123</v>
      </c>
      <c r="AP9" s="44">
        <v>35005</v>
      </c>
      <c r="AQ9" s="44">
        <v>36912</v>
      </c>
      <c r="AR9" s="44">
        <v>43468</v>
      </c>
      <c r="AS9" s="44">
        <v>44191</v>
      </c>
      <c r="AT9" s="44">
        <v>47962</v>
      </c>
      <c r="AU9" s="44">
        <v>44337</v>
      </c>
      <c r="AV9" s="44">
        <v>55532</v>
      </c>
      <c r="AW9" s="44">
        <v>53313</v>
      </c>
      <c r="AX9" s="44">
        <v>56645</v>
      </c>
      <c r="AY9" s="44">
        <v>60460</v>
      </c>
      <c r="AZ9" s="44">
        <v>60858</v>
      </c>
      <c r="BA9" s="44">
        <v>61167</v>
      </c>
      <c r="BB9" s="44">
        <v>61854</v>
      </c>
      <c r="BC9" s="44">
        <v>68829</v>
      </c>
      <c r="BD9" s="44">
        <v>65409</v>
      </c>
      <c r="BE9" s="44">
        <v>68007</v>
      </c>
      <c r="BF9" s="44">
        <v>69659</v>
      </c>
      <c r="BG9" s="44">
        <v>82577</v>
      </c>
      <c r="BH9" s="44">
        <v>79660</v>
      </c>
      <c r="BI9" s="44">
        <v>80624</v>
      </c>
      <c r="BJ9" s="44">
        <v>82699</v>
      </c>
      <c r="BK9" s="44">
        <v>99537</v>
      </c>
      <c r="BL9" s="329">
        <v>100147</v>
      </c>
      <c r="BM9" s="329">
        <v>142359</v>
      </c>
      <c r="BN9" s="329">
        <v>121313</v>
      </c>
      <c r="BO9" s="329">
        <v>106245</v>
      </c>
      <c r="BP9" s="329">
        <v>126043</v>
      </c>
      <c r="BR9" s="44">
        <v>82104</v>
      </c>
      <c r="BS9" s="44">
        <v>87463</v>
      </c>
      <c r="BT9" s="44">
        <v>112260</v>
      </c>
      <c r="BU9" s="44">
        <v>117471</v>
      </c>
      <c r="BV9" s="44">
        <v>121051</v>
      </c>
      <c r="BW9" s="44">
        <v>124648</v>
      </c>
      <c r="BX9" s="44">
        <v>121331</v>
      </c>
      <c r="BY9" s="44">
        <v>117281</v>
      </c>
      <c r="BZ9" s="44">
        <v>122243</v>
      </c>
      <c r="CA9" s="44">
        <v>135540</v>
      </c>
      <c r="CB9" s="44">
        <v>179958</v>
      </c>
      <c r="CC9" s="44">
        <v>225950</v>
      </c>
      <c r="CD9" s="44">
        <v>252708</v>
      </c>
      <c r="CE9" s="44">
        <v>285652</v>
      </c>
      <c r="CF9" s="329">
        <v>342520</v>
      </c>
      <c r="CG9" s="329">
        <v>470064</v>
      </c>
    </row>
    <row r="10" spans="2:85" s="31" customFormat="1" ht="15" customHeight="1">
      <c r="B10" s="43" t="s">
        <v>322</v>
      </c>
      <c r="C10" s="43" t="s">
        <v>387</v>
      </c>
      <c r="D10" s="44">
        <v>723</v>
      </c>
      <c r="E10" s="44">
        <v>73</v>
      </c>
      <c r="F10" s="44">
        <v>24</v>
      </c>
      <c r="G10" s="44">
        <v>3373</v>
      </c>
      <c r="H10" s="44" t="s">
        <v>10</v>
      </c>
      <c r="I10" s="44" t="s">
        <v>10</v>
      </c>
      <c r="J10" s="44">
        <v>8359</v>
      </c>
      <c r="K10" s="44">
        <v>2010</v>
      </c>
      <c r="L10" s="44">
        <v>29</v>
      </c>
      <c r="M10" s="44">
        <v>5739</v>
      </c>
      <c r="N10" s="44">
        <v>3489</v>
      </c>
      <c r="O10" s="44">
        <v>-3032</v>
      </c>
      <c r="P10" s="44" t="s">
        <v>10</v>
      </c>
      <c r="Q10" s="44">
        <v>66537</v>
      </c>
      <c r="R10" s="44" t="s">
        <v>10</v>
      </c>
      <c r="S10" s="44">
        <v>-68068</v>
      </c>
      <c r="T10" s="44">
        <v>-495</v>
      </c>
      <c r="U10" s="44">
        <v>-885</v>
      </c>
      <c r="V10" s="44">
        <v>-124</v>
      </c>
      <c r="W10" s="44">
        <v>-1760</v>
      </c>
      <c r="X10" s="44">
        <v>-15997</v>
      </c>
      <c r="Y10" s="44">
        <v>17284</v>
      </c>
      <c r="Z10" s="44">
        <v>806</v>
      </c>
      <c r="AA10" s="44">
        <v>4950</v>
      </c>
      <c r="AB10" s="44">
        <v>3564</v>
      </c>
      <c r="AC10" s="44">
        <v>1881</v>
      </c>
      <c r="AD10" s="44">
        <v>4780</v>
      </c>
      <c r="AE10" s="44">
        <v>-504</v>
      </c>
      <c r="AF10" s="44">
        <v>3628</v>
      </c>
      <c r="AG10" s="44">
        <v>2356</v>
      </c>
      <c r="AH10" s="44">
        <v>-5228</v>
      </c>
      <c r="AI10" s="44">
        <v>5681</v>
      </c>
      <c r="AJ10" s="44">
        <v>6093</v>
      </c>
      <c r="AK10" s="44">
        <v>-3480</v>
      </c>
      <c r="AL10" s="44">
        <v>-6208</v>
      </c>
      <c r="AM10" s="44">
        <v>7000</v>
      </c>
      <c r="AN10" s="44">
        <v>1412</v>
      </c>
      <c r="AO10" s="44">
        <v>2429</v>
      </c>
      <c r="AP10" s="44">
        <v>-5077</v>
      </c>
      <c r="AQ10" s="44">
        <v>7052</v>
      </c>
      <c r="AR10" s="44">
        <v>-1730</v>
      </c>
      <c r="AS10" s="44">
        <v>13292</v>
      </c>
      <c r="AT10" s="44">
        <v>3076</v>
      </c>
      <c r="AU10" s="44">
        <v>638</v>
      </c>
      <c r="AV10" s="44">
        <v>2784</v>
      </c>
      <c r="AW10" s="44">
        <v>-887</v>
      </c>
      <c r="AX10" s="44">
        <v>-3643</v>
      </c>
      <c r="AY10" s="44">
        <v>22153</v>
      </c>
      <c r="AZ10" s="44">
        <v>2213</v>
      </c>
      <c r="BA10" s="44">
        <v>3586</v>
      </c>
      <c r="BB10" s="44">
        <v>433</v>
      </c>
      <c r="BC10" s="44">
        <v>6877</v>
      </c>
      <c r="BD10" s="44">
        <v>1670</v>
      </c>
      <c r="BE10" s="44">
        <v>34808</v>
      </c>
      <c r="BF10" s="44">
        <v>8170</v>
      </c>
      <c r="BG10" s="44">
        <v>-2675</v>
      </c>
      <c r="BH10" s="44">
        <v>26593</v>
      </c>
      <c r="BI10" s="44">
        <v>9516</v>
      </c>
      <c r="BJ10" s="44">
        <v>-1397</v>
      </c>
      <c r="BK10" s="44">
        <v>15045</v>
      </c>
      <c r="BL10" s="329">
        <v>2138</v>
      </c>
      <c r="BM10" s="329">
        <v>14594</v>
      </c>
      <c r="BN10" s="329">
        <v>1169</v>
      </c>
      <c r="BO10" s="329">
        <v>-4266</v>
      </c>
      <c r="BP10" s="329">
        <v>8988</v>
      </c>
      <c r="BR10" s="44">
        <v>4193</v>
      </c>
      <c r="BS10" s="44">
        <v>10369</v>
      </c>
      <c r="BT10" s="44">
        <v>6225</v>
      </c>
      <c r="BU10" s="44">
        <v>-1531</v>
      </c>
      <c r="BV10" s="44">
        <v>-3264</v>
      </c>
      <c r="BW10" s="44">
        <v>7043</v>
      </c>
      <c r="BX10" s="44">
        <v>9721</v>
      </c>
      <c r="BY10" s="44">
        <v>6437</v>
      </c>
      <c r="BZ10" s="44">
        <v>3405</v>
      </c>
      <c r="CA10" s="44">
        <v>5816</v>
      </c>
      <c r="CB10" s="44">
        <v>15276</v>
      </c>
      <c r="CC10" s="44">
        <v>20407</v>
      </c>
      <c r="CD10" s="44">
        <v>13109</v>
      </c>
      <c r="CE10" s="44">
        <v>41973</v>
      </c>
      <c r="CF10" s="329">
        <v>49757</v>
      </c>
      <c r="CG10" s="329">
        <v>13635</v>
      </c>
    </row>
    <row r="11" spans="2:85" s="31" customFormat="1" ht="15" customHeight="1">
      <c r="B11" s="43" t="s">
        <v>323</v>
      </c>
      <c r="C11" s="43" t="s">
        <v>388</v>
      </c>
      <c r="D11" s="44">
        <v>2369</v>
      </c>
      <c r="E11" s="44">
        <v>2609</v>
      </c>
      <c r="F11" s="44">
        <v>1765</v>
      </c>
      <c r="G11" s="44">
        <v>3215</v>
      </c>
      <c r="H11" s="44">
        <v>4047</v>
      </c>
      <c r="I11" s="44">
        <v>1603</v>
      </c>
      <c r="J11" s="44">
        <v>2973</v>
      </c>
      <c r="K11" s="44">
        <v>-6351</v>
      </c>
      <c r="L11" s="44">
        <v>2357</v>
      </c>
      <c r="M11" s="44">
        <v>1712</v>
      </c>
      <c r="N11" s="44">
        <v>2701</v>
      </c>
      <c r="O11" s="44">
        <v>-2196</v>
      </c>
      <c r="P11" s="44">
        <v>632</v>
      </c>
      <c r="Q11" s="44">
        <v>-1118</v>
      </c>
      <c r="R11" s="44">
        <v>-1035</v>
      </c>
      <c r="S11" s="44">
        <v>5247</v>
      </c>
      <c r="T11" s="44">
        <v>-208</v>
      </c>
      <c r="U11" s="44">
        <v>287</v>
      </c>
      <c r="V11" s="44">
        <v>3124</v>
      </c>
      <c r="W11" s="44">
        <v>326</v>
      </c>
      <c r="X11" s="44">
        <v>1406</v>
      </c>
      <c r="Y11" s="44">
        <v>2724</v>
      </c>
      <c r="Z11" s="44">
        <v>3379</v>
      </c>
      <c r="AA11" s="44">
        <v>6112</v>
      </c>
      <c r="AB11" s="44">
        <v>-4159</v>
      </c>
      <c r="AC11" s="44">
        <v>-2261</v>
      </c>
      <c r="AD11" s="44">
        <v>9600</v>
      </c>
      <c r="AE11" s="44">
        <v>2826</v>
      </c>
      <c r="AF11" s="44">
        <v>3559</v>
      </c>
      <c r="AG11" s="44">
        <v>-2301</v>
      </c>
      <c r="AH11" s="44">
        <v>-3976</v>
      </c>
      <c r="AI11" s="44">
        <v>1661</v>
      </c>
      <c r="AJ11" s="44">
        <v>1346</v>
      </c>
      <c r="AK11" s="44">
        <v>-2232</v>
      </c>
      <c r="AL11" s="44">
        <v>1673</v>
      </c>
      <c r="AM11" s="44">
        <v>-6105</v>
      </c>
      <c r="AN11" s="44">
        <v>-1046</v>
      </c>
      <c r="AO11" s="44">
        <v>-2311</v>
      </c>
      <c r="AP11" s="44">
        <v>-319</v>
      </c>
      <c r="AQ11" s="44">
        <v>-1379</v>
      </c>
      <c r="AR11" s="44">
        <v>2826</v>
      </c>
      <c r="AS11" s="44">
        <v>-1142</v>
      </c>
      <c r="AT11" s="44">
        <v>-3169</v>
      </c>
      <c r="AU11" s="44">
        <v>541</v>
      </c>
      <c r="AV11" s="44">
        <v>3734</v>
      </c>
      <c r="AW11" s="44">
        <v>-1131</v>
      </c>
      <c r="AX11" s="44">
        <v>-2875</v>
      </c>
      <c r="AY11" s="44">
        <v>2603</v>
      </c>
      <c r="AZ11" s="44">
        <v>837</v>
      </c>
      <c r="BA11" s="44">
        <v>2019</v>
      </c>
      <c r="BB11" s="44">
        <v>1736</v>
      </c>
      <c r="BC11" s="44">
        <v>5980</v>
      </c>
      <c r="BD11" s="44">
        <v>25</v>
      </c>
      <c r="BE11" s="44">
        <v>-901</v>
      </c>
      <c r="BF11" s="44">
        <v>-680</v>
      </c>
      <c r="BG11" s="44">
        <v>1556</v>
      </c>
      <c r="BH11" s="44">
        <v>-6</v>
      </c>
      <c r="BI11" s="44">
        <v>8967</v>
      </c>
      <c r="BJ11" s="44">
        <v>7775</v>
      </c>
      <c r="BK11" s="44">
        <v>8053</v>
      </c>
      <c r="BL11" s="329">
        <v>13875</v>
      </c>
      <c r="BM11" s="329">
        <v>19623</v>
      </c>
      <c r="BN11" s="329">
        <v>428</v>
      </c>
      <c r="BO11" s="329">
        <v>12668</v>
      </c>
      <c r="BP11" s="329">
        <v>3713</v>
      </c>
      <c r="BR11" s="44">
        <v>9958</v>
      </c>
      <c r="BS11" s="44">
        <v>2272</v>
      </c>
      <c r="BT11" s="44">
        <v>4574</v>
      </c>
      <c r="BU11" s="44">
        <v>3726</v>
      </c>
      <c r="BV11" s="44">
        <v>3529</v>
      </c>
      <c r="BW11" s="44">
        <v>13621</v>
      </c>
      <c r="BX11" s="44">
        <v>6006</v>
      </c>
      <c r="BY11" s="44">
        <v>-1057</v>
      </c>
      <c r="BZ11" s="44">
        <v>-5318</v>
      </c>
      <c r="CA11" s="44">
        <v>-5055</v>
      </c>
      <c r="CB11" s="44">
        <v>-944</v>
      </c>
      <c r="CC11" s="44">
        <v>2331</v>
      </c>
      <c r="CD11" s="44">
        <v>10572</v>
      </c>
      <c r="CE11" s="203">
        <v>0</v>
      </c>
      <c r="CF11" s="329">
        <v>24789</v>
      </c>
      <c r="CG11" s="329">
        <v>46594</v>
      </c>
    </row>
    <row r="12" spans="2:85" s="31" customFormat="1" ht="15" customHeight="1">
      <c r="B12" s="36" t="s">
        <v>324</v>
      </c>
      <c r="C12" s="36" t="s">
        <v>389</v>
      </c>
      <c r="D12" s="44">
        <v>438</v>
      </c>
      <c r="E12" s="44">
        <v>744</v>
      </c>
      <c r="F12" s="44">
        <v>701</v>
      </c>
      <c r="G12" s="44">
        <v>2863</v>
      </c>
      <c r="H12" s="44">
        <v>1159</v>
      </c>
      <c r="I12" s="44">
        <v>502</v>
      </c>
      <c r="J12" s="44">
        <v>1010</v>
      </c>
      <c r="K12" s="44">
        <v>-6393</v>
      </c>
      <c r="L12" s="44">
        <v>2974</v>
      </c>
      <c r="M12" s="44">
        <v>-1</v>
      </c>
      <c r="N12" s="44" t="s">
        <v>10</v>
      </c>
      <c r="O12" s="44">
        <v>264</v>
      </c>
      <c r="P12" s="44">
        <v>51</v>
      </c>
      <c r="Q12" s="44">
        <v>1186</v>
      </c>
      <c r="R12" s="44">
        <v>1233</v>
      </c>
      <c r="S12" s="44">
        <v>2038</v>
      </c>
      <c r="T12" s="44">
        <v>1585</v>
      </c>
      <c r="U12" s="44">
        <v>1742</v>
      </c>
      <c r="V12" s="44">
        <v>1905</v>
      </c>
      <c r="W12" s="44">
        <v>-221</v>
      </c>
      <c r="X12" s="44">
        <v>-1114</v>
      </c>
      <c r="Y12" s="44">
        <v>636</v>
      </c>
      <c r="Z12" s="44">
        <v>799</v>
      </c>
      <c r="AA12" s="44">
        <v>-1268</v>
      </c>
      <c r="AB12" s="44">
        <v>152</v>
      </c>
      <c r="AC12" s="44">
        <v>19</v>
      </c>
      <c r="AD12" s="44">
        <v>5426</v>
      </c>
      <c r="AE12" s="44" t="s">
        <v>10</v>
      </c>
      <c r="AF12" s="44">
        <v>-2654</v>
      </c>
      <c r="AG12" s="44">
        <v>3479</v>
      </c>
      <c r="AH12" s="44">
        <v>977</v>
      </c>
      <c r="AI12" s="44">
        <v>4130</v>
      </c>
      <c r="AJ12" s="44">
        <v>6093</v>
      </c>
      <c r="AK12" s="44">
        <v>-3480</v>
      </c>
      <c r="AL12" s="44">
        <v>-3317</v>
      </c>
      <c r="AM12" s="44">
        <v>-3170</v>
      </c>
      <c r="AN12" s="44">
        <v>-376</v>
      </c>
      <c r="AO12" s="44">
        <v>2318</v>
      </c>
      <c r="AP12" s="44">
        <v>1055</v>
      </c>
      <c r="AQ12" s="44">
        <v>806</v>
      </c>
      <c r="AR12" s="44">
        <v>6313</v>
      </c>
      <c r="AS12" s="44">
        <v>1864</v>
      </c>
      <c r="AT12" s="44">
        <v>-1221</v>
      </c>
      <c r="AU12" s="44">
        <v>-427</v>
      </c>
      <c r="AV12" s="44">
        <v>-2102</v>
      </c>
      <c r="AW12" s="44">
        <v>-206</v>
      </c>
      <c r="AX12" s="44">
        <v>42</v>
      </c>
      <c r="AY12" s="44">
        <v>1838</v>
      </c>
      <c r="AZ12" s="44">
        <v>3081</v>
      </c>
      <c r="BA12" s="44">
        <v>4479</v>
      </c>
      <c r="BB12" s="44">
        <v>3477</v>
      </c>
      <c r="BC12" s="44">
        <v>11962</v>
      </c>
      <c r="BD12" s="44">
        <v>3874</v>
      </c>
      <c r="BE12" s="44">
        <v>-2740</v>
      </c>
      <c r="BF12" s="44">
        <v>-3905</v>
      </c>
      <c r="BG12" s="44">
        <v>-3957</v>
      </c>
      <c r="BH12" s="44">
        <v>4340</v>
      </c>
      <c r="BI12" s="44">
        <v>6165</v>
      </c>
      <c r="BJ12" s="44">
        <v>-2878</v>
      </c>
      <c r="BK12" s="44">
        <v>3624</v>
      </c>
      <c r="BL12" s="329">
        <v>6146</v>
      </c>
      <c r="BM12" s="329">
        <v>16496</v>
      </c>
      <c r="BN12" s="329">
        <v>-10429</v>
      </c>
      <c r="BO12" s="329">
        <v>6802</v>
      </c>
      <c r="BP12" s="329">
        <v>-3928</v>
      </c>
      <c r="BR12" s="44">
        <v>4746</v>
      </c>
      <c r="BS12" s="44">
        <v>-3722</v>
      </c>
      <c r="BT12" s="44">
        <v>3237</v>
      </c>
      <c r="BU12" s="44">
        <v>4508</v>
      </c>
      <c r="BV12" s="44">
        <v>5011</v>
      </c>
      <c r="BW12" s="44">
        <v>-947</v>
      </c>
      <c r="BX12" s="44">
        <v>5597</v>
      </c>
      <c r="BY12" s="44">
        <v>5932</v>
      </c>
      <c r="BZ12" s="44">
        <v>-3874</v>
      </c>
      <c r="CA12" s="44">
        <v>3803</v>
      </c>
      <c r="CB12" s="44">
        <v>6529</v>
      </c>
      <c r="CC12" s="44">
        <v>-428</v>
      </c>
      <c r="CD12" s="44">
        <v>22999</v>
      </c>
      <c r="CE12" s="44">
        <v>-6728</v>
      </c>
      <c r="CF12" s="329">
        <v>11251</v>
      </c>
      <c r="CG12" s="329">
        <v>19015</v>
      </c>
    </row>
    <row r="13" spans="2:85" s="31" customFormat="1" ht="15" customHeight="1">
      <c r="B13" s="43" t="s">
        <v>325</v>
      </c>
      <c r="C13" s="43" t="s">
        <v>390</v>
      </c>
      <c r="D13" s="44">
        <v>39019</v>
      </c>
      <c r="E13" s="44">
        <v>-35825</v>
      </c>
      <c r="F13" s="44">
        <v>83346</v>
      </c>
      <c r="G13" s="44">
        <v>2065</v>
      </c>
      <c r="H13" s="44">
        <v>44630</v>
      </c>
      <c r="I13" s="44">
        <v>-49842</v>
      </c>
      <c r="J13" s="44">
        <v>77496</v>
      </c>
      <c r="K13" s="44">
        <v>63399</v>
      </c>
      <c r="L13" s="44">
        <v>10894</v>
      </c>
      <c r="M13" s="44">
        <v>-2285</v>
      </c>
      <c r="N13" s="44">
        <v>8299</v>
      </c>
      <c r="O13" s="44">
        <v>14192</v>
      </c>
      <c r="P13" s="44">
        <v>3724</v>
      </c>
      <c r="Q13" s="44">
        <v>46555</v>
      </c>
      <c r="R13" s="44">
        <v>41054</v>
      </c>
      <c r="S13" s="44">
        <v>13775</v>
      </c>
      <c r="T13" s="44">
        <v>33864</v>
      </c>
      <c r="U13" s="44">
        <v>20774</v>
      </c>
      <c r="V13" s="44">
        <v>13918</v>
      </c>
      <c r="W13" s="44">
        <v>16287</v>
      </c>
      <c r="X13" s="44">
        <v>-119</v>
      </c>
      <c r="Y13" s="44">
        <v>381</v>
      </c>
      <c r="Z13" s="44">
        <v>941</v>
      </c>
      <c r="AA13" s="44">
        <v>-6537</v>
      </c>
      <c r="AB13" s="44">
        <v>-3940</v>
      </c>
      <c r="AC13" s="44">
        <v>8842</v>
      </c>
      <c r="AD13" s="44">
        <v>-3053</v>
      </c>
      <c r="AE13" s="44">
        <v>10598</v>
      </c>
      <c r="AF13" s="44">
        <v>5041</v>
      </c>
      <c r="AG13" s="44">
        <v>5727</v>
      </c>
      <c r="AH13" s="44">
        <v>18859</v>
      </c>
      <c r="AI13" s="44">
        <v>19581</v>
      </c>
      <c r="AJ13" s="44">
        <v>36429</v>
      </c>
      <c r="AK13" s="44">
        <v>18674</v>
      </c>
      <c r="AL13" s="44">
        <v>23942</v>
      </c>
      <c r="AM13" s="44">
        <v>13267</v>
      </c>
      <c r="AN13" s="44">
        <v>21385</v>
      </c>
      <c r="AO13" s="44">
        <v>51064</v>
      </c>
      <c r="AP13" s="44">
        <v>24617</v>
      </c>
      <c r="AQ13" s="44">
        <v>32033</v>
      </c>
      <c r="AR13" s="44">
        <v>28429</v>
      </c>
      <c r="AS13" s="44">
        <v>35933</v>
      </c>
      <c r="AT13" s="44">
        <v>59205</v>
      </c>
      <c r="AU13" s="44">
        <v>266457</v>
      </c>
      <c r="AV13" s="44">
        <v>84309</v>
      </c>
      <c r="AW13" s="44">
        <v>79393</v>
      </c>
      <c r="AX13" s="44">
        <v>-51222</v>
      </c>
      <c r="AY13" s="44">
        <v>-2329</v>
      </c>
      <c r="AZ13" s="44">
        <v>77508</v>
      </c>
      <c r="BA13" s="44">
        <v>74076</v>
      </c>
      <c r="BB13" s="44">
        <v>57669</v>
      </c>
      <c r="BC13" s="44">
        <v>6952</v>
      </c>
      <c r="BD13" s="44">
        <v>82276</v>
      </c>
      <c r="BE13" s="44">
        <v>79570</v>
      </c>
      <c r="BF13" s="44">
        <v>72336</v>
      </c>
      <c r="BG13" s="44">
        <v>43833</v>
      </c>
      <c r="BH13" s="44">
        <v>106799</v>
      </c>
      <c r="BI13" s="44">
        <v>115668</v>
      </c>
      <c r="BJ13" s="44">
        <v>91339</v>
      </c>
      <c r="BK13" s="44">
        <v>5861</v>
      </c>
      <c r="BL13" s="329">
        <v>11815</v>
      </c>
      <c r="BM13" s="329">
        <v>23250</v>
      </c>
      <c r="BN13" s="329">
        <v>24087</v>
      </c>
      <c r="BO13" s="329">
        <v>-73</v>
      </c>
      <c r="BP13" s="329">
        <v>48126</v>
      </c>
      <c r="BR13" s="44">
        <v>88605</v>
      </c>
      <c r="BS13" s="44">
        <v>135683</v>
      </c>
      <c r="BT13" s="44">
        <v>31100</v>
      </c>
      <c r="BU13" s="44">
        <v>105108</v>
      </c>
      <c r="BV13" s="44">
        <v>84843</v>
      </c>
      <c r="BW13" s="44">
        <v>-5334</v>
      </c>
      <c r="BX13" s="44">
        <v>12447</v>
      </c>
      <c r="BY13" s="44">
        <v>49208</v>
      </c>
      <c r="BZ13" s="44">
        <v>92312</v>
      </c>
      <c r="CA13" s="44">
        <v>129099</v>
      </c>
      <c r="CB13" s="44">
        <v>390024</v>
      </c>
      <c r="CC13" s="44">
        <v>110151</v>
      </c>
      <c r="CD13" s="44">
        <v>216205</v>
      </c>
      <c r="CE13" s="44">
        <v>278015</v>
      </c>
      <c r="CF13" s="329">
        <v>319667</v>
      </c>
      <c r="CG13" s="329">
        <v>59079</v>
      </c>
    </row>
    <row r="14" spans="2:85" s="31" customFormat="1" ht="15" customHeight="1">
      <c r="B14" s="36" t="s">
        <v>326</v>
      </c>
      <c r="C14" s="36" t="s">
        <v>391</v>
      </c>
      <c r="D14" s="44" t="s">
        <v>10</v>
      </c>
      <c r="E14" s="44" t="s">
        <v>10</v>
      </c>
      <c r="F14" s="44" t="s">
        <v>10</v>
      </c>
      <c r="G14" s="44" t="s">
        <v>10</v>
      </c>
      <c r="H14" s="44" t="s">
        <v>10</v>
      </c>
      <c r="I14" s="44" t="s">
        <v>10</v>
      </c>
      <c r="J14" s="44" t="s">
        <v>10</v>
      </c>
      <c r="K14" s="44" t="s">
        <v>10</v>
      </c>
      <c r="L14" s="44" t="s">
        <v>10</v>
      </c>
      <c r="M14" s="44" t="s">
        <v>10</v>
      </c>
      <c r="N14" s="44" t="s">
        <v>10</v>
      </c>
      <c r="O14" s="44" t="s">
        <v>10</v>
      </c>
      <c r="P14" s="44" t="s">
        <v>10</v>
      </c>
      <c r="Q14" s="44" t="s">
        <v>10</v>
      </c>
      <c r="R14" s="44" t="s">
        <v>10</v>
      </c>
      <c r="S14" s="44" t="s">
        <v>10</v>
      </c>
      <c r="T14" s="44" t="s">
        <v>10</v>
      </c>
      <c r="U14" s="44" t="s">
        <v>10</v>
      </c>
      <c r="V14" s="44">
        <v>-1051</v>
      </c>
      <c r="W14" s="44" t="s">
        <v>10</v>
      </c>
      <c r="X14" s="44" t="s">
        <v>10</v>
      </c>
      <c r="Y14" s="44" t="s">
        <v>10</v>
      </c>
      <c r="Z14" s="44">
        <v>1283</v>
      </c>
      <c r="AA14" s="44" t="s">
        <v>10</v>
      </c>
      <c r="AB14" s="44" t="s">
        <v>10</v>
      </c>
      <c r="AC14" s="44" t="s">
        <v>10</v>
      </c>
      <c r="AD14" s="44" t="s">
        <v>10</v>
      </c>
      <c r="AE14" s="44" t="s">
        <v>10</v>
      </c>
      <c r="AF14" s="44" t="s">
        <v>10</v>
      </c>
      <c r="AG14" s="44" t="s">
        <v>10</v>
      </c>
      <c r="AH14" s="44" t="s">
        <v>10</v>
      </c>
      <c r="AI14" s="44" t="s">
        <v>10</v>
      </c>
      <c r="AJ14" s="44">
        <v>-11096</v>
      </c>
      <c r="AK14" s="44">
        <v>8499</v>
      </c>
      <c r="AL14" s="44" t="s">
        <v>10</v>
      </c>
      <c r="AM14" s="44" t="s">
        <v>10</v>
      </c>
      <c r="AN14" s="44">
        <v>-15691</v>
      </c>
      <c r="AO14" s="44">
        <v>5111</v>
      </c>
      <c r="AP14" s="44">
        <v>13247</v>
      </c>
      <c r="AQ14" s="44">
        <v>11583</v>
      </c>
      <c r="AR14" s="44">
        <v>-8013</v>
      </c>
      <c r="AS14" s="44">
        <v>-23223</v>
      </c>
      <c r="AT14" s="44">
        <v>22052</v>
      </c>
      <c r="AU14" s="44">
        <v>48030</v>
      </c>
      <c r="AV14" s="44">
        <v>-12953</v>
      </c>
      <c r="AW14" s="44">
        <v>-17160</v>
      </c>
      <c r="AX14" s="44">
        <v>30613</v>
      </c>
      <c r="AY14" s="44">
        <v>48563</v>
      </c>
      <c r="AZ14" s="44">
        <v>-10811</v>
      </c>
      <c r="BA14" s="44">
        <v>-48692</v>
      </c>
      <c r="BB14" s="44">
        <v>24445</v>
      </c>
      <c r="BC14" s="44">
        <v>29695</v>
      </c>
      <c r="BD14" s="44">
        <v>-15228</v>
      </c>
      <c r="BE14" s="44">
        <v>-38190</v>
      </c>
      <c r="BF14" s="44">
        <v>18403</v>
      </c>
      <c r="BG14" s="44">
        <v>29299</v>
      </c>
      <c r="BH14" s="44">
        <v>-5341</v>
      </c>
      <c r="BI14" s="44">
        <v>-48191</v>
      </c>
      <c r="BJ14" s="44">
        <v>25001</v>
      </c>
      <c r="BK14" s="44">
        <v>25500</v>
      </c>
      <c r="BL14" s="329">
        <v>88479</v>
      </c>
      <c r="BM14" s="329">
        <v>-161573</v>
      </c>
      <c r="BN14" s="329">
        <v>30264</v>
      </c>
      <c r="BO14" s="329">
        <v>6256</v>
      </c>
      <c r="BP14" s="329">
        <v>7588</v>
      </c>
      <c r="BR14" s="44">
        <v>0</v>
      </c>
      <c r="BS14" s="44">
        <v>0</v>
      </c>
      <c r="BT14" s="44">
        <v>0</v>
      </c>
      <c r="BU14" s="44">
        <v>0</v>
      </c>
      <c r="BV14" s="44">
        <v>-1051</v>
      </c>
      <c r="BW14" s="44">
        <v>1283</v>
      </c>
      <c r="BX14" s="44">
        <v>0</v>
      </c>
      <c r="BY14" s="44">
        <v>0</v>
      </c>
      <c r="BZ14" s="44">
        <v>-2597</v>
      </c>
      <c r="CA14" s="44">
        <v>14250</v>
      </c>
      <c r="CB14" s="44">
        <v>38846</v>
      </c>
      <c r="CC14" s="44">
        <v>49063</v>
      </c>
      <c r="CD14" s="44">
        <v>-5363</v>
      </c>
      <c r="CE14" s="44">
        <v>-5716</v>
      </c>
      <c r="CF14" s="329">
        <v>-3031</v>
      </c>
      <c r="CG14" s="329">
        <v>-36574</v>
      </c>
    </row>
    <row r="15" spans="2:85" s="31" customFormat="1" ht="15" customHeight="1">
      <c r="B15" s="36" t="s">
        <v>327</v>
      </c>
      <c r="C15" s="36" t="s">
        <v>392</v>
      </c>
      <c r="D15" s="44" t="s">
        <v>10</v>
      </c>
      <c r="E15" s="44" t="s">
        <v>10</v>
      </c>
      <c r="F15" s="44" t="s">
        <v>10</v>
      </c>
      <c r="G15" s="44" t="s">
        <v>10</v>
      </c>
      <c r="H15" s="44">
        <v>192</v>
      </c>
      <c r="I15" s="44">
        <v>601</v>
      </c>
      <c r="J15" s="44" t="s">
        <v>10</v>
      </c>
      <c r="K15" s="44" t="s">
        <v>10</v>
      </c>
      <c r="L15" s="44">
        <v>577</v>
      </c>
      <c r="M15" s="44">
        <v>1381</v>
      </c>
      <c r="N15" s="44">
        <v>7311</v>
      </c>
      <c r="O15" s="44">
        <v>1516</v>
      </c>
      <c r="P15" s="44">
        <v>1236</v>
      </c>
      <c r="Q15" s="44">
        <v>417</v>
      </c>
      <c r="R15" s="44">
        <v>8162</v>
      </c>
      <c r="S15" s="44">
        <v>3176</v>
      </c>
      <c r="T15" s="44">
        <v>-2536</v>
      </c>
      <c r="U15" s="44">
        <v>3456</v>
      </c>
      <c r="V15" s="44">
        <v>1979</v>
      </c>
      <c r="W15" s="44">
        <v>427</v>
      </c>
      <c r="X15" s="44" t="s">
        <v>10</v>
      </c>
      <c r="Y15" s="44">
        <v>1287</v>
      </c>
      <c r="Z15" s="44">
        <v>806</v>
      </c>
      <c r="AA15" s="44">
        <v>-2924</v>
      </c>
      <c r="AB15" s="44" t="s">
        <v>10</v>
      </c>
      <c r="AC15" s="44" t="s">
        <v>10</v>
      </c>
      <c r="AD15" s="44" t="s">
        <v>10</v>
      </c>
      <c r="AE15" s="44" t="s">
        <v>10</v>
      </c>
      <c r="AF15" s="44" t="s">
        <v>10</v>
      </c>
      <c r="AG15" s="44" t="s">
        <v>10</v>
      </c>
      <c r="AH15" s="44" t="s">
        <v>10</v>
      </c>
      <c r="AI15" s="44">
        <v>-1041</v>
      </c>
      <c r="AJ15" s="44">
        <v>2595</v>
      </c>
      <c r="AK15" s="44">
        <v>4439</v>
      </c>
      <c r="AL15" s="44">
        <v>331</v>
      </c>
      <c r="AM15" s="44">
        <v>8860</v>
      </c>
      <c r="AN15" s="44">
        <v>356</v>
      </c>
      <c r="AO15" s="44">
        <v>1210</v>
      </c>
      <c r="AP15" s="44">
        <v>7603</v>
      </c>
      <c r="AQ15" s="44">
        <v>-1548</v>
      </c>
      <c r="AR15" s="44">
        <v>1706</v>
      </c>
      <c r="AS15" s="44">
        <v>24625</v>
      </c>
      <c r="AT15" s="44">
        <v>3493</v>
      </c>
      <c r="AU15" s="44">
        <v>15508</v>
      </c>
      <c r="AV15" s="44">
        <v>23143</v>
      </c>
      <c r="AW15" s="44">
        <v>9633</v>
      </c>
      <c r="AX15" s="44">
        <v>-2737</v>
      </c>
      <c r="AY15" s="44">
        <v>7940</v>
      </c>
      <c r="AZ15" s="44">
        <v>859</v>
      </c>
      <c r="BA15" s="44">
        <v>2540</v>
      </c>
      <c r="BB15" s="44">
        <v>6271</v>
      </c>
      <c r="BC15" s="44">
        <v>11090</v>
      </c>
      <c r="BD15" s="44">
        <v>1090</v>
      </c>
      <c r="BE15" s="44">
        <v>2562</v>
      </c>
      <c r="BF15" s="44">
        <v>2539</v>
      </c>
      <c r="BG15" s="44">
        <v>8236</v>
      </c>
      <c r="BH15" s="44">
        <v>4206</v>
      </c>
      <c r="BI15" s="44">
        <v>7223</v>
      </c>
      <c r="BJ15" s="44">
        <v>2854</v>
      </c>
      <c r="BK15" s="44">
        <v>8923</v>
      </c>
      <c r="BL15" s="329">
        <v>13344</v>
      </c>
      <c r="BM15" s="329">
        <v>-3396</v>
      </c>
      <c r="BN15" s="329">
        <v>20582</v>
      </c>
      <c r="BO15" s="329">
        <v>42050</v>
      </c>
      <c r="BP15" s="329">
        <v>16253</v>
      </c>
      <c r="BR15" s="44">
        <v>0</v>
      </c>
      <c r="BS15" s="44">
        <v>793</v>
      </c>
      <c r="BT15" s="44">
        <v>10785</v>
      </c>
      <c r="BU15" s="44">
        <v>12991</v>
      </c>
      <c r="BV15" s="44">
        <v>3326</v>
      </c>
      <c r="BW15" s="44">
        <v>-831</v>
      </c>
      <c r="BX15" s="44">
        <v>0</v>
      </c>
      <c r="BY15" s="44">
        <v>-1041</v>
      </c>
      <c r="BZ15" s="44">
        <v>16225</v>
      </c>
      <c r="CA15" s="44">
        <v>7621</v>
      </c>
      <c r="CB15" s="44">
        <v>45332</v>
      </c>
      <c r="CC15" s="44">
        <v>37979</v>
      </c>
      <c r="CD15" s="44">
        <v>20760</v>
      </c>
      <c r="CE15" s="44">
        <v>14427</v>
      </c>
      <c r="CF15" s="329">
        <v>23206</v>
      </c>
      <c r="CG15" s="329">
        <v>72580</v>
      </c>
    </row>
    <row r="16" spans="2:85" s="31" customFormat="1" ht="15" customHeight="1">
      <c r="B16" s="36" t="s">
        <v>888</v>
      </c>
      <c r="C16" s="36" t="s">
        <v>889</v>
      </c>
      <c r="D16" s="44" t="s">
        <v>10</v>
      </c>
      <c r="E16" s="44" t="s">
        <v>10</v>
      </c>
      <c r="F16" s="44" t="s">
        <v>10</v>
      </c>
      <c r="G16" s="44" t="s">
        <v>10</v>
      </c>
      <c r="H16" s="44" t="s">
        <v>10</v>
      </c>
      <c r="I16" s="44" t="s">
        <v>10</v>
      </c>
      <c r="J16" s="44" t="s">
        <v>10</v>
      </c>
      <c r="K16" s="44" t="s">
        <v>10</v>
      </c>
      <c r="L16" s="44" t="s">
        <v>10</v>
      </c>
      <c r="M16" s="44" t="s">
        <v>10</v>
      </c>
      <c r="N16" s="44" t="s">
        <v>10</v>
      </c>
      <c r="O16" s="44" t="s">
        <v>10</v>
      </c>
      <c r="P16" s="44" t="s">
        <v>10</v>
      </c>
      <c r="Q16" s="44" t="s">
        <v>10</v>
      </c>
      <c r="R16" s="44" t="s">
        <v>10</v>
      </c>
      <c r="S16" s="44" t="s">
        <v>10</v>
      </c>
      <c r="T16" s="44" t="s">
        <v>10</v>
      </c>
      <c r="U16" s="44" t="s">
        <v>10</v>
      </c>
      <c r="V16" s="44" t="s">
        <v>10</v>
      </c>
      <c r="W16" s="44" t="s">
        <v>10</v>
      </c>
      <c r="X16" s="44" t="s">
        <v>10</v>
      </c>
      <c r="Y16" s="44" t="s">
        <v>10</v>
      </c>
      <c r="Z16" s="44" t="s">
        <v>10</v>
      </c>
      <c r="AA16" s="44" t="s">
        <v>10</v>
      </c>
      <c r="AB16" s="44" t="s">
        <v>10</v>
      </c>
      <c r="AC16" s="44" t="s">
        <v>10</v>
      </c>
      <c r="AD16" s="44" t="s">
        <v>10</v>
      </c>
      <c r="AE16" s="44" t="s">
        <v>10</v>
      </c>
      <c r="AF16" s="44" t="s">
        <v>10</v>
      </c>
      <c r="AG16" s="44" t="s">
        <v>10</v>
      </c>
      <c r="AH16" s="44" t="s">
        <v>10</v>
      </c>
      <c r="AI16" s="44" t="s">
        <v>10</v>
      </c>
      <c r="AJ16" s="44" t="s">
        <v>10</v>
      </c>
      <c r="AK16" s="44" t="s">
        <v>10</v>
      </c>
      <c r="AL16" s="44" t="s">
        <v>10</v>
      </c>
      <c r="AM16" s="44" t="s">
        <v>10</v>
      </c>
      <c r="AN16" s="44" t="s">
        <v>10</v>
      </c>
      <c r="AO16" s="44" t="s">
        <v>10</v>
      </c>
      <c r="AP16" s="44" t="s">
        <v>10</v>
      </c>
      <c r="AQ16" s="44" t="s">
        <v>10</v>
      </c>
      <c r="AR16" s="44" t="s">
        <v>10</v>
      </c>
      <c r="AS16" s="44" t="s">
        <v>10</v>
      </c>
      <c r="AT16" s="44" t="s">
        <v>10</v>
      </c>
      <c r="AU16" s="44" t="s">
        <v>10</v>
      </c>
      <c r="AV16" s="44" t="s">
        <v>10</v>
      </c>
      <c r="AW16" s="44" t="s">
        <v>10</v>
      </c>
      <c r="AX16" s="44" t="s">
        <v>10</v>
      </c>
      <c r="AY16" s="44" t="s">
        <v>10</v>
      </c>
      <c r="AZ16" s="44" t="s">
        <v>10</v>
      </c>
      <c r="BA16" s="44" t="s">
        <v>10</v>
      </c>
      <c r="BB16" s="44" t="s">
        <v>10</v>
      </c>
      <c r="BC16" s="44" t="s">
        <v>10</v>
      </c>
      <c r="BD16" s="44" t="s">
        <v>10</v>
      </c>
      <c r="BE16" s="44" t="s">
        <v>10</v>
      </c>
      <c r="BF16" s="44" t="s">
        <v>10</v>
      </c>
      <c r="BG16" s="44" t="s">
        <v>10</v>
      </c>
      <c r="BH16" s="44" t="s">
        <v>10</v>
      </c>
      <c r="BI16" s="44" t="s">
        <v>10</v>
      </c>
      <c r="BJ16" s="44" t="s">
        <v>10</v>
      </c>
      <c r="BK16" s="44" t="s">
        <v>10</v>
      </c>
      <c r="BL16" s="44" t="s">
        <v>10</v>
      </c>
      <c r="BM16" s="44" t="s">
        <v>10</v>
      </c>
      <c r="BN16" s="44" t="s">
        <v>10</v>
      </c>
      <c r="BO16" s="44">
        <v>28725</v>
      </c>
      <c r="BP16" s="44" t="s">
        <v>10</v>
      </c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 t="s">
        <v>10</v>
      </c>
      <c r="CG16" s="329">
        <v>28725</v>
      </c>
    </row>
    <row r="17" spans="2:85" s="31" customFormat="1" ht="15" customHeight="1">
      <c r="B17" s="36" t="s">
        <v>891</v>
      </c>
      <c r="C17" s="36" t="s">
        <v>890</v>
      </c>
      <c r="D17" s="44" t="s">
        <v>10</v>
      </c>
      <c r="E17" s="44" t="s">
        <v>10</v>
      </c>
      <c r="F17" s="44" t="s">
        <v>10</v>
      </c>
      <c r="G17" s="44" t="s">
        <v>10</v>
      </c>
      <c r="H17" s="44" t="s">
        <v>10</v>
      </c>
      <c r="I17" s="44" t="s">
        <v>10</v>
      </c>
      <c r="J17" s="44" t="s">
        <v>10</v>
      </c>
      <c r="K17" s="44" t="s">
        <v>10</v>
      </c>
      <c r="L17" s="44" t="s">
        <v>10</v>
      </c>
      <c r="M17" s="44" t="s">
        <v>10</v>
      </c>
      <c r="N17" s="44" t="s">
        <v>10</v>
      </c>
      <c r="O17" s="44" t="s">
        <v>10</v>
      </c>
      <c r="P17" s="44" t="s">
        <v>10</v>
      </c>
      <c r="Q17" s="44" t="s">
        <v>10</v>
      </c>
      <c r="R17" s="44" t="s">
        <v>10</v>
      </c>
      <c r="S17" s="44" t="s">
        <v>10</v>
      </c>
      <c r="T17" s="44" t="s">
        <v>10</v>
      </c>
      <c r="U17" s="44" t="s">
        <v>10</v>
      </c>
      <c r="V17" s="44" t="s">
        <v>10</v>
      </c>
      <c r="W17" s="44" t="s">
        <v>10</v>
      </c>
      <c r="X17" s="44" t="s">
        <v>10</v>
      </c>
      <c r="Y17" s="44" t="s">
        <v>10</v>
      </c>
      <c r="Z17" s="44" t="s">
        <v>10</v>
      </c>
      <c r="AA17" s="44" t="s">
        <v>10</v>
      </c>
      <c r="AB17" s="44" t="s">
        <v>10</v>
      </c>
      <c r="AC17" s="44" t="s">
        <v>10</v>
      </c>
      <c r="AD17" s="44" t="s">
        <v>10</v>
      </c>
      <c r="AE17" s="44" t="s">
        <v>10</v>
      </c>
      <c r="AF17" s="44" t="s">
        <v>10</v>
      </c>
      <c r="AG17" s="44" t="s">
        <v>10</v>
      </c>
      <c r="AH17" s="44" t="s">
        <v>10</v>
      </c>
      <c r="AI17" s="44" t="s">
        <v>10</v>
      </c>
      <c r="AJ17" s="44" t="s">
        <v>10</v>
      </c>
      <c r="AK17" s="44" t="s">
        <v>10</v>
      </c>
      <c r="AL17" s="44" t="s">
        <v>10</v>
      </c>
      <c r="AM17" s="44"/>
      <c r="AN17" s="44">
        <v>40966</v>
      </c>
      <c r="AO17" s="44">
        <v>38857</v>
      </c>
      <c r="AP17" s="44">
        <v>124023</v>
      </c>
      <c r="AQ17" s="44">
        <v>38055</v>
      </c>
      <c r="AR17" s="44">
        <v>166963</v>
      </c>
      <c r="AS17" s="44">
        <v>21625</v>
      </c>
      <c r="AT17" s="44">
        <v>91838</v>
      </c>
      <c r="AU17" s="44">
        <v>-15375</v>
      </c>
      <c r="AV17" s="44">
        <v>88319</v>
      </c>
      <c r="AW17" s="44">
        <v>-25185</v>
      </c>
      <c r="AX17" s="44">
        <v>116690</v>
      </c>
      <c r="AY17" s="44">
        <v>72024</v>
      </c>
      <c r="AZ17" s="44">
        <v>46167</v>
      </c>
      <c r="BA17" s="44">
        <v>209430</v>
      </c>
      <c r="BB17" s="44">
        <v>161899</v>
      </c>
      <c r="BC17" s="44">
        <v>195598</v>
      </c>
      <c r="BD17" s="44">
        <v>171339</v>
      </c>
      <c r="BE17" s="44">
        <v>150102</v>
      </c>
      <c r="BF17" s="44">
        <v>212391</v>
      </c>
      <c r="BG17" s="44">
        <v>224056</v>
      </c>
      <c r="BH17" s="44">
        <v>163822</v>
      </c>
      <c r="BI17" s="44">
        <v>256167</v>
      </c>
      <c r="BJ17" s="44">
        <v>140379</v>
      </c>
      <c r="BK17" s="44">
        <v>245267</v>
      </c>
      <c r="BL17" s="329">
        <v>201870</v>
      </c>
      <c r="BM17" s="329">
        <v>261241</v>
      </c>
      <c r="BN17" s="329">
        <v>281230</v>
      </c>
      <c r="BO17" s="329">
        <v>442955</v>
      </c>
      <c r="BP17" s="329">
        <v>199629</v>
      </c>
      <c r="BR17" s="44">
        <v>0</v>
      </c>
      <c r="BS17" s="44">
        <v>0</v>
      </c>
      <c r="BT17" s="44">
        <v>0</v>
      </c>
      <c r="BU17" s="44">
        <v>0</v>
      </c>
      <c r="BV17" s="44">
        <v>0</v>
      </c>
      <c r="BW17" s="44">
        <v>0</v>
      </c>
      <c r="BX17" s="44">
        <v>0</v>
      </c>
      <c r="BY17" s="44">
        <v>0</v>
      </c>
      <c r="BZ17" s="44">
        <v>0</v>
      </c>
      <c r="CA17" s="44">
        <v>241901</v>
      </c>
      <c r="CB17" s="44">
        <v>265051</v>
      </c>
      <c r="CC17" s="44">
        <v>251848</v>
      </c>
      <c r="CD17" s="44">
        <v>613094</v>
      </c>
      <c r="CE17" s="44">
        <v>761416</v>
      </c>
      <c r="CF17" s="329">
        <v>805635</v>
      </c>
      <c r="CG17" s="329">
        <v>1187296</v>
      </c>
    </row>
    <row r="18" spans="2:85" s="31" customFormat="1" ht="15" customHeight="1">
      <c r="B18" s="36" t="s">
        <v>328</v>
      </c>
      <c r="C18" s="36" t="s">
        <v>393</v>
      </c>
      <c r="D18" s="44">
        <v>694</v>
      </c>
      <c r="E18" s="44">
        <v>-248</v>
      </c>
      <c r="F18" s="44">
        <v>627</v>
      </c>
      <c r="G18" s="44">
        <v>-3</v>
      </c>
      <c r="H18" s="44">
        <v>-81</v>
      </c>
      <c r="I18" s="44">
        <v>-339</v>
      </c>
      <c r="J18" s="44">
        <v>2704</v>
      </c>
      <c r="K18" s="44">
        <v>-388</v>
      </c>
      <c r="L18" s="44">
        <v>-1920</v>
      </c>
      <c r="M18" s="44">
        <v>1448</v>
      </c>
      <c r="N18" s="44">
        <v>-2809</v>
      </c>
      <c r="O18" s="44">
        <v>-2351</v>
      </c>
      <c r="P18" s="44">
        <v>-590</v>
      </c>
      <c r="Q18" s="44">
        <v>3346</v>
      </c>
      <c r="R18" s="44">
        <v>-35</v>
      </c>
      <c r="S18" s="44">
        <v>3</v>
      </c>
      <c r="T18" s="44">
        <v>-1575</v>
      </c>
      <c r="U18" s="44">
        <v>195</v>
      </c>
      <c r="V18" s="44">
        <v>-124</v>
      </c>
      <c r="W18" s="44">
        <v>-403</v>
      </c>
      <c r="X18" s="44">
        <v>730</v>
      </c>
      <c r="Y18" s="44">
        <v>-1838</v>
      </c>
      <c r="Z18" s="44">
        <v>2254</v>
      </c>
      <c r="AA18" s="44">
        <v>-5419</v>
      </c>
      <c r="AB18" s="44">
        <v>5116</v>
      </c>
      <c r="AC18" s="44">
        <v>-302</v>
      </c>
      <c r="AD18" s="44">
        <v>-611</v>
      </c>
      <c r="AE18" s="44">
        <v>-268</v>
      </c>
      <c r="AF18" s="44">
        <v>-988</v>
      </c>
      <c r="AG18" s="44">
        <v>280</v>
      </c>
      <c r="AH18" s="44">
        <v>-638</v>
      </c>
      <c r="AI18" s="44">
        <v>413</v>
      </c>
      <c r="AJ18" s="44">
        <v>402</v>
      </c>
      <c r="AK18" s="44">
        <v>631</v>
      </c>
      <c r="AL18" s="44">
        <v>641</v>
      </c>
      <c r="AM18" s="44">
        <v>422</v>
      </c>
      <c r="AN18" s="44">
        <v>234</v>
      </c>
      <c r="AO18" s="44">
        <v>-615</v>
      </c>
      <c r="AP18" s="44">
        <f>-1452-AO18-AN18</f>
        <v>-1071</v>
      </c>
      <c r="AQ18" s="44">
        <v>70</v>
      </c>
      <c r="AR18" s="44">
        <v>-706</v>
      </c>
      <c r="AS18" s="44">
        <v>-257</v>
      </c>
      <c r="AT18" s="44">
        <v>381</v>
      </c>
      <c r="AU18" s="44">
        <v>1806</v>
      </c>
      <c r="AV18" s="44">
        <v>-2308</v>
      </c>
      <c r="AW18" s="44">
        <v>10586</v>
      </c>
      <c r="AX18" s="44">
        <v>1615</v>
      </c>
      <c r="AY18" s="44">
        <v>3806</v>
      </c>
      <c r="AZ18" s="44">
        <v>8770</v>
      </c>
      <c r="BA18" s="44">
        <v>-2673</v>
      </c>
      <c r="BB18" s="44">
        <v>5946</v>
      </c>
      <c r="BC18" s="44">
        <v>2219</v>
      </c>
      <c r="BD18" s="44">
        <v>5382</v>
      </c>
      <c r="BE18" s="44">
        <v>1006</v>
      </c>
      <c r="BF18" s="44">
        <v>-1343</v>
      </c>
      <c r="BG18" s="44">
        <v>-627</v>
      </c>
      <c r="BH18" s="44">
        <v>-100</v>
      </c>
      <c r="BI18" s="44">
        <v>-4822</v>
      </c>
      <c r="BJ18" s="44">
        <v>4661</v>
      </c>
      <c r="BK18" s="44">
        <v>-16645</v>
      </c>
      <c r="BL18" s="329">
        <v>5666</v>
      </c>
      <c r="BM18" s="329">
        <v>4565</v>
      </c>
      <c r="BN18" s="329">
        <v>2336</v>
      </c>
      <c r="BO18" s="329">
        <v>322</v>
      </c>
      <c r="BP18" s="329">
        <v>4232</v>
      </c>
      <c r="BR18" s="44">
        <v>1070</v>
      </c>
      <c r="BS18" s="44">
        <v>1896</v>
      </c>
      <c r="BT18" s="44">
        <v>-5632</v>
      </c>
      <c r="BU18" s="44">
        <v>2724</v>
      </c>
      <c r="BV18" s="44">
        <v>-1907</v>
      </c>
      <c r="BW18" s="44">
        <v>-4273</v>
      </c>
      <c r="BX18" s="44">
        <v>3935</v>
      </c>
      <c r="BY18" s="44">
        <v>-933</v>
      </c>
      <c r="BZ18" s="44">
        <v>2096</v>
      </c>
      <c r="CA18" s="44">
        <v>-1382</v>
      </c>
      <c r="CB18" s="44">
        <v>1224</v>
      </c>
      <c r="CC18" s="44">
        <v>13699</v>
      </c>
      <c r="CD18" s="44">
        <v>14262</v>
      </c>
      <c r="CE18" s="44">
        <v>4418</v>
      </c>
      <c r="CF18" s="329">
        <v>-16906</v>
      </c>
      <c r="CG18" s="329">
        <v>12889</v>
      </c>
    </row>
    <row r="19" spans="2:85" s="31" customFormat="1" ht="15" customHeight="1">
      <c r="B19" s="36" t="s">
        <v>333</v>
      </c>
      <c r="C19" s="36" t="s">
        <v>397</v>
      </c>
      <c r="D19" s="44" t="s">
        <v>10</v>
      </c>
      <c r="E19" s="44" t="s">
        <v>10</v>
      </c>
      <c r="F19" s="44" t="s">
        <v>10</v>
      </c>
      <c r="G19" s="44" t="s">
        <v>10</v>
      </c>
      <c r="H19" s="44" t="s">
        <v>10</v>
      </c>
      <c r="I19" s="44" t="s">
        <v>10</v>
      </c>
      <c r="J19" s="44" t="s">
        <v>10</v>
      </c>
      <c r="K19" s="44" t="s">
        <v>10</v>
      </c>
      <c r="L19" s="44" t="s">
        <v>10</v>
      </c>
      <c r="M19" s="44" t="s">
        <v>10</v>
      </c>
      <c r="N19" s="44" t="s">
        <v>10</v>
      </c>
      <c r="O19" s="44" t="s">
        <v>10</v>
      </c>
      <c r="P19" s="44" t="s">
        <v>10</v>
      </c>
      <c r="Q19" s="44" t="s">
        <v>10</v>
      </c>
      <c r="R19" s="44" t="s">
        <v>10</v>
      </c>
      <c r="S19" s="44" t="s">
        <v>10</v>
      </c>
      <c r="T19" s="44" t="s">
        <v>10</v>
      </c>
      <c r="U19" s="44" t="s">
        <v>10</v>
      </c>
      <c r="V19" s="44" t="s">
        <v>10</v>
      </c>
      <c r="W19" s="44" t="s">
        <v>10</v>
      </c>
      <c r="X19" s="44" t="s">
        <v>10</v>
      </c>
      <c r="Y19" s="44" t="s">
        <v>10</v>
      </c>
      <c r="Z19" s="44" t="s">
        <v>10</v>
      </c>
      <c r="AA19" s="44" t="s">
        <v>10</v>
      </c>
      <c r="AB19" s="44" t="s">
        <v>10</v>
      </c>
      <c r="AC19" s="44" t="s">
        <v>10</v>
      </c>
      <c r="AD19" s="44" t="s">
        <v>10</v>
      </c>
      <c r="AE19" s="44">
        <v>11950</v>
      </c>
      <c r="AF19" s="44" t="s">
        <v>10</v>
      </c>
      <c r="AG19" s="44" t="s">
        <v>10</v>
      </c>
      <c r="AH19" s="44">
        <v>4041</v>
      </c>
      <c r="AI19" s="44">
        <v>4990</v>
      </c>
      <c r="AJ19" s="44" t="s">
        <v>10</v>
      </c>
      <c r="AK19" s="44" t="s">
        <v>10</v>
      </c>
      <c r="AL19" s="44" t="s">
        <v>10</v>
      </c>
      <c r="AM19" s="44">
        <v>-6143</v>
      </c>
      <c r="AN19" s="44" t="s">
        <v>10</v>
      </c>
      <c r="AO19" s="44" t="s">
        <v>10</v>
      </c>
      <c r="AP19" s="44" t="s">
        <v>10</v>
      </c>
      <c r="AQ19" s="44">
        <v>-100</v>
      </c>
      <c r="AR19" s="44">
        <v>14766</v>
      </c>
      <c r="AS19" s="44">
        <v>-15415</v>
      </c>
      <c r="AT19" s="44" t="s">
        <v>10</v>
      </c>
      <c r="AU19" s="44">
        <v>35112</v>
      </c>
      <c r="AV19" s="44">
        <v>-2104</v>
      </c>
      <c r="AW19" s="44">
        <v>-2462</v>
      </c>
      <c r="AX19" s="44">
        <v>3049</v>
      </c>
      <c r="AY19" s="44">
        <v>-18447</v>
      </c>
      <c r="AZ19" s="44">
        <v>484</v>
      </c>
      <c r="BA19" s="44">
        <v>751</v>
      </c>
      <c r="BB19" s="44">
        <v>-605</v>
      </c>
      <c r="BC19" s="44">
        <v>-4053</v>
      </c>
      <c r="BD19" s="44">
        <v>-469</v>
      </c>
      <c r="BE19" s="44">
        <v>-522</v>
      </c>
      <c r="BF19" s="44">
        <v>212</v>
      </c>
      <c r="BG19" s="44">
        <v>10387</v>
      </c>
      <c r="BH19" s="44">
        <v>7855</v>
      </c>
      <c r="BI19" s="44">
        <v>10255</v>
      </c>
      <c r="BJ19" s="44">
        <v>-10189</v>
      </c>
      <c r="BK19" s="44">
        <v>-338</v>
      </c>
      <c r="BL19" s="329">
        <v>-2840</v>
      </c>
      <c r="BM19" s="329">
        <v>-16409</v>
      </c>
      <c r="BN19" s="329">
        <v>-2377</v>
      </c>
      <c r="BO19" s="329">
        <v>44729</v>
      </c>
      <c r="BP19" s="329">
        <v>-7407</v>
      </c>
      <c r="BR19" s="44">
        <v>0</v>
      </c>
      <c r="BS19" s="44">
        <v>0</v>
      </c>
      <c r="BT19" s="44">
        <v>0</v>
      </c>
      <c r="BU19" s="44">
        <v>0</v>
      </c>
      <c r="BV19" s="44">
        <v>0</v>
      </c>
      <c r="BW19" s="44">
        <v>0</v>
      </c>
      <c r="BX19" s="44">
        <v>11950</v>
      </c>
      <c r="BY19" s="44">
        <v>9031</v>
      </c>
      <c r="BZ19" s="44">
        <v>-6143</v>
      </c>
      <c r="CA19" s="44">
        <v>-100</v>
      </c>
      <c r="CB19" s="44">
        <v>34463</v>
      </c>
      <c r="CC19" s="44">
        <v>-19964</v>
      </c>
      <c r="CD19" s="44">
        <v>-3423</v>
      </c>
      <c r="CE19" s="44">
        <v>9608</v>
      </c>
      <c r="CF19" s="329">
        <v>7583</v>
      </c>
      <c r="CG19" s="329">
        <v>23103</v>
      </c>
    </row>
    <row r="20" spans="2:85" s="31" customFormat="1" ht="15" customHeight="1">
      <c r="B20" s="36" t="s">
        <v>337</v>
      </c>
      <c r="C20" s="36" t="s">
        <v>401</v>
      </c>
      <c r="D20" s="44" t="s">
        <v>10</v>
      </c>
      <c r="E20" s="44" t="s">
        <v>10</v>
      </c>
      <c r="F20" s="44" t="s">
        <v>10</v>
      </c>
      <c r="G20" s="44" t="s">
        <v>10</v>
      </c>
      <c r="H20" s="44" t="s">
        <v>10</v>
      </c>
      <c r="I20" s="44" t="s">
        <v>10</v>
      </c>
      <c r="J20" s="44" t="s">
        <v>10</v>
      </c>
      <c r="K20" s="44" t="s">
        <v>10</v>
      </c>
      <c r="L20" s="44" t="s">
        <v>10</v>
      </c>
      <c r="M20" s="44" t="s">
        <v>10</v>
      </c>
      <c r="N20" s="44" t="s">
        <v>10</v>
      </c>
      <c r="O20" s="44" t="s">
        <v>10</v>
      </c>
      <c r="P20" s="44" t="s">
        <v>10</v>
      </c>
      <c r="Q20" s="44" t="s">
        <v>10</v>
      </c>
      <c r="R20" s="44" t="s">
        <v>10</v>
      </c>
      <c r="S20" s="44" t="s">
        <v>10</v>
      </c>
      <c r="T20" s="44" t="s">
        <v>10</v>
      </c>
      <c r="U20" s="44" t="s">
        <v>10</v>
      </c>
      <c r="V20" s="44" t="s">
        <v>10</v>
      </c>
      <c r="W20" s="44" t="s">
        <v>10</v>
      </c>
      <c r="X20" s="44" t="s">
        <v>10</v>
      </c>
      <c r="Y20" s="44" t="s">
        <v>10</v>
      </c>
      <c r="Z20" s="44" t="s">
        <v>10</v>
      </c>
      <c r="AA20" s="44" t="s">
        <v>10</v>
      </c>
      <c r="AB20" s="44" t="s">
        <v>10</v>
      </c>
      <c r="AC20" s="44" t="s">
        <v>10</v>
      </c>
      <c r="AD20" s="44" t="s">
        <v>10</v>
      </c>
      <c r="AE20" s="44" t="s">
        <v>10</v>
      </c>
      <c r="AF20" s="44" t="s">
        <v>10</v>
      </c>
      <c r="AG20" s="44" t="s">
        <v>10</v>
      </c>
      <c r="AH20" s="44" t="s">
        <v>10</v>
      </c>
      <c r="AI20" s="44" t="s">
        <v>10</v>
      </c>
      <c r="AJ20" s="44" t="s">
        <v>10</v>
      </c>
      <c r="AK20" s="44" t="s">
        <v>10</v>
      </c>
      <c r="AL20" s="44" t="s">
        <v>10</v>
      </c>
      <c r="AM20" s="44" t="s">
        <v>10</v>
      </c>
      <c r="AN20" s="44" t="s">
        <v>10</v>
      </c>
      <c r="AO20" s="44" t="s">
        <v>10</v>
      </c>
      <c r="AP20" s="44" t="s">
        <v>10</v>
      </c>
      <c r="AQ20" s="44" t="s">
        <v>10</v>
      </c>
      <c r="AR20" s="44" t="s">
        <v>10</v>
      </c>
      <c r="AS20" s="44" t="s">
        <v>10</v>
      </c>
      <c r="AT20" s="44" t="s">
        <v>10</v>
      </c>
      <c r="AU20" s="44" t="s">
        <v>10</v>
      </c>
      <c r="AV20" s="44" t="s">
        <v>10</v>
      </c>
      <c r="AW20" s="44" t="s">
        <v>10</v>
      </c>
      <c r="AX20" s="44">
        <v>-10213</v>
      </c>
      <c r="AY20" s="44">
        <v>23453</v>
      </c>
      <c r="AZ20" s="44">
        <v>-1695</v>
      </c>
      <c r="BA20" s="44">
        <v>-2152</v>
      </c>
      <c r="BB20" s="44">
        <v>-4348</v>
      </c>
      <c r="BC20" s="44">
        <v>14155</v>
      </c>
      <c r="BD20" s="44">
        <v>-1407</v>
      </c>
      <c r="BE20" s="44">
        <v>-25221</v>
      </c>
      <c r="BF20" s="44">
        <v>-1582</v>
      </c>
      <c r="BG20" s="44">
        <v>-29410</v>
      </c>
      <c r="BH20" s="44">
        <v>-1464</v>
      </c>
      <c r="BI20" s="44">
        <v>-221</v>
      </c>
      <c r="BJ20" s="44">
        <v>-789</v>
      </c>
      <c r="BK20" s="44">
        <v>2</v>
      </c>
      <c r="BL20" s="329">
        <v>-42</v>
      </c>
      <c r="BM20" s="329">
        <v>-225</v>
      </c>
      <c r="BN20" s="329">
        <v>-34</v>
      </c>
      <c r="BO20" s="329">
        <v>-544</v>
      </c>
      <c r="BP20" s="329">
        <v>-1</v>
      </c>
      <c r="BR20" s="44">
        <v>0</v>
      </c>
      <c r="BS20" s="44">
        <v>0</v>
      </c>
      <c r="BT20" s="44">
        <v>0</v>
      </c>
      <c r="BU20" s="44">
        <v>0</v>
      </c>
      <c r="BV20" s="44">
        <v>0</v>
      </c>
      <c r="BW20" s="44">
        <v>0</v>
      </c>
      <c r="BX20" s="44">
        <v>0</v>
      </c>
      <c r="BY20" s="44">
        <v>0</v>
      </c>
      <c r="BZ20" s="44">
        <v>0</v>
      </c>
      <c r="CA20" s="44">
        <v>0</v>
      </c>
      <c r="CB20" s="203">
        <v>0</v>
      </c>
      <c r="CC20" s="44">
        <v>13240</v>
      </c>
      <c r="CD20" s="44">
        <v>5960</v>
      </c>
      <c r="CE20" s="44">
        <v>-57620</v>
      </c>
      <c r="CF20" s="329">
        <v>-2472</v>
      </c>
      <c r="CG20" s="329">
        <v>-845</v>
      </c>
    </row>
    <row r="21" spans="2:85" s="31" customFormat="1" ht="15" customHeight="1">
      <c r="B21" s="43" t="s">
        <v>332</v>
      </c>
      <c r="C21" s="43" t="s">
        <v>396</v>
      </c>
      <c r="D21" s="44" t="s">
        <v>10</v>
      </c>
      <c r="E21" s="44" t="s">
        <v>10</v>
      </c>
      <c r="F21" s="44" t="s">
        <v>10</v>
      </c>
      <c r="G21" s="44" t="s">
        <v>10</v>
      </c>
      <c r="H21" s="44" t="s">
        <v>10</v>
      </c>
      <c r="I21" s="44" t="s">
        <v>10</v>
      </c>
      <c r="J21" s="44" t="s">
        <v>10</v>
      </c>
      <c r="K21" s="44" t="s">
        <v>10</v>
      </c>
      <c r="L21" s="44" t="s">
        <v>10</v>
      </c>
      <c r="M21" s="44" t="s">
        <v>10</v>
      </c>
      <c r="N21" s="44" t="s">
        <v>10</v>
      </c>
      <c r="O21" s="44" t="s">
        <v>10</v>
      </c>
      <c r="P21" s="44" t="s">
        <v>10</v>
      </c>
      <c r="Q21" s="44" t="s">
        <v>10</v>
      </c>
      <c r="R21" s="44" t="s">
        <v>10</v>
      </c>
      <c r="S21" s="44" t="s">
        <v>10</v>
      </c>
      <c r="T21" s="44" t="s">
        <v>10</v>
      </c>
      <c r="U21" s="44" t="s">
        <v>10</v>
      </c>
      <c r="V21" s="44" t="s">
        <v>10</v>
      </c>
      <c r="W21" s="44" t="s">
        <v>10</v>
      </c>
      <c r="X21" s="44" t="s">
        <v>10</v>
      </c>
      <c r="Y21" s="44" t="s">
        <v>10</v>
      </c>
      <c r="Z21" s="44" t="s">
        <v>10</v>
      </c>
      <c r="AA21" s="44" t="s">
        <v>10</v>
      </c>
      <c r="AB21" s="44" t="s">
        <v>10</v>
      </c>
      <c r="AC21" s="44" t="s">
        <v>10</v>
      </c>
      <c r="AD21" s="44" t="s">
        <v>10</v>
      </c>
      <c r="AE21" s="44" t="s">
        <v>10</v>
      </c>
      <c r="AF21" s="44" t="s">
        <v>10</v>
      </c>
      <c r="AG21" s="44" t="s">
        <v>10</v>
      </c>
      <c r="AH21" s="44" t="s">
        <v>10</v>
      </c>
      <c r="AI21" s="44" t="s">
        <v>10</v>
      </c>
      <c r="AJ21" s="44" t="s">
        <v>10</v>
      </c>
      <c r="AK21" s="44" t="s">
        <v>10</v>
      </c>
      <c r="AL21" s="44" t="s">
        <v>10</v>
      </c>
      <c r="AM21" s="44" t="s">
        <v>10</v>
      </c>
      <c r="AN21" s="44" t="s">
        <v>10</v>
      </c>
      <c r="AO21" s="44" t="s">
        <v>10</v>
      </c>
      <c r="AP21" s="44" t="s">
        <v>10</v>
      </c>
      <c r="AQ21" s="44" t="s">
        <v>10</v>
      </c>
      <c r="AR21" s="44" t="s">
        <v>10</v>
      </c>
      <c r="AS21" s="44" t="s">
        <v>10</v>
      </c>
      <c r="AT21" s="44" t="s">
        <v>10</v>
      </c>
      <c r="AU21" s="44" t="s">
        <v>10</v>
      </c>
      <c r="AV21" s="44" t="s">
        <v>10</v>
      </c>
      <c r="AW21" s="44" t="s">
        <v>10</v>
      </c>
      <c r="AX21" s="44" t="s">
        <v>10</v>
      </c>
      <c r="AY21" s="44">
        <v>487</v>
      </c>
      <c r="AZ21" s="44">
        <v>423</v>
      </c>
      <c r="BA21" s="44">
        <v>418</v>
      </c>
      <c r="BB21" s="44">
        <v>544</v>
      </c>
      <c r="BC21" s="44">
        <v>-1105</v>
      </c>
      <c r="BD21" s="44">
        <v>-274</v>
      </c>
      <c r="BE21" s="44">
        <v>209</v>
      </c>
      <c r="BF21" s="44">
        <v>126</v>
      </c>
      <c r="BG21" s="44">
        <v>2009</v>
      </c>
      <c r="BH21" s="44">
        <v>68</v>
      </c>
      <c r="BI21" s="44">
        <v>7647</v>
      </c>
      <c r="BJ21" s="44">
        <v>-7163</v>
      </c>
      <c r="BK21" s="44">
        <v>-10039</v>
      </c>
      <c r="BL21" s="329">
        <v>-2393</v>
      </c>
      <c r="BM21" s="329">
        <v>-5392</v>
      </c>
      <c r="BN21" s="329">
        <v>-1460</v>
      </c>
      <c r="BO21" s="329">
        <v>155903</v>
      </c>
      <c r="BP21" s="329">
        <v>35754</v>
      </c>
      <c r="BR21" s="44">
        <v>0</v>
      </c>
      <c r="BS21" s="44">
        <v>0</v>
      </c>
      <c r="BT21" s="44">
        <v>0</v>
      </c>
      <c r="BU21" s="44">
        <v>0</v>
      </c>
      <c r="BV21" s="44">
        <v>0</v>
      </c>
      <c r="BW21" s="44">
        <v>0</v>
      </c>
      <c r="BX21" s="44">
        <v>0</v>
      </c>
      <c r="BY21" s="44">
        <v>0</v>
      </c>
      <c r="BZ21" s="44">
        <v>0</v>
      </c>
      <c r="CA21" s="44">
        <v>0</v>
      </c>
      <c r="CB21" s="203">
        <v>0</v>
      </c>
      <c r="CC21" s="44">
        <v>487</v>
      </c>
      <c r="CD21" s="44">
        <v>280</v>
      </c>
      <c r="CE21" s="44">
        <v>2070</v>
      </c>
      <c r="CF21" s="329">
        <v>-9487</v>
      </c>
      <c r="CG21" s="329">
        <v>146658</v>
      </c>
    </row>
    <row r="22" spans="2:85" s="31" customFormat="1" ht="15" customHeight="1">
      <c r="B22" s="36" t="s">
        <v>335</v>
      </c>
      <c r="C22" s="36" t="s">
        <v>399</v>
      </c>
      <c r="D22" s="44" t="s">
        <v>10</v>
      </c>
      <c r="E22" s="44" t="s">
        <v>10</v>
      </c>
      <c r="F22" s="44" t="s">
        <v>10</v>
      </c>
      <c r="G22" s="44" t="s">
        <v>10</v>
      </c>
      <c r="H22" s="44" t="s">
        <v>10</v>
      </c>
      <c r="I22" s="44" t="s">
        <v>10</v>
      </c>
      <c r="J22" s="44" t="s">
        <v>10</v>
      </c>
      <c r="K22" s="44" t="s">
        <v>10</v>
      </c>
      <c r="L22" s="44" t="s">
        <v>10</v>
      </c>
      <c r="M22" s="44" t="s">
        <v>10</v>
      </c>
      <c r="N22" s="44" t="s">
        <v>10</v>
      </c>
      <c r="O22" s="44" t="s">
        <v>10</v>
      </c>
      <c r="P22" s="44" t="s">
        <v>10</v>
      </c>
      <c r="Q22" s="44" t="s">
        <v>10</v>
      </c>
      <c r="R22" s="44" t="s">
        <v>10</v>
      </c>
      <c r="S22" s="44" t="s">
        <v>10</v>
      </c>
      <c r="T22" s="44" t="s">
        <v>10</v>
      </c>
      <c r="U22" s="44" t="s">
        <v>10</v>
      </c>
      <c r="V22" s="44" t="s">
        <v>10</v>
      </c>
      <c r="W22" s="44" t="s">
        <v>10</v>
      </c>
      <c r="X22" s="44" t="s">
        <v>10</v>
      </c>
      <c r="Y22" s="44" t="s">
        <v>10</v>
      </c>
      <c r="Z22" s="44" t="s">
        <v>10</v>
      </c>
      <c r="AA22" s="44" t="s">
        <v>10</v>
      </c>
      <c r="AB22" s="44" t="s">
        <v>10</v>
      </c>
      <c r="AC22" s="44" t="s">
        <v>10</v>
      </c>
      <c r="AD22" s="44" t="s">
        <v>10</v>
      </c>
      <c r="AE22" s="44" t="s">
        <v>10</v>
      </c>
      <c r="AF22" s="44" t="s">
        <v>10</v>
      </c>
      <c r="AG22" s="44" t="s">
        <v>10</v>
      </c>
      <c r="AH22" s="44" t="s">
        <v>10</v>
      </c>
      <c r="AI22" s="44" t="s">
        <v>10</v>
      </c>
      <c r="AJ22" s="44" t="s">
        <v>10</v>
      </c>
      <c r="AK22" s="44" t="s">
        <v>10</v>
      </c>
      <c r="AL22" s="44" t="s">
        <v>10</v>
      </c>
      <c r="AM22" s="44" t="s">
        <v>10</v>
      </c>
      <c r="AN22" s="44" t="s">
        <v>10</v>
      </c>
      <c r="AO22" s="44" t="s">
        <v>10</v>
      </c>
      <c r="AP22" s="44" t="s">
        <v>10</v>
      </c>
      <c r="AQ22" s="44" t="s">
        <v>10</v>
      </c>
      <c r="AR22" s="44" t="s">
        <v>10</v>
      </c>
      <c r="AS22" s="44" t="s">
        <v>10</v>
      </c>
      <c r="AT22" s="44" t="s">
        <v>10</v>
      </c>
      <c r="AU22" s="44">
        <v>-894635</v>
      </c>
      <c r="AV22" s="44" t="s">
        <v>10</v>
      </c>
      <c r="AW22" s="44" t="s">
        <v>10</v>
      </c>
      <c r="AX22" s="44" t="s">
        <v>10</v>
      </c>
      <c r="AY22" s="44">
        <v>-42616</v>
      </c>
      <c r="AZ22" s="44">
        <v>-16932</v>
      </c>
      <c r="BA22" s="44">
        <v>16932</v>
      </c>
      <c r="BB22" s="44" t="s">
        <v>10</v>
      </c>
      <c r="BC22" s="44" t="s">
        <v>10</v>
      </c>
      <c r="BD22" s="44">
        <v>-12928</v>
      </c>
      <c r="BE22" s="44">
        <v>12928</v>
      </c>
      <c r="BF22" s="44" t="s">
        <v>10</v>
      </c>
      <c r="BG22" s="203">
        <v>0</v>
      </c>
      <c r="BH22" s="44">
        <v>-363</v>
      </c>
      <c r="BI22" s="44" t="s">
        <v>10</v>
      </c>
      <c r="BJ22" s="203">
        <v>0</v>
      </c>
      <c r="BK22" s="44">
        <v>-2874</v>
      </c>
      <c r="BL22" s="329">
        <v>-32386</v>
      </c>
      <c r="BM22" s="329">
        <v>-17763</v>
      </c>
      <c r="BN22" s="329">
        <v>-22890</v>
      </c>
      <c r="BO22" s="329">
        <v>-7751</v>
      </c>
      <c r="BP22" s="329">
        <v>-6707</v>
      </c>
      <c r="BR22" s="44">
        <v>0</v>
      </c>
      <c r="BS22" s="44">
        <v>0</v>
      </c>
      <c r="BT22" s="44">
        <v>0</v>
      </c>
      <c r="BU22" s="44">
        <v>0</v>
      </c>
      <c r="BV22" s="44">
        <v>0</v>
      </c>
      <c r="BW22" s="44">
        <v>0</v>
      </c>
      <c r="BX22" s="44">
        <v>0</v>
      </c>
      <c r="BY22" s="44">
        <v>0</v>
      </c>
      <c r="BZ22" s="44">
        <v>0</v>
      </c>
      <c r="CA22" s="44">
        <v>0</v>
      </c>
      <c r="CB22" s="44">
        <v>-894635</v>
      </c>
      <c r="CC22" s="44">
        <v>-42616</v>
      </c>
      <c r="CD22" s="203">
        <v>0</v>
      </c>
      <c r="CE22" s="203">
        <v>0</v>
      </c>
      <c r="CF22" s="329">
        <v>-3237</v>
      </c>
      <c r="CG22" s="329">
        <v>-80790</v>
      </c>
    </row>
    <row r="23" spans="2:85" s="31" customFormat="1" ht="15" customHeight="1">
      <c r="B23" s="36" t="s">
        <v>331</v>
      </c>
      <c r="C23" s="36" t="s">
        <v>88</v>
      </c>
      <c r="D23" s="44" t="s">
        <v>10</v>
      </c>
      <c r="E23" s="44" t="s">
        <v>10</v>
      </c>
      <c r="F23" s="44" t="s">
        <v>10</v>
      </c>
      <c r="G23" s="44" t="s">
        <v>10</v>
      </c>
      <c r="H23" s="44" t="s">
        <v>10</v>
      </c>
      <c r="I23" s="44" t="s">
        <v>10</v>
      </c>
      <c r="J23" s="44" t="s">
        <v>10</v>
      </c>
      <c r="K23" s="44" t="s">
        <v>10</v>
      </c>
      <c r="L23" s="44" t="s">
        <v>10</v>
      </c>
      <c r="M23" s="44" t="s">
        <v>10</v>
      </c>
      <c r="N23" s="44" t="s">
        <v>10</v>
      </c>
      <c r="O23" s="44" t="s">
        <v>10</v>
      </c>
      <c r="P23" s="44" t="s">
        <v>10</v>
      </c>
      <c r="Q23" s="44" t="s">
        <v>10</v>
      </c>
      <c r="R23" s="44" t="s">
        <v>10</v>
      </c>
      <c r="S23" s="44" t="s">
        <v>10</v>
      </c>
      <c r="T23" s="44" t="s">
        <v>10</v>
      </c>
      <c r="U23" s="44" t="s">
        <v>10</v>
      </c>
      <c r="V23" s="44" t="s">
        <v>10</v>
      </c>
      <c r="W23" s="44" t="s">
        <v>10</v>
      </c>
      <c r="X23" s="44" t="s">
        <v>10</v>
      </c>
      <c r="Y23" s="44" t="s">
        <v>10</v>
      </c>
      <c r="Z23" s="44" t="s">
        <v>10</v>
      </c>
      <c r="AA23" s="44" t="s">
        <v>10</v>
      </c>
      <c r="AB23" s="44" t="s">
        <v>10</v>
      </c>
      <c r="AC23" s="44" t="s">
        <v>10</v>
      </c>
      <c r="AD23" s="44" t="s">
        <v>10</v>
      </c>
      <c r="AE23" s="44" t="s">
        <v>10</v>
      </c>
      <c r="AF23" s="44" t="s">
        <v>10</v>
      </c>
      <c r="AG23" s="44" t="s">
        <v>10</v>
      </c>
      <c r="AH23" s="44" t="s">
        <v>10</v>
      </c>
      <c r="AI23" s="44" t="s">
        <v>10</v>
      </c>
      <c r="AJ23" s="44" t="s">
        <v>10</v>
      </c>
      <c r="AK23" s="44" t="s">
        <v>10</v>
      </c>
      <c r="AL23" s="44">
        <v>-8935</v>
      </c>
      <c r="AM23" s="44">
        <v>736</v>
      </c>
      <c r="AN23" s="44">
        <v>2678</v>
      </c>
      <c r="AO23" s="44">
        <v>-21048</v>
      </c>
      <c r="AP23" s="44">
        <v>-5696</v>
      </c>
      <c r="AQ23" s="44">
        <v>-2168</v>
      </c>
      <c r="AR23" s="44">
        <v>2729</v>
      </c>
      <c r="AS23" s="44">
        <v>-5649</v>
      </c>
      <c r="AT23" s="44">
        <v>-5078</v>
      </c>
      <c r="AU23" s="44">
        <v>-28577</v>
      </c>
      <c r="AV23" s="44">
        <v>-16839</v>
      </c>
      <c r="AW23" s="44">
        <v>-11820</v>
      </c>
      <c r="AX23" s="44">
        <v>-16707</v>
      </c>
      <c r="AY23" s="44">
        <v>-10107</v>
      </c>
      <c r="AZ23" s="44">
        <v>-11359</v>
      </c>
      <c r="BA23" s="44">
        <v>-30104</v>
      </c>
      <c r="BB23" s="44">
        <v>-28057</v>
      </c>
      <c r="BC23" s="44">
        <v>-12524</v>
      </c>
      <c r="BD23" s="44">
        <v>-14143</v>
      </c>
      <c r="BE23" s="44">
        <v>-16522</v>
      </c>
      <c r="BF23" s="44">
        <v>-20560</v>
      </c>
      <c r="BG23" s="44">
        <v>-76169</v>
      </c>
      <c r="BH23" s="44">
        <v>-83183</v>
      </c>
      <c r="BI23" s="44">
        <v>-41701</v>
      </c>
      <c r="BJ23" s="44">
        <v>3371</v>
      </c>
      <c r="BK23" s="44">
        <v>-29603</v>
      </c>
      <c r="BL23" s="329">
        <v>-25865</v>
      </c>
      <c r="BM23" s="329">
        <v>-13390</v>
      </c>
      <c r="BN23" s="329">
        <v>-9300</v>
      </c>
      <c r="BO23" s="329">
        <v>-9002</v>
      </c>
      <c r="BP23" s="329">
        <v>-9111</v>
      </c>
      <c r="BR23" s="44">
        <v>0</v>
      </c>
      <c r="BS23" s="44">
        <v>0</v>
      </c>
      <c r="BT23" s="44">
        <v>0</v>
      </c>
      <c r="BU23" s="44">
        <v>0</v>
      </c>
      <c r="BV23" s="44">
        <v>0</v>
      </c>
      <c r="BW23" s="44">
        <v>0</v>
      </c>
      <c r="BX23" s="44">
        <v>0</v>
      </c>
      <c r="BY23" s="44">
        <v>0</v>
      </c>
      <c r="BZ23" s="44">
        <v>-8199</v>
      </c>
      <c r="CA23" s="44">
        <v>-26234</v>
      </c>
      <c r="CB23" s="44">
        <v>-36575</v>
      </c>
      <c r="CC23" s="44">
        <v>-55473</v>
      </c>
      <c r="CD23" s="44">
        <v>-82044</v>
      </c>
      <c r="CE23" s="44">
        <v>-127394</v>
      </c>
      <c r="CF23" s="329">
        <v>-151116</v>
      </c>
      <c r="CG23" s="329">
        <v>-57557</v>
      </c>
    </row>
    <row r="24" spans="2:85" s="31" customFormat="1" ht="15" customHeight="1">
      <c r="B24" s="36" t="s">
        <v>866</v>
      </c>
      <c r="C24" s="36" t="s">
        <v>867</v>
      </c>
      <c r="D24" s="44" t="s">
        <v>10</v>
      </c>
      <c r="E24" s="44" t="s">
        <v>10</v>
      </c>
      <c r="F24" s="44" t="s">
        <v>10</v>
      </c>
      <c r="G24" s="44" t="s">
        <v>10</v>
      </c>
      <c r="H24" s="44" t="s">
        <v>10</v>
      </c>
      <c r="I24" s="44" t="s">
        <v>10</v>
      </c>
      <c r="J24" s="44" t="s">
        <v>10</v>
      </c>
      <c r="K24" s="44" t="s">
        <v>10</v>
      </c>
      <c r="L24" s="44" t="s">
        <v>10</v>
      </c>
      <c r="M24" s="44" t="s">
        <v>10</v>
      </c>
      <c r="N24" s="44" t="s">
        <v>10</v>
      </c>
      <c r="O24" s="44" t="s">
        <v>10</v>
      </c>
      <c r="P24" s="44" t="s">
        <v>10</v>
      </c>
      <c r="Q24" s="44" t="s">
        <v>10</v>
      </c>
      <c r="R24" s="44" t="s">
        <v>10</v>
      </c>
      <c r="S24" s="44" t="s">
        <v>10</v>
      </c>
      <c r="T24" s="44" t="s">
        <v>10</v>
      </c>
      <c r="U24" s="44" t="s">
        <v>10</v>
      </c>
      <c r="V24" s="44" t="s">
        <v>10</v>
      </c>
      <c r="W24" s="44" t="s">
        <v>10</v>
      </c>
      <c r="X24" s="44" t="s">
        <v>10</v>
      </c>
      <c r="Y24" s="44" t="s">
        <v>10</v>
      </c>
      <c r="Z24" s="44" t="s">
        <v>10</v>
      </c>
      <c r="AA24" s="44" t="s">
        <v>10</v>
      </c>
      <c r="AB24" s="44" t="s">
        <v>10</v>
      </c>
      <c r="AC24" s="44" t="s">
        <v>10</v>
      </c>
      <c r="AD24" s="44" t="s">
        <v>10</v>
      </c>
      <c r="AE24" s="44" t="s">
        <v>10</v>
      </c>
      <c r="AF24" s="44" t="s">
        <v>10</v>
      </c>
      <c r="AG24" s="44" t="s">
        <v>10</v>
      </c>
      <c r="AH24" s="44" t="s">
        <v>10</v>
      </c>
      <c r="AI24" s="44" t="s">
        <v>10</v>
      </c>
      <c r="AJ24" s="44" t="s">
        <v>10</v>
      </c>
      <c r="AK24" s="44" t="s">
        <v>10</v>
      </c>
      <c r="AL24" s="44" t="s">
        <v>10</v>
      </c>
      <c r="AM24" s="44" t="s">
        <v>10</v>
      </c>
      <c r="AN24" s="44" t="s">
        <v>10</v>
      </c>
      <c r="AO24" s="44" t="s">
        <v>10</v>
      </c>
      <c r="AP24" s="44" t="s">
        <v>10</v>
      </c>
      <c r="AQ24" s="44" t="s">
        <v>10</v>
      </c>
      <c r="AR24" s="44" t="s">
        <v>10</v>
      </c>
      <c r="AS24" s="44" t="s">
        <v>10</v>
      </c>
      <c r="AT24" s="44" t="s">
        <v>10</v>
      </c>
      <c r="AU24" s="44" t="s">
        <v>10</v>
      </c>
      <c r="AV24" s="44" t="s">
        <v>10</v>
      </c>
      <c r="AW24" s="44" t="s">
        <v>10</v>
      </c>
      <c r="AX24" s="44" t="s">
        <v>10</v>
      </c>
      <c r="AY24" s="44" t="s">
        <v>10</v>
      </c>
      <c r="AZ24" s="44" t="s">
        <v>10</v>
      </c>
      <c r="BA24" s="44" t="s">
        <v>10</v>
      </c>
      <c r="BB24" s="44" t="s">
        <v>10</v>
      </c>
      <c r="BC24" s="44" t="s">
        <v>10</v>
      </c>
      <c r="BD24" s="44" t="s">
        <v>10</v>
      </c>
      <c r="BE24" s="44" t="s">
        <v>10</v>
      </c>
      <c r="BF24" s="44" t="s">
        <v>10</v>
      </c>
      <c r="BG24" s="44" t="s">
        <v>10</v>
      </c>
      <c r="BH24" s="44" t="s">
        <v>10</v>
      </c>
      <c r="BI24" s="44" t="s">
        <v>10</v>
      </c>
      <c r="BJ24" s="44" t="s">
        <v>10</v>
      </c>
      <c r="BK24" s="44" t="s">
        <v>10</v>
      </c>
      <c r="BL24" s="329">
        <v>0</v>
      </c>
      <c r="BM24" s="329">
        <v>12957</v>
      </c>
      <c r="BN24" s="329">
        <v>-12957</v>
      </c>
      <c r="BO24" s="329">
        <v>0</v>
      </c>
      <c r="BP24" s="329" t="s">
        <v>10</v>
      </c>
      <c r="BR24" s="44" t="s">
        <v>10</v>
      </c>
      <c r="BS24" s="44" t="s">
        <v>10</v>
      </c>
      <c r="BT24" s="44" t="s">
        <v>10</v>
      </c>
      <c r="BU24" s="44" t="s">
        <v>10</v>
      </c>
      <c r="BV24" s="44" t="s">
        <v>10</v>
      </c>
      <c r="BW24" s="44" t="s">
        <v>10</v>
      </c>
      <c r="BX24" s="44" t="s">
        <v>10</v>
      </c>
      <c r="BY24" s="44" t="s">
        <v>10</v>
      </c>
      <c r="BZ24" s="44" t="s">
        <v>10</v>
      </c>
      <c r="CA24" s="44" t="s">
        <v>10</v>
      </c>
      <c r="CB24" s="44" t="s">
        <v>10</v>
      </c>
      <c r="CC24" s="44" t="s">
        <v>10</v>
      </c>
      <c r="CD24" s="44" t="s">
        <v>10</v>
      </c>
      <c r="CE24" s="44" t="s">
        <v>10</v>
      </c>
      <c r="CF24" s="329" t="s">
        <v>10</v>
      </c>
      <c r="CG24" s="329" t="s">
        <v>10</v>
      </c>
    </row>
    <row r="25" spans="2:85" s="31" customFormat="1" ht="15" customHeight="1">
      <c r="B25" s="36" t="s">
        <v>740</v>
      </c>
      <c r="C25" s="36" t="s">
        <v>741</v>
      </c>
      <c r="D25" s="44" t="s">
        <v>10</v>
      </c>
      <c r="E25" s="44" t="s">
        <v>10</v>
      </c>
      <c r="F25" s="44" t="s">
        <v>10</v>
      </c>
      <c r="G25" s="44" t="s">
        <v>10</v>
      </c>
      <c r="H25" s="44" t="s">
        <v>10</v>
      </c>
      <c r="I25" s="44" t="s">
        <v>10</v>
      </c>
      <c r="J25" s="44" t="s">
        <v>10</v>
      </c>
      <c r="K25" s="44" t="s">
        <v>10</v>
      </c>
      <c r="L25" s="44" t="s">
        <v>10</v>
      </c>
      <c r="M25" s="44" t="s">
        <v>10</v>
      </c>
      <c r="N25" s="44" t="s">
        <v>10</v>
      </c>
      <c r="O25" s="44" t="s">
        <v>10</v>
      </c>
      <c r="P25" s="44" t="s">
        <v>10</v>
      </c>
      <c r="Q25" s="44" t="s">
        <v>10</v>
      </c>
      <c r="R25" s="44" t="s">
        <v>10</v>
      </c>
      <c r="S25" s="44" t="s">
        <v>10</v>
      </c>
      <c r="T25" s="44" t="s">
        <v>10</v>
      </c>
      <c r="U25" s="44" t="s">
        <v>10</v>
      </c>
      <c r="V25" s="44" t="s">
        <v>10</v>
      </c>
      <c r="W25" s="44" t="s">
        <v>10</v>
      </c>
      <c r="X25" s="44" t="s">
        <v>10</v>
      </c>
      <c r="Y25" s="44" t="s">
        <v>10</v>
      </c>
      <c r="Z25" s="44" t="s">
        <v>10</v>
      </c>
      <c r="AA25" s="44" t="s">
        <v>10</v>
      </c>
      <c r="AB25" s="44" t="s">
        <v>10</v>
      </c>
      <c r="AC25" s="44" t="s">
        <v>10</v>
      </c>
      <c r="AD25" s="44" t="s">
        <v>10</v>
      </c>
      <c r="AE25" s="44" t="s">
        <v>10</v>
      </c>
      <c r="AF25" s="44" t="s">
        <v>10</v>
      </c>
      <c r="AG25" s="44" t="s">
        <v>10</v>
      </c>
      <c r="AH25" s="44" t="s">
        <v>10</v>
      </c>
      <c r="AI25" s="44" t="s">
        <v>10</v>
      </c>
      <c r="AJ25" s="44" t="s">
        <v>10</v>
      </c>
      <c r="AK25" s="44" t="s">
        <v>10</v>
      </c>
      <c r="AL25" s="44" t="s">
        <v>10</v>
      </c>
      <c r="AM25" s="44" t="s">
        <v>10</v>
      </c>
      <c r="AN25" s="44" t="s">
        <v>10</v>
      </c>
      <c r="AO25" s="44" t="s">
        <v>10</v>
      </c>
      <c r="AP25" s="44" t="s">
        <v>10</v>
      </c>
      <c r="AQ25" s="44" t="s">
        <v>10</v>
      </c>
      <c r="AR25" s="44" t="s">
        <v>10</v>
      </c>
      <c r="AS25" s="44" t="s">
        <v>10</v>
      </c>
      <c r="AT25" s="44" t="s">
        <v>10</v>
      </c>
      <c r="AU25" s="44" t="s">
        <v>10</v>
      </c>
      <c r="AV25" s="44" t="s">
        <v>10</v>
      </c>
      <c r="AW25" s="44" t="s">
        <v>10</v>
      </c>
      <c r="AX25" s="44" t="s">
        <v>10</v>
      </c>
      <c r="AY25" s="44" t="s">
        <v>10</v>
      </c>
      <c r="AZ25" s="44" t="s">
        <v>10</v>
      </c>
      <c r="BA25" s="44" t="s">
        <v>10</v>
      </c>
      <c r="BB25" s="44" t="s">
        <v>10</v>
      </c>
      <c r="BC25" s="44" t="s">
        <v>10</v>
      </c>
      <c r="BD25" s="44">
        <v>3528</v>
      </c>
      <c r="BE25" s="44" t="s">
        <v>10</v>
      </c>
      <c r="BF25" s="44" t="s">
        <v>10</v>
      </c>
      <c r="BG25" s="44" t="s">
        <v>10</v>
      </c>
      <c r="BH25" s="44">
        <v>13118</v>
      </c>
      <c r="BI25" s="44">
        <v>-13118</v>
      </c>
      <c r="BJ25" s="203">
        <v>0</v>
      </c>
      <c r="BK25" s="44">
        <v>73154</v>
      </c>
      <c r="BL25" s="329">
        <v>8476</v>
      </c>
      <c r="BM25" s="329">
        <v>-8476</v>
      </c>
      <c r="BN25" s="329">
        <v>0</v>
      </c>
      <c r="BO25" s="329">
        <v>34065</v>
      </c>
      <c r="BP25" s="329">
        <v>4252</v>
      </c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203">
        <v>0</v>
      </c>
      <c r="CC25" s="203">
        <v>0</v>
      </c>
      <c r="CD25" s="203">
        <v>0</v>
      </c>
      <c r="CE25" s="203">
        <v>0</v>
      </c>
      <c r="CF25" s="329">
        <v>73154</v>
      </c>
      <c r="CG25" s="329">
        <v>34065</v>
      </c>
    </row>
    <row r="26" spans="2:85" s="31" customFormat="1" ht="15" customHeight="1">
      <c r="B26" s="43" t="s">
        <v>329</v>
      </c>
      <c r="C26" s="43" t="s">
        <v>394</v>
      </c>
      <c r="D26" s="44" t="s">
        <v>10</v>
      </c>
      <c r="E26" s="44" t="s">
        <v>10</v>
      </c>
      <c r="F26" s="44" t="s">
        <v>10</v>
      </c>
      <c r="G26" s="44" t="s">
        <v>10</v>
      </c>
      <c r="H26" s="44" t="s">
        <v>10</v>
      </c>
      <c r="I26" s="44" t="s">
        <v>10</v>
      </c>
      <c r="J26" s="44" t="s">
        <v>10</v>
      </c>
      <c r="K26" s="44" t="s">
        <v>10</v>
      </c>
      <c r="L26" s="44" t="s">
        <v>10</v>
      </c>
      <c r="M26" s="44" t="s">
        <v>10</v>
      </c>
      <c r="N26" s="44" t="s">
        <v>10</v>
      </c>
      <c r="O26" s="44" t="s">
        <v>10</v>
      </c>
      <c r="P26" s="44" t="s">
        <v>10</v>
      </c>
      <c r="Q26" s="44" t="s">
        <v>10</v>
      </c>
      <c r="R26" s="44" t="s">
        <v>10</v>
      </c>
      <c r="S26" s="44" t="s">
        <v>10</v>
      </c>
      <c r="T26" s="44" t="s">
        <v>10</v>
      </c>
      <c r="U26" s="44" t="s">
        <v>10</v>
      </c>
      <c r="V26" s="44" t="s">
        <v>10</v>
      </c>
      <c r="W26" s="44" t="s">
        <v>10</v>
      </c>
      <c r="X26" s="44" t="s">
        <v>10</v>
      </c>
      <c r="Y26" s="44" t="s">
        <v>10</v>
      </c>
      <c r="Z26" s="44" t="s">
        <v>10</v>
      </c>
      <c r="AA26" s="44" t="s">
        <v>10</v>
      </c>
      <c r="AB26" s="44" t="s">
        <v>10</v>
      </c>
      <c r="AC26" s="44" t="s">
        <v>10</v>
      </c>
      <c r="AD26" s="44" t="s">
        <v>10</v>
      </c>
      <c r="AE26" s="44" t="s">
        <v>10</v>
      </c>
      <c r="AF26" s="44" t="s">
        <v>10</v>
      </c>
      <c r="AG26" s="44" t="s">
        <v>10</v>
      </c>
      <c r="AH26" s="44" t="s">
        <v>10</v>
      </c>
      <c r="AI26" s="44" t="s">
        <v>10</v>
      </c>
      <c r="AJ26" s="44" t="s">
        <v>10</v>
      </c>
      <c r="AK26" s="44" t="s">
        <v>10</v>
      </c>
      <c r="AL26" s="44" t="s">
        <v>10</v>
      </c>
      <c r="AM26" s="44" t="s">
        <v>10</v>
      </c>
      <c r="AN26" s="44" t="s">
        <v>10</v>
      </c>
      <c r="AO26" s="44" t="s">
        <v>10</v>
      </c>
      <c r="AP26" s="44" t="s">
        <v>10</v>
      </c>
      <c r="AQ26" s="44" t="s">
        <v>10</v>
      </c>
      <c r="AR26" s="44" t="s">
        <v>10</v>
      </c>
      <c r="AS26" s="44" t="s">
        <v>10</v>
      </c>
      <c r="AT26" s="44" t="s">
        <v>10</v>
      </c>
      <c r="AU26" s="44" t="s">
        <v>10</v>
      </c>
      <c r="AV26" s="44" t="s">
        <v>10</v>
      </c>
      <c r="AW26" s="44" t="s">
        <v>10</v>
      </c>
      <c r="AX26" s="44" t="s">
        <v>10</v>
      </c>
      <c r="AY26" s="44">
        <v>30542</v>
      </c>
      <c r="AZ26" s="44" t="s">
        <v>10</v>
      </c>
      <c r="BA26" s="44" t="s">
        <v>10</v>
      </c>
      <c r="BB26" s="44" t="s">
        <v>10</v>
      </c>
      <c r="BC26" s="44" t="s">
        <v>10</v>
      </c>
      <c r="BD26" s="44" t="s">
        <v>10</v>
      </c>
      <c r="BE26" s="44" t="s">
        <v>10</v>
      </c>
      <c r="BF26" s="44" t="s">
        <v>10</v>
      </c>
      <c r="BG26" s="203">
        <v>0</v>
      </c>
      <c r="BH26" s="203">
        <v>0</v>
      </c>
      <c r="BI26" s="203">
        <v>0</v>
      </c>
      <c r="BJ26" s="203">
        <v>0</v>
      </c>
      <c r="BK26" s="203">
        <v>0</v>
      </c>
      <c r="BL26" s="329">
        <v>0</v>
      </c>
      <c r="BM26" s="329">
        <v>0</v>
      </c>
      <c r="BN26" s="329">
        <v>0</v>
      </c>
      <c r="BO26" s="329">
        <v>0</v>
      </c>
      <c r="BP26" s="329" t="s">
        <v>10</v>
      </c>
      <c r="BR26" s="44">
        <v>0</v>
      </c>
      <c r="BS26" s="44">
        <v>0</v>
      </c>
      <c r="BT26" s="44">
        <v>0</v>
      </c>
      <c r="BU26" s="44">
        <v>0</v>
      </c>
      <c r="BV26" s="44">
        <v>0</v>
      </c>
      <c r="BW26" s="44">
        <v>0</v>
      </c>
      <c r="BX26" s="44">
        <v>0</v>
      </c>
      <c r="BY26" s="44">
        <v>0</v>
      </c>
      <c r="BZ26" s="44">
        <v>0</v>
      </c>
      <c r="CA26" s="44">
        <v>0</v>
      </c>
      <c r="CB26" s="203">
        <v>0</v>
      </c>
      <c r="CC26" s="44">
        <v>30542</v>
      </c>
      <c r="CD26" s="203">
        <v>0</v>
      </c>
      <c r="CE26" s="203">
        <v>0</v>
      </c>
      <c r="CF26" s="329">
        <v>0</v>
      </c>
      <c r="CG26" s="329" t="s">
        <v>10</v>
      </c>
    </row>
    <row r="27" spans="2:85" s="31" customFormat="1" ht="15" customHeight="1">
      <c r="B27" s="36" t="s">
        <v>330</v>
      </c>
      <c r="C27" s="36" t="s">
        <v>395</v>
      </c>
      <c r="D27" s="44" t="s">
        <v>10</v>
      </c>
      <c r="E27" s="44" t="s">
        <v>10</v>
      </c>
      <c r="F27" s="44" t="s">
        <v>10</v>
      </c>
      <c r="G27" s="44" t="s">
        <v>10</v>
      </c>
      <c r="H27" s="44" t="s">
        <v>10</v>
      </c>
      <c r="I27" s="44" t="s">
        <v>10</v>
      </c>
      <c r="J27" s="44" t="s">
        <v>10</v>
      </c>
      <c r="K27" s="44" t="s">
        <v>10</v>
      </c>
      <c r="L27" s="44" t="s">
        <v>10</v>
      </c>
      <c r="M27" s="44" t="s">
        <v>10</v>
      </c>
      <c r="N27" s="44" t="s">
        <v>10</v>
      </c>
      <c r="O27" s="44" t="s">
        <v>10</v>
      </c>
      <c r="P27" s="44" t="s">
        <v>10</v>
      </c>
      <c r="Q27" s="44" t="s">
        <v>10</v>
      </c>
      <c r="R27" s="44" t="s">
        <v>10</v>
      </c>
      <c r="S27" s="44" t="s">
        <v>10</v>
      </c>
      <c r="T27" s="44" t="s">
        <v>10</v>
      </c>
      <c r="U27" s="44" t="s">
        <v>10</v>
      </c>
      <c r="V27" s="44" t="s">
        <v>10</v>
      </c>
      <c r="W27" s="44" t="s">
        <v>10</v>
      </c>
      <c r="X27" s="44" t="s">
        <v>10</v>
      </c>
      <c r="Y27" s="44" t="s">
        <v>10</v>
      </c>
      <c r="Z27" s="44" t="s">
        <v>10</v>
      </c>
      <c r="AA27" s="44" t="s">
        <v>10</v>
      </c>
      <c r="AB27" s="44" t="s">
        <v>10</v>
      </c>
      <c r="AC27" s="44" t="s">
        <v>10</v>
      </c>
      <c r="AD27" s="44" t="s">
        <v>10</v>
      </c>
      <c r="AE27" s="44" t="s">
        <v>10</v>
      </c>
      <c r="AF27" s="44">
        <v>-9926</v>
      </c>
      <c r="AG27" s="44" t="s">
        <v>10</v>
      </c>
      <c r="AH27" s="44" t="s">
        <v>10</v>
      </c>
      <c r="AI27" s="44" t="s">
        <v>10</v>
      </c>
      <c r="AJ27" s="44" t="s">
        <v>10</v>
      </c>
      <c r="AK27" s="44" t="s">
        <v>10</v>
      </c>
      <c r="AL27" s="44" t="s">
        <v>10</v>
      </c>
      <c r="AM27" s="44" t="s">
        <v>10</v>
      </c>
      <c r="AN27" s="44" t="s">
        <v>10</v>
      </c>
      <c r="AO27" s="44" t="s">
        <v>10</v>
      </c>
      <c r="AP27" s="44" t="s">
        <v>10</v>
      </c>
      <c r="AQ27" s="44">
        <v>-2756</v>
      </c>
      <c r="AR27" s="44" t="s">
        <v>10</v>
      </c>
      <c r="AS27" s="44" t="s">
        <v>10</v>
      </c>
      <c r="AT27" s="44" t="s">
        <v>10</v>
      </c>
      <c r="AU27" s="44">
        <v>1273</v>
      </c>
      <c r="AV27" s="44" t="s">
        <v>10</v>
      </c>
      <c r="AW27" s="44" t="s">
        <v>10</v>
      </c>
      <c r="AX27" s="44" t="s">
        <v>10</v>
      </c>
      <c r="AY27" s="44">
        <v>714</v>
      </c>
      <c r="AZ27" s="44" t="s">
        <v>10</v>
      </c>
      <c r="BA27" s="44" t="s">
        <v>10</v>
      </c>
      <c r="BB27" s="44" t="s">
        <v>10</v>
      </c>
      <c r="BC27" s="44" t="s">
        <v>10</v>
      </c>
      <c r="BD27" s="44" t="s">
        <v>10</v>
      </c>
      <c r="BE27" s="44" t="s">
        <v>10</v>
      </c>
      <c r="BF27" s="44" t="s">
        <v>10</v>
      </c>
      <c r="BG27" s="203">
        <v>0</v>
      </c>
      <c r="BH27" s="203">
        <v>0</v>
      </c>
      <c r="BI27" s="203">
        <v>0</v>
      </c>
      <c r="BJ27" s="203">
        <v>0</v>
      </c>
      <c r="BK27" s="203">
        <v>0</v>
      </c>
      <c r="BL27" s="329">
        <v>0</v>
      </c>
      <c r="BM27" s="329">
        <v>0</v>
      </c>
      <c r="BN27" s="329">
        <v>0</v>
      </c>
      <c r="BO27" s="329">
        <v>0</v>
      </c>
      <c r="BP27" s="329" t="s">
        <v>10</v>
      </c>
      <c r="BR27" s="44">
        <v>0</v>
      </c>
      <c r="BS27" s="44">
        <v>0</v>
      </c>
      <c r="BT27" s="44">
        <v>0</v>
      </c>
      <c r="BU27" s="44">
        <v>0</v>
      </c>
      <c r="BV27" s="44">
        <v>0</v>
      </c>
      <c r="BW27" s="44">
        <v>0</v>
      </c>
      <c r="BX27" s="44">
        <v>0</v>
      </c>
      <c r="BY27" s="44">
        <v>-9926</v>
      </c>
      <c r="BZ27" s="44">
        <v>0</v>
      </c>
      <c r="CA27" s="44">
        <v>-2756</v>
      </c>
      <c r="CB27" s="44">
        <v>1273</v>
      </c>
      <c r="CC27" s="44">
        <v>714</v>
      </c>
      <c r="CD27" s="203">
        <v>0</v>
      </c>
      <c r="CE27" s="203">
        <v>0</v>
      </c>
      <c r="CF27" s="329">
        <v>0</v>
      </c>
      <c r="CG27" s="329" t="s">
        <v>10</v>
      </c>
    </row>
    <row r="28" spans="2:85" s="31" customFormat="1" ht="15" customHeight="1">
      <c r="B28" s="36" t="s">
        <v>334</v>
      </c>
      <c r="C28" s="36" t="s">
        <v>398</v>
      </c>
      <c r="D28" s="44" t="s">
        <v>10</v>
      </c>
      <c r="E28" s="44" t="s">
        <v>10</v>
      </c>
      <c r="F28" s="44" t="s">
        <v>10</v>
      </c>
      <c r="G28" s="44" t="s">
        <v>10</v>
      </c>
      <c r="H28" s="44" t="s">
        <v>10</v>
      </c>
      <c r="I28" s="44" t="s">
        <v>10</v>
      </c>
      <c r="J28" s="44" t="s">
        <v>10</v>
      </c>
      <c r="K28" s="44" t="s">
        <v>10</v>
      </c>
      <c r="L28" s="44" t="s">
        <v>10</v>
      </c>
      <c r="M28" s="44" t="s">
        <v>10</v>
      </c>
      <c r="N28" s="44" t="s">
        <v>10</v>
      </c>
      <c r="O28" s="44" t="s">
        <v>10</v>
      </c>
      <c r="P28" s="44" t="s">
        <v>10</v>
      </c>
      <c r="Q28" s="44" t="s">
        <v>10</v>
      </c>
      <c r="R28" s="44" t="s">
        <v>10</v>
      </c>
      <c r="S28" s="44" t="s">
        <v>10</v>
      </c>
      <c r="T28" s="44" t="s">
        <v>10</v>
      </c>
      <c r="U28" s="44" t="s">
        <v>10</v>
      </c>
      <c r="V28" s="44" t="s">
        <v>10</v>
      </c>
      <c r="W28" s="44" t="s">
        <v>10</v>
      </c>
      <c r="X28" s="44" t="s">
        <v>10</v>
      </c>
      <c r="Y28" s="44" t="s">
        <v>10</v>
      </c>
      <c r="Z28" s="44" t="s">
        <v>10</v>
      </c>
      <c r="AA28" s="44" t="s">
        <v>10</v>
      </c>
      <c r="AB28" s="44" t="s">
        <v>10</v>
      </c>
      <c r="AC28" s="44" t="s">
        <v>10</v>
      </c>
      <c r="AD28" s="44" t="s">
        <v>10</v>
      </c>
      <c r="AE28" s="44" t="s">
        <v>10</v>
      </c>
      <c r="AF28" s="44" t="s">
        <v>10</v>
      </c>
      <c r="AG28" s="44" t="s">
        <v>10</v>
      </c>
      <c r="AH28" s="44" t="s">
        <v>10</v>
      </c>
      <c r="AI28" s="44" t="s">
        <v>10</v>
      </c>
      <c r="AJ28" s="44" t="s">
        <v>10</v>
      </c>
      <c r="AK28" s="44" t="s">
        <v>10</v>
      </c>
      <c r="AL28" s="44" t="s">
        <v>10</v>
      </c>
      <c r="AM28" s="44" t="s">
        <v>10</v>
      </c>
      <c r="AN28" s="44" t="s">
        <v>10</v>
      </c>
      <c r="AO28" s="44" t="s">
        <v>10</v>
      </c>
      <c r="AP28" s="44" t="s">
        <v>10</v>
      </c>
      <c r="AQ28" s="44" t="s">
        <v>10</v>
      </c>
      <c r="AR28" s="44" t="s">
        <v>10</v>
      </c>
      <c r="AS28" s="44">
        <v>-102550</v>
      </c>
      <c r="AT28" s="44">
        <v>-10869</v>
      </c>
      <c r="AU28" s="44">
        <v>113419</v>
      </c>
      <c r="AV28" s="44">
        <v>-867</v>
      </c>
      <c r="AW28" s="44">
        <v>-12291</v>
      </c>
      <c r="AX28" s="44">
        <v>-18763</v>
      </c>
      <c r="AY28" s="44">
        <v>31921</v>
      </c>
      <c r="AZ28" s="44" t="s">
        <v>10</v>
      </c>
      <c r="BA28" s="44">
        <v>-33986</v>
      </c>
      <c r="BB28" s="44">
        <v>-16160</v>
      </c>
      <c r="BC28" s="44">
        <v>-29251</v>
      </c>
      <c r="BD28" s="44" t="s">
        <v>10</v>
      </c>
      <c r="BE28" s="44">
        <v>-23809</v>
      </c>
      <c r="BF28" s="44">
        <v>22403</v>
      </c>
      <c r="BG28" s="44">
        <v>-1781</v>
      </c>
      <c r="BH28" s="203">
        <v>0</v>
      </c>
      <c r="BI28" s="203">
        <v>0</v>
      </c>
      <c r="BJ28" s="203">
        <v>0</v>
      </c>
      <c r="BK28" s="203">
        <v>0</v>
      </c>
      <c r="BL28" s="329">
        <v>0</v>
      </c>
      <c r="BM28" s="329">
        <v>0</v>
      </c>
      <c r="BN28" s="329">
        <v>0</v>
      </c>
      <c r="BO28" s="329">
        <v>0</v>
      </c>
      <c r="BP28" s="329" t="s">
        <v>10</v>
      </c>
      <c r="BR28" s="44">
        <v>0</v>
      </c>
      <c r="BS28" s="44">
        <v>0</v>
      </c>
      <c r="BT28" s="44">
        <v>0</v>
      </c>
      <c r="BU28" s="44">
        <v>0</v>
      </c>
      <c r="BV28" s="44">
        <v>0</v>
      </c>
      <c r="BW28" s="44">
        <v>0</v>
      </c>
      <c r="BX28" s="44">
        <v>0</v>
      </c>
      <c r="BY28" s="44">
        <v>0</v>
      </c>
      <c r="BZ28" s="44">
        <v>0</v>
      </c>
      <c r="CA28" s="44">
        <v>0</v>
      </c>
      <c r="CB28" s="203">
        <v>0</v>
      </c>
      <c r="CC28" s="203">
        <v>0</v>
      </c>
      <c r="CD28" s="44">
        <v>-79397</v>
      </c>
      <c r="CE28" s="44">
        <v>-3187</v>
      </c>
      <c r="CF28" s="329">
        <v>0</v>
      </c>
      <c r="CG28" s="329" t="s">
        <v>10</v>
      </c>
    </row>
    <row r="29" spans="2:85" s="31" customFormat="1" ht="15" customHeight="1">
      <c r="B29" s="43" t="s">
        <v>336</v>
      </c>
      <c r="C29" s="43" t="s">
        <v>400</v>
      </c>
      <c r="D29" s="44" t="s">
        <v>10</v>
      </c>
      <c r="E29" s="44" t="s">
        <v>10</v>
      </c>
      <c r="F29" s="44" t="s">
        <v>10</v>
      </c>
      <c r="G29" s="44" t="s">
        <v>10</v>
      </c>
      <c r="H29" s="44" t="s">
        <v>10</v>
      </c>
      <c r="I29" s="44" t="s">
        <v>10</v>
      </c>
      <c r="J29" s="44" t="s">
        <v>10</v>
      </c>
      <c r="K29" s="44" t="s">
        <v>10</v>
      </c>
      <c r="L29" s="44" t="s">
        <v>10</v>
      </c>
      <c r="M29" s="44" t="s">
        <v>10</v>
      </c>
      <c r="N29" s="44" t="s">
        <v>10</v>
      </c>
      <c r="O29" s="44" t="s">
        <v>10</v>
      </c>
      <c r="P29" s="44" t="s">
        <v>10</v>
      </c>
      <c r="Q29" s="44" t="s">
        <v>10</v>
      </c>
      <c r="R29" s="44" t="s">
        <v>10</v>
      </c>
      <c r="S29" s="44" t="s">
        <v>10</v>
      </c>
      <c r="T29" s="44" t="s">
        <v>10</v>
      </c>
      <c r="U29" s="44" t="s">
        <v>10</v>
      </c>
      <c r="V29" s="44" t="s">
        <v>10</v>
      </c>
      <c r="W29" s="44" t="s">
        <v>10</v>
      </c>
      <c r="X29" s="44" t="s">
        <v>10</v>
      </c>
      <c r="Y29" s="44" t="s">
        <v>10</v>
      </c>
      <c r="Z29" s="44" t="s">
        <v>10</v>
      </c>
      <c r="AA29" s="44" t="s">
        <v>10</v>
      </c>
      <c r="AB29" s="44" t="s">
        <v>10</v>
      </c>
      <c r="AC29" s="44" t="s">
        <v>10</v>
      </c>
      <c r="AD29" s="44" t="s">
        <v>10</v>
      </c>
      <c r="AE29" s="44" t="s">
        <v>10</v>
      </c>
      <c r="AF29" s="44" t="s">
        <v>10</v>
      </c>
      <c r="AG29" s="44" t="s">
        <v>10</v>
      </c>
      <c r="AH29" s="44" t="s">
        <v>10</v>
      </c>
      <c r="AI29" s="44" t="s">
        <v>10</v>
      </c>
      <c r="AJ29" s="44" t="s">
        <v>10</v>
      </c>
      <c r="AK29" s="44" t="s">
        <v>10</v>
      </c>
      <c r="AL29" s="44" t="s">
        <v>10</v>
      </c>
      <c r="AM29" s="44" t="s">
        <v>10</v>
      </c>
      <c r="AN29" s="44" t="s">
        <v>10</v>
      </c>
      <c r="AO29" s="44" t="s">
        <v>10</v>
      </c>
      <c r="AP29" s="44" t="s">
        <v>10</v>
      </c>
      <c r="AQ29" s="44" t="s">
        <v>10</v>
      </c>
      <c r="AR29" s="44" t="s">
        <v>10</v>
      </c>
      <c r="AS29" s="44" t="s">
        <v>10</v>
      </c>
      <c r="AT29" s="44" t="s">
        <v>10</v>
      </c>
      <c r="AU29" s="44">
        <v>-2144</v>
      </c>
      <c r="AV29" s="44" t="s">
        <v>10</v>
      </c>
      <c r="AW29" s="44" t="s">
        <v>10</v>
      </c>
      <c r="AX29" s="44" t="s">
        <v>10</v>
      </c>
      <c r="AY29" s="44" t="s">
        <v>10</v>
      </c>
      <c r="AZ29" s="44" t="s">
        <v>10</v>
      </c>
      <c r="BA29" s="44" t="s">
        <v>10</v>
      </c>
      <c r="BB29" s="44" t="s">
        <v>10</v>
      </c>
      <c r="BC29" s="44" t="s">
        <v>10</v>
      </c>
      <c r="BD29" s="44" t="s">
        <v>10</v>
      </c>
      <c r="BE29" s="44" t="s">
        <v>10</v>
      </c>
      <c r="BF29" s="44" t="s">
        <v>10</v>
      </c>
      <c r="BG29" s="203">
        <v>0</v>
      </c>
      <c r="BH29" s="203">
        <v>0</v>
      </c>
      <c r="BI29" s="203">
        <v>0</v>
      </c>
      <c r="BJ29" s="203">
        <v>0</v>
      </c>
      <c r="BK29" s="203">
        <v>0</v>
      </c>
      <c r="BL29" s="329">
        <v>0</v>
      </c>
      <c r="BM29" s="329">
        <v>0</v>
      </c>
      <c r="BN29" s="329">
        <v>0</v>
      </c>
      <c r="BO29" s="329">
        <v>0</v>
      </c>
      <c r="BP29" s="329" t="s">
        <v>10</v>
      </c>
      <c r="BR29" s="44">
        <v>0</v>
      </c>
      <c r="BS29" s="44">
        <v>0</v>
      </c>
      <c r="BT29" s="44">
        <v>0</v>
      </c>
      <c r="BU29" s="44">
        <v>0</v>
      </c>
      <c r="BV29" s="44">
        <v>0</v>
      </c>
      <c r="BW29" s="44">
        <v>0</v>
      </c>
      <c r="BX29" s="44">
        <v>0</v>
      </c>
      <c r="BY29" s="44">
        <v>0</v>
      </c>
      <c r="BZ29" s="44">
        <v>0</v>
      </c>
      <c r="CA29" s="44">
        <v>0</v>
      </c>
      <c r="CB29" s="44">
        <v>-2144</v>
      </c>
      <c r="CC29" s="203">
        <v>0</v>
      </c>
      <c r="CD29" s="203">
        <v>0</v>
      </c>
      <c r="CE29" s="203">
        <v>0</v>
      </c>
      <c r="CF29" s="329">
        <v>0</v>
      </c>
      <c r="CG29" s="329" t="s">
        <v>10</v>
      </c>
    </row>
    <row r="30" spans="2:85" s="31" customFormat="1" ht="15" customHeight="1">
      <c r="B30" s="36" t="s">
        <v>338</v>
      </c>
      <c r="C30" s="36" t="s">
        <v>392</v>
      </c>
      <c r="D30" s="44">
        <v>1402</v>
      </c>
      <c r="E30" s="44">
        <v>4756</v>
      </c>
      <c r="F30" s="44">
        <v>1763</v>
      </c>
      <c r="G30" s="44" t="s">
        <v>10</v>
      </c>
      <c r="H30" s="44">
        <v>192</v>
      </c>
      <c r="I30" s="44">
        <v>601</v>
      </c>
      <c r="J30" s="44">
        <v>291</v>
      </c>
      <c r="K30" s="44" t="s">
        <v>10</v>
      </c>
      <c r="L30" s="44" t="s">
        <v>10</v>
      </c>
      <c r="M30" s="44" t="s">
        <v>10</v>
      </c>
      <c r="N30" s="44" t="s">
        <v>10</v>
      </c>
      <c r="O30" s="44" t="s">
        <v>10</v>
      </c>
      <c r="P30" s="44" t="s">
        <v>10</v>
      </c>
      <c r="Q30" s="44" t="s">
        <v>10</v>
      </c>
      <c r="R30" s="44" t="s">
        <v>10</v>
      </c>
      <c r="S30" s="44" t="s">
        <v>10</v>
      </c>
      <c r="T30" s="44" t="s">
        <v>10</v>
      </c>
      <c r="U30" s="44" t="s">
        <v>10</v>
      </c>
      <c r="V30" s="44" t="s">
        <v>10</v>
      </c>
      <c r="W30" s="44" t="s">
        <v>10</v>
      </c>
      <c r="X30" s="44" t="s">
        <v>10</v>
      </c>
      <c r="Y30" s="44" t="s">
        <v>10</v>
      </c>
      <c r="Z30" s="44" t="s">
        <v>10</v>
      </c>
      <c r="AA30" s="44" t="s">
        <v>10</v>
      </c>
      <c r="AB30" s="44" t="s">
        <v>10</v>
      </c>
      <c r="AC30" s="44" t="s">
        <v>10</v>
      </c>
      <c r="AD30" s="44" t="s">
        <v>10</v>
      </c>
      <c r="AE30" s="44" t="s">
        <v>10</v>
      </c>
      <c r="AF30" s="44" t="s">
        <v>10</v>
      </c>
      <c r="AG30" s="44" t="s">
        <v>10</v>
      </c>
      <c r="AH30" s="44" t="s">
        <v>10</v>
      </c>
      <c r="AI30" s="44" t="s">
        <v>10</v>
      </c>
      <c r="AJ30" s="44" t="s">
        <v>10</v>
      </c>
      <c r="AK30" s="44" t="s">
        <v>10</v>
      </c>
      <c r="AL30" s="44" t="s">
        <v>10</v>
      </c>
      <c r="AM30" s="44" t="s">
        <v>10</v>
      </c>
      <c r="AN30" s="44" t="s">
        <v>10</v>
      </c>
      <c r="AO30" s="44" t="s">
        <v>10</v>
      </c>
      <c r="AP30" s="44" t="s">
        <v>10</v>
      </c>
      <c r="AQ30" s="44" t="s">
        <v>10</v>
      </c>
      <c r="AR30" s="44" t="s">
        <v>10</v>
      </c>
      <c r="AS30" s="44" t="s">
        <v>10</v>
      </c>
      <c r="AT30" s="44" t="s">
        <v>10</v>
      </c>
      <c r="AU30" s="44" t="s">
        <v>10</v>
      </c>
      <c r="AV30" s="44" t="s">
        <v>10</v>
      </c>
      <c r="AW30" s="44" t="s">
        <v>10</v>
      </c>
      <c r="AX30" s="44" t="s">
        <v>10</v>
      </c>
      <c r="AY30" s="44" t="s">
        <v>10</v>
      </c>
      <c r="AZ30" s="44" t="s">
        <v>10</v>
      </c>
      <c r="BA30" s="44" t="s">
        <v>10</v>
      </c>
      <c r="BB30" s="44" t="s">
        <v>10</v>
      </c>
      <c r="BC30" s="44" t="s">
        <v>10</v>
      </c>
      <c r="BD30" s="44" t="s">
        <v>10</v>
      </c>
      <c r="BE30" s="44" t="s">
        <v>10</v>
      </c>
      <c r="BF30" s="44" t="s">
        <v>10</v>
      </c>
      <c r="BG30" s="44">
        <v>14427</v>
      </c>
      <c r="BH30" s="203">
        <v>0</v>
      </c>
      <c r="BI30" s="203">
        <v>0</v>
      </c>
      <c r="BJ30" s="203">
        <v>0</v>
      </c>
      <c r="BK30" s="203">
        <v>0</v>
      </c>
      <c r="BL30" s="329">
        <v>0</v>
      </c>
      <c r="BM30" s="329">
        <v>0</v>
      </c>
      <c r="BN30" s="329">
        <v>0</v>
      </c>
      <c r="BO30" s="329">
        <v>0</v>
      </c>
      <c r="BP30" s="329" t="s">
        <v>10</v>
      </c>
      <c r="BR30" s="44">
        <v>7921</v>
      </c>
      <c r="BS30" s="44">
        <v>1084</v>
      </c>
      <c r="BT30" s="44">
        <v>0</v>
      </c>
      <c r="BU30" s="44">
        <v>0</v>
      </c>
      <c r="BV30" s="44">
        <v>0</v>
      </c>
      <c r="BW30" s="44">
        <v>0</v>
      </c>
      <c r="BX30" s="44">
        <v>0</v>
      </c>
      <c r="BY30" s="44">
        <v>0</v>
      </c>
      <c r="BZ30" s="44">
        <v>0</v>
      </c>
      <c r="CA30" s="44">
        <v>0</v>
      </c>
      <c r="CB30" s="203">
        <v>0</v>
      </c>
      <c r="CC30" s="203">
        <v>0</v>
      </c>
      <c r="CD30" s="203">
        <v>0</v>
      </c>
      <c r="CE30" s="44">
        <v>14427</v>
      </c>
      <c r="CF30" s="329">
        <v>0</v>
      </c>
      <c r="CG30" s="329" t="s">
        <v>10</v>
      </c>
    </row>
    <row r="31" spans="2:85" s="31" customFormat="1" ht="15" customHeight="1">
      <c r="B31" s="36" t="s">
        <v>339</v>
      </c>
      <c r="C31" s="36" t="s">
        <v>402</v>
      </c>
      <c r="D31" s="44">
        <v>-7754</v>
      </c>
      <c r="E31" s="44">
        <v>78723</v>
      </c>
      <c r="F31" s="44">
        <v>-34887</v>
      </c>
      <c r="G31" s="44">
        <v>-35119</v>
      </c>
      <c r="H31" s="44">
        <v>-21233</v>
      </c>
      <c r="I31" s="44">
        <v>93961</v>
      </c>
      <c r="J31" s="44">
        <v>-72728</v>
      </c>
      <c r="K31" s="44">
        <v>397</v>
      </c>
      <c r="L31" s="44">
        <v>-33231</v>
      </c>
      <c r="M31" s="44">
        <v>47804</v>
      </c>
      <c r="N31" s="44">
        <v>-42757</v>
      </c>
      <c r="O31" s="44">
        <v>37441</v>
      </c>
      <c r="P31" s="44">
        <v>-1771</v>
      </c>
      <c r="Q31" s="44">
        <v>1971</v>
      </c>
      <c r="R31" s="44">
        <v>7878</v>
      </c>
      <c r="S31" s="44">
        <v>58459</v>
      </c>
      <c r="T31" s="44">
        <v>-24564</v>
      </c>
      <c r="U31" s="44">
        <v>9396</v>
      </c>
      <c r="V31" s="44">
        <v>-3855</v>
      </c>
      <c r="W31" s="44">
        <v>19023</v>
      </c>
      <c r="X31" s="44" t="s">
        <v>10</v>
      </c>
      <c r="Y31" s="44" t="s">
        <v>10</v>
      </c>
      <c r="Z31" s="44" t="s">
        <v>10</v>
      </c>
      <c r="AA31" s="44">
        <v>72</v>
      </c>
      <c r="AB31" s="44">
        <v>374</v>
      </c>
      <c r="AC31" s="44" t="s">
        <v>10</v>
      </c>
      <c r="AD31" s="44" t="s">
        <v>10</v>
      </c>
      <c r="AE31" s="44" t="s">
        <v>10</v>
      </c>
      <c r="AF31" s="44">
        <v>-10869</v>
      </c>
      <c r="AG31" s="44">
        <v>40670</v>
      </c>
      <c r="AH31" s="44">
        <v>34</v>
      </c>
      <c r="AI31" s="44">
        <v>35</v>
      </c>
      <c r="AJ31" s="44">
        <v>-11096</v>
      </c>
      <c r="AK31" s="44">
        <v>11096</v>
      </c>
      <c r="AL31" s="44">
        <v>193947</v>
      </c>
      <c r="AM31" s="44">
        <v>-193947</v>
      </c>
      <c r="AN31" s="44" t="s">
        <v>10</v>
      </c>
      <c r="AO31" s="44" t="s">
        <v>10</v>
      </c>
      <c r="AP31" s="44" t="s">
        <v>10</v>
      </c>
      <c r="AQ31" s="44" t="s">
        <v>10</v>
      </c>
      <c r="AR31" s="44" t="s">
        <v>10</v>
      </c>
      <c r="AS31" s="44" t="s">
        <v>10</v>
      </c>
      <c r="AT31" s="44" t="s">
        <v>10</v>
      </c>
      <c r="AU31" s="44" t="s">
        <v>10</v>
      </c>
      <c r="AV31" s="44" t="s">
        <v>10</v>
      </c>
      <c r="AW31" s="44" t="s">
        <v>10</v>
      </c>
      <c r="AX31" s="44" t="s">
        <v>10</v>
      </c>
      <c r="AY31" s="44" t="s">
        <v>10</v>
      </c>
      <c r="AZ31" s="44" t="s">
        <v>10</v>
      </c>
      <c r="BA31" s="44" t="s">
        <v>10</v>
      </c>
      <c r="BB31" s="44" t="s">
        <v>10</v>
      </c>
      <c r="BC31" s="44" t="s">
        <v>10</v>
      </c>
      <c r="BD31" s="44" t="s">
        <v>10</v>
      </c>
      <c r="BE31" s="44" t="s">
        <v>10</v>
      </c>
      <c r="BF31" s="44" t="s">
        <v>10</v>
      </c>
      <c r="BG31" s="203">
        <v>0</v>
      </c>
      <c r="BH31" s="203">
        <v>0</v>
      </c>
      <c r="BI31" s="203">
        <v>0</v>
      </c>
      <c r="BJ31" s="203">
        <v>0</v>
      </c>
      <c r="BK31" s="203">
        <v>0</v>
      </c>
      <c r="BL31" s="329">
        <v>0</v>
      </c>
      <c r="BM31" s="329">
        <v>0</v>
      </c>
      <c r="BN31" s="329">
        <v>0</v>
      </c>
      <c r="BO31" s="329">
        <v>0</v>
      </c>
      <c r="BP31" s="329" t="s">
        <v>10</v>
      </c>
      <c r="BR31" s="44">
        <v>963</v>
      </c>
      <c r="BS31" s="44">
        <v>397</v>
      </c>
      <c r="BT31" s="44">
        <v>9257</v>
      </c>
      <c r="BU31" s="44">
        <v>66537</v>
      </c>
      <c r="BV31" s="44">
        <v>0</v>
      </c>
      <c r="BW31" s="44">
        <v>72</v>
      </c>
      <c r="BX31" s="44">
        <v>374</v>
      </c>
      <c r="BY31" s="44">
        <v>29870</v>
      </c>
      <c r="BZ31" s="44">
        <v>0</v>
      </c>
      <c r="CA31" s="44">
        <v>0</v>
      </c>
      <c r="CB31" s="203">
        <v>0</v>
      </c>
      <c r="CC31" s="203">
        <v>0</v>
      </c>
      <c r="CD31" s="203">
        <v>0</v>
      </c>
      <c r="CE31" s="203">
        <v>0</v>
      </c>
      <c r="CF31" s="329">
        <v>0</v>
      </c>
      <c r="CG31" s="329" t="s">
        <v>10</v>
      </c>
    </row>
    <row r="32" spans="2:85" s="31" customFormat="1" ht="15" customHeight="1">
      <c r="B32" s="36" t="s">
        <v>340</v>
      </c>
      <c r="C32" s="36" t="s">
        <v>403</v>
      </c>
      <c r="D32" s="44">
        <v>-4855</v>
      </c>
      <c r="E32" s="44">
        <v>-2706</v>
      </c>
      <c r="F32" s="44">
        <v>-5476</v>
      </c>
      <c r="G32" s="44">
        <v>-3126</v>
      </c>
      <c r="H32" s="44">
        <v>-6097</v>
      </c>
      <c r="I32" s="44">
        <v>-3291</v>
      </c>
      <c r="J32" s="44">
        <v>662</v>
      </c>
      <c r="K32" s="44">
        <v>-3781</v>
      </c>
      <c r="L32" s="44">
        <v>-2106</v>
      </c>
      <c r="M32" s="44">
        <v>1270</v>
      </c>
      <c r="N32" s="44" t="s">
        <v>10</v>
      </c>
      <c r="O32" s="44">
        <v>95</v>
      </c>
      <c r="P32" s="44">
        <v>-3423</v>
      </c>
      <c r="Q32" s="44" t="s">
        <v>10</v>
      </c>
      <c r="R32" s="44">
        <v>3423</v>
      </c>
      <c r="S32" s="44" t="s">
        <v>10</v>
      </c>
      <c r="T32" s="44" t="s">
        <v>10</v>
      </c>
      <c r="U32" s="44" t="s">
        <v>10</v>
      </c>
      <c r="V32" s="44" t="s">
        <v>10</v>
      </c>
      <c r="W32" s="44" t="s">
        <v>10</v>
      </c>
      <c r="X32" s="44" t="s">
        <v>10</v>
      </c>
      <c r="Y32" s="44" t="s">
        <v>10</v>
      </c>
      <c r="Z32" s="44" t="s">
        <v>10</v>
      </c>
      <c r="AA32" s="44" t="s">
        <v>10</v>
      </c>
      <c r="AB32" s="44" t="s">
        <v>10</v>
      </c>
      <c r="AC32" s="44" t="s">
        <v>10</v>
      </c>
      <c r="AD32" s="44" t="s">
        <v>10</v>
      </c>
      <c r="AE32" s="44" t="s">
        <v>10</v>
      </c>
      <c r="AF32" s="44" t="s">
        <v>10</v>
      </c>
      <c r="AG32" s="44" t="s">
        <v>10</v>
      </c>
      <c r="AH32" s="44" t="s">
        <v>10</v>
      </c>
      <c r="AI32" s="44" t="s">
        <v>10</v>
      </c>
      <c r="AJ32" s="44" t="s">
        <v>10</v>
      </c>
      <c r="AK32" s="44" t="s">
        <v>10</v>
      </c>
      <c r="AL32" s="44" t="s">
        <v>10</v>
      </c>
      <c r="AM32" s="44" t="s">
        <v>10</v>
      </c>
      <c r="AN32" s="44" t="s">
        <v>10</v>
      </c>
      <c r="AO32" s="44" t="s">
        <v>10</v>
      </c>
      <c r="AP32" s="44" t="s">
        <v>10</v>
      </c>
      <c r="AQ32" s="44" t="s">
        <v>10</v>
      </c>
      <c r="AR32" s="44" t="s">
        <v>10</v>
      </c>
      <c r="AS32" s="44" t="s">
        <v>10</v>
      </c>
      <c r="AT32" s="44" t="s">
        <v>10</v>
      </c>
      <c r="AU32" s="44" t="s">
        <v>10</v>
      </c>
      <c r="AV32" s="44" t="s">
        <v>10</v>
      </c>
      <c r="AW32" s="44" t="s">
        <v>10</v>
      </c>
      <c r="AX32" s="44" t="s">
        <v>10</v>
      </c>
      <c r="AY32" s="44" t="s">
        <v>10</v>
      </c>
      <c r="AZ32" s="44" t="s">
        <v>10</v>
      </c>
      <c r="BA32" s="44" t="s">
        <v>10</v>
      </c>
      <c r="BB32" s="44" t="s">
        <v>10</v>
      </c>
      <c r="BC32" s="44" t="s">
        <v>10</v>
      </c>
      <c r="BD32" s="44" t="s">
        <v>10</v>
      </c>
      <c r="BE32" s="44" t="s">
        <v>10</v>
      </c>
      <c r="BF32" s="44" t="s">
        <v>10</v>
      </c>
      <c r="BG32" s="203">
        <v>0</v>
      </c>
      <c r="BH32" s="203">
        <v>0</v>
      </c>
      <c r="BI32" s="203">
        <v>0</v>
      </c>
      <c r="BJ32" s="203">
        <v>0</v>
      </c>
      <c r="BK32" s="203">
        <v>0</v>
      </c>
      <c r="BL32" s="329">
        <v>0</v>
      </c>
      <c r="BM32" s="329">
        <v>0</v>
      </c>
      <c r="BN32" s="329">
        <v>0</v>
      </c>
      <c r="BO32" s="329">
        <v>0</v>
      </c>
      <c r="BP32" s="329" t="s">
        <v>10</v>
      </c>
      <c r="BR32" s="44">
        <v>-16163</v>
      </c>
      <c r="BS32" s="44">
        <v>-12507</v>
      </c>
      <c r="BT32" s="44">
        <v>-741</v>
      </c>
      <c r="BU32" s="44">
        <v>0</v>
      </c>
      <c r="BV32" s="44">
        <v>0</v>
      </c>
      <c r="BW32" s="44">
        <v>0</v>
      </c>
      <c r="BX32" s="44">
        <v>0</v>
      </c>
      <c r="BY32" s="44">
        <v>0</v>
      </c>
      <c r="BZ32" s="44">
        <v>0</v>
      </c>
      <c r="CA32" s="44">
        <v>0</v>
      </c>
      <c r="CB32" s="203">
        <v>0</v>
      </c>
      <c r="CC32" s="203">
        <v>0</v>
      </c>
      <c r="CD32" s="203">
        <v>0</v>
      </c>
      <c r="CE32" s="203">
        <v>0</v>
      </c>
      <c r="CF32" s="329">
        <v>0</v>
      </c>
      <c r="CG32" s="329" t="s">
        <v>10</v>
      </c>
    </row>
    <row r="33" spans="2:85" s="31" customFormat="1" ht="15" customHeight="1">
      <c r="B33" s="36" t="s">
        <v>341</v>
      </c>
      <c r="C33" s="36" t="s">
        <v>404</v>
      </c>
      <c r="D33" s="44">
        <v>27583</v>
      </c>
      <c r="E33" s="44">
        <v>17821</v>
      </c>
      <c r="F33" s="44">
        <v>26257</v>
      </c>
      <c r="G33" s="44">
        <v>3376</v>
      </c>
      <c r="H33" s="44">
        <v>28156</v>
      </c>
      <c r="I33" s="44">
        <v>13801</v>
      </c>
      <c r="J33" s="44">
        <v>5931</v>
      </c>
      <c r="K33" s="44">
        <v>13501</v>
      </c>
      <c r="L33" s="44">
        <v>10468</v>
      </c>
      <c r="M33" s="44">
        <v>-26492</v>
      </c>
      <c r="N33" s="44">
        <v>-5646</v>
      </c>
      <c r="O33" s="44">
        <v>2745</v>
      </c>
      <c r="P33" s="44">
        <v>19758</v>
      </c>
      <c r="Q33" s="44">
        <v>-58735</v>
      </c>
      <c r="R33" s="44">
        <v>-120945</v>
      </c>
      <c r="S33" s="44">
        <v>105580</v>
      </c>
      <c r="T33" s="44">
        <v>11363</v>
      </c>
      <c r="U33" s="44">
        <v>4804</v>
      </c>
      <c r="V33" s="44">
        <v>10688</v>
      </c>
      <c r="W33" s="44">
        <v>-20703</v>
      </c>
      <c r="X33" s="44">
        <v>8899</v>
      </c>
      <c r="Y33" s="44">
        <v>2435</v>
      </c>
      <c r="Z33" s="44">
        <v>10683</v>
      </c>
      <c r="AA33" s="44">
        <v>-22017</v>
      </c>
      <c r="AB33" s="44" t="s">
        <v>10</v>
      </c>
      <c r="AC33" s="44" t="s">
        <v>10</v>
      </c>
      <c r="AD33" s="44" t="s">
        <v>10</v>
      </c>
      <c r="AE33" s="44" t="s">
        <v>10</v>
      </c>
      <c r="AF33" s="44" t="s">
        <v>10</v>
      </c>
      <c r="AG33" s="44" t="s">
        <v>10</v>
      </c>
      <c r="AH33" s="44" t="s">
        <v>10</v>
      </c>
      <c r="AI33" s="44" t="s">
        <v>10</v>
      </c>
      <c r="AJ33" s="44" t="s">
        <v>10</v>
      </c>
      <c r="AK33" s="44" t="s">
        <v>10</v>
      </c>
      <c r="AL33" s="44" t="s">
        <v>10</v>
      </c>
      <c r="AM33" s="44" t="s">
        <v>10</v>
      </c>
      <c r="AN33" s="44" t="s">
        <v>10</v>
      </c>
      <c r="AO33" s="44" t="s">
        <v>10</v>
      </c>
      <c r="AP33" s="44" t="s">
        <v>10</v>
      </c>
      <c r="AQ33" s="44" t="s">
        <v>10</v>
      </c>
      <c r="AR33" s="44" t="s">
        <v>10</v>
      </c>
      <c r="AS33" s="44" t="s">
        <v>10</v>
      </c>
      <c r="AT33" s="44" t="s">
        <v>10</v>
      </c>
      <c r="AU33" s="44" t="s">
        <v>10</v>
      </c>
      <c r="AV33" s="44" t="s">
        <v>10</v>
      </c>
      <c r="AW33" s="44" t="s">
        <v>10</v>
      </c>
      <c r="AX33" s="44" t="s">
        <v>10</v>
      </c>
      <c r="AY33" s="44" t="s">
        <v>10</v>
      </c>
      <c r="AZ33" s="44" t="s">
        <v>10</v>
      </c>
      <c r="BA33" s="44" t="s">
        <v>10</v>
      </c>
      <c r="BB33" s="44" t="s">
        <v>10</v>
      </c>
      <c r="BC33" s="44" t="s">
        <v>10</v>
      </c>
      <c r="BD33" s="44" t="s">
        <v>10</v>
      </c>
      <c r="BE33" s="44" t="s">
        <v>10</v>
      </c>
      <c r="BF33" s="44" t="s">
        <v>10</v>
      </c>
      <c r="BG33" s="203">
        <v>0</v>
      </c>
      <c r="BH33" s="203">
        <v>0</v>
      </c>
      <c r="BI33" s="203">
        <v>0</v>
      </c>
      <c r="BJ33" s="203">
        <v>0</v>
      </c>
      <c r="BK33" s="203">
        <v>0</v>
      </c>
      <c r="BL33" s="329">
        <v>0</v>
      </c>
      <c r="BM33" s="329">
        <v>0</v>
      </c>
      <c r="BN33" s="329">
        <v>0</v>
      </c>
      <c r="BO33" s="329">
        <v>0</v>
      </c>
      <c r="BP33" s="329" t="s">
        <v>10</v>
      </c>
      <c r="BR33" s="44">
        <v>75037</v>
      </c>
      <c r="BS33" s="44">
        <v>61389</v>
      </c>
      <c r="BT33" s="44">
        <v>-18925</v>
      </c>
      <c r="BU33" s="44">
        <v>-54342</v>
      </c>
      <c r="BV33" s="44">
        <v>6152</v>
      </c>
      <c r="BW33" s="44">
        <v>0</v>
      </c>
      <c r="BX33" s="44">
        <v>0</v>
      </c>
      <c r="BY33" s="44">
        <v>0</v>
      </c>
      <c r="BZ33" s="44">
        <v>0</v>
      </c>
      <c r="CA33" s="44">
        <v>0</v>
      </c>
      <c r="CB33" s="203">
        <v>0</v>
      </c>
      <c r="CC33" s="203">
        <v>0</v>
      </c>
      <c r="CD33" s="203">
        <v>0</v>
      </c>
      <c r="CE33" s="203">
        <v>0</v>
      </c>
      <c r="CF33" s="329">
        <v>0</v>
      </c>
      <c r="CG33" s="329" t="s">
        <v>10</v>
      </c>
    </row>
    <row r="34" spans="2:85" s="31" customFormat="1" ht="15" customHeight="1">
      <c r="B34" s="36" t="s">
        <v>342</v>
      </c>
      <c r="C34" s="36" t="s">
        <v>405</v>
      </c>
      <c r="D34" s="44">
        <v>18579</v>
      </c>
      <c r="E34" s="44">
        <v>3708</v>
      </c>
      <c r="F34" s="44">
        <v>-6437</v>
      </c>
      <c r="G34" s="44" t="s">
        <v>10</v>
      </c>
      <c r="H34" s="44">
        <v>7293</v>
      </c>
      <c r="I34" s="44">
        <v>17464</v>
      </c>
      <c r="J34" s="44">
        <v>36945</v>
      </c>
      <c r="K34" s="44" t="s">
        <v>10</v>
      </c>
      <c r="L34" s="44">
        <v>-12792</v>
      </c>
      <c r="M34" s="44">
        <v>68292</v>
      </c>
      <c r="N34" s="44">
        <v>38739</v>
      </c>
      <c r="O34" s="44" t="s">
        <v>10</v>
      </c>
      <c r="P34" s="44">
        <v>29546</v>
      </c>
      <c r="Q34" s="44">
        <v>50175</v>
      </c>
      <c r="R34" s="44">
        <v>64417</v>
      </c>
      <c r="S34" s="44" t="s">
        <v>10</v>
      </c>
      <c r="T34" s="44">
        <v>19584</v>
      </c>
      <c r="U34" s="44">
        <v>29762</v>
      </c>
      <c r="V34" s="44">
        <v>95655</v>
      </c>
      <c r="W34" s="44" t="s">
        <v>10</v>
      </c>
      <c r="X34" s="44">
        <v>169801</v>
      </c>
      <c r="Y34" s="44">
        <v>2670</v>
      </c>
      <c r="Z34" s="44">
        <v>177563</v>
      </c>
      <c r="AA34" s="44" t="s">
        <v>10</v>
      </c>
      <c r="AB34" s="44" t="s">
        <v>10</v>
      </c>
      <c r="AC34" s="44" t="s">
        <v>10</v>
      </c>
      <c r="AD34" s="44" t="s">
        <v>10</v>
      </c>
      <c r="AE34" s="44" t="s">
        <v>10</v>
      </c>
      <c r="AF34" s="44" t="s">
        <v>10</v>
      </c>
      <c r="AG34" s="44" t="s">
        <v>10</v>
      </c>
      <c r="AH34" s="44" t="s">
        <v>10</v>
      </c>
      <c r="AI34" s="44" t="s">
        <v>10</v>
      </c>
      <c r="AJ34" s="44" t="s">
        <v>10</v>
      </c>
      <c r="AK34" s="44" t="s">
        <v>10</v>
      </c>
      <c r="AL34" s="44" t="s">
        <v>10</v>
      </c>
      <c r="AM34" s="44" t="s">
        <v>10</v>
      </c>
      <c r="AN34" s="44" t="s">
        <v>10</v>
      </c>
      <c r="AO34" s="44" t="s">
        <v>10</v>
      </c>
      <c r="AP34" s="44" t="s">
        <v>10</v>
      </c>
      <c r="AQ34" s="44" t="s">
        <v>10</v>
      </c>
      <c r="AR34" s="44" t="s">
        <v>10</v>
      </c>
      <c r="AS34" s="44" t="s">
        <v>10</v>
      </c>
      <c r="AT34" s="44" t="s">
        <v>10</v>
      </c>
      <c r="AU34" s="44" t="s">
        <v>10</v>
      </c>
      <c r="AV34" s="44" t="s">
        <v>10</v>
      </c>
      <c r="AW34" s="44" t="s">
        <v>10</v>
      </c>
      <c r="AX34" s="44" t="s">
        <v>10</v>
      </c>
      <c r="AY34" s="44" t="s">
        <v>10</v>
      </c>
      <c r="AZ34" s="44" t="s">
        <v>10</v>
      </c>
      <c r="BA34" s="44" t="s">
        <v>10</v>
      </c>
      <c r="BB34" s="44" t="s">
        <v>10</v>
      </c>
      <c r="BC34" s="44" t="s">
        <v>10</v>
      </c>
      <c r="BD34" s="44" t="s">
        <v>10</v>
      </c>
      <c r="BE34" s="44" t="s">
        <v>10</v>
      </c>
      <c r="BF34" s="44" t="s">
        <v>10</v>
      </c>
      <c r="BG34" s="203">
        <v>0</v>
      </c>
      <c r="BH34" s="203">
        <v>0</v>
      </c>
      <c r="BI34" s="203">
        <v>0</v>
      </c>
      <c r="BJ34" s="203">
        <v>0</v>
      </c>
      <c r="BK34" s="203">
        <v>0</v>
      </c>
      <c r="BL34" s="329">
        <v>0</v>
      </c>
      <c r="BM34" s="329">
        <v>0</v>
      </c>
      <c r="BN34" s="329">
        <v>0</v>
      </c>
      <c r="BO34" s="329">
        <v>0</v>
      </c>
      <c r="BP34" s="329" t="s">
        <v>10</v>
      </c>
      <c r="BR34" s="44">
        <v>15850</v>
      </c>
      <c r="BS34" s="44">
        <v>61702</v>
      </c>
      <c r="BT34" s="44">
        <v>94239</v>
      </c>
      <c r="BU34" s="44">
        <v>144138</v>
      </c>
      <c r="BV34" s="44">
        <v>145001</v>
      </c>
      <c r="BW34" s="44">
        <v>350034</v>
      </c>
      <c r="BX34" s="44">
        <v>0</v>
      </c>
      <c r="BY34" s="44">
        <v>0</v>
      </c>
      <c r="BZ34" s="44">
        <v>0</v>
      </c>
      <c r="CA34" s="44">
        <v>0</v>
      </c>
      <c r="CB34" s="203">
        <v>0</v>
      </c>
      <c r="CC34" s="203">
        <v>0</v>
      </c>
      <c r="CD34" s="203">
        <v>0</v>
      </c>
      <c r="CE34" s="203">
        <v>0</v>
      </c>
      <c r="CF34" s="329">
        <v>0</v>
      </c>
      <c r="CG34" s="329" t="s">
        <v>10</v>
      </c>
    </row>
    <row r="35" spans="2:85" s="31" customFormat="1" ht="15" customHeight="1">
      <c r="B35" s="36" t="s">
        <v>343</v>
      </c>
      <c r="C35" s="36" t="s">
        <v>406</v>
      </c>
      <c r="D35" s="44" t="s">
        <v>10</v>
      </c>
      <c r="E35" s="44" t="s">
        <v>10</v>
      </c>
      <c r="F35" s="44" t="s">
        <v>10</v>
      </c>
      <c r="G35" s="44" t="s">
        <v>10</v>
      </c>
      <c r="H35" s="44" t="s">
        <v>10</v>
      </c>
      <c r="I35" s="44" t="s">
        <v>10</v>
      </c>
      <c r="J35" s="44" t="s">
        <v>10</v>
      </c>
      <c r="K35" s="44" t="s">
        <v>10</v>
      </c>
      <c r="L35" s="44" t="s">
        <v>10</v>
      </c>
      <c r="M35" s="44" t="s">
        <v>10</v>
      </c>
      <c r="N35" s="44" t="s">
        <v>10</v>
      </c>
      <c r="O35" s="44" t="s">
        <v>10</v>
      </c>
      <c r="P35" s="44" t="s">
        <v>10</v>
      </c>
      <c r="Q35" s="44" t="s">
        <v>10</v>
      </c>
      <c r="R35" s="44" t="s">
        <v>10</v>
      </c>
      <c r="S35" s="44" t="s">
        <v>10</v>
      </c>
      <c r="T35" s="44" t="s">
        <v>10</v>
      </c>
      <c r="U35" s="44" t="s">
        <v>10</v>
      </c>
      <c r="V35" s="44" t="s">
        <v>10</v>
      </c>
      <c r="W35" s="44" t="s">
        <v>10</v>
      </c>
      <c r="X35" s="44" t="s">
        <v>10</v>
      </c>
      <c r="Y35" s="44" t="s">
        <v>10</v>
      </c>
      <c r="Z35" s="44" t="s">
        <v>10</v>
      </c>
      <c r="AA35" s="44" t="s">
        <v>10</v>
      </c>
      <c r="AB35" s="44" t="s">
        <v>10</v>
      </c>
      <c r="AC35" s="44" t="s">
        <v>10</v>
      </c>
      <c r="AD35" s="44" t="s">
        <v>10</v>
      </c>
      <c r="AE35" s="44">
        <v>-4041</v>
      </c>
      <c r="AF35" s="44">
        <v>243</v>
      </c>
      <c r="AG35" s="44">
        <v>252</v>
      </c>
      <c r="AH35" s="44">
        <v>261</v>
      </c>
      <c r="AI35" s="44">
        <v>-278</v>
      </c>
      <c r="AJ35" s="44">
        <v>330</v>
      </c>
      <c r="AK35" s="44">
        <v>340</v>
      </c>
      <c r="AL35" s="44">
        <v>-670</v>
      </c>
      <c r="AM35" s="44">
        <v>827</v>
      </c>
      <c r="AN35" s="44">
        <v>398</v>
      </c>
      <c r="AO35" s="44">
        <v>407</v>
      </c>
      <c r="AP35" s="44">
        <v>-805</v>
      </c>
      <c r="AQ35" s="44">
        <v>-544</v>
      </c>
      <c r="AR35" s="44" t="s">
        <v>10</v>
      </c>
      <c r="AS35" s="44">
        <v>853</v>
      </c>
      <c r="AT35" s="44">
        <v>-853</v>
      </c>
      <c r="AU35" s="44" t="s">
        <v>10</v>
      </c>
      <c r="AV35" s="44" t="s">
        <v>10</v>
      </c>
      <c r="AW35" s="44" t="s">
        <v>10</v>
      </c>
      <c r="AX35" s="44" t="s">
        <v>10</v>
      </c>
      <c r="AY35" s="44" t="s">
        <v>10</v>
      </c>
      <c r="AZ35" s="44" t="s">
        <v>10</v>
      </c>
      <c r="BA35" s="44" t="s">
        <v>10</v>
      </c>
      <c r="BB35" s="44" t="s">
        <v>10</v>
      </c>
      <c r="BC35" s="44" t="s">
        <v>10</v>
      </c>
      <c r="BD35" s="44" t="s">
        <v>10</v>
      </c>
      <c r="BE35" s="44" t="s">
        <v>10</v>
      </c>
      <c r="BF35" s="44" t="s">
        <v>10</v>
      </c>
      <c r="BG35" s="203">
        <v>0</v>
      </c>
      <c r="BH35" s="203">
        <v>0</v>
      </c>
      <c r="BI35" s="203">
        <v>0</v>
      </c>
      <c r="BJ35" s="203">
        <v>0</v>
      </c>
      <c r="BK35" s="203">
        <v>0</v>
      </c>
      <c r="BL35" s="329">
        <v>0</v>
      </c>
      <c r="BM35" s="329">
        <v>0</v>
      </c>
      <c r="BN35" s="329">
        <v>0</v>
      </c>
      <c r="BO35" s="329">
        <v>0</v>
      </c>
      <c r="BP35" s="329" t="s">
        <v>10</v>
      </c>
      <c r="BR35" s="44">
        <v>0</v>
      </c>
      <c r="BS35" s="44">
        <v>0</v>
      </c>
      <c r="BT35" s="44">
        <v>0</v>
      </c>
      <c r="BU35" s="44">
        <v>0</v>
      </c>
      <c r="BV35" s="44">
        <v>0</v>
      </c>
      <c r="BW35" s="44">
        <v>0</v>
      </c>
      <c r="BX35" s="44">
        <v>-4041</v>
      </c>
      <c r="BY35" s="44">
        <v>478</v>
      </c>
      <c r="BZ35" s="44">
        <v>827</v>
      </c>
      <c r="CA35" s="44">
        <v>-544</v>
      </c>
      <c r="CB35" s="203">
        <v>0</v>
      </c>
      <c r="CC35" s="203">
        <v>0</v>
      </c>
      <c r="CD35" s="203">
        <v>0</v>
      </c>
      <c r="CE35" s="203">
        <v>0</v>
      </c>
      <c r="CF35" s="329">
        <v>0</v>
      </c>
      <c r="CG35" s="329" t="s">
        <v>10</v>
      </c>
    </row>
    <row r="36" spans="2:85" s="31" customFormat="1" ht="15" customHeight="1">
      <c r="B36" s="36" t="s">
        <v>344</v>
      </c>
      <c r="C36" s="36" t="s">
        <v>407</v>
      </c>
      <c r="D36" s="44" t="s">
        <v>10</v>
      </c>
      <c r="E36" s="44" t="s">
        <v>10</v>
      </c>
      <c r="F36" s="44" t="s">
        <v>10</v>
      </c>
      <c r="G36" s="44" t="s">
        <v>10</v>
      </c>
      <c r="H36" s="44" t="s">
        <v>10</v>
      </c>
      <c r="I36" s="44" t="s">
        <v>10</v>
      </c>
      <c r="J36" s="44" t="s">
        <v>10</v>
      </c>
      <c r="K36" s="44" t="s">
        <v>10</v>
      </c>
      <c r="L36" s="44" t="s">
        <v>10</v>
      </c>
      <c r="M36" s="44" t="s">
        <v>10</v>
      </c>
      <c r="N36" s="44" t="s">
        <v>10</v>
      </c>
      <c r="O36" s="44" t="s">
        <v>10</v>
      </c>
      <c r="P36" s="44" t="s">
        <v>10</v>
      </c>
      <c r="Q36" s="44" t="s">
        <v>10</v>
      </c>
      <c r="R36" s="44" t="s">
        <v>10</v>
      </c>
      <c r="S36" s="44" t="s">
        <v>10</v>
      </c>
      <c r="T36" s="44" t="s">
        <v>10</v>
      </c>
      <c r="U36" s="44" t="s">
        <v>10</v>
      </c>
      <c r="V36" s="44" t="s">
        <v>10</v>
      </c>
      <c r="W36" s="44" t="s">
        <v>10</v>
      </c>
      <c r="X36" s="44" t="s">
        <v>10</v>
      </c>
      <c r="Y36" s="44" t="s">
        <v>10</v>
      </c>
      <c r="Z36" s="44" t="s">
        <v>10</v>
      </c>
      <c r="AA36" s="44" t="s">
        <v>10</v>
      </c>
      <c r="AB36" s="44" t="s">
        <v>10</v>
      </c>
      <c r="AC36" s="44" t="s">
        <v>10</v>
      </c>
      <c r="AD36" s="44" t="s">
        <v>10</v>
      </c>
      <c r="AE36" s="44" t="s">
        <v>10</v>
      </c>
      <c r="AF36" s="44" t="s">
        <v>10</v>
      </c>
      <c r="AG36" s="44" t="s">
        <v>10</v>
      </c>
      <c r="AH36" s="44" t="s">
        <v>10</v>
      </c>
      <c r="AI36" s="44" t="s">
        <v>10</v>
      </c>
      <c r="AJ36" s="44" t="s">
        <v>10</v>
      </c>
      <c r="AK36" s="44" t="s">
        <v>10</v>
      </c>
      <c r="AL36" s="44" t="s">
        <v>10</v>
      </c>
      <c r="AM36" s="44" t="s">
        <v>10</v>
      </c>
      <c r="AN36" s="44" t="s">
        <v>10</v>
      </c>
      <c r="AO36" s="44" t="s">
        <v>10</v>
      </c>
      <c r="AP36" s="44" t="s">
        <v>10</v>
      </c>
      <c r="AQ36" s="44" t="s">
        <v>10</v>
      </c>
      <c r="AR36" s="44" t="s">
        <v>10</v>
      </c>
      <c r="AS36" s="44" t="s">
        <v>10</v>
      </c>
      <c r="AT36" s="44" t="s">
        <v>10</v>
      </c>
      <c r="AU36" s="44" t="s">
        <v>10</v>
      </c>
      <c r="AV36" s="44">
        <v>653</v>
      </c>
      <c r="AW36" s="44" t="s">
        <v>10</v>
      </c>
      <c r="AX36" s="44" t="s">
        <v>10</v>
      </c>
      <c r="AY36" s="44">
        <v>-653</v>
      </c>
      <c r="AZ36" s="44" t="s">
        <v>10</v>
      </c>
      <c r="BA36" s="44" t="s">
        <v>10</v>
      </c>
      <c r="BB36" s="44" t="s">
        <v>10</v>
      </c>
      <c r="BC36" s="44" t="s">
        <v>10</v>
      </c>
      <c r="BD36" s="44" t="s">
        <v>10</v>
      </c>
      <c r="BE36" s="44" t="s">
        <v>10</v>
      </c>
      <c r="BF36" s="44" t="s">
        <v>10</v>
      </c>
      <c r="BG36" s="203">
        <v>0</v>
      </c>
      <c r="BH36" s="203">
        <v>0</v>
      </c>
      <c r="BI36" s="203">
        <v>0</v>
      </c>
      <c r="BJ36" s="203">
        <v>0</v>
      </c>
      <c r="BK36" s="203">
        <v>0</v>
      </c>
      <c r="BL36" s="329">
        <v>0</v>
      </c>
      <c r="BM36" s="329">
        <v>0</v>
      </c>
      <c r="BN36" s="329">
        <v>0</v>
      </c>
      <c r="BO36" s="329">
        <v>0</v>
      </c>
      <c r="BP36" s="329" t="s">
        <v>10</v>
      </c>
      <c r="BR36" s="44">
        <v>0</v>
      </c>
      <c r="BS36" s="44">
        <v>0</v>
      </c>
      <c r="BT36" s="44">
        <v>0</v>
      </c>
      <c r="BU36" s="44">
        <v>0</v>
      </c>
      <c r="BV36" s="44">
        <v>0</v>
      </c>
      <c r="BW36" s="44">
        <v>0</v>
      </c>
      <c r="BX36" s="44">
        <v>0</v>
      </c>
      <c r="BY36" s="44">
        <v>0</v>
      </c>
      <c r="BZ36" s="44">
        <v>0</v>
      </c>
      <c r="CA36" s="44">
        <v>0</v>
      </c>
      <c r="CB36" s="203">
        <v>0</v>
      </c>
      <c r="CC36" s="203">
        <v>0</v>
      </c>
      <c r="CD36" s="203">
        <v>0</v>
      </c>
      <c r="CE36" s="203">
        <v>0</v>
      </c>
      <c r="CF36" s="329">
        <v>0</v>
      </c>
      <c r="CG36" s="329" t="s">
        <v>10</v>
      </c>
    </row>
    <row r="37" spans="2:85" s="31" customFormat="1" ht="15" customHeight="1">
      <c r="B37" s="36" t="s">
        <v>345</v>
      </c>
      <c r="C37" s="36" t="s">
        <v>408</v>
      </c>
      <c r="D37" s="44">
        <v>-21</v>
      </c>
      <c r="E37" s="44">
        <v>24</v>
      </c>
      <c r="F37" s="44" t="s">
        <v>10</v>
      </c>
      <c r="G37" s="44" t="s">
        <v>10</v>
      </c>
      <c r="H37" s="44">
        <v>-638</v>
      </c>
      <c r="I37" s="44">
        <v>638</v>
      </c>
      <c r="J37" s="44" t="s">
        <v>10</v>
      </c>
      <c r="K37" s="44" t="s">
        <v>10</v>
      </c>
      <c r="L37" s="44" t="s">
        <v>10</v>
      </c>
      <c r="M37" s="44" t="s">
        <v>10</v>
      </c>
      <c r="N37" s="44" t="s">
        <v>10</v>
      </c>
      <c r="O37" s="44" t="s">
        <v>10</v>
      </c>
      <c r="P37" s="44" t="s">
        <v>10</v>
      </c>
      <c r="Q37" s="44" t="s">
        <v>10</v>
      </c>
      <c r="R37" s="44" t="s">
        <v>10</v>
      </c>
      <c r="S37" s="44" t="s">
        <v>10</v>
      </c>
      <c r="T37" s="44" t="s">
        <v>10</v>
      </c>
      <c r="U37" s="44" t="s">
        <v>10</v>
      </c>
      <c r="V37" s="44" t="s">
        <v>10</v>
      </c>
      <c r="W37" s="44" t="s">
        <v>10</v>
      </c>
      <c r="X37" s="44" t="s">
        <v>10</v>
      </c>
      <c r="Y37" s="44" t="s">
        <v>10</v>
      </c>
      <c r="Z37" s="44" t="s">
        <v>10</v>
      </c>
      <c r="AA37" s="44" t="s">
        <v>10</v>
      </c>
      <c r="AB37" s="44" t="s">
        <v>10</v>
      </c>
      <c r="AC37" s="44" t="s">
        <v>10</v>
      </c>
      <c r="AD37" s="44" t="s">
        <v>10</v>
      </c>
      <c r="AE37" s="44" t="s">
        <v>10</v>
      </c>
      <c r="AF37" s="44" t="s">
        <v>10</v>
      </c>
      <c r="AG37" s="44" t="s">
        <v>10</v>
      </c>
      <c r="AH37" s="44" t="s">
        <v>10</v>
      </c>
      <c r="AI37" s="44" t="s">
        <v>10</v>
      </c>
      <c r="AJ37" s="44" t="s">
        <v>10</v>
      </c>
      <c r="AK37" s="44" t="s">
        <v>10</v>
      </c>
      <c r="AL37" s="44" t="s">
        <v>10</v>
      </c>
      <c r="AM37" s="44" t="s">
        <v>10</v>
      </c>
      <c r="AN37" s="44" t="s">
        <v>10</v>
      </c>
      <c r="AO37" s="44" t="s">
        <v>10</v>
      </c>
      <c r="AP37" s="44" t="s">
        <v>10</v>
      </c>
      <c r="AQ37" s="44" t="s">
        <v>10</v>
      </c>
      <c r="AR37" s="44" t="s">
        <v>10</v>
      </c>
      <c r="AS37" s="44" t="s">
        <v>10</v>
      </c>
      <c r="AT37" s="44" t="s">
        <v>10</v>
      </c>
      <c r="AU37" s="44" t="s">
        <v>10</v>
      </c>
      <c r="AV37" s="44" t="s">
        <v>10</v>
      </c>
      <c r="AW37" s="44" t="s">
        <v>10</v>
      </c>
      <c r="AX37" s="44" t="s">
        <v>10</v>
      </c>
      <c r="AY37" s="44" t="s">
        <v>10</v>
      </c>
      <c r="AZ37" s="44" t="s">
        <v>10</v>
      </c>
      <c r="BA37" s="44" t="s">
        <v>10</v>
      </c>
      <c r="BB37" s="44" t="s">
        <v>10</v>
      </c>
      <c r="BC37" s="44" t="s">
        <v>10</v>
      </c>
      <c r="BD37" s="44" t="s">
        <v>10</v>
      </c>
      <c r="BE37" s="44" t="s">
        <v>10</v>
      </c>
      <c r="BF37" s="44" t="s">
        <v>10</v>
      </c>
      <c r="BG37" s="203">
        <v>0</v>
      </c>
      <c r="BH37" s="203">
        <v>0</v>
      </c>
      <c r="BI37" s="203">
        <v>0</v>
      </c>
      <c r="BJ37" s="203">
        <v>0</v>
      </c>
      <c r="BK37" s="203">
        <v>0</v>
      </c>
      <c r="BL37" s="329">
        <v>0</v>
      </c>
      <c r="BM37" s="329">
        <v>0</v>
      </c>
      <c r="BN37" s="329">
        <v>0</v>
      </c>
      <c r="BO37" s="329">
        <v>0</v>
      </c>
      <c r="BP37" s="329" t="s">
        <v>10</v>
      </c>
      <c r="BR37" s="44">
        <v>3</v>
      </c>
      <c r="BS37" s="44">
        <v>0</v>
      </c>
      <c r="BT37" s="44">
        <v>0</v>
      </c>
      <c r="BU37" s="44">
        <v>0</v>
      </c>
      <c r="BV37" s="44">
        <v>0</v>
      </c>
      <c r="BW37" s="44">
        <v>0</v>
      </c>
      <c r="BX37" s="44">
        <v>0</v>
      </c>
      <c r="BY37" s="44">
        <v>0</v>
      </c>
      <c r="BZ37" s="44">
        <v>0</v>
      </c>
      <c r="CA37" s="44">
        <v>0</v>
      </c>
      <c r="CB37" s="203">
        <v>0</v>
      </c>
      <c r="CC37" s="203">
        <v>0</v>
      </c>
      <c r="CD37" s="203">
        <v>0</v>
      </c>
      <c r="CE37" s="203">
        <v>0</v>
      </c>
      <c r="CF37" s="329">
        <v>0</v>
      </c>
      <c r="CG37" s="329" t="s">
        <v>10</v>
      </c>
    </row>
    <row r="38" spans="2:85" s="31" customFormat="1" ht="15" customHeight="1">
      <c r="B38" s="36" t="s">
        <v>346</v>
      </c>
      <c r="C38" s="36" t="s">
        <v>409</v>
      </c>
      <c r="D38" s="44">
        <v>-228</v>
      </c>
      <c r="E38" s="44">
        <v>-61</v>
      </c>
      <c r="F38" s="44">
        <v>388</v>
      </c>
      <c r="G38" s="44">
        <v>38856</v>
      </c>
      <c r="H38" s="44">
        <v>-638</v>
      </c>
      <c r="I38" s="44">
        <v>-829</v>
      </c>
      <c r="J38" s="44">
        <v>3599</v>
      </c>
      <c r="K38" s="44">
        <v>90131</v>
      </c>
      <c r="L38" s="44">
        <v>-1253</v>
      </c>
      <c r="M38" s="44">
        <v>2556</v>
      </c>
      <c r="N38" s="44">
        <v>-658</v>
      </c>
      <c r="O38" s="44">
        <v>140680</v>
      </c>
      <c r="P38" s="44">
        <v>-1675</v>
      </c>
      <c r="Q38" s="44">
        <v>274</v>
      </c>
      <c r="R38" s="44">
        <v>-2580</v>
      </c>
      <c r="S38" s="44">
        <v>214972</v>
      </c>
      <c r="T38" s="44">
        <v>-2536</v>
      </c>
      <c r="U38" s="44">
        <v>1052</v>
      </c>
      <c r="V38" s="44">
        <v>-24666</v>
      </c>
      <c r="W38" s="44">
        <v>266710</v>
      </c>
      <c r="X38" s="44">
        <v>169801</v>
      </c>
      <c r="Y38" s="44">
        <v>2670</v>
      </c>
      <c r="Z38" s="44">
        <v>177563</v>
      </c>
      <c r="AA38" s="44">
        <v>41383</v>
      </c>
      <c r="AB38" s="44">
        <v>44323</v>
      </c>
      <c r="AC38" s="44">
        <v>37930</v>
      </c>
      <c r="AD38" s="44">
        <v>-69882</v>
      </c>
      <c r="AE38" s="44">
        <v>58111</v>
      </c>
      <c r="AF38" s="44">
        <v>36471</v>
      </c>
      <c r="AG38" s="44">
        <v>75174</v>
      </c>
      <c r="AH38" s="44">
        <v>14650</v>
      </c>
      <c r="AI38" s="44">
        <v>58932</v>
      </c>
      <c r="AJ38" s="44">
        <v>38455</v>
      </c>
      <c r="AK38" s="44">
        <v>96181</v>
      </c>
      <c r="AL38" s="44">
        <v>58294</v>
      </c>
      <c r="AM38" s="44">
        <v>40554</v>
      </c>
      <c r="AN38" s="44"/>
      <c r="AO38" s="44"/>
      <c r="AP38" s="44" t="s">
        <v>10</v>
      </c>
      <c r="AQ38" s="44" t="s">
        <v>10</v>
      </c>
      <c r="AR38" s="44" t="s">
        <v>10</v>
      </c>
      <c r="AS38" s="44" t="s">
        <v>10</v>
      </c>
      <c r="AT38" s="44" t="s">
        <v>10</v>
      </c>
      <c r="AU38" s="44" t="s">
        <v>10</v>
      </c>
      <c r="AV38" s="44" t="s">
        <v>10</v>
      </c>
      <c r="AW38" s="44" t="s">
        <v>10</v>
      </c>
      <c r="AX38" s="44" t="s">
        <v>10</v>
      </c>
      <c r="AY38" s="44" t="s">
        <v>10</v>
      </c>
      <c r="AZ38" s="44" t="s">
        <v>10</v>
      </c>
      <c r="BA38" s="44" t="s">
        <v>10</v>
      </c>
      <c r="BB38" s="44" t="s">
        <v>10</v>
      </c>
      <c r="BC38" s="44" t="s">
        <v>10</v>
      </c>
      <c r="BD38" s="44" t="s">
        <v>10</v>
      </c>
      <c r="BE38" s="44" t="s">
        <v>10</v>
      </c>
      <c r="BF38" s="44" t="s">
        <v>10</v>
      </c>
      <c r="BG38" s="203">
        <v>0</v>
      </c>
      <c r="BH38" s="203">
        <v>0</v>
      </c>
      <c r="BI38" s="203">
        <v>0</v>
      </c>
      <c r="BJ38" s="203">
        <v>0</v>
      </c>
      <c r="BK38" s="203">
        <v>0</v>
      </c>
      <c r="BL38" s="329">
        <v>0</v>
      </c>
      <c r="BM38" s="329">
        <v>0</v>
      </c>
      <c r="BN38" s="329">
        <v>0</v>
      </c>
      <c r="BO38" s="329">
        <v>0</v>
      </c>
      <c r="BP38" s="329" t="s">
        <v>10</v>
      </c>
      <c r="BR38" s="44">
        <v>38955</v>
      </c>
      <c r="BS38" s="44">
        <v>92263</v>
      </c>
      <c r="BT38" s="44">
        <v>141325</v>
      </c>
      <c r="BU38" s="44">
        <v>210991</v>
      </c>
      <c r="BV38" s="44">
        <v>240560</v>
      </c>
      <c r="BW38" s="44">
        <v>391417</v>
      </c>
      <c r="BX38" s="44">
        <v>70482</v>
      </c>
      <c r="BY38" s="44">
        <v>185227</v>
      </c>
      <c r="BZ38" s="44">
        <v>233484</v>
      </c>
      <c r="CA38" s="44">
        <v>0</v>
      </c>
      <c r="CB38" s="203">
        <v>0</v>
      </c>
      <c r="CC38" s="203">
        <v>0</v>
      </c>
      <c r="CD38" s="203">
        <v>0</v>
      </c>
      <c r="CE38" s="203">
        <v>0</v>
      </c>
      <c r="CF38" s="329">
        <v>0</v>
      </c>
      <c r="CG38" s="329" t="s">
        <v>10</v>
      </c>
    </row>
    <row r="39" spans="2:85" s="31" customFormat="1" ht="15" customHeight="1">
      <c r="B39" s="36" t="s">
        <v>347</v>
      </c>
      <c r="C39" s="36" t="s">
        <v>410</v>
      </c>
      <c r="D39" s="44" t="s">
        <v>10</v>
      </c>
      <c r="E39" s="44" t="s">
        <v>10</v>
      </c>
      <c r="F39" s="44" t="s">
        <v>10</v>
      </c>
      <c r="G39" s="44" t="s">
        <v>10</v>
      </c>
      <c r="H39" s="44" t="s">
        <v>10</v>
      </c>
      <c r="I39" s="44" t="s">
        <v>10</v>
      </c>
      <c r="J39" s="44" t="s">
        <v>10</v>
      </c>
      <c r="K39" s="44" t="s">
        <v>10</v>
      </c>
      <c r="L39" s="44" t="s">
        <v>10</v>
      </c>
      <c r="M39" s="44" t="s">
        <v>10</v>
      </c>
      <c r="N39" s="44" t="s">
        <v>10</v>
      </c>
      <c r="O39" s="44" t="s">
        <v>10</v>
      </c>
      <c r="P39" s="44" t="s">
        <v>10</v>
      </c>
      <c r="Q39" s="44" t="s">
        <v>10</v>
      </c>
      <c r="R39" s="44" t="s">
        <v>10</v>
      </c>
      <c r="S39" s="44" t="s">
        <v>10</v>
      </c>
      <c r="T39" s="44" t="s">
        <v>10</v>
      </c>
      <c r="U39" s="44" t="s">
        <v>10</v>
      </c>
      <c r="V39" s="44" t="s">
        <v>10</v>
      </c>
      <c r="W39" s="44" t="s">
        <v>10</v>
      </c>
      <c r="X39" s="44" t="s">
        <v>10</v>
      </c>
      <c r="Y39" s="44" t="s">
        <v>10</v>
      </c>
      <c r="Z39" s="44" t="s">
        <v>10</v>
      </c>
      <c r="AA39" s="44" t="s">
        <v>10</v>
      </c>
      <c r="AB39" s="44" t="s">
        <v>10</v>
      </c>
      <c r="AC39" s="44" t="s">
        <v>10</v>
      </c>
      <c r="AD39" s="44" t="s">
        <v>10</v>
      </c>
      <c r="AE39" s="44" t="s">
        <v>10</v>
      </c>
      <c r="AF39" s="44" t="s">
        <v>10</v>
      </c>
      <c r="AG39" s="44" t="s">
        <v>10</v>
      </c>
      <c r="AH39" s="44" t="s">
        <v>10</v>
      </c>
      <c r="AI39" s="44" t="s">
        <v>10</v>
      </c>
      <c r="AJ39" s="44" t="s">
        <v>10</v>
      </c>
      <c r="AK39" s="44" t="s">
        <v>10</v>
      </c>
      <c r="AL39" s="44" t="s">
        <v>10</v>
      </c>
      <c r="AM39" s="44" t="s">
        <v>10</v>
      </c>
      <c r="AN39" s="44">
        <v>3895</v>
      </c>
      <c r="AO39" s="44">
        <v>4580</v>
      </c>
      <c r="AP39" s="44">
        <v>5211</v>
      </c>
      <c r="AQ39" s="44">
        <v>5668</v>
      </c>
      <c r="AR39" s="44" t="s">
        <v>10</v>
      </c>
      <c r="AS39" s="44" t="s">
        <v>10</v>
      </c>
      <c r="AT39" s="44" t="s">
        <v>10</v>
      </c>
      <c r="AU39" s="44" t="s">
        <v>10</v>
      </c>
      <c r="AV39" s="44" t="s">
        <v>10</v>
      </c>
      <c r="AW39" s="44" t="s">
        <v>10</v>
      </c>
      <c r="AX39" s="44" t="s">
        <v>10</v>
      </c>
      <c r="AY39" s="44" t="s">
        <v>10</v>
      </c>
      <c r="AZ39" s="44" t="s">
        <v>10</v>
      </c>
      <c r="BA39" s="44" t="s">
        <v>10</v>
      </c>
      <c r="BB39" s="44" t="s">
        <v>10</v>
      </c>
      <c r="BC39" s="44" t="s">
        <v>10</v>
      </c>
      <c r="BD39" s="44" t="s">
        <v>10</v>
      </c>
      <c r="BE39" s="44" t="s">
        <v>10</v>
      </c>
      <c r="BF39" s="44" t="s">
        <v>10</v>
      </c>
      <c r="BG39" s="203">
        <v>0</v>
      </c>
      <c r="BH39" s="203">
        <v>0</v>
      </c>
      <c r="BI39" s="203">
        <v>0</v>
      </c>
      <c r="BJ39" s="203">
        <v>0</v>
      </c>
      <c r="BK39" s="203">
        <v>0</v>
      </c>
      <c r="BL39" s="329">
        <v>0</v>
      </c>
      <c r="BM39" s="329">
        <v>0</v>
      </c>
      <c r="BN39" s="329">
        <v>0</v>
      </c>
      <c r="BO39" s="329">
        <v>0</v>
      </c>
      <c r="BP39" s="329" t="s">
        <v>10</v>
      </c>
      <c r="BR39" s="44">
        <v>0</v>
      </c>
      <c r="BS39" s="44">
        <v>0</v>
      </c>
      <c r="BT39" s="44">
        <v>0</v>
      </c>
      <c r="BU39" s="44">
        <v>0</v>
      </c>
      <c r="BV39" s="44">
        <v>0</v>
      </c>
      <c r="BW39" s="44">
        <v>0</v>
      </c>
      <c r="BX39" s="44">
        <v>0</v>
      </c>
      <c r="BY39" s="44">
        <v>0</v>
      </c>
      <c r="BZ39" s="44">
        <v>0</v>
      </c>
      <c r="CA39" s="44">
        <v>19354</v>
      </c>
      <c r="CB39" s="203">
        <v>0</v>
      </c>
      <c r="CC39" s="203">
        <v>0</v>
      </c>
      <c r="CD39" s="203">
        <v>0</v>
      </c>
      <c r="CE39" s="203">
        <v>0</v>
      </c>
      <c r="CF39" s="329">
        <v>0</v>
      </c>
      <c r="CG39" s="329" t="s">
        <v>10</v>
      </c>
    </row>
    <row r="40" spans="2:85" s="31" customFormat="1" ht="15" customHeight="1">
      <c r="B40" s="43" t="s">
        <v>348</v>
      </c>
      <c r="C40" s="43" t="s">
        <v>411</v>
      </c>
      <c r="D40" s="44" t="s">
        <v>10</v>
      </c>
      <c r="E40" s="44" t="s">
        <v>10</v>
      </c>
      <c r="F40" s="44" t="s">
        <v>10</v>
      </c>
      <c r="G40" s="44" t="s">
        <v>10</v>
      </c>
      <c r="H40" s="44" t="s">
        <v>10</v>
      </c>
      <c r="I40" s="44" t="s">
        <v>10</v>
      </c>
      <c r="J40" s="44" t="s">
        <v>10</v>
      </c>
      <c r="K40" s="44" t="s">
        <v>10</v>
      </c>
      <c r="L40" s="44" t="s">
        <v>10</v>
      </c>
      <c r="M40" s="44" t="s">
        <v>10</v>
      </c>
      <c r="N40" s="44" t="s">
        <v>10</v>
      </c>
      <c r="O40" s="44" t="s">
        <v>10</v>
      </c>
      <c r="P40" s="44" t="s">
        <v>10</v>
      </c>
      <c r="Q40" s="44" t="s">
        <v>10</v>
      </c>
      <c r="R40" s="44" t="s">
        <v>10</v>
      </c>
      <c r="S40" s="44" t="s">
        <v>10</v>
      </c>
      <c r="T40" s="44" t="s">
        <v>10</v>
      </c>
      <c r="U40" s="44" t="s">
        <v>10</v>
      </c>
      <c r="V40" s="44" t="s">
        <v>10</v>
      </c>
      <c r="W40" s="44" t="s">
        <v>10</v>
      </c>
      <c r="X40" s="44" t="s">
        <v>10</v>
      </c>
      <c r="Y40" s="44" t="s">
        <v>10</v>
      </c>
      <c r="Z40" s="44" t="s">
        <v>10</v>
      </c>
      <c r="AA40" s="44" t="s">
        <v>10</v>
      </c>
      <c r="AB40" s="44" t="s">
        <v>10</v>
      </c>
      <c r="AC40" s="44" t="s">
        <v>10</v>
      </c>
      <c r="AD40" s="44" t="s">
        <v>10</v>
      </c>
      <c r="AE40" s="44" t="s">
        <v>10</v>
      </c>
      <c r="AF40" s="44" t="s">
        <v>10</v>
      </c>
      <c r="AG40" s="44" t="s">
        <v>10</v>
      </c>
      <c r="AH40" s="44" t="s">
        <v>10</v>
      </c>
      <c r="AI40" s="44" t="s">
        <v>10</v>
      </c>
      <c r="AJ40" s="44" t="s">
        <v>10</v>
      </c>
      <c r="AK40" s="44" t="s">
        <v>10</v>
      </c>
      <c r="AL40" s="44" t="s">
        <v>10</v>
      </c>
      <c r="AM40" s="44" t="s">
        <v>10</v>
      </c>
      <c r="AN40" s="44" t="s">
        <v>10</v>
      </c>
      <c r="AO40" s="44" t="s">
        <v>10</v>
      </c>
      <c r="AP40" s="44" t="s">
        <v>10</v>
      </c>
      <c r="AQ40" s="44" t="s">
        <v>10</v>
      </c>
      <c r="AR40" s="44" t="s">
        <v>10</v>
      </c>
      <c r="AS40" s="44" t="s">
        <v>10</v>
      </c>
      <c r="AT40" s="44" t="s">
        <v>10</v>
      </c>
      <c r="AU40" s="44" t="s">
        <v>10</v>
      </c>
      <c r="AV40" s="44">
        <v>-63</v>
      </c>
      <c r="AW40" s="44">
        <v>63</v>
      </c>
      <c r="AX40" s="44" t="s">
        <v>10</v>
      </c>
      <c r="AY40" s="44" t="s">
        <v>10</v>
      </c>
      <c r="AZ40" s="44">
        <v>97</v>
      </c>
      <c r="BA40" s="44">
        <v>-97</v>
      </c>
      <c r="BB40" s="44" t="s">
        <v>10</v>
      </c>
      <c r="BC40" s="44" t="s">
        <v>10</v>
      </c>
      <c r="BD40" s="44">
        <v>-140</v>
      </c>
      <c r="BE40" s="44">
        <v>140</v>
      </c>
      <c r="BF40" s="44" t="s">
        <v>10</v>
      </c>
      <c r="BG40" s="203">
        <v>0</v>
      </c>
      <c r="BH40" s="44">
        <v>-44</v>
      </c>
      <c r="BI40" s="44">
        <v>44</v>
      </c>
      <c r="BJ40" s="44" t="s">
        <v>10</v>
      </c>
      <c r="BK40" s="44" t="s">
        <v>10</v>
      </c>
      <c r="BL40" s="329">
        <v>-72</v>
      </c>
      <c r="BM40" s="329">
        <v>72</v>
      </c>
      <c r="BN40" s="329">
        <v>0</v>
      </c>
      <c r="BO40" s="329">
        <v>0</v>
      </c>
      <c r="BP40" s="329" t="s">
        <v>10</v>
      </c>
      <c r="BR40" s="44">
        <v>0</v>
      </c>
      <c r="BS40" s="44">
        <v>0</v>
      </c>
      <c r="BT40" s="44">
        <v>0</v>
      </c>
      <c r="BU40" s="44">
        <v>0</v>
      </c>
      <c r="BV40" s="44">
        <v>0</v>
      </c>
      <c r="BW40" s="44">
        <v>0</v>
      </c>
      <c r="BX40" s="44">
        <v>0</v>
      </c>
      <c r="BY40" s="44">
        <v>0</v>
      </c>
      <c r="BZ40" s="44">
        <v>0</v>
      </c>
      <c r="CA40" s="44">
        <v>0</v>
      </c>
      <c r="CB40" s="203">
        <v>0</v>
      </c>
      <c r="CC40" s="203">
        <v>0</v>
      </c>
      <c r="CD40" s="203">
        <v>0</v>
      </c>
      <c r="CE40" s="203">
        <v>0</v>
      </c>
      <c r="CF40" s="329">
        <v>0</v>
      </c>
      <c r="CG40" s="329" t="s">
        <v>10</v>
      </c>
    </row>
    <row r="41" spans="2:85" s="31" customFormat="1" ht="15" customHeight="1">
      <c r="B41" s="41" t="s">
        <v>349</v>
      </c>
      <c r="C41" s="41" t="s">
        <v>412</v>
      </c>
      <c r="D41" s="42">
        <v>-185145</v>
      </c>
      <c r="E41" s="42">
        <v>-27771</v>
      </c>
      <c r="F41" s="42">
        <v>-216464</v>
      </c>
      <c r="G41" s="42">
        <v>96240</v>
      </c>
      <c r="H41" s="42">
        <v>-43962</v>
      </c>
      <c r="I41" s="42">
        <v>-135986</v>
      </c>
      <c r="J41" s="42">
        <v>-5169</v>
      </c>
      <c r="K41" s="42">
        <v>-463467</v>
      </c>
      <c r="L41" s="42">
        <v>-46272</v>
      </c>
      <c r="M41" s="42">
        <v>-59789</v>
      </c>
      <c r="N41" s="42">
        <v>122076</v>
      </c>
      <c r="O41" s="42">
        <v>-60364</v>
      </c>
      <c r="P41" s="42">
        <v>-177205</v>
      </c>
      <c r="Q41" s="42">
        <v>-58306</v>
      </c>
      <c r="R41" s="42">
        <v>-18646</v>
      </c>
      <c r="S41" s="42">
        <v>-47819</v>
      </c>
      <c r="T41" s="42">
        <v>37439</v>
      </c>
      <c r="U41" s="42">
        <v>-82901</v>
      </c>
      <c r="V41" s="42">
        <v>69617</v>
      </c>
      <c r="W41" s="42">
        <v>26999</v>
      </c>
      <c r="X41" s="42">
        <v>-31656</v>
      </c>
      <c r="Y41" s="42">
        <v>-122086</v>
      </c>
      <c r="Z41" s="42">
        <v>-253345</v>
      </c>
      <c r="AA41" s="42">
        <v>66204</v>
      </c>
      <c r="AB41" s="42">
        <v>81176</v>
      </c>
      <c r="AC41" s="42">
        <v>192223</v>
      </c>
      <c r="AD41" s="42">
        <v>159309</v>
      </c>
      <c r="AE41" s="42">
        <v>-226078</v>
      </c>
      <c r="AF41" s="42">
        <v>-17423</v>
      </c>
      <c r="AG41" s="42">
        <v>144547</v>
      </c>
      <c r="AH41" s="42">
        <v>-24141</v>
      </c>
      <c r="AI41" s="42">
        <v>-169634</v>
      </c>
      <c r="AJ41" s="42">
        <v>-16511</v>
      </c>
      <c r="AK41" s="42">
        <v>-132662</v>
      </c>
      <c r="AL41" s="42">
        <v>-262035</v>
      </c>
      <c r="AM41" s="42">
        <v>107250</v>
      </c>
      <c r="AN41" s="42">
        <v>-69585</v>
      </c>
      <c r="AO41" s="42">
        <v>-144082</v>
      </c>
      <c r="AP41" s="42">
        <v>-210527</v>
      </c>
      <c r="AQ41" s="42">
        <v>90343</v>
      </c>
      <c r="AR41" s="42">
        <v>-239724</v>
      </c>
      <c r="AS41" s="42">
        <v>258552</v>
      </c>
      <c r="AT41" s="42">
        <v>-101321</v>
      </c>
      <c r="AU41" s="42">
        <v>13989</v>
      </c>
      <c r="AV41" s="42">
        <v>-628073</v>
      </c>
      <c r="AW41" s="42">
        <v>-413985</v>
      </c>
      <c r="AX41" s="42">
        <v>-482819</v>
      </c>
      <c r="AY41" s="42">
        <v>911297</v>
      </c>
      <c r="AZ41" s="42">
        <v>-643186</v>
      </c>
      <c r="BA41" s="42">
        <v>-392820</v>
      </c>
      <c r="BB41" s="42">
        <v>-325383</v>
      </c>
      <c r="BC41" s="42">
        <v>825080</v>
      </c>
      <c r="BD41" s="42">
        <v>-818933</v>
      </c>
      <c r="BE41" s="42">
        <v>130084</v>
      </c>
      <c r="BF41" s="42">
        <v>185351</v>
      </c>
      <c r="BG41" s="42">
        <v>844478</v>
      </c>
      <c r="BH41" s="42">
        <v>-792853</v>
      </c>
      <c r="BI41" s="42">
        <v>-298657</v>
      </c>
      <c r="BJ41" s="42">
        <v>-790692</v>
      </c>
      <c r="BK41" s="42">
        <v>95328</v>
      </c>
      <c r="BL41" s="331">
        <v>-192047</v>
      </c>
      <c r="BM41" s="331">
        <v>-73667</v>
      </c>
      <c r="BN41" s="331">
        <v>392310</v>
      </c>
      <c r="BO41" s="331">
        <v>577066</v>
      </c>
      <c r="BP41" s="331">
        <v>-193402</v>
      </c>
      <c r="BR41" s="42">
        <v>-333140</v>
      </c>
      <c r="BS41" s="42">
        <v>-648584</v>
      </c>
      <c r="BT41" s="42">
        <v>-44349</v>
      </c>
      <c r="BU41" s="42">
        <v>-301976</v>
      </c>
      <c r="BV41" s="42">
        <v>51154</v>
      </c>
      <c r="BW41" s="42">
        <v>-340883</v>
      </c>
      <c r="BX41" s="42">
        <v>206630</v>
      </c>
      <c r="BY41" s="42">
        <v>-66651</v>
      </c>
      <c r="BZ41" s="42">
        <v>-303958</v>
      </c>
      <c r="CA41" s="42">
        <v>-333851</v>
      </c>
      <c r="CB41" s="42">
        <v>-68504</v>
      </c>
      <c r="CC41" s="42">
        <v>-613580</v>
      </c>
      <c r="CD41" s="42">
        <v>-536309</v>
      </c>
      <c r="CE41" s="42">
        <v>340980</v>
      </c>
      <c r="CF41" s="331">
        <v>-1786874</v>
      </c>
      <c r="CG41" s="331">
        <v>703662</v>
      </c>
    </row>
    <row r="42" spans="2:85" s="31" customFormat="1" ht="15" customHeight="1">
      <c r="B42" s="43" t="s">
        <v>350</v>
      </c>
      <c r="C42" s="43" t="s">
        <v>114</v>
      </c>
      <c r="D42" s="44" t="s">
        <v>10</v>
      </c>
      <c r="E42" s="44" t="s">
        <v>10</v>
      </c>
      <c r="F42" s="44" t="s">
        <v>10</v>
      </c>
      <c r="G42" s="44" t="s">
        <v>10</v>
      </c>
      <c r="H42" s="44" t="s">
        <v>10</v>
      </c>
      <c r="I42" s="44" t="s">
        <v>10</v>
      </c>
      <c r="J42" s="44" t="s">
        <v>10</v>
      </c>
      <c r="K42" s="44" t="s">
        <v>10</v>
      </c>
      <c r="L42" s="44" t="s">
        <v>10</v>
      </c>
      <c r="M42" s="44" t="s">
        <v>10</v>
      </c>
      <c r="N42" s="44" t="s">
        <v>10</v>
      </c>
      <c r="O42" s="44" t="s">
        <v>10</v>
      </c>
      <c r="P42" s="44" t="s">
        <v>10</v>
      </c>
      <c r="Q42" s="44" t="s">
        <v>10</v>
      </c>
      <c r="R42" s="44" t="s">
        <v>10</v>
      </c>
      <c r="S42" s="44" t="s">
        <v>10</v>
      </c>
      <c r="T42" s="44" t="s">
        <v>10</v>
      </c>
      <c r="U42" s="44" t="s">
        <v>10</v>
      </c>
      <c r="V42" s="44" t="s">
        <v>10</v>
      </c>
      <c r="W42" s="44" t="s">
        <v>10</v>
      </c>
      <c r="X42" s="44" t="s">
        <v>10</v>
      </c>
      <c r="Y42" s="44" t="s">
        <v>10</v>
      </c>
      <c r="Z42" s="44" t="s">
        <v>10</v>
      </c>
      <c r="AA42" s="44" t="s">
        <v>10</v>
      </c>
      <c r="AB42" s="44" t="s">
        <v>10</v>
      </c>
      <c r="AC42" s="44" t="s">
        <v>10</v>
      </c>
      <c r="AD42" s="44" t="s">
        <v>10</v>
      </c>
      <c r="AE42" s="44" t="s">
        <v>10</v>
      </c>
      <c r="AF42" s="44" t="s">
        <v>10</v>
      </c>
      <c r="AG42" s="44" t="s">
        <v>10</v>
      </c>
      <c r="AH42" s="44" t="s">
        <v>10</v>
      </c>
      <c r="AI42" s="44" t="s">
        <v>10</v>
      </c>
      <c r="AJ42" s="44" t="s">
        <v>10</v>
      </c>
      <c r="AK42" s="44" t="s">
        <v>10</v>
      </c>
      <c r="AL42" s="44" t="s">
        <v>10</v>
      </c>
      <c r="AM42" s="44" t="s">
        <v>10</v>
      </c>
      <c r="AN42" s="44" t="s">
        <v>10</v>
      </c>
      <c r="AO42" s="44" t="s">
        <v>10</v>
      </c>
      <c r="AP42" s="44" t="s">
        <v>10</v>
      </c>
      <c r="AQ42" s="44" t="s">
        <v>10</v>
      </c>
      <c r="AR42" s="44" t="s">
        <v>10</v>
      </c>
      <c r="AS42" s="44" t="s">
        <v>10</v>
      </c>
      <c r="AT42" s="44" t="s">
        <v>10</v>
      </c>
      <c r="AU42" s="44">
        <v>131890</v>
      </c>
      <c r="AV42" s="44" t="s">
        <v>10</v>
      </c>
      <c r="AW42" s="44">
        <v>10897</v>
      </c>
      <c r="AX42" s="44">
        <v>-138107</v>
      </c>
      <c r="AY42" s="44">
        <v>5744</v>
      </c>
      <c r="AZ42" s="44">
        <v>-45664</v>
      </c>
      <c r="BA42" s="44">
        <v>65175</v>
      </c>
      <c r="BB42" s="44">
        <v>40843</v>
      </c>
      <c r="BC42" s="44">
        <v>74700</v>
      </c>
      <c r="BD42" s="44">
        <v>43662</v>
      </c>
      <c r="BE42" s="44">
        <v>8424</v>
      </c>
      <c r="BF42" s="44">
        <v>58617</v>
      </c>
      <c r="BG42" s="44">
        <v>181309</v>
      </c>
      <c r="BH42" s="44">
        <v>50807</v>
      </c>
      <c r="BI42" s="44">
        <v>3789</v>
      </c>
      <c r="BJ42" s="44">
        <v>-58999</v>
      </c>
      <c r="BK42" s="44">
        <v>-21624</v>
      </c>
      <c r="BL42" s="329">
        <v>49899</v>
      </c>
      <c r="BM42" s="329">
        <v>87082</v>
      </c>
      <c r="BN42" s="329">
        <v>63868</v>
      </c>
      <c r="BO42" s="329">
        <v>72807</v>
      </c>
      <c r="BP42" s="329">
        <v>16726</v>
      </c>
      <c r="BR42" s="44">
        <v>0</v>
      </c>
      <c r="BS42" s="44">
        <v>0</v>
      </c>
      <c r="BT42" s="44">
        <v>0</v>
      </c>
      <c r="BU42" s="44">
        <v>0</v>
      </c>
      <c r="BV42" s="44">
        <v>0</v>
      </c>
      <c r="BW42" s="44">
        <v>0</v>
      </c>
      <c r="BX42" s="44">
        <v>0</v>
      </c>
      <c r="BY42" s="44">
        <v>0</v>
      </c>
      <c r="BZ42" s="44">
        <v>0</v>
      </c>
      <c r="CA42" s="44">
        <v>0</v>
      </c>
      <c r="CB42" s="44">
        <v>131890</v>
      </c>
      <c r="CC42" s="44">
        <v>-121466</v>
      </c>
      <c r="CD42" s="44">
        <v>135054</v>
      </c>
      <c r="CE42" s="44">
        <v>292012</v>
      </c>
      <c r="CF42" s="329">
        <v>-26027</v>
      </c>
      <c r="CG42" s="329">
        <v>273656</v>
      </c>
    </row>
    <row r="43" spans="2:85" s="31" customFormat="1" ht="15" customHeight="1">
      <c r="B43" s="43" t="s">
        <v>352</v>
      </c>
      <c r="C43" s="43" t="s">
        <v>416</v>
      </c>
      <c r="D43" s="44">
        <v>-124882</v>
      </c>
      <c r="E43" s="44">
        <v>27371</v>
      </c>
      <c r="F43" s="44">
        <v>-24406</v>
      </c>
      <c r="G43" s="44">
        <v>227803</v>
      </c>
      <c r="H43" s="44">
        <v>-85031</v>
      </c>
      <c r="I43" s="44">
        <v>-3400</v>
      </c>
      <c r="J43" s="44">
        <v>-12987</v>
      </c>
      <c r="K43" s="44">
        <v>70140</v>
      </c>
      <c r="L43" s="44">
        <v>-20380</v>
      </c>
      <c r="M43" s="44">
        <v>828</v>
      </c>
      <c r="N43" s="44">
        <v>-11348</v>
      </c>
      <c r="O43" s="44">
        <v>4201</v>
      </c>
      <c r="P43" s="44">
        <v>-89693</v>
      </c>
      <c r="Q43" s="44">
        <v>-9084</v>
      </c>
      <c r="R43" s="44">
        <v>-67924</v>
      </c>
      <c r="S43" s="44">
        <v>211209</v>
      </c>
      <c r="T43" s="44">
        <v>35222</v>
      </c>
      <c r="U43" s="44">
        <v>-5350</v>
      </c>
      <c r="V43" s="44">
        <v>23842</v>
      </c>
      <c r="W43" s="44">
        <v>-106287</v>
      </c>
      <c r="X43" s="44">
        <v>-5998</v>
      </c>
      <c r="Y43" s="44">
        <v>-6495</v>
      </c>
      <c r="Z43" s="44">
        <v>-144405</v>
      </c>
      <c r="AA43" s="44">
        <v>106125</v>
      </c>
      <c r="AB43" s="44">
        <v>24046</v>
      </c>
      <c r="AC43" s="44">
        <v>129597</v>
      </c>
      <c r="AD43" s="44">
        <v>46738</v>
      </c>
      <c r="AE43" s="44">
        <v>58144</v>
      </c>
      <c r="AF43" s="44">
        <v>-4598</v>
      </c>
      <c r="AG43" s="44">
        <v>3774</v>
      </c>
      <c r="AH43" s="44">
        <v>1075</v>
      </c>
      <c r="AI43" s="44">
        <v>-76715</v>
      </c>
      <c r="AJ43" s="44">
        <v>-35044</v>
      </c>
      <c r="AK43" s="44">
        <v>35044</v>
      </c>
      <c r="AL43" s="44">
        <v>-124371</v>
      </c>
      <c r="AM43" s="44">
        <v>113266</v>
      </c>
      <c r="AN43" s="44">
        <v>-119428</v>
      </c>
      <c r="AO43" s="44">
        <v>8943</v>
      </c>
      <c r="AP43" s="44">
        <v>-52576</v>
      </c>
      <c r="AQ43" s="44">
        <v>43263</v>
      </c>
      <c r="AR43" s="44">
        <v>-134371</v>
      </c>
      <c r="AS43" s="44">
        <v>-24328</v>
      </c>
      <c r="AT43" s="44">
        <v>-262163</v>
      </c>
      <c r="AU43" s="44">
        <v>-91422</v>
      </c>
      <c r="AV43" s="44">
        <v>-268242</v>
      </c>
      <c r="AW43" s="44">
        <v>-59040</v>
      </c>
      <c r="AX43" s="44">
        <v>-242483</v>
      </c>
      <c r="AY43" s="44">
        <v>53795</v>
      </c>
      <c r="AZ43" s="44">
        <v>-407844</v>
      </c>
      <c r="BA43" s="44">
        <v>-299771</v>
      </c>
      <c r="BB43" s="44">
        <v>-107732</v>
      </c>
      <c r="BC43" s="44">
        <v>290153</v>
      </c>
      <c r="BD43" s="44">
        <v>-280060</v>
      </c>
      <c r="BE43" s="44">
        <v>-52254</v>
      </c>
      <c r="BF43" s="44">
        <v>-113042</v>
      </c>
      <c r="BG43" s="44">
        <v>131299</v>
      </c>
      <c r="BH43" s="44">
        <v>-200140</v>
      </c>
      <c r="BI43" s="44">
        <v>-171265</v>
      </c>
      <c r="BJ43" s="44">
        <v>-174882</v>
      </c>
      <c r="BK43" s="44">
        <v>-129455</v>
      </c>
      <c r="BL43" s="329">
        <v>-124652</v>
      </c>
      <c r="BM43" s="329">
        <v>46668</v>
      </c>
      <c r="BN43" s="329">
        <v>-138701</v>
      </c>
      <c r="BO43" s="329">
        <v>696395</v>
      </c>
      <c r="BP43" s="329">
        <v>-21286</v>
      </c>
      <c r="BR43" s="44">
        <v>105886</v>
      </c>
      <c r="BS43" s="44">
        <v>-31278</v>
      </c>
      <c r="BT43" s="44">
        <v>-26699</v>
      </c>
      <c r="BU43" s="44">
        <v>44508</v>
      </c>
      <c r="BV43" s="44">
        <v>-52573</v>
      </c>
      <c r="BW43" s="44">
        <v>-50773</v>
      </c>
      <c r="BX43" s="44">
        <v>258525</v>
      </c>
      <c r="BY43" s="44">
        <v>-76464</v>
      </c>
      <c r="BZ43" s="44">
        <v>-11105</v>
      </c>
      <c r="CA43" s="44">
        <v>-119798</v>
      </c>
      <c r="CB43" s="44">
        <v>-512284</v>
      </c>
      <c r="CC43" s="44">
        <v>-515970</v>
      </c>
      <c r="CD43" s="44">
        <v>-525194</v>
      </c>
      <c r="CE43" s="44">
        <v>-314057</v>
      </c>
      <c r="CF43" s="329">
        <v>-675742</v>
      </c>
      <c r="CG43" s="329">
        <v>479710</v>
      </c>
    </row>
    <row r="44" spans="2:85" s="31" customFormat="1" ht="15" customHeight="1">
      <c r="B44" s="43" t="s">
        <v>12</v>
      </c>
      <c r="C44" s="43" t="s">
        <v>415</v>
      </c>
      <c r="D44" s="44">
        <v>-54844</v>
      </c>
      <c r="E44" s="44">
        <v>-50783</v>
      </c>
      <c r="F44" s="44">
        <v>-55140</v>
      </c>
      <c r="G44" s="44">
        <v>102360</v>
      </c>
      <c r="H44" s="44">
        <v>-71909</v>
      </c>
      <c r="I44" s="44">
        <v>-56439</v>
      </c>
      <c r="J44" s="44">
        <v>-49066</v>
      </c>
      <c r="K44" s="44">
        <v>-29485</v>
      </c>
      <c r="L44" s="44">
        <v>-85263</v>
      </c>
      <c r="M44" s="44">
        <v>26911</v>
      </c>
      <c r="N44" s="44">
        <v>10321</v>
      </c>
      <c r="O44" s="44">
        <v>118412</v>
      </c>
      <c r="P44" s="44">
        <v>-38505</v>
      </c>
      <c r="Q44" s="44">
        <v>-39522</v>
      </c>
      <c r="R44" s="44">
        <v>2446</v>
      </c>
      <c r="S44" s="44">
        <v>85414</v>
      </c>
      <c r="T44" s="44">
        <v>-123621</v>
      </c>
      <c r="U44" s="44">
        <v>11432</v>
      </c>
      <c r="V44" s="44">
        <v>3942</v>
      </c>
      <c r="W44" s="44">
        <v>68683</v>
      </c>
      <c r="X44" s="44">
        <v>-94624</v>
      </c>
      <c r="Y44" s="44">
        <v>10523</v>
      </c>
      <c r="Z44" s="44">
        <v>14365</v>
      </c>
      <c r="AA44" s="44">
        <v>65061</v>
      </c>
      <c r="AB44" s="44">
        <v>43568</v>
      </c>
      <c r="AC44" s="44">
        <v>31666</v>
      </c>
      <c r="AD44" s="44">
        <v>-30919</v>
      </c>
      <c r="AE44" s="44">
        <v>49083</v>
      </c>
      <c r="AF44" s="44">
        <v>-36783</v>
      </c>
      <c r="AG44" s="44">
        <v>-42523</v>
      </c>
      <c r="AH44" s="44">
        <v>-42732</v>
      </c>
      <c r="AI44" s="44">
        <v>8160</v>
      </c>
      <c r="AJ44" s="44">
        <v>-89177</v>
      </c>
      <c r="AK44" s="44">
        <v>-72350</v>
      </c>
      <c r="AL44" s="44">
        <v>-17967</v>
      </c>
      <c r="AM44" s="44">
        <v>1794</v>
      </c>
      <c r="AN44" s="44">
        <v>-60687</v>
      </c>
      <c r="AO44" s="44">
        <v>-94974</v>
      </c>
      <c r="AP44" s="44">
        <v>31870</v>
      </c>
      <c r="AQ44" s="44">
        <v>131268</v>
      </c>
      <c r="AR44" s="44">
        <v>-98228</v>
      </c>
      <c r="AS44" s="44">
        <v>-4285</v>
      </c>
      <c r="AT44" s="44">
        <v>31479</v>
      </c>
      <c r="AU44" s="44">
        <v>-74087</v>
      </c>
      <c r="AV44" s="44">
        <v>-292648</v>
      </c>
      <c r="AW44" s="44">
        <v>-228912</v>
      </c>
      <c r="AX44" s="44">
        <v>-462581</v>
      </c>
      <c r="AY44" s="44">
        <v>19750</v>
      </c>
      <c r="AZ44" s="44">
        <v>-310863</v>
      </c>
      <c r="BA44" s="44">
        <v>-20882</v>
      </c>
      <c r="BB44" s="44">
        <v>8358</v>
      </c>
      <c r="BC44" s="44">
        <v>235070</v>
      </c>
      <c r="BD44" s="44">
        <v>-85632</v>
      </c>
      <c r="BE44" s="44">
        <v>5750</v>
      </c>
      <c r="BF44" s="44">
        <v>210841</v>
      </c>
      <c r="BG44" s="44">
        <v>350216</v>
      </c>
      <c r="BH44" s="44">
        <v>-251874</v>
      </c>
      <c r="BI44" s="44">
        <v>-233991</v>
      </c>
      <c r="BJ44" s="44">
        <v>-197081</v>
      </c>
      <c r="BK44" s="44">
        <v>-42267</v>
      </c>
      <c r="BL44" s="329">
        <v>-249242</v>
      </c>
      <c r="BM44" s="329">
        <v>8542</v>
      </c>
      <c r="BN44" s="329">
        <v>252693</v>
      </c>
      <c r="BO44" s="329">
        <v>432451</v>
      </c>
      <c r="BP44" s="329">
        <v>-34393</v>
      </c>
      <c r="BR44" s="44">
        <v>-58407</v>
      </c>
      <c r="BS44" s="44">
        <v>-206899</v>
      </c>
      <c r="BT44" s="44">
        <v>70381</v>
      </c>
      <c r="BU44" s="44">
        <v>9833</v>
      </c>
      <c r="BV44" s="44">
        <v>-39564</v>
      </c>
      <c r="BW44" s="44">
        <v>-4675</v>
      </c>
      <c r="BX44" s="44">
        <v>93398</v>
      </c>
      <c r="BY44" s="44">
        <v>-113878</v>
      </c>
      <c r="BZ44" s="44">
        <v>-177700</v>
      </c>
      <c r="CA44" s="44">
        <v>7477</v>
      </c>
      <c r="CB44" s="44">
        <v>-145121</v>
      </c>
      <c r="CC44" s="44">
        <v>-964391</v>
      </c>
      <c r="CD44" s="44">
        <v>-88317</v>
      </c>
      <c r="CE44" s="44">
        <v>481175</v>
      </c>
      <c r="CF44" s="329">
        <v>-725213</v>
      </c>
      <c r="CG44" s="329">
        <v>444444</v>
      </c>
    </row>
    <row r="45" spans="2:85" s="31" customFormat="1" ht="15" customHeight="1">
      <c r="B45" s="43" t="s">
        <v>143</v>
      </c>
      <c r="C45" s="43" t="s">
        <v>215</v>
      </c>
      <c r="D45" s="44">
        <v>20694</v>
      </c>
      <c r="E45" s="44">
        <v>4145</v>
      </c>
      <c r="F45" s="44">
        <v>-845</v>
      </c>
      <c r="G45" s="44">
        <v>-26811</v>
      </c>
      <c r="H45" s="44">
        <v>79925</v>
      </c>
      <c r="I45" s="44">
        <v>-6269</v>
      </c>
      <c r="J45" s="44">
        <v>10815</v>
      </c>
      <c r="K45" s="44">
        <v>-38654</v>
      </c>
      <c r="L45" s="44">
        <v>39727</v>
      </c>
      <c r="M45" s="44">
        <v>-59500</v>
      </c>
      <c r="N45" s="44">
        <v>15915</v>
      </c>
      <c r="O45" s="44">
        <v>16977</v>
      </c>
      <c r="P45" s="44">
        <v>41434</v>
      </c>
      <c r="Q45" s="44">
        <v>-8992</v>
      </c>
      <c r="R45" s="44">
        <v>-5601</v>
      </c>
      <c r="S45" s="44">
        <v>-56203</v>
      </c>
      <c r="T45" s="44">
        <v>91227</v>
      </c>
      <c r="U45" s="44">
        <v>-83634</v>
      </c>
      <c r="V45" s="44">
        <v>20426</v>
      </c>
      <c r="W45" s="44">
        <v>-42311</v>
      </c>
      <c r="X45" s="44">
        <v>12257</v>
      </c>
      <c r="Y45" s="44">
        <v>-39393</v>
      </c>
      <c r="Z45" s="44">
        <v>36127</v>
      </c>
      <c r="AA45" s="44">
        <v>-37924</v>
      </c>
      <c r="AB45" s="44">
        <v>42339</v>
      </c>
      <c r="AC45" s="44">
        <v>601</v>
      </c>
      <c r="AD45" s="44">
        <v>-124</v>
      </c>
      <c r="AE45" s="44">
        <v>-7476</v>
      </c>
      <c r="AF45" s="44">
        <v>81607</v>
      </c>
      <c r="AG45" s="44">
        <v>17948</v>
      </c>
      <c r="AH45" s="44">
        <v>-387</v>
      </c>
      <c r="AI45" s="44">
        <v>22593</v>
      </c>
      <c r="AJ45" s="44">
        <v>96981</v>
      </c>
      <c r="AK45" s="44">
        <v>-27896</v>
      </c>
      <c r="AL45" s="44">
        <v>-9048</v>
      </c>
      <c r="AM45" s="44">
        <v>4383</v>
      </c>
      <c r="AN45" s="44">
        <v>31822</v>
      </c>
      <c r="AO45" s="44">
        <v>53944</v>
      </c>
      <c r="AP45" s="44">
        <v>-31248</v>
      </c>
      <c r="AQ45" s="44">
        <v>-82726</v>
      </c>
      <c r="AR45" s="44">
        <v>76467</v>
      </c>
      <c r="AS45" s="44">
        <v>-54012</v>
      </c>
      <c r="AT45" s="44">
        <v>173027</v>
      </c>
      <c r="AU45" s="44">
        <v>268428</v>
      </c>
      <c r="AV45" s="44">
        <v>129739</v>
      </c>
      <c r="AW45" s="44">
        <v>7782</v>
      </c>
      <c r="AX45" s="44">
        <v>255564</v>
      </c>
      <c r="AY45" s="44">
        <v>-325249</v>
      </c>
      <c r="AZ45" s="44">
        <v>209056</v>
      </c>
      <c r="BA45" s="44">
        <v>-111590</v>
      </c>
      <c r="BB45" s="44">
        <v>52352</v>
      </c>
      <c r="BC45" s="44">
        <v>312930</v>
      </c>
      <c r="BD45" s="44">
        <v>-513255</v>
      </c>
      <c r="BE45" s="44">
        <v>-8030</v>
      </c>
      <c r="BF45" s="44">
        <v>74081</v>
      </c>
      <c r="BG45" s="44">
        <v>184127</v>
      </c>
      <c r="BH45" s="44">
        <v>-106870</v>
      </c>
      <c r="BI45" s="44">
        <v>92374</v>
      </c>
      <c r="BJ45" s="44">
        <v>40857</v>
      </c>
      <c r="BK45" s="44">
        <v>166732</v>
      </c>
      <c r="BL45" s="329">
        <v>-141101</v>
      </c>
      <c r="BM45" s="329">
        <v>-158651</v>
      </c>
      <c r="BN45" s="329">
        <v>2483</v>
      </c>
      <c r="BO45" s="329">
        <v>-14288</v>
      </c>
      <c r="BP45" s="329">
        <v>137657</v>
      </c>
      <c r="BR45" s="44">
        <v>-2817</v>
      </c>
      <c r="BS45" s="44">
        <v>45817</v>
      </c>
      <c r="BT45" s="44">
        <v>13119</v>
      </c>
      <c r="BU45" s="44">
        <v>-29362</v>
      </c>
      <c r="BV45" s="44">
        <v>-14292</v>
      </c>
      <c r="BW45" s="44">
        <v>-28933</v>
      </c>
      <c r="BX45" s="44">
        <v>35340</v>
      </c>
      <c r="BY45" s="44">
        <v>121761</v>
      </c>
      <c r="BZ45" s="44">
        <v>64420</v>
      </c>
      <c r="CA45" s="44">
        <v>-28208</v>
      </c>
      <c r="CB45" s="44">
        <v>463910</v>
      </c>
      <c r="CC45" s="44">
        <v>67836</v>
      </c>
      <c r="CD45" s="44">
        <v>462748</v>
      </c>
      <c r="CE45" s="44">
        <v>-263077</v>
      </c>
      <c r="CF45" s="329">
        <v>193093</v>
      </c>
      <c r="CG45" s="329">
        <v>-311557</v>
      </c>
    </row>
    <row r="46" spans="2:85" s="31" customFormat="1" ht="15" customHeight="1">
      <c r="B46" s="36" t="s">
        <v>351</v>
      </c>
      <c r="C46" s="36" t="s">
        <v>414</v>
      </c>
      <c r="D46" s="44">
        <v>58197</v>
      </c>
      <c r="E46" s="44">
        <v>-25812</v>
      </c>
      <c r="F46" s="44">
        <v>61840</v>
      </c>
      <c r="G46" s="44" t="s">
        <v>10</v>
      </c>
      <c r="H46" s="44">
        <v>12593</v>
      </c>
      <c r="I46" s="44">
        <v>-15764</v>
      </c>
      <c r="J46" s="44">
        <v>21081</v>
      </c>
      <c r="K46" s="44" t="s">
        <v>10</v>
      </c>
      <c r="L46" s="44">
        <v>11932</v>
      </c>
      <c r="M46" s="44">
        <v>-122631</v>
      </c>
      <c r="N46" s="44">
        <v>148335</v>
      </c>
      <c r="O46" s="44" t="s">
        <v>10</v>
      </c>
      <c r="P46" s="44">
        <v>8092</v>
      </c>
      <c r="Q46" s="44">
        <v>-46937</v>
      </c>
      <c r="R46" s="44">
        <v>128920</v>
      </c>
      <c r="S46" s="44" t="s">
        <v>10</v>
      </c>
      <c r="T46" s="44">
        <v>24717</v>
      </c>
      <c r="U46" s="44">
        <v>-34610</v>
      </c>
      <c r="V46" s="44">
        <v>-2217</v>
      </c>
      <c r="W46" s="44" t="s">
        <v>10</v>
      </c>
      <c r="X46" s="44">
        <v>110624</v>
      </c>
      <c r="Y46" s="44">
        <v>-110624</v>
      </c>
      <c r="Z46" s="44">
        <v>63018</v>
      </c>
      <c r="AA46" s="44" t="s">
        <v>10</v>
      </c>
      <c r="AB46" s="44">
        <v>-6551</v>
      </c>
      <c r="AC46" s="44">
        <v>6551</v>
      </c>
      <c r="AD46" s="44">
        <v>0</v>
      </c>
      <c r="AE46" s="44" t="s">
        <v>10</v>
      </c>
      <c r="AF46" s="44">
        <v>3865</v>
      </c>
      <c r="AG46" s="44">
        <v>-3865</v>
      </c>
      <c r="AH46" s="44">
        <v>0</v>
      </c>
      <c r="AI46" s="44" t="s">
        <v>10</v>
      </c>
      <c r="AJ46" s="44">
        <v>-35044</v>
      </c>
      <c r="AK46" s="44" t="s">
        <v>10</v>
      </c>
      <c r="AL46" s="44" t="s">
        <v>10</v>
      </c>
      <c r="AM46" s="44" t="s">
        <v>10</v>
      </c>
      <c r="AN46" s="44">
        <v>21078</v>
      </c>
      <c r="AO46" s="44">
        <f>53472-AN46</f>
        <v>32394</v>
      </c>
      <c r="AP46" s="44">
        <f>106741-AO46-AN46</f>
        <v>53269</v>
      </c>
      <c r="AQ46" s="44">
        <v>29293</v>
      </c>
      <c r="AR46" s="44">
        <v>-44766</v>
      </c>
      <c r="AS46" s="44">
        <v>67519</v>
      </c>
      <c r="AT46" s="44">
        <v>23398</v>
      </c>
      <c r="AU46" s="44">
        <v>-46151</v>
      </c>
      <c r="AV46" s="44">
        <v>-28701</v>
      </c>
      <c r="AW46" s="44">
        <v>-35130</v>
      </c>
      <c r="AX46" s="44">
        <v>306056</v>
      </c>
      <c r="AY46" s="44">
        <v>-242225</v>
      </c>
      <c r="AZ46" s="44">
        <v>-249586</v>
      </c>
      <c r="BA46" s="44">
        <v>212988</v>
      </c>
      <c r="BB46" s="44">
        <v>41867</v>
      </c>
      <c r="BC46" s="44">
        <v>-5269</v>
      </c>
      <c r="BD46" s="44">
        <v>2833</v>
      </c>
      <c r="BE46" s="44">
        <v>-111453</v>
      </c>
      <c r="BF46" s="44">
        <v>109979</v>
      </c>
      <c r="BG46" s="44">
        <v>-1359</v>
      </c>
      <c r="BH46" s="44">
        <v>278754</v>
      </c>
      <c r="BI46" s="44">
        <v>31575</v>
      </c>
      <c r="BJ46" s="44">
        <v>-44661</v>
      </c>
      <c r="BK46" s="44">
        <v>-265668</v>
      </c>
      <c r="BL46" s="329">
        <v>-16326</v>
      </c>
      <c r="BM46" s="329">
        <v>30363</v>
      </c>
      <c r="BN46" s="329">
        <v>41483</v>
      </c>
      <c r="BO46" s="329">
        <v>-55520</v>
      </c>
      <c r="BP46" s="329" t="s">
        <v>10</v>
      </c>
      <c r="BR46" s="44">
        <v>94225</v>
      </c>
      <c r="BS46" s="44">
        <v>17910</v>
      </c>
      <c r="BT46" s="44">
        <v>37636</v>
      </c>
      <c r="BU46" s="44">
        <v>90075</v>
      </c>
      <c r="BV46" s="44">
        <v>-12110</v>
      </c>
      <c r="BW46" s="44">
        <v>63018</v>
      </c>
      <c r="BX46" s="44">
        <v>0</v>
      </c>
      <c r="BY46" s="44">
        <v>0</v>
      </c>
      <c r="BZ46" s="44">
        <v>-35044</v>
      </c>
      <c r="CA46" s="44">
        <v>136034</v>
      </c>
      <c r="CB46" s="203">
        <v>0</v>
      </c>
      <c r="CC46" s="203">
        <v>0</v>
      </c>
      <c r="CD46" s="203">
        <v>0</v>
      </c>
      <c r="CE46" s="203">
        <v>0</v>
      </c>
      <c r="CF46" s="329">
        <v>0</v>
      </c>
      <c r="CG46" s="329" t="s">
        <v>10</v>
      </c>
    </row>
    <row r="47" spans="2:85" s="31" customFormat="1" ht="15" customHeight="1">
      <c r="B47" s="43" t="s">
        <v>353</v>
      </c>
      <c r="C47" s="43" t="s">
        <v>417</v>
      </c>
      <c r="D47" s="44">
        <v>-31261</v>
      </c>
      <c r="E47" s="44">
        <v>-26584</v>
      </c>
      <c r="F47" s="44">
        <v>-30741</v>
      </c>
      <c r="G47" s="44">
        <v>-28887</v>
      </c>
      <c r="H47" s="44">
        <v>-21616</v>
      </c>
      <c r="I47" s="44">
        <v>-54731</v>
      </c>
      <c r="J47" s="44" t="s">
        <v>10</v>
      </c>
      <c r="K47" s="44">
        <v>-67958</v>
      </c>
      <c r="L47" s="44">
        <v>-7580</v>
      </c>
      <c r="M47" s="44">
        <v>-9239</v>
      </c>
      <c r="N47" s="44">
        <v>-5611</v>
      </c>
      <c r="O47" s="44">
        <v>-11088</v>
      </c>
      <c r="P47" s="44" t="s">
        <v>10</v>
      </c>
      <c r="Q47" s="44">
        <v>-53491</v>
      </c>
      <c r="R47" s="44">
        <v>-25617</v>
      </c>
      <c r="S47" s="44">
        <v>-28308</v>
      </c>
      <c r="T47" s="44">
        <v>-19494</v>
      </c>
      <c r="U47" s="44" t="s">
        <v>10</v>
      </c>
      <c r="V47" s="44" t="s">
        <v>10</v>
      </c>
      <c r="W47" s="44" t="s">
        <v>10</v>
      </c>
      <c r="X47" s="44">
        <v>-19494</v>
      </c>
      <c r="Y47" s="44" t="s">
        <v>10</v>
      </c>
      <c r="Z47" s="44">
        <v>-5771</v>
      </c>
      <c r="AA47" s="44">
        <v>-12434</v>
      </c>
      <c r="AB47" s="44">
        <v>-12687</v>
      </c>
      <c r="AC47" s="44">
        <v>-7155</v>
      </c>
      <c r="AD47" s="44">
        <v>-11522</v>
      </c>
      <c r="AE47" s="44">
        <v>-10876</v>
      </c>
      <c r="AF47" s="44">
        <v>-11225</v>
      </c>
      <c r="AG47" s="44">
        <v>-11961</v>
      </c>
      <c r="AH47" s="44">
        <v>-8949</v>
      </c>
      <c r="AI47" s="44">
        <v>-20175</v>
      </c>
      <c r="AJ47" s="44">
        <v>-15195</v>
      </c>
      <c r="AK47" s="44">
        <v>-14938</v>
      </c>
      <c r="AL47" s="44">
        <v>-18178</v>
      </c>
      <c r="AM47" s="44">
        <v>-12565</v>
      </c>
      <c r="AN47" s="44">
        <v>-14370</v>
      </c>
      <c r="AO47" s="44">
        <v>-29257</v>
      </c>
      <c r="AP47" s="44">
        <v>-23304</v>
      </c>
      <c r="AQ47" s="44">
        <v>-22288</v>
      </c>
      <c r="AR47" s="44">
        <v>-22993</v>
      </c>
      <c r="AS47" s="44">
        <v>-13242</v>
      </c>
      <c r="AT47" s="44">
        <v>-15887</v>
      </c>
      <c r="AU47" s="44">
        <v>-125412</v>
      </c>
      <c r="AV47" s="44">
        <v>-197172</v>
      </c>
      <c r="AW47" s="44">
        <v>-29500</v>
      </c>
      <c r="AX47" s="44">
        <v>-34724</v>
      </c>
      <c r="AY47" s="44" t="s">
        <v>10</v>
      </c>
      <c r="AZ47" s="44">
        <v>-28790</v>
      </c>
      <c r="BA47" s="44">
        <v>-24969</v>
      </c>
      <c r="BB47" s="44">
        <v>-28533</v>
      </c>
      <c r="BC47" s="44">
        <v>-35814</v>
      </c>
      <c r="BD47" s="44">
        <v>-76024</v>
      </c>
      <c r="BE47" s="44">
        <v>-41235</v>
      </c>
      <c r="BF47" s="44">
        <v>-53524</v>
      </c>
      <c r="BG47" s="44">
        <v>-62321</v>
      </c>
      <c r="BH47" s="44">
        <v>-233104</v>
      </c>
      <c r="BI47" s="44">
        <v>109927</v>
      </c>
      <c r="BJ47" s="203">
        <v>0</v>
      </c>
      <c r="BK47" s="44">
        <v>-163524</v>
      </c>
      <c r="BL47" s="329">
        <v>-60262</v>
      </c>
      <c r="BM47" s="329">
        <v>-74273</v>
      </c>
      <c r="BN47" s="329">
        <v>0</v>
      </c>
      <c r="BO47" s="329">
        <v>-64596</v>
      </c>
      <c r="BP47" s="329">
        <v>-28443</v>
      </c>
      <c r="BR47" s="44">
        <v>-117473</v>
      </c>
      <c r="BS47" s="44">
        <v>-144305</v>
      </c>
      <c r="BT47" s="44">
        <v>-33518</v>
      </c>
      <c r="BU47" s="44">
        <v>-107416</v>
      </c>
      <c r="BV47" s="44">
        <v>-19494</v>
      </c>
      <c r="BW47" s="44">
        <v>-37699</v>
      </c>
      <c r="BX47" s="44">
        <v>-42240</v>
      </c>
      <c r="BY47" s="44">
        <v>-52310</v>
      </c>
      <c r="BZ47" s="44">
        <v>-60876</v>
      </c>
      <c r="CA47" s="44">
        <v>-89219</v>
      </c>
      <c r="CB47" s="44">
        <v>-177534</v>
      </c>
      <c r="CC47" s="44">
        <v>-261396</v>
      </c>
      <c r="CD47" s="44">
        <v>-118106</v>
      </c>
      <c r="CE47" s="44">
        <v>-233104</v>
      </c>
      <c r="CF47" s="329">
        <v>-286701</v>
      </c>
      <c r="CG47" s="329">
        <v>-199131</v>
      </c>
    </row>
    <row r="48" spans="2:85" s="31" customFormat="1" ht="15" customHeight="1">
      <c r="B48" s="36" t="s">
        <v>3</v>
      </c>
      <c r="C48" s="36" t="s">
        <v>418</v>
      </c>
      <c r="D48" s="44" t="s">
        <v>10</v>
      </c>
      <c r="E48" s="44" t="s">
        <v>10</v>
      </c>
      <c r="F48" s="44" t="s">
        <v>10</v>
      </c>
      <c r="G48" s="44" t="s">
        <v>10</v>
      </c>
      <c r="H48" s="44" t="s">
        <v>10</v>
      </c>
      <c r="I48" s="44" t="s">
        <v>10</v>
      </c>
      <c r="J48" s="44" t="s">
        <v>10</v>
      </c>
      <c r="K48" s="44" t="s">
        <v>10</v>
      </c>
      <c r="L48" s="44">
        <v>-59003</v>
      </c>
      <c r="M48" s="44">
        <v>178137</v>
      </c>
      <c r="N48" s="44">
        <v>45035</v>
      </c>
      <c r="O48" s="44">
        <v>-40393</v>
      </c>
      <c r="P48" s="44">
        <v>-77137</v>
      </c>
      <c r="Q48" s="44">
        <v>78324</v>
      </c>
      <c r="R48" s="44">
        <v>-5287</v>
      </c>
      <c r="S48" s="44">
        <v>1004</v>
      </c>
      <c r="T48" s="44">
        <v>49890</v>
      </c>
      <c r="U48" s="44">
        <v>8759</v>
      </c>
      <c r="V48" s="44">
        <v>33264</v>
      </c>
      <c r="W48" s="44">
        <v>-1326</v>
      </c>
      <c r="X48" s="44">
        <v>44777</v>
      </c>
      <c r="Y48" s="44">
        <v>-82724</v>
      </c>
      <c r="Z48" s="44">
        <v>-153568</v>
      </c>
      <c r="AA48" s="44">
        <v>-55566</v>
      </c>
      <c r="AB48" s="44">
        <v>-5698</v>
      </c>
      <c r="AC48" s="44">
        <v>-152493</v>
      </c>
      <c r="AD48" s="44">
        <v>52399</v>
      </c>
      <c r="AE48" s="44">
        <v>-171418</v>
      </c>
      <c r="AF48" s="44">
        <v>-42501</v>
      </c>
      <c r="AG48" s="44">
        <v>149296</v>
      </c>
      <c r="AH48" s="44">
        <v>77970</v>
      </c>
      <c r="AI48" s="44">
        <v>-154480</v>
      </c>
      <c r="AJ48" s="44">
        <v>182727</v>
      </c>
      <c r="AK48" s="44">
        <v>-43241</v>
      </c>
      <c r="AL48" s="44">
        <v>-135394</v>
      </c>
      <c r="AM48" s="44">
        <v>137186</v>
      </c>
      <c r="AN48" s="44">
        <v>65729</v>
      </c>
      <c r="AO48" s="44">
        <v>-117839</v>
      </c>
      <c r="AP48" s="44">
        <v>-221380</v>
      </c>
      <c r="AQ48" s="44">
        <v>-37308</v>
      </c>
      <c r="AR48" s="44">
        <v>8894</v>
      </c>
      <c r="AS48" s="44">
        <v>254568</v>
      </c>
      <c r="AT48" s="44">
        <v>-135565</v>
      </c>
      <c r="AU48" s="44">
        <v>-158963</v>
      </c>
      <c r="AV48" s="44">
        <v>101665</v>
      </c>
      <c r="AW48" s="44">
        <v>-107877</v>
      </c>
      <c r="AX48" s="44">
        <v>-66720</v>
      </c>
      <c r="AY48" s="44">
        <v>520858</v>
      </c>
      <c r="AZ48" s="44">
        <v>132600</v>
      </c>
      <c r="BA48" s="44">
        <v>-229202</v>
      </c>
      <c r="BB48" s="44">
        <v>-297196</v>
      </c>
      <c r="BC48" s="44">
        <v>85842</v>
      </c>
      <c r="BD48" s="44">
        <v>72872</v>
      </c>
      <c r="BE48" s="44">
        <v>271670</v>
      </c>
      <c r="BF48" s="44">
        <v>10249</v>
      </c>
      <c r="BG48" s="44">
        <v>258100</v>
      </c>
      <c r="BH48" s="44">
        <v>-233679</v>
      </c>
      <c r="BI48" s="44">
        <v>11456</v>
      </c>
      <c r="BJ48" s="44">
        <v>-336543</v>
      </c>
      <c r="BK48" s="44">
        <v>-67336</v>
      </c>
      <c r="BL48" s="329">
        <v>489330</v>
      </c>
      <c r="BM48" s="329">
        <v>5946</v>
      </c>
      <c r="BN48" s="329">
        <v>11642</v>
      </c>
      <c r="BO48" s="329">
        <v>-220374</v>
      </c>
      <c r="BP48" s="329">
        <v>-323133</v>
      </c>
      <c r="BR48" s="44">
        <v>0</v>
      </c>
      <c r="BS48" s="44">
        <v>0</v>
      </c>
      <c r="BT48" s="44">
        <v>123776</v>
      </c>
      <c r="BU48" s="44">
        <v>-3096</v>
      </c>
      <c r="BV48" s="44">
        <v>90587</v>
      </c>
      <c r="BW48" s="44">
        <v>-247081</v>
      </c>
      <c r="BX48" s="44">
        <v>-277210</v>
      </c>
      <c r="BY48" s="44">
        <v>30285</v>
      </c>
      <c r="BZ48" s="44">
        <v>141278</v>
      </c>
      <c r="CA48" s="44">
        <v>-310798</v>
      </c>
      <c r="CB48" s="44">
        <v>-31066</v>
      </c>
      <c r="CC48" s="44">
        <v>447926</v>
      </c>
      <c r="CD48" s="44">
        <v>-307956</v>
      </c>
      <c r="CE48" s="44">
        <v>612891</v>
      </c>
      <c r="CF48" s="329">
        <v>-626102</v>
      </c>
      <c r="CG48" s="329">
        <v>286544</v>
      </c>
    </row>
    <row r="49" spans="2:85" s="31" customFormat="1" ht="15" customHeight="1">
      <c r="B49" s="36" t="s">
        <v>892</v>
      </c>
      <c r="C49" s="36" t="s">
        <v>893</v>
      </c>
      <c r="D49" s="44" t="s">
        <v>10</v>
      </c>
      <c r="E49" s="44" t="s">
        <v>10</v>
      </c>
      <c r="F49" s="44" t="s">
        <v>10</v>
      </c>
      <c r="G49" s="44" t="s">
        <v>10</v>
      </c>
      <c r="H49" s="44" t="s">
        <v>10</v>
      </c>
      <c r="I49" s="44" t="s">
        <v>10</v>
      </c>
      <c r="J49" s="44" t="s">
        <v>10</v>
      </c>
      <c r="K49" s="44" t="s">
        <v>10</v>
      </c>
      <c r="L49" s="44" t="s">
        <v>10</v>
      </c>
      <c r="M49" s="44" t="s">
        <v>10</v>
      </c>
      <c r="N49" s="44" t="s">
        <v>10</v>
      </c>
      <c r="O49" s="44" t="s">
        <v>10</v>
      </c>
      <c r="P49" s="44" t="s">
        <v>10</v>
      </c>
      <c r="Q49" s="44" t="s">
        <v>10</v>
      </c>
      <c r="R49" s="44" t="s">
        <v>10</v>
      </c>
      <c r="S49" s="44" t="s">
        <v>10</v>
      </c>
      <c r="T49" s="44" t="s">
        <v>10</v>
      </c>
      <c r="U49" s="44" t="s">
        <v>10</v>
      </c>
      <c r="V49" s="44" t="s">
        <v>10</v>
      </c>
      <c r="W49" s="44" t="s">
        <v>10</v>
      </c>
      <c r="X49" s="44" t="s">
        <v>10</v>
      </c>
      <c r="Y49" s="44" t="s">
        <v>10</v>
      </c>
      <c r="Z49" s="44" t="s">
        <v>10</v>
      </c>
      <c r="AA49" s="44" t="s">
        <v>10</v>
      </c>
      <c r="AB49" s="44" t="s">
        <v>10</v>
      </c>
      <c r="AC49" s="44" t="s">
        <v>10</v>
      </c>
      <c r="AD49" s="44" t="s">
        <v>10</v>
      </c>
      <c r="AE49" s="44" t="s">
        <v>10</v>
      </c>
      <c r="AF49" s="44" t="s">
        <v>10</v>
      </c>
      <c r="AG49" s="44" t="s">
        <v>10</v>
      </c>
      <c r="AH49" s="44" t="s">
        <v>10</v>
      </c>
      <c r="AI49" s="44" t="s">
        <v>10</v>
      </c>
      <c r="AJ49" s="44" t="s">
        <v>10</v>
      </c>
      <c r="AK49" s="44" t="s">
        <v>10</v>
      </c>
      <c r="AL49" s="44" t="s">
        <v>10</v>
      </c>
      <c r="AM49" s="44" t="s">
        <v>10</v>
      </c>
      <c r="AN49" s="44" t="s">
        <v>10</v>
      </c>
      <c r="AO49" s="44" t="s">
        <v>10</v>
      </c>
      <c r="AP49" s="44" t="s">
        <v>10</v>
      </c>
      <c r="AQ49" s="44" t="s">
        <v>10</v>
      </c>
      <c r="AR49" s="44" t="s">
        <v>10</v>
      </c>
      <c r="AS49" s="44" t="s">
        <v>10</v>
      </c>
      <c r="AT49" s="44" t="s">
        <v>10</v>
      </c>
      <c r="AU49" s="44">
        <v>-33676</v>
      </c>
      <c r="AV49" s="44" t="s">
        <v>10</v>
      </c>
      <c r="AW49" s="44" t="s">
        <v>10</v>
      </c>
      <c r="AX49" s="44" t="s">
        <v>10</v>
      </c>
      <c r="AY49" s="44">
        <v>11111</v>
      </c>
      <c r="AZ49" s="44">
        <v>57905</v>
      </c>
      <c r="BA49" s="44">
        <v>-57905</v>
      </c>
      <c r="BB49" s="44" t="s">
        <v>10</v>
      </c>
      <c r="BC49" s="44">
        <v>-12042</v>
      </c>
      <c r="BD49" s="44">
        <v>16671</v>
      </c>
      <c r="BE49" s="44">
        <v>-16671</v>
      </c>
      <c r="BF49" s="44" t="s">
        <v>10</v>
      </c>
      <c r="BG49" s="44">
        <v>-72754</v>
      </c>
      <c r="BH49" s="44">
        <v>-96747</v>
      </c>
      <c r="BI49" s="44">
        <v>96747</v>
      </c>
      <c r="BJ49" s="203">
        <v>0</v>
      </c>
      <c r="BK49" s="44">
        <v>-260953</v>
      </c>
      <c r="BL49" s="329">
        <v>-139693</v>
      </c>
      <c r="BM49" s="329">
        <v>-19199</v>
      </c>
      <c r="BN49" s="329">
        <v>158892</v>
      </c>
      <c r="BO49" s="329">
        <v>-269789</v>
      </c>
      <c r="BP49" s="329">
        <v>59500</v>
      </c>
      <c r="BR49" s="44">
        <v>0</v>
      </c>
      <c r="BS49" s="44">
        <v>0</v>
      </c>
      <c r="BT49" s="44">
        <v>0</v>
      </c>
      <c r="BU49" s="44">
        <v>0</v>
      </c>
      <c r="BV49" s="44">
        <v>0</v>
      </c>
      <c r="BW49" s="44">
        <v>0</v>
      </c>
      <c r="BX49" s="44">
        <v>0</v>
      </c>
      <c r="BY49" s="44">
        <v>0</v>
      </c>
      <c r="BZ49" s="44">
        <v>0</v>
      </c>
      <c r="CA49" s="44">
        <v>0</v>
      </c>
      <c r="CB49" s="44">
        <v>-33676</v>
      </c>
      <c r="CC49" s="44">
        <v>11111</v>
      </c>
      <c r="CD49" s="44">
        <v>-12042</v>
      </c>
      <c r="CE49" s="44">
        <v>-72754</v>
      </c>
      <c r="CF49" s="329">
        <v>-260953</v>
      </c>
      <c r="CG49" s="329">
        <v>-269789</v>
      </c>
    </row>
    <row r="50" spans="2:85" s="31" customFormat="1" ht="15" customHeight="1">
      <c r="B50" s="36" t="s">
        <v>8</v>
      </c>
      <c r="C50" s="36" t="s">
        <v>413</v>
      </c>
      <c r="D50" s="44">
        <v>-53049</v>
      </c>
      <c r="E50" s="44">
        <v>43892</v>
      </c>
      <c r="F50" s="44">
        <v>-167172</v>
      </c>
      <c r="G50" s="44" t="s">
        <v>10</v>
      </c>
      <c r="H50" s="44">
        <v>42076</v>
      </c>
      <c r="I50" s="44">
        <v>617</v>
      </c>
      <c r="J50" s="44">
        <v>24988</v>
      </c>
      <c r="K50" s="44" t="s">
        <v>10</v>
      </c>
      <c r="L50" s="44">
        <v>74295</v>
      </c>
      <c r="M50" s="44">
        <v>-74295</v>
      </c>
      <c r="N50" s="44" t="s">
        <v>10</v>
      </c>
      <c r="O50" s="44" t="s">
        <v>10</v>
      </c>
      <c r="P50" s="44">
        <v>-21396</v>
      </c>
      <c r="Q50" s="44">
        <v>21396</v>
      </c>
      <c r="R50" s="44" t="s">
        <v>10</v>
      </c>
      <c r="S50" s="44" t="s">
        <v>10</v>
      </c>
      <c r="T50" s="44">
        <v>-20502</v>
      </c>
      <c r="U50" s="44">
        <v>20502</v>
      </c>
      <c r="V50" s="44" t="s">
        <v>10</v>
      </c>
      <c r="W50" s="44" t="s">
        <v>10</v>
      </c>
      <c r="X50" s="44">
        <v>-79198</v>
      </c>
      <c r="Y50" s="44">
        <v>106627</v>
      </c>
      <c r="Z50" s="44">
        <v>-93</v>
      </c>
      <c r="AA50" s="44" t="s">
        <v>10</v>
      </c>
      <c r="AB50" s="44">
        <v>-3841</v>
      </c>
      <c r="AC50" s="44">
        <v>183456</v>
      </c>
      <c r="AD50" s="44">
        <v>102737</v>
      </c>
      <c r="AE50" s="44" t="s">
        <v>10</v>
      </c>
      <c r="AF50" s="44">
        <v>-4598</v>
      </c>
      <c r="AG50" s="44">
        <v>28688</v>
      </c>
      <c r="AH50" s="44">
        <v>-51118</v>
      </c>
      <c r="AI50" s="44" t="s">
        <v>10</v>
      </c>
      <c r="AJ50" s="44">
        <v>-102606</v>
      </c>
      <c r="AK50" s="44">
        <v>-34123</v>
      </c>
      <c r="AL50" s="44">
        <v>13568</v>
      </c>
      <c r="AM50" s="44" t="s">
        <v>10</v>
      </c>
      <c r="AN50" s="44">
        <v>6271</v>
      </c>
      <c r="AO50" s="44">
        <v>2707</v>
      </c>
      <c r="AP50" s="44">
        <v>32842</v>
      </c>
      <c r="AQ50" s="44">
        <v>28841</v>
      </c>
      <c r="AR50" s="44">
        <v>-24727</v>
      </c>
      <c r="AS50" s="44">
        <v>32332</v>
      </c>
      <c r="AT50" s="44">
        <v>84390</v>
      </c>
      <c r="AU50" s="44">
        <v>-91995</v>
      </c>
      <c r="AV50" s="44">
        <v>-72714</v>
      </c>
      <c r="AW50" s="44">
        <v>24286</v>
      </c>
      <c r="AX50" s="44">
        <v>-99709</v>
      </c>
      <c r="AY50" s="44">
        <v>148137</v>
      </c>
      <c r="AZ50" s="44" t="s">
        <v>10</v>
      </c>
      <c r="BA50" s="44">
        <v>73341</v>
      </c>
      <c r="BB50" s="44">
        <v>-36711</v>
      </c>
      <c r="BC50" s="44">
        <v>-36630</v>
      </c>
      <c r="BD50" s="44" t="s">
        <v>10</v>
      </c>
      <c r="BE50" s="44">
        <v>71059</v>
      </c>
      <c r="BF50" s="44">
        <v>-111748</v>
      </c>
      <c r="BG50" s="44">
        <v>40689</v>
      </c>
      <c r="BH50" s="203">
        <v>0</v>
      </c>
      <c r="BI50" s="44">
        <v>-239144</v>
      </c>
      <c r="BJ50" s="44">
        <v>-19335</v>
      </c>
      <c r="BK50" s="44">
        <v>258479</v>
      </c>
      <c r="BL50" s="329">
        <v>0</v>
      </c>
      <c r="BM50" s="329">
        <v>0</v>
      </c>
      <c r="BN50" s="329">
        <v>0</v>
      </c>
      <c r="BO50" s="329">
        <v>0</v>
      </c>
      <c r="BP50" s="329" t="s">
        <v>10</v>
      </c>
      <c r="BR50" s="44">
        <v>-176329</v>
      </c>
      <c r="BS50" s="44">
        <v>67681</v>
      </c>
      <c r="BT50" s="44">
        <v>0</v>
      </c>
      <c r="BU50" s="44">
        <v>0</v>
      </c>
      <c r="BV50" s="44">
        <v>0</v>
      </c>
      <c r="BW50" s="44">
        <v>27336</v>
      </c>
      <c r="BX50" s="44">
        <v>282352</v>
      </c>
      <c r="BY50" s="44">
        <v>-27028</v>
      </c>
      <c r="BZ50" s="44">
        <v>-123161</v>
      </c>
      <c r="CA50" s="44">
        <v>70661</v>
      </c>
      <c r="CB50" s="203">
        <v>0</v>
      </c>
      <c r="CC50" s="203">
        <v>0</v>
      </c>
      <c r="CD50" s="203">
        <v>0</v>
      </c>
      <c r="CE50" s="203">
        <v>0</v>
      </c>
      <c r="CF50" s="329">
        <v>0</v>
      </c>
      <c r="CG50" s="329" t="s">
        <v>10</v>
      </c>
    </row>
    <row r="51" spans="2:85" s="31" customFormat="1" ht="15" customHeight="1">
      <c r="B51" s="36" t="s">
        <v>355</v>
      </c>
      <c r="C51" s="43" t="s">
        <v>411</v>
      </c>
      <c r="D51" s="44" t="s">
        <v>10</v>
      </c>
      <c r="E51" s="44" t="s">
        <v>10</v>
      </c>
      <c r="F51" s="44" t="s">
        <v>10</v>
      </c>
      <c r="G51" s="44" t="s">
        <v>10</v>
      </c>
      <c r="H51" s="44" t="s">
        <v>10</v>
      </c>
      <c r="I51" s="44" t="s">
        <v>10</v>
      </c>
      <c r="J51" s="44" t="s">
        <v>10</v>
      </c>
      <c r="K51" s="44" t="s">
        <v>10</v>
      </c>
      <c r="L51" s="44" t="s">
        <v>10</v>
      </c>
      <c r="M51" s="44" t="s">
        <v>10</v>
      </c>
      <c r="N51" s="44" t="s">
        <v>10</v>
      </c>
      <c r="O51" s="44" t="s">
        <v>10</v>
      </c>
      <c r="P51" s="44" t="s">
        <v>10</v>
      </c>
      <c r="Q51" s="44" t="s">
        <v>10</v>
      </c>
      <c r="R51" s="44" t="s">
        <v>10</v>
      </c>
      <c r="S51" s="44" t="s">
        <v>10</v>
      </c>
      <c r="T51" s="44" t="s">
        <v>10</v>
      </c>
      <c r="U51" s="44" t="s">
        <v>10</v>
      </c>
      <c r="V51" s="44" t="s">
        <v>10</v>
      </c>
      <c r="W51" s="44" t="s">
        <v>10</v>
      </c>
      <c r="X51" s="44" t="s">
        <v>10</v>
      </c>
      <c r="Y51" s="44" t="s">
        <v>10</v>
      </c>
      <c r="Z51" s="44" t="s">
        <v>10</v>
      </c>
      <c r="AA51" s="44" t="s">
        <v>10</v>
      </c>
      <c r="AB51" s="44" t="s">
        <v>10</v>
      </c>
      <c r="AC51" s="44" t="s">
        <v>10</v>
      </c>
      <c r="AD51" s="44" t="s">
        <v>10</v>
      </c>
      <c r="AE51" s="44" t="s">
        <v>10</v>
      </c>
      <c r="AF51" s="44" t="s">
        <v>10</v>
      </c>
      <c r="AG51" s="44" t="s">
        <v>10</v>
      </c>
      <c r="AH51" s="44" t="s">
        <v>10</v>
      </c>
      <c r="AI51" s="44" t="s">
        <v>10</v>
      </c>
      <c r="AJ51" s="44" t="s">
        <v>10</v>
      </c>
      <c r="AK51" s="44" t="s">
        <v>10</v>
      </c>
      <c r="AL51" s="44" t="s">
        <v>10</v>
      </c>
      <c r="AM51" s="44" t="s">
        <v>10</v>
      </c>
      <c r="AN51" s="44" t="s">
        <v>10</v>
      </c>
      <c r="AO51" s="44" t="s">
        <v>10</v>
      </c>
      <c r="AP51" s="44" t="s">
        <v>10</v>
      </c>
      <c r="AQ51" s="44" t="s">
        <v>10</v>
      </c>
      <c r="AR51" s="44" t="s">
        <v>10</v>
      </c>
      <c r="AS51" s="44" t="s">
        <v>10</v>
      </c>
      <c r="AT51" s="44" t="s">
        <v>10</v>
      </c>
      <c r="AU51" s="45">
        <v>6569</v>
      </c>
      <c r="AV51" s="44" t="s">
        <v>10</v>
      </c>
      <c r="AW51" s="45">
        <v>3509</v>
      </c>
      <c r="AX51" s="45">
        <v>-115</v>
      </c>
      <c r="AY51" s="45">
        <v>-3359</v>
      </c>
      <c r="AZ51" s="44" t="s">
        <v>10</v>
      </c>
      <c r="BA51" s="44">
        <v>-5</v>
      </c>
      <c r="BB51" s="44">
        <v>1369</v>
      </c>
      <c r="BC51" s="44">
        <v>-72</v>
      </c>
      <c r="BD51" s="44" t="s">
        <v>10</v>
      </c>
      <c r="BE51" s="44">
        <v>2824</v>
      </c>
      <c r="BF51" s="44">
        <v>-102</v>
      </c>
      <c r="BG51" s="44">
        <v>-67</v>
      </c>
      <c r="BH51" s="203">
        <v>0</v>
      </c>
      <c r="BI51" s="203">
        <v>-125</v>
      </c>
      <c r="BJ51" s="203">
        <v>-48</v>
      </c>
      <c r="BK51" s="44">
        <v>178</v>
      </c>
      <c r="BL51" s="329">
        <v>0</v>
      </c>
      <c r="BM51" s="329">
        <v>-145</v>
      </c>
      <c r="BN51" s="329">
        <v>-50</v>
      </c>
      <c r="BO51" s="329">
        <v>-20</v>
      </c>
      <c r="BP51" s="329">
        <v>-30</v>
      </c>
      <c r="BR51" s="44">
        <v>0</v>
      </c>
      <c r="BS51" s="44">
        <v>0</v>
      </c>
      <c r="BT51" s="44">
        <v>0</v>
      </c>
      <c r="BU51" s="44">
        <v>0</v>
      </c>
      <c r="BV51" s="44">
        <v>0</v>
      </c>
      <c r="BW51" s="44">
        <v>0</v>
      </c>
      <c r="BX51" s="44">
        <v>0</v>
      </c>
      <c r="BY51" s="44">
        <v>0</v>
      </c>
      <c r="BZ51" s="44">
        <v>0</v>
      </c>
      <c r="CA51" s="44">
        <v>0</v>
      </c>
      <c r="CB51" s="44">
        <v>6569</v>
      </c>
      <c r="CC51" s="44">
        <v>35</v>
      </c>
      <c r="CD51" s="44">
        <v>1292</v>
      </c>
      <c r="CE51" s="44">
        <v>2655</v>
      </c>
      <c r="CF51" s="329">
        <v>5</v>
      </c>
      <c r="CG51" s="329">
        <v>-215</v>
      </c>
    </row>
    <row r="52" spans="2:85" s="31" customFormat="1" ht="15" customHeight="1">
      <c r="B52" s="43" t="s">
        <v>354</v>
      </c>
      <c r="C52" s="43" t="s">
        <v>420</v>
      </c>
      <c r="D52" s="44" t="s">
        <v>10</v>
      </c>
      <c r="E52" s="44" t="s">
        <v>10</v>
      </c>
      <c r="F52" s="44" t="s">
        <v>10</v>
      </c>
      <c r="G52" s="44" t="s">
        <v>10</v>
      </c>
      <c r="H52" s="44" t="s">
        <v>10</v>
      </c>
      <c r="I52" s="44" t="s">
        <v>10</v>
      </c>
      <c r="J52" s="44" t="s">
        <v>10</v>
      </c>
      <c r="K52" s="44" t="s">
        <v>10</v>
      </c>
      <c r="L52" s="44" t="s">
        <v>10</v>
      </c>
      <c r="M52" s="44" t="s">
        <v>10</v>
      </c>
      <c r="N52" s="44" t="s">
        <v>10</v>
      </c>
      <c r="O52" s="44" t="s">
        <v>10</v>
      </c>
      <c r="P52" s="44" t="s">
        <v>10</v>
      </c>
      <c r="Q52" s="44" t="s">
        <v>10</v>
      </c>
      <c r="R52" s="44" t="s">
        <v>10</v>
      </c>
      <c r="S52" s="44" t="s">
        <v>10</v>
      </c>
      <c r="T52" s="44" t="s">
        <v>10</v>
      </c>
      <c r="U52" s="44" t="s">
        <v>10</v>
      </c>
      <c r="V52" s="44" t="s">
        <v>10</v>
      </c>
      <c r="W52" s="44" t="s">
        <v>10</v>
      </c>
      <c r="X52" s="44" t="s">
        <v>10</v>
      </c>
      <c r="Y52" s="44" t="s">
        <v>10</v>
      </c>
      <c r="Z52" s="44" t="s">
        <v>10</v>
      </c>
      <c r="AA52" s="44" t="s">
        <v>10</v>
      </c>
      <c r="AB52" s="44" t="s">
        <v>10</v>
      </c>
      <c r="AC52" s="44" t="s">
        <v>10</v>
      </c>
      <c r="AD52" s="44" t="s">
        <v>10</v>
      </c>
      <c r="AE52" s="44" t="s">
        <v>10</v>
      </c>
      <c r="AF52" s="44" t="s">
        <v>10</v>
      </c>
      <c r="AG52" s="44" t="s">
        <v>10</v>
      </c>
      <c r="AH52" s="44" t="s">
        <v>10</v>
      </c>
      <c r="AI52" s="44" t="s">
        <v>10</v>
      </c>
      <c r="AJ52" s="44" t="s">
        <v>10</v>
      </c>
      <c r="AK52" s="44" t="s">
        <v>10</v>
      </c>
      <c r="AL52" s="44" t="s">
        <v>10</v>
      </c>
      <c r="AM52" s="44" t="s">
        <v>10</v>
      </c>
      <c r="AN52" s="44" t="s">
        <v>10</v>
      </c>
      <c r="AO52" s="44" t="s">
        <v>10</v>
      </c>
      <c r="AP52" s="44" t="s">
        <v>10</v>
      </c>
      <c r="AQ52" s="44" t="s">
        <v>10</v>
      </c>
      <c r="AR52" s="44" t="s">
        <v>10</v>
      </c>
      <c r="AS52" s="44" t="s">
        <v>10</v>
      </c>
      <c r="AT52" s="44" t="s">
        <v>10</v>
      </c>
      <c r="AU52" s="44">
        <v>228808</v>
      </c>
      <c r="AV52" s="44" t="s">
        <v>10</v>
      </c>
      <c r="AW52" s="44" t="s">
        <v>10</v>
      </c>
      <c r="AX52" s="44" t="s">
        <v>10</v>
      </c>
      <c r="AY52" s="44">
        <v>722735</v>
      </c>
      <c r="AZ52" s="44" t="s">
        <v>10</v>
      </c>
      <c r="BA52" s="44" t="s">
        <v>10</v>
      </c>
      <c r="BB52" s="44" t="s">
        <v>10</v>
      </c>
      <c r="BC52" s="44">
        <v>-83788</v>
      </c>
      <c r="BD52" s="44" t="s">
        <v>10</v>
      </c>
      <c r="BE52" s="44" t="s">
        <v>10</v>
      </c>
      <c r="BF52" s="44" t="s">
        <v>10</v>
      </c>
      <c r="BG52" s="44">
        <v>-164761</v>
      </c>
      <c r="BH52" s="203">
        <v>0</v>
      </c>
      <c r="BI52" s="203">
        <v>0</v>
      </c>
      <c r="BJ52" s="203">
        <v>0</v>
      </c>
      <c r="BK52" s="44">
        <v>620766</v>
      </c>
      <c r="BL52" s="329">
        <v>0</v>
      </c>
      <c r="BM52" s="329">
        <v>0</v>
      </c>
      <c r="BN52" s="329">
        <v>0</v>
      </c>
      <c r="BO52" s="329">
        <v>0</v>
      </c>
      <c r="BP52" s="329" t="s">
        <v>10</v>
      </c>
      <c r="BR52" s="44">
        <v>0</v>
      </c>
      <c r="BS52" s="44">
        <v>0</v>
      </c>
      <c r="BT52" s="44">
        <v>0</v>
      </c>
      <c r="BU52" s="44">
        <v>0</v>
      </c>
      <c r="BV52" s="44">
        <v>0</v>
      </c>
      <c r="BW52" s="44">
        <v>0</v>
      </c>
      <c r="BX52" s="44">
        <v>0</v>
      </c>
      <c r="BY52" s="44">
        <v>0</v>
      </c>
      <c r="BZ52" s="44">
        <v>0</v>
      </c>
      <c r="CA52" s="44">
        <v>0</v>
      </c>
      <c r="CB52" s="44">
        <v>228808</v>
      </c>
      <c r="CC52" s="44">
        <v>722735</v>
      </c>
      <c r="CD52" s="44">
        <v>-83788</v>
      </c>
      <c r="CE52" s="44">
        <v>-164761</v>
      </c>
      <c r="CF52" s="329">
        <v>620766</v>
      </c>
      <c r="CG52" s="329" t="s">
        <v>10</v>
      </c>
    </row>
    <row r="53" spans="2:85" s="31" customFormat="1" ht="15" customHeight="1">
      <c r="B53" s="327" t="s">
        <v>27</v>
      </c>
      <c r="C53" s="327" t="s">
        <v>419</v>
      </c>
      <c r="D53" s="42" t="s">
        <v>10</v>
      </c>
      <c r="E53" s="42" t="s">
        <v>10</v>
      </c>
      <c r="F53" s="42" t="s">
        <v>10</v>
      </c>
      <c r="G53" s="42" t="s">
        <v>10</v>
      </c>
      <c r="H53" s="42" t="s">
        <v>10</v>
      </c>
      <c r="I53" s="42" t="s">
        <v>10</v>
      </c>
      <c r="J53" s="42" t="s">
        <v>10</v>
      </c>
      <c r="K53" s="42" t="s">
        <v>10</v>
      </c>
      <c r="L53" s="42" t="s">
        <v>10</v>
      </c>
      <c r="M53" s="42">
        <v>-10337</v>
      </c>
      <c r="N53" s="42">
        <v>10337</v>
      </c>
      <c r="O53" s="42" t="s">
        <v>10</v>
      </c>
      <c r="P53" s="42" t="s">
        <v>10</v>
      </c>
      <c r="Q53" s="42">
        <v>48952</v>
      </c>
      <c r="R53" s="42">
        <v>-48952</v>
      </c>
      <c r="S53" s="42" t="s">
        <v>10</v>
      </c>
      <c r="T53" s="42" t="s">
        <v>10</v>
      </c>
      <c r="U53" s="42">
        <v>-18126</v>
      </c>
      <c r="V53" s="42">
        <v>18126</v>
      </c>
      <c r="W53" s="42" t="s">
        <v>10</v>
      </c>
      <c r="X53" s="42" t="s">
        <v>10</v>
      </c>
      <c r="Y53" s="42" t="s">
        <v>10</v>
      </c>
      <c r="Z53" s="42" t="s">
        <v>10</v>
      </c>
      <c r="AA53" s="42" t="s">
        <v>10</v>
      </c>
      <c r="AB53" s="42" t="s">
        <v>10</v>
      </c>
      <c r="AC53" s="42" t="s">
        <v>10</v>
      </c>
      <c r="AD53" s="42" t="s">
        <v>10</v>
      </c>
      <c r="AE53" s="42" t="s">
        <v>10</v>
      </c>
      <c r="AF53" s="42" t="s">
        <v>10</v>
      </c>
      <c r="AG53" s="42" t="s">
        <v>10</v>
      </c>
      <c r="AH53" s="42" t="s">
        <v>10</v>
      </c>
      <c r="AI53" s="42" t="s">
        <v>10</v>
      </c>
      <c r="AJ53" s="42" t="s">
        <v>10</v>
      </c>
      <c r="AK53" s="42" t="s">
        <v>10</v>
      </c>
      <c r="AL53" s="42" t="s">
        <v>10</v>
      </c>
      <c r="AM53" s="42" t="s">
        <v>10</v>
      </c>
      <c r="AN53" s="42" t="s">
        <v>10</v>
      </c>
      <c r="AO53" s="42" t="s">
        <v>10</v>
      </c>
      <c r="AP53" s="42" t="s">
        <v>10</v>
      </c>
      <c r="AQ53" s="42" t="s">
        <v>10</v>
      </c>
      <c r="AR53" s="42" t="s">
        <v>10</v>
      </c>
      <c r="AS53" s="42" t="s">
        <v>10</v>
      </c>
      <c r="AT53" s="42" t="s">
        <v>10</v>
      </c>
      <c r="AU53" s="42" t="s">
        <v>10</v>
      </c>
      <c r="AV53" s="42" t="s">
        <v>10</v>
      </c>
      <c r="AW53" s="42" t="s">
        <v>10</v>
      </c>
      <c r="AX53" s="42" t="s">
        <v>10</v>
      </c>
      <c r="AY53" s="42" t="s">
        <v>10</v>
      </c>
      <c r="AZ53" s="42" t="s">
        <v>10</v>
      </c>
      <c r="BA53" s="42" t="s">
        <v>10</v>
      </c>
      <c r="BB53" s="42" t="s">
        <v>10</v>
      </c>
      <c r="BC53" s="42" t="s">
        <v>10</v>
      </c>
      <c r="BD53" s="42" t="s">
        <v>10</v>
      </c>
      <c r="BE53" s="42" t="s">
        <v>10</v>
      </c>
      <c r="BF53" s="42" t="s">
        <v>10</v>
      </c>
      <c r="BG53" s="328">
        <v>0</v>
      </c>
      <c r="BH53" s="328">
        <v>0</v>
      </c>
      <c r="BI53" s="328">
        <v>0</v>
      </c>
      <c r="BJ53" s="328">
        <v>0</v>
      </c>
      <c r="BK53" s="42" t="s">
        <v>10</v>
      </c>
      <c r="BL53" s="331">
        <v>0</v>
      </c>
      <c r="BM53" s="331">
        <v>0</v>
      </c>
      <c r="BN53" s="331">
        <v>-275512</v>
      </c>
      <c r="BO53" s="331">
        <v>275512</v>
      </c>
      <c r="BP53" s="331" t="s">
        <v>10</v>
      </c>
      <c r="BQ53" s="29"/>
      <c r="BR53" s="42">
        <v>0</v>
      </c>
      <c r="BS53" s="42">
        <v>0</v>
      </c>
      <c r="BT53" s="42">
        <v>0</v>
      </c>
      <c r="BU53" s="42">
        <v>0</v>
      </c>
      <c r="BV53" s="42">
        <v>0</v>
      </c>
      <c r="BW53" s="42">
        <v>0</v>
      </c>
      <c r="BX53" s="42">
        <v>0</v>
      </c>
      <c r="BY53" s="42">
        <v>0</v>
      </c>
      <c r="BZ53" s="42">
        <v>0</v>
      </c>
      <c r="CA53" s="42">
        <v>0</v>
      </c>
      <c r="CB53" s="328">
        <v>0</v>
      </c>
      <c r="CC53" s="328">
        <v>0</v>
      </c>
      <c r="CD53" s="328">
        <v>0</v>
      </c>
      <c r="CE53" s="328">
        <v>0</v>
      </c>
      <c r="CF53" s="331">
        <v>0</v>
      </c>
      <c r="CG53" s="331" t="s">
        <v>10</v>
      </c>
    </row>
    <row r="54" spans="2:85" s="31" customFormat="1" ht="15" customHeight="1">
      <c r="B54" s="125" t="s">
        <v>356</v>
      </c>
      <c r="C54" s="125" t="s">
        <v>421</v>
      </c>
      <c r="D54" s="126">
        <v>-21908</v>
      </c>
      <c r="E54" s="126">
        <v>-38645</v>
      </c>
      <c r="F54" s="126">
        <v>-53239</v>
      </c>
      <c r="G54" s="126">
        <v>-72381</v>
      </c>
      <c r="H54" s="126">
        <v>-50314</v>
      </c>
      <c r="I54" s="126">
        <v>-47788</v>
      </c>
      <c r="J54" s="126">
        <v>-56940</v>
      </c>
      <c r="K54" s="126">
        <v>-93231</v>
      </c>
      <c r="L54" s="126">
        <v>-97764</v>
      </c>
      <c r="M54" s="126">
        <v>-57336</v>
      </c>
      <c r="N54" s="126">
        <v>-49372</v>
      </c>
      <c r="O54" s="126">
        <v>-37944</v>
      </c>
      <c r="P54" s="126">
        <v>-29932</v>
      </c>
      <c r="Q54" s="126">
        <v>-44040</v>
      </c>
      <c r="R54" s="126">
        <v>-39159</v>
      </c>
      <c r="S54" s="126">
        <v>-46467</v>
      </c>
      <c r="T54" s="126">
        <v>-12406</v>
      </c>
      <c r="U54" s="126">
        <v>-14013</v>
      </c>
      <c r="V54" s="126">
        <v>-43046</v>
      </c>
      <c r="W54" s="126">
        <v>-59870</v>
      </c>
      <c r="X54" s="126">
        <v>-31667</v>
      </c>
      <c r="Y54" s="126">
        <v>-33157</v>
      </c>
      <c r="Z54" s="126">
        <v>-22225</v>
      </c>
      <c r="AA54" s="126">
        <v>-44408</v>
      </c>
      <c r="AB54" s="126">
        <v>-13401</v>
      </c>
      <c r="AC54" s="126">
        <v>-6349</v>
      </c>
      <c r="AD54" s="126">
        <v>-10788</v>
      </c>
      <c r="AE54" s="126">
        <v>45694</v>
      </c>
      <c r="AF54" s="126">
        <v>-7791</v>
      </c>
      <c r="AG54" s="126">
        <v>-10312</v>
      </c>
      <c r="AH54" s="126">
        <v>-27885</v>
      </c>
      <c r="AI54" s="126">
        <v>-71641</v>
      </c>
      <c r="AJ54" s="126">
        <v>-133120</v>
      </c>
      <c r="AK54" s="126">
        <v>-23359</v>
      </c>
      <c r="AL54" s="126">
        <v>-29599</v>
      </c>
      <c r="AM54" s="126">
        <v>-210357</v>
      </c>
      <c r="AN54" s="126">
        <v>-36725</v>
      </c>
      <c r="AO54" s="126">
        <v>-55418</v>
      </c>
      <c r="AP54" s="126">
        <v>-65823</v>
      </c>
      <c r="AQ54" s="126">
        <v>-53197</v>
      </c>
      <c r="AR54" s="126">
        <v>-31254</v>
      </c>
      <c r="AS54" s="126">
        <v>-62598</v>
      </c>
      <c r="AT54" s="126">
        <v>-330592</v>
      </c>
      <c r="AU54" s="126">
        <v>-31376</v>
      </c>
      <c r="AV54" s="126">
        <v>-46507</v>
      </c>
      <c r="AW54" s="126">
        <v>-108534</v>
      </c>
      <c r="AX54" s="126">
        <v>-92595</v>
      </c>
      <c r="AY54" s="126">
        <v>-336720</v>
      </c>
      <c r="AZ54" s="126">
        <v>-48276</v>
      </c>
      <c r="BA54" s="126">
        <v>-79523</v>
      </c>
      <c r="BB54" s="126">
        <v>-97394</v>
      </c>
      <c r="BC54" s="126">
        <v>-436213</v>
      </c>
      <c r="BD54" s="126">
        <v>-225596</v>
      </c>
      <c r="BE54" s="126">
        <v>-60665</v>
      </c>
      <c r="BF54" s="126">
        <v>-7214</v>
      </c>
      <c r="BG54" s="126">
        <v>-313527</v>
      </c>
      <c r="BH54" s="126">
        <v>-92075</v>
      </c>
      <c r="BI54" s="126">
        <v>-81519</v>
      </c>
      <c r="BJ54" s="126">
        <v>-279628</v>
      </c>
      <c r="BK54" s="126">
        <v>-695793</v>
      </c>
      <c r="BL54" s="332">
        <v>-2254534</v>
      </c>
      <c r="BM54" s="332">
        <v>-315215</v>
      </c>
      <c r="BN54" s="332">
        <v>-123784</v>
      </c>
      <c r="BO54" s="332">
        <v>-192768</v>
      </c>
      <c r="BP54" s="332">
        <v>-125509</v>
      </c>
      <c r="BR54" s="126">
        <v>-186173</v>
      </c>
      <c r="BS54" s="126">
        <v>-248273</v>
      </c>
      <c r="BT54" s="126">
        <v>-242416</v>
      </c>
      <c r="BU54" s="126">
        <v>-159598</v>
      </c>
      <c r="BV54" s="126">
        <v>-129335</v>
      </c>
      <c r="BW54" s="126">
        <v>-131457</v>
      </c>
      <c r="BX54" s="126">
        <v>15156</v>
      </c>
      <c r="BY54" s="126">
        <v>-117629</v>
      </c>
      <c r="BZ54" s="126">
        <v>-396435</v>
      </c>
      <c r="CA54" s="126">
        <v>-211163</v>
      </c>
      <c r="CB54" s="126">
        <v>-455820</v>
      </c>
      <c r="CC54" s="126">
        <v>-584356</v>
      </c>
      <c r="CD54" s="126">
        <v>-661406</v>
      </c>
      <c r="CE54" s="126">
        <v>-607002</v>
      </c>
      <c r="CF54" s="332">
        <v>-1149015</v>
      </c>
      <c r="CG54" s="332">
        <v>-2886301</v>
      </c>
    </row>
    <row r="55" spans="2:85" s="31" customFormat="1" ht="15" customHeight="1">
      <c r="B55" s="36" t="s">
        <v>357</v>
      </c>
      <c r="C55" s="36" t="s">
        <v>422</v>
      </c>
      <c r="D55" s="46">
        <v>-21559</v>
      </c>
      <c r="E55" s="46">
        <v>-25638</v>
      </c>
      <c r="F55" s="46">
        <v>-38996</v>
      </c>
      <c r="G55" s="46" t="s">
        <v>10</v>
      </c>
      <c r="H55" s="46">
        <v>-37131</v>
      </c>
      <c r="I55" s="46">
        <v>-30088</v>
      </c>
      <c r="J55" s="46">
        <v>-39425</v>
      </c>
      <c r="K55" s="46" t="s">
        <v>10</v>
      </c>
      <c r="L55" s="46">
        <v>-84011</v>
      </c>
      <c r="M55" s="46">
        <v>-56179</v>
      </c>
      <c r="N55" s="46">
        <v>-52035</v>
      </c>
      <c r="O55" s="46" t="s">
        <v>10</v>
      </c>
      <c r="P55" s="46">
        <v>-29629</v>
      </c>
      <c r="Q55" s="46">
        <v>-42943</v>
      </c>
      <c r="R55" s="46">
        <v>-33273</v>
      </c>
      <c r="S55" s="46" t="s">
        <v>10</v>
      </c>
      <c r="T55" s="46">
        <v>-9288</v>
      </c>
      <c r="U55" s="46">
        <v>-13598</v>
      </c>
      <c r="V55" s="46">
        <v>-41297</v>
      </c>
      <c r="W55" s="46" t="s">
        <v>10</v>
      </c>
      <c r="X55" s="46">
        <v>-31421</v>
      </c>
      <c r="Y55" s="46">
        <v>-32526</v>
      </c>
      <c r="Z55" s="46">
        <v>-20008</v>
      </c>
      <c r="AA55" s="46" t="s">
        <v>10</v>
      </c>
      <c r="AB55" s="46">
        <v>-13171</v>
      </c>
      <c r="AC55" s="46">
        <v>-5264</v>
      </c>
      <c r="AD55" s="46">
        <v>-8157</v>
      </c>
      <c r="AE55" s="46" t="s">
        <v>10</v>
      </c>
      <c r="AF55" s="46">
        <v>-7640</v>
      </c>
      <c r="AG55" s="46">
        <v>-9333</v>
      </c>
      <c r="AH55" s="46">
        <v>-26095</v>
      </c>
      <c r="AI55" s="46" t="s">
        <v>10</v>
      </c>
      <c r="AJ55" s="46">
        <v>-42691</v>
      </c>
      <c r="AK55" s="46">
        <v>-22070</v>
      </c>
      <c r="AL55" s="46">
        <v>-28715</v>
      </c>
      <c r="AM55" s="46" t="s">
        <v>10</v>
      </c>
      <c r="AN55" s="46">
        <v>-35730</v>
      </c>
      <c r="AO55" s="46">
        <v>-53986</v>
      </c>
      <c r="AP55" s="46">
        <v>-64547</v>
      </c>
      <c r="AQ55" s="46">
        <v>-50606</v>
      </c>
      <c r="AR55" s="44">
        <v>-30114</v>
      </c>
      <c r="AS55" s="44">
        <v>-32727</v>
      </c>
      <c r="AT55" s="44">
        <v>-47777</v>
      </c>
      <c r="AU55" s="44">
        <v>-70449</v>
      </c>
      <c r="AV55" s="46">
        <v>-51486</v>
      </c>
      <c r="AW55" s="46">
        <v>-70991</v>
      </c>
      <c r="AX55" s="46">
        <v>-65876</v>
      </c>
      <c r="AY55" s="46">
        <v>-242138</v>
      </c>
      <c r="AZ55" s="46">
        <v>-43073</v>
      </c>
      <c r="BA55" s="46">
        <v>-69479</v>
      </c>
      <c r="BB55" s="46">
        <v>-94064</v>
      </c>
      <c r="BC55" s="46">
        <v>-149620</v>
      </c>
      <c r="BD55" s="46">
        <v>-57278</v>
      </c>
      <c r="BE55" s="46">
        <v>-60816</v>
      </c>
      <c r="BF55" s="46">
        <v>-43152</v>
      </c>
      <c r="BG55" s="46">
        <v>-166316</v>
      </c>
      <c r="BH55" s="46">
        <v>-63403</v>
      </c>
      <c r="BI55" s="46">
        <v>-74944</v>
      </c>
      <c r="BJ55" s="46">
        <v>-110520</v>
      </c>
      <c r="BK55" s="44">
        <v>-183249</v>
      </c>
      <c r="BL55" s="329">
        <v>-62678</v>
      </c>
      <c r="BM55" s="329">
        <v>-101217</v>
      </c>
      <c r="BN55" s="329">
        <v>-94454</v>
      </c>
      <c r="BO55" s="329">
        <v>-168892</v>
      </c>
      <c r="BP55" s="329">
        <v>-60979</v>
      </c>
      <c r="BR55" s="46">
        <v>-86193</v>
      </c>
      <c r="BS55" s="46">
        <v>-106644</v>
      </c>
      <c r="BT55" s="46">
        <v>-192225</v>
      </c>
      <c r="BU55" s="46">
        <v>-105845</v>
      </c>
      <c r="BV55" s="46">
        <v>-64183</v>
      </c>
      <c r="BW55" s="46">
        <v>-83955</v>
      </c>
      <c r="BX55" s="46">
        <v>-26592</v>
      </c>
      <c r="BY55" s="46">
        <v>-43068</v>
      </c>
      <c r="BZ55" s="46">
        <v>-93476</v>
      </c>
      <c r="CA55" s="46">
        <v>-204869</v>
      </c>
      <c r="CB55" s="46">
        <v>-181067</v>
      </c>
      <c r="CC55" s="46">
        <v>-430491</v>
      </c>
      <c r="CD55" s="46">
        <v>-356236</v>
      </c>
      <c r="CE55" s="46">
        <v>-327562</v>
      </c>
      <c r="CF55" s="334">
        <v>-432116</v>
      </c>
      <c r="CG55" s="334">
        <v>-427241</v>
      </c>
    </row>
    <row r="56" spans="2:85" s="31" customFormat="1" ht="15" customHeight="1">
      <c r="B56" s="36" t="s">
        <v>358</v>
      </c>
      <c r="C56" s="36" t="s">
        <v>422</v>
      </c>
      <c r="D56" s="46" t="s">
        <v>10</v>
      </c>
      <c r="E56" s="46" t="s">
        <v>10</v>
      </c>
      <c r="F56" s="46" t="s">
        <v>10</v>
      </c>
      <c r="G56" s="46" t="s">
        <v>10</v>
      </c>
      <c r="H56" s="46" t="s">
        <v>10</v>
      </c>
      <c r="I56" s="46" t="s">
        <v>10</v>
      </c>
      <c r="J56" s="46" t="s">
        <v>10</v>
      </c>
      <c r="K56" s="46" t="s">
        <v>10</v>
      </c>
      <c r="L56" s="46">
        <v>-1159</v>
      </c>
      <c r="M56" s="46">
        <v>1159</v>
      </c>
      <c r="N56" s="46" t="s">
        <v>10</v>
      </c>
      <c r="O56" s="46" t="s">
        <v>10</v>
      </c>
      <c r="P56" s="46" t="s">
        <v>10</v>
      </c>
      <c r="Q56" s="46" t="s">
        <v>10</v>
      </c>
      <c r="R56" s="46">
        <v>-3422</v>
      </c>
      <c r="S56" s="46" t="s">
        <v>10</v>
      </c>
      <c r="T56" s="46" t="s">
        <v>10</v>
      </c>
      <c r="U56" s="46" t="s">
        <v>10</v>
      </c>
      <c r="V56" s="46" t="s">
        <v>10</v>
      </c>
      <c r="W56" s="46" t="s">
        <v>10</v>
      </c>
      <c r="X56" s="46" t="s">
        <v>10</v>
      </c>
      <c r="Y56" s="46" t="s">
        <v>10</v>
      </c>
      <c r="Z56" s="46" t="s">
        <v>10</v>
      </c>
      <c r="AA56" s="46" t="s">
        <v>10</v>
      </c>
      <c r="AB56" s="46" t="s">
        <v>10</v>
      </c>
      <c r="AC56" s="46" t="s">
        <v>10</v>
      </c>
      <c r="AD56" s="46" t="s">
        <v>10</v>
      </c>
      <c r="AE56" s="46" t="s">
        <v>10</v>
      </c>
      <c r="AF56" s="46" t="s">
        <v>10</v>
      </c>
      <c r="AG56" s="46" t="s">
        <v>10</v>
      </c>
      <c r="AH56" s="46" t="s">
        <v>10</v>
      </c>
      <c r="AI56" s="46" t="s">
        <v>10</v>
      </c>
      <c r="AJ56" s="46" t="s">
        <v>10</v>
      </c>
      <c r="AK56" s="46" t="s">
        <v>10</v>
      </c>
      <c r="AL56" s="46" t="s">
        <v>10</v>
      </c>
      <c r="AM56" s="46" t="s">
        <v>10</v>
      </c>
      <c r="AN56" s="46" t="s">
        <v>10</v>
      </c>
      <c r="AO56" s="46" t="s">
        <v>10</v>
      </c>
      <c r="AP56" s="46" t="s">
        <v>10</v>
      </c>
      <c r="AQ56" s="46" t="s">
        <v>10</v>
      </c>
      <c r="AR56" s="46" t="s">
        <v>10</v>
      </c>
      <c r="AS56" s="46" t="s">
        <v>10</v>
      </c>
      <c r="AT56" s="46" t="s">
        <v>10</v>
      </c>
      <c r="AU56" s="46" t="s">
        <v>10</v>
      </c>
      <c r="AV56" s="46" t="s">
        <v>10</v>
      </c>
      <c r="AW56" s="46" t="s">
        <v>10</v>
      </c>
      <c r="AX56" s="46" t="s">
        <v>10</v>
      </c>
      <c r="AY56" s="46" t="s">
        <v>10</v>
      </c>
      <c r="AZ56" s="46" t="s">
        <v>10</v>
      </c>
      <c r="BA56" s="46" t="s">
        <v>10</v>
      </c>
      <c r="BB56" s="46" t="s">
        <v>10</v>
      </c>
      <c r="BC56" s="46" t="s">
        <v>10</v>
      </c>
      <c r="BD56" s="46" t="s">
        <v>10</v>
      </c>
      <c r="BE56" s="46" t="s">
        <v>10</v>
      </c>
      <c r="BF56" s="46" t="s">
        <v>10</v>
      </c>
      <c r="BG56" s="271">
        <v>0</v>
      </c>
      <c r="BH56" s="271">
        <v>0</v>
      </c>
      <c r="BI56" s="271">
        <v>0</v>
      </c>
      <c r="BJ56" s="271">
        <v>0</v>
      </c>
      <c r="BK56" s="44" t="s">
        <v>10</v>
      </c>
      <c r="BL56" s="329">
        <v>0</v>
      </c>
      <c r="BM56" s="329">
        <v>0</v>
      </c>
      <c r="BN56" s="329">
        <v>0</v>
      </c>
      <c r="BO56" s="329">
        <v>0</v>
      </c>
      <c r="BP56" s="329" t="s">
        <v>10</v>
      </c>
      <c r="BR56" s="46">
        <v>0</v>
      </c>
      <c r="BS56" s="46">
        <v>0</v>
      </c>
      <c r="BT56" s="46">
        <v>0</v>
      </c>
      <c r="BU56" s="46">
        <v>-3422</v>
      </c>
      <c r="BV56" s="46">
        <v>0</v>
      </c>
      <c r="BW56" s="46">
        <v>0</v>
      </c>
      <c r="BX56" s="46">
        <v>0</v>
      </c>
      <c r="BY56" s="46">
        <v>0</v>
      </c>
      <c r="BZ56" s="46">
        <v>0</v>
      </c>
      <c r="CA56" s="46">
        <v>0</v>
      </c>
      <c r="CB56" s="203">
        <v>0</v>
      </c>
      <c r="CC56" s="203">
        <v>0</v>
      </c>
      <c r="CD56" s="203">
        <v>0</v>
      </c>
      <c r="CE56" s="203">
        <v>0</v>
      </c>
      <c r="CF56" s="329">
        <v>0</v>
      </c>
      <c r="CG56" s="329" t="s">
        <v>10</v>
      </c>
    </row>
    <row r="57" spans="2:85" s="31" customFormat="1" ht="15" customHeight="1">
      <c r="B57" s="36" t="s">
        <v>359</v>
      </c>
      <c r="C57" s="36" t="s">
        <v>423</v>
      </c>
      <c r="D57" s="46" t="s">
        <v>10</v>
      </c>
      <c r="E57" s="46" t="s">
        <v>10</v>
      </c>
      <c r="F57" s="46" t="s">
        <v>10</v>
      </c>
      <c r="G57" s="46" t="s">
        <v>10</v>
      </c>
      <c r="H57" s="46" t="s">
        <v>10</v>
      </c>
      <c r="I57" s="46" t="s">
        <v>10</v>
      </c>
      <c r="J57" s="46" t="s">
        <v>10</v>
      </c>
      <c r="K57" s="46" t="s">
        <v>10</v>
      </c>
      <c r="L57" s="46" t="s">
        <v>10</v>
      </c>
      <c r="M57" s="46" t="s">
        <v>10</v>
      </c>
      <c r="N57" s="46" t="s">
        <v>10</v>
      </c>
      <c r="O57" s="46" t="s">
        <v>10</v>
      </c>
      <c r="P57" s="46" t="s">
        <v>10</v>
      </c>
      <c r="Q57" s="46" t="s">
        <v>10</v>
      </c>
      <c r="R57" s="46" t="s">
        <v>10</v>
      </c>
      <c r="S57" s="46" t="s">
        <v>10</v>
      </c>
      <c r="T57" s="46" t="s">
        <v>10</v>
      </c>
      <c r="U57" s="46" t="s">
        <v>10</v>
      </c>
      <c r="V57" s="46" t="s">
        <v>10</v>
      </c>
      <c r="W57" s="46" t="s">
        <v>10</v>
      </c>
      <c r="X57" s="46" t="s">
        <v>10</v>
      </c>
      <c r="Y57" s="46" t="s">
        <v>10</v>
      </c>
      <c r="Z57" s="46" t="s">
        <v>10</v>
      </c>
      <c r="AA57" s="46" t="s">
        <v>10</v>
      </c>
      <c r="AB57" s="46" t="s">
        <v>10</v>
      </c>
      <c r="AC57" s="46" t="s">
        <v>10</v>
      </c>
      <c r="AD57" s="46" t="s">
        <v>10</v>
      </c>
      <c r="AE57" s="46" t="s">
        <v>10</v>
      </c>
      <c r="AF57" s="46" t="s">
        <v>10</v>
      </c>
      <c r="AG57" s="46" t="s">
        <v>10</v>
      </c>
      <c r="AH57" s="46" t="s">
        <v>10</v>
      </c>
      <c r="AI57" s="46" t="s">
        <v>10</v>
      </c>
      <c r="AJ57" s="46" t="s">
        <v>10</v>
      </c>
      <c r="AK57" s="46" t="s">
        <v>10</v>
      </c>
      <c r="AL57" s="46" t="s">
        <v>10</v>
      </c>
      <c r="AM57" s="46" t="s">
        <v>10</v>
      </c>
      <c r="AN57" s="46" t="s">
        <v>10</v>
      </c>
      <c r="AO57" s="46" t="s">
        <v>10</v>
      </c>
      <c r="AP57" s="46" t="s">
        <v>10</v>
      </c>
      <c r="AQ57" s="46" t="s">
        <v>10</v>
      </c>
      <c r="AR57" s="46" t="s">
        <v>10</v>
      </c>
      <c r="AS57" s="46" t="s">
        <v>10</v>
      </c>
      <c r="AT57" s="46">
        <v>-40082</v>
      </c>
      <c r="AU57" s="46">
        <v>40082</v>
      </c>
      <c r="AV57" s="46" t="s">
        <v>10</v>
      </c>
      <c r="AW57" s="46" t="s">
        <v>10</v>
      </c>
      <c r="AX57" s="46">
        <v>-9826</v>
      </c>
      <c r="AY57" s="46">
        <v>9826</v>
      </c>
      <c r="AZ57" s="46" t="s">
        <v>10</v>
      </c>
      <c r="BA57" s="46">
        <v>-5826</v>
      </c>
      <c r="BB57" s="46">
        <v>-2530</v>
      </c>
      <c r="BC57" s="46">
        <v>8356</v>
      </c>
      <c r="BD57" s="46" t="s">
        <v>10</v>
      </c>
      <c r="BE57" s="46">
        <v>-6039</v>
      </c>
      <c r="BF57" s="46">
        <v>-4062</v>
      </c>
      <c r="BG57" s="46">
        <v>10101</v>
      </c>
      <c r="BH57" s="271">
        <v>0</v>
      </c>
      <c r="BI57" s="271">
        <v>0</v>
      </c>
      <c r="BJ57" s="46">
        <v>-20198</v>
      </c>
      <c r="BK57" s="44">
        <v>-8130</v>
      </c>
      <c r="BL57" s="329">
        <v>-3273</v>
      </c>
      <c r="BM57" s="329">
        <v>-8332</v>
      </c>
      <c r="BN57" s="329">
        <v>-5491</v>
      </c>
      <c r="BO57" s="329">
        <v>-7547</v>
      </c>
      <c r="BP57" s="329">
        <v>-3462</v>
      </c>
      <c r="BR57" s="46">
        <v>0</v>
      </c>
      <c r="BS57" s="46">
        <v>0</v>
      </c>
      <c r="BT57" s="46">
        <v>0</v>
      </c>
      <c r="BU57" s="46">
        <v>0</v>
      </c>
      <c r="BV57" s="46">
        <v>0</v>
      </c>
      <c r="BW57" s="46">
        <v>0</v>
      </c>
      <c r="BX57" s="46">
        <v>0</v>
      </c>
      <c r="BY57" s="46">
        <v>0</v>
      </c>
      <c r="BZ57" s="46">
        <v>0</v>
      </c>
      <c r="CA57" s="46">
        <v>0</v>
      </c>
      <c r="CB57" s="203">
        <v>0</v>
      </c>
      <c r="CC57" s="203">
        <v>0</v>
      </c>
      <c r="CD57" s="203">
        <v>0</v>
      </c>
      <c r="CE57" s="203">
        <v>0</v>
      </c>
      <c r="CF57" s="334">
        <v>-28328</v>
      </c>
      <c r="CG57" s="334">
        <v>-24643</v>
      </c>
    </row>
    <row r="58" spans="2:85" s="31" customFormat="1" ht="15" customHeight="1">
      <c r="B58" s="43" t="s">
        <v>361</v>
      </c>
      <c r="C58" s="43" t="s">
        <v>425</v>
      </c>
      <c r="D58" s="46">
        <v>-349</v>
      </c>
      <c r="E58" s="46">
        <v>-13007</v>
      </c>
      <c r="F58" s="46">
        <v>-14107</v>
      </c>
      <c r="G58" s="46">
        <v>-16705</v>
      </c>
      <c r="H58" s="46">
        <v>-13183</v>
      </c>
      <c r="I58" s="46">
        <v>-17700</v>
      </c>
      <c r="J58" s="46">
        <v>-17515</v>
      </c>
      <c r="K58" s="46">
        <v>-23879</v>
      </c>
      <c r="L58" s="46">
        <v>-12594</v>
      </c>
      <c r="M58" s="46">
        <v>-2316</v>
      </c>
      <c r="N58" s="46">
        <v>2663</v>
      </c>
      <c r="O58" s="46">
        <v>-853</v>
      </c>
      <c r="P58" s="46">
        <v>-303</v>
      </c>
      <c r="Q58" s="46">
        <v>-1097</v>
      </c>
      <c r="R58" s="46">
        <v>-2464</v>
      </c>
      <c r="S58" s="46">
        <v>-6927</v>
      </c>
      <c r="T58" s="46">
        <v>-3118</v>
      </c>
      <c r="U58" s="46">
        <v>-415</v>
      </c>
      <c r="V58" s="46">
        <v>-1749</v>
      </c>
      <c r="W58" s="46">
        <v>-1984</v>
      </c>
      <c r="X58" s="46">
        <v>-246</v>
      </c>
      <c r="Y58" s="46">
        <v>-631</v>
      </c>
      <c r="Z58" s="46">
        <v>-2216</v>
      </c>
      <c r="AA58" s="46">
        <v>-575</v>
      </c>
      <c r="AB58" s="46">
        <v>-230</v>
      </c>
      <c r="AC58" s="46">
        <v>-1083</v>
      </c>
      <c r="AD58" s="46">
        <v>-2631</v>
      </c>
      <c r="AE58" s="46">
        <v>-265</v>
      </c>
      <c r="AF58" s="46">
        <v>-151</v>
      </c>
      <c r="AG58" s="46">
        <v>-979</v>
      </c>
      <c r="AH58" s="46">
        <v>-1790</v>
      </c>
      <c r="AI58" s="46">
        <v>-337</v>
      </c>
      <c r="AJ58" s="46">
        <v>-3493</v>
      </c>
      <c r="AK58" s="46">
        <v>-1289</v>
      </c>
      <c r="AL58" s="46">
        <v>-884</v>
      </c>
      <c r="AM58" s="46">
        <v>-2414</v>
      </c>
      <c r="AN58" s="46">
        <v>-995</v>
      </c>
      <c r="AO58" s="46">
        <v>-1431</v>
      </c>
      <c r="AP58" s="46">
        <v>-1275</v>
      </c>
      <c r="AQ58" s="46">
        <v>-2591</v>
      </c>
      <c r="AR58" s="46">
        <v>-1140</v>
      </c>
      <c r="AS58" s="46">
        <v>-15815</v>
      </c>
      <c r="AT58" s="46">
        <v>16955</v>
      </c>
      <c r="AU58" s="46">
        <v>-6656</v>
      </c>
      <c r="AV58" s="46">
        <v>-1826</v>
      </c>
      <c r="AW58" s="46">
        <v>-2317</v>
      </c>
      <c r="AX58" s="46">
        <v>4143</v>
      </c>
      <c r="AY58" s="46">
        <v>-13830</v>
      </c>
      <c r="AZ58" s="46">
        <v>-2664</v>
      </c>
      <c r="BA58" s="46">
        <v>2664</v>
      </c>
      <c r="BB58" s="44" t="s">
        <v>10</v>
      </c>
      <c r="BC58" s="44">
        <v>-11648</v>
      </c>
      <c r="BD58" s="46">
        <v>-3433</v>
      </c>
      <c r="BE58" s="46">
        <v>3433</v>
      </c>
      <c r="BF58" s="46" t="s">
        <v>10</v>
      </c>
      <c r="BG58" s="46">
        <v>-18059</v>
      </c>
      <c r="BH58" s="46">
        <v>-7379</v>
      </c>
      <c r="BI58" s="46">
        <v>-6575</v>
      </c>
      <c r="BJ58" s="46">
        <v>13954</v>
      </c>
      <c r="BK58" s="44" t="s">
        <v>10</v>
      </c>
      <c r="BL58" s="329">
        <v>0</v>
      </c>
      <c r="BM58" s="329">
        <v>0</v>
      </c>
      <c r="BN58" s="329">
        <v>0</v>
      </c>
      <c r="BO58" s="329">
        <v>0</v>
      </c>
      <c r="BP58" s="329" t="s">
        <v>10</v>
      </c>
      <c r="BR58" s="46">
        <v>-44168</v>
      </c>
      <c r="BS58" s="46">
        <v>-72277</v>
      </c>
      <c r="BT58" s="46">
        <v>-13100</v>
      </c>
      <c r="BU58" s="46">
        <v>-10791</v>
      </c>
      <c r="BV58" s="46">
        <v>-7266</v>
      </c>
      <c r="BW58" s="46">
        <v>-3668</v>
      </c>
      <c r="BX58" s="46">
        <v>-4209</v>
      </c>
      <c r="BY58" s="46">
        <v>-3257</v>
      </c>
      <c r="BZ58" s="46">
        <v>-8080</v>
      </c>
      <c r="CA58" s="46">
        <v>-6292</v>
      </c>
      <c r="CB58" s="46">
        <v>-6656</v>
      </c>
      <c r="CC58" s="46">
        <v>-13830</v>
      </c>
      <c r="CD58" s="46">
        <v>-11648</v>
      </c>
      <c r="CE58" s="46">
        <v>-18059</v>
      </c>
      <c r="CF58" s="329">
        <v>0</v>
      </c>
      <c r="CG58" s="329" t="s">
        <v>10</v>
      </c>
    </row>
    <row r="59" spans="2:85" s="31" customFormat="1" ht="15" customHeight="1">
      <c r="B59" s="36" t="s">
        <v>360</v>
      </c>
      <c r="C59" s="36" t="s">
        <v>424</v>
      </c>
      <c r="D59" s="46" t="s">
        <v>10</v>
      </c>
      <c r="E59" s="46" t="s">
        <v>10</v>
      </c>
      <c r="F59" s="46" t="s">
        <v>10</v>
      </c>
      <c r="G59" s="46" t="s">
        <v>10</v>
      </c>
      <c r="H59" s="46" t="s">
        <v>10</v>
      </c>
      <c r="I59" s="46" t="s">
        <v>10</v>
      </c>
      <c r="J59" s="46" t="s">
        <v>10</v>
      </c>
      <c r="K59" s="46" t="s">
        <v>10</v>
      </c>
      <c r="L59" s="46" t="s">
        <v>10</v>
      </c>
      <c r="M59" s="46" t="s">
        <v>10</v>
      </c>
      <c r="N59" s="46" t="s">
        <v>10</v>
      </c>
      <c r="O59" s="46" t="s">
        <v>10</v>
      </c>
      <c r="P59" s="46" t="s">
        <v>10</v>
      </c>
      <c r="Q59" s="46" t="s">
        <v>10</v>
      </c>
      <c r="R59" s="46" t="s">
        <v>10</v>
      </c>
      <c r="S59" s="46" t="s">
        <v>10</v>
      </c>
      <c r="T59" s="46" t="s">
        <v>10</v>
      </c>
      <c r="U59" s="46" t="s">
        <v>10</v>
      </c>
      <c r="V59" s="46" t="s">
        <v>10</v>
      </c>
      <c r="W59" s="46" t="s">
        <v>10</v>
      </c>
      <c r="X59" s="46" t="s">
        <v>10</v>
      </c>
      <c r="Y59" s="46" t="s">
        <v>10</v>
      </c>
      <c r="Z59" s="46" t="s">
        <v>10</v>
      </c>
      <c r="AA59" s="46" t="s">
        <v>10</v>
      </c>
      <c r="AB59" s="46" t="s">
        <v>10</v>
      </c>
      <c r="AC59" s="46" t="s">
        <v>10</v>
      </c>
      <c r="AD59" s="46" t="s">
        <v>10</v>
      </c>
      <c r="AE59" s="46" t="s">
        <v>10</v>
      </c>
      <c r="AF59" s="46" t="s">
        <v>10</v>
      </c>
      <c r="AG59" s="46" t="s">
        <v>10</v>
      </c>
      <c r="AH59" s="46" t="s">
        <v>10</v>
      </c>
      <c r="AI59" s="46">
        <v>-2534</v>
      </c>
      <c r="AJ59" s="46">
        <v>-86936</v>
      </c>
      <c r="AK59" s="46" t="s">
        <v>10</v>
      </c>
      <c r="AL59" s="46" t="s">
        <v>10</v>
      </c>
      <c r="AM59" s="46">
        <v>-141232</v>
      </c>
      <c r="AN59" s="46" t="s">
        <v>10</v>
      </c>
      <c r="AO59" s="46" t="s">
        <v>10</v>
      </c>
      <c r="AP59" s="46" t="s">
        <v>10</v>
      </c>
      <c r="AQ59" s="46" t="s">
        <v>10</v>
      </c>
      <c r="AR59" s="46" t="s">
        <v>10</v>
      </c>
      <c r="AS59" s="46">
        <v>-2000</v>
      </c>
      <c r="AT59" s="46">
        <v>-259688</v>
      </c>
      <c r="AU59" s="46">
        <v>261688</v>
      </c>
      <c r="AV59" s="46" t="s">
        <v>10</v>
      </c>
      <c r="AW59" s="46" t="s">
        <v>10</v>
      </c>
      <c r="AX59" s="46" t="s">
        <v>10</v>
      </c>
      <c r="AY59" s="46">
        <v>-101282</v>
      </c>
      <c r="AZ59" s="46">
        <v>-2539</v>
      </c>
      <c r="BA59" s="46">
        <v>-6440</v>
      </c>
      <c r="BB59" s="44" t="s">
        <v>10</v>
      </c>
      <c r="BC59" s="44">
        <v>-274543</v>
      </c>
      <c r="BD59" s="44">
        <v>-124885</v>
      </c>
      <c r="BE59" s="44">
        <v>2757</v>
      </c>
      <c r="BF59" s="46" t="s">
        <v>10</v>
      </c>
      <c r="BG59" s="46">
        <v>-49253</v>
      </c>
      <c r="BH59" s="46">
        <v>-21293</v>
      </c>
      <c r="BI59" s="46" t="s">
        <v>10</v>
      </c>
      <c r="BJ59" s="46">
        <v>-162864</v>
      </c>
      <c r="BK59" s="44">
        <v>-429414</v>
      </c>
      <c r="BL59" s="329">
        <v>-2113583</v>
      </c>
      <c r="BM59" s="329">
        <v>-205666</v>
      </c>
      <c r="BN59" s="329">
        <v>-23839</v>
      </c>
      <c r="BO59" s="329">
        <v>-16329</v>
      </c>
      <c r="BP59" s="329">
        <v>-61068</v>
      </c>
      <c r="BR59" s="46">
        <v>0</v>
      </c>
      <c r="BS59" s="46">
        <v>0</v>
      </c>
      <c r="BT59" s="46">
        <v>0</v>
      </c>
      <c r="BU59" s="46">
        <v>0</v>
      </c>
      <c r="BV59" s="46">
        <v>0</v>
      </c>
      <c r="BW59" s="46">
        <v>0</v>
      </c>
      <c r="BX59" s="46">
        <v>0</v>
      </c>
      <c r="BY59" s="46">
        <v>-2534</v>
      </c>
      <c r="BZ59" s="46">
        <v>-228168</v>
      </c>
      <c r="CA59" s="46">
        <v>0</v>
      </c>
      <c r="CB59" s="203">
        <v>0</v>
      </c>
      <c r="CC59" s="46">
        <v>-101282</v>
      </c>
      <c r="CD59" s="46">
        <v>-283522</v>
      </c>
      <c r="CE59" s="46">
        <v>-171381</v>
      </c>
      <c r="CF59" s="334">
        <v>-613571</v>
      </c>
      <c r="CG59" s="334">
        <v>-2359417</v>
      </c>
    </row>
    <row r="60" spans="2:85" s="31" customFormat="1" ht="15" customHeight="1">
      <c r="B60" s="43" t="s">
        <v>362</v>
      </c>
      <c r="C60" s="43" t="s">
        <v>426</v>
      </c>
      <c r="D60" s="44" t="s">
        <v>10</v>
      </c>
      <c r="E60" s="44" t="s">
        <v>10</v>
      </c>
      <c r="F60" s="44" t="s">
        <v>10</v>
      </c>
      <c r="G60" s="44" t="s">
        <v>10</v>
      </c>
      <c r="H60" s="44" t="s">
        <v>10</v>
      </c>
      <c r="I60" s="44" t="s">
        <v>10</v>
      </c>
      <c r="J60" s="44" t="s">
        <v>10</v>
      </c>
      <c r="K60" s="44" t="s">
        <v>10</v>
      </c>
      <c r="L60" s="44" t="s">
        <v>10</v>
      </c>
      <c r="M60" s="44" t="s">
        <v>10</v>
      </c>
      <c r="N60" s="44" t="s">
        <v>10</v>
      </c>
      <c r="O60" s="44" t="s">
        <v>10</v>
      </c>
      <c r="P60" s="44" t="s">
        <v>10</v>
      </c>
      <c r="Q60" s="44" t="s">
        <v>10</v>
      </c>
      <c r="R60" s="44" t="s">
        <v>10</v>
      </c>
      <c r="S60" s="44" t="s">
        <v>10</v>
      </c>
      <c r="T60" s="44" t="s">
        <v>10</v>
      </c>
      <c r="U60" s="44" t="s">
        <v>10</v>
      </c>
      <c r="V60" s="44" t="s">
        <v>10</v>
      </c>
      <c r="W60" s="44" t="s">
        <v>10</v>
      </c>
      <c r="X60" s="44" t="s">
        <v>10</v>
      </c>
      <c r="Y60" s="44" t="s">
        <v>10</v>
      </c>
      <c r="Z60" s="44" t="s">
        <v>10</v>
      </c>
      <c r="AA60" s="44" t="s">
        <v>10</v>
      </c>
      <c r="AB60" s="44" t="s">
        <v>10</v>
      </c>
      <c r="AC60" s="44" t="s">
        <v>10</v>
      </c>
      <c r="AD60" s="44" t="s">
        <v>10</v>
      </c>
      <c r="AE60" s="44" t="s">
        <v>10</v>
      </c>
      <c r="AF60" s="44" t="s">
        <v>10</v>
      </c>
      <c r="AG60" s="44" t="s">
        <v>10</v>
      </c>
      <c r="AH60" s="44" t="s">
        <v>10</v>
      </c>
      <c r="AI60" s="44" t="s">
        <v>10</v>
      </c>
      <c r="AJ60" s="44" t="s">
        <v>10</v>
      </c>
      <c r="AK60" s="44" t="s">
        <v>10</v>
      </c>
      <c r="AL60" s="44" t="s">
        <v>10</v>
      </c>
      <c r="AM60" s="44" t="s">
        <v>10</v>
      </c>
      <c r="AN60" s="44" t="s">
        <v>10</v>
      </c>
      <c r="AO60" s="44" t="s">
        <v>10</v>
      </c>
      <c r="AP60" s="44" t="s">
        <v>10</v>
      </c>
      <c r="AQ60" s="44" t="s">
        <v>10</v>
      </c>
      <c r="AR60" s="44" t="s">
        <v>10</v>
      </c>
      <c r="AS60" s="44" t="s">
        <v>10</v>
      </c>
      <c r="AT60" s="44" t="s">
        <v>10</v>
      </c>
      <c r="AU60" s="44" t="s">
        <v>10</v>
      </c>
      <c r="AV60" s="44">
        <v>6805</v>
      </c>
      <c r="AW60" s="44">
        <v>-23035</v>
      </c>
      <c r="AX60" s="44" t="s">
        <v>10</v>
      </c>
      <c r="AY60" s="44">
        <v>16230</v>
      </c>
      <c r="AZ60" s="44" t="s">
        <v>10</v>
      </c>
      <c r="BA60" s="44" t="s">
        <v>10</v>
      </c>
      <c r="BB60" s="44" t="s">
        <v>10</v>
      </c>
      <c r="BC60" s="44" t="s">
        <v>10</v>
      </c>
      <c r="BD60" s="44" t="s">
        <v>10</v>
      </c>
      <c r="BE60" s="44" t="s">
        <v>10</v>
      </c>
      <c r="BF60" s="44" t="s">
        <v>10</v>
      </c>
      <c r="BG60" s="203">
        <v>0</v>
      </c>
      <c r="BH60" s="271">
        <v>0</v>
      </c>
      <c r="BI60" s="271">
        <v>0</v>
      </c>
      <c r="BJ60" s="271">
        <v>0</v>
      </c>
      <c r="BK60" s="44" t="s">
        <v>10</v>
      </c>
      <c r="BL60" s="329">
        <v>0</v>
      </c>
      <c r="BM60" s="329">
        <v>0</v>
      </c>
      <c r="BN60" s="329">
        <v>0</v>
      </c>
      <c r="BO60" s="329">
        <v>0</v>
      </c>
      <c r="BP60" s="329" t="s">
        <v>10</v>
      </c>
      <c r="BR60" s="44">
        <v>0</v>
      </c>
      <c r="BS60" s="44">
        <v>0</v>
      </c>
      <c r="BT60" s="44">
        <v>0</v>
      </c>
      <c r="BU60" s="44">
        <v>0</v>
      </c>
      <c r="BV60" s="44">
        <v>0</v>
      </c>
      <c r="BW60" s="44">
        <v>0</v>
      </c>
      <c r="BX60" s="44">
        <v>0</v>
      </c>
      <c r="BY60" s="44">
        <v>0</v>
      </c>
      <c r="BZ60" s="44">
        <v>0</v>
      </c>
      <c r="CA60" s="44">
        <v>0</v>
      </c>
      <c r="CB60" s="203">
        <v>0</v>
      </c>
      <c r="CC60" s="203">
        <v>0</v>
      </c>
      <c r="CD60" s="203">
        <v>0</v>
      </c>
      <c r="CE60" s="203">
        <v>0</v>
      </c>
      <c r="CF60" s="329">
        <v>0</v>
      </c>
      <c r="CG60" s="329" t="s">
        <v>10</v>
      </c>
    </row>
    <row r="61" spans="2:85" s="31" customFormat="1" ht="15" customHeight="1">
      <c r="B61" s="43" t="s">
        <v>363</v>
      </c>
      <c r="C61" s="43" t="s">
        <v>427</v>
      </c>
      <c r="D61" s="44" t="s">
        <v>10</v>
      </c>
      <c r="E61" s="44" t="s">
        <v>10</v>
      </c>
      <c r="F61" s="44" t="s">
        <v>10</v>
      </c>
      <c r="G61" s="44" t="s">
        <v>10</v>
      </c>
      <c r="H61" s="44" t="s">
        <v>10</v>
      </c>
      <c r="I61" s="44" t="s">
        <v>10</v>
      </c>
      <c r="J61" s="44" t="s">
        <v>10</v>
      </c>
      <c r="K61" s="44" t="s">
        <v>10</v>
      </c>
      <c r="L61" s="44" t="s">
        <v>10</v>
      </c>
      <c r="M61" s="44" t="s">
        <v>10</v>
      </c>
      <c r="N61" s="44" t="s">
        <v>10</v>
      </c>
      <c r="O61" s="44" t="s">
        <v>10</v>
      </c>
      <c r="P61" s="44" t="s">
        <v>10</v>
      </c>
      <c r="Q61" s="44" t="s">
        <v>10</v>
      </c>
      <c r="R61" s="44" t="s">
        <v>10</v>
      </c>
      <c r="S61" s="44" t="s">
        <v>10</v>
      </c>
      <c r="T61" s="44" t="s">
        <v>10</v>
      </c>
      <c r="U61" s="44" t="s">
        <v>10</v>
      </c>
      <c r="V61" s="44" t="s">
        <v>10</v>
      </c>
      <c r="W61" s="44" t="s">
        <v>10</v>
      </c>
      <c r="X61" s="44" t="s">
        <v>10</v>
      </c>
      <c r="Y61" s="44" t="s">
        <v>10</v>
      </c>
      <c r="Z61" s="44" t="s">
        <v>10</v>
      </c>
      <c r="AA61" s="44" t="s">
        <v>10</v>
      </c>
      <c r="AB61" s="44" t="s">
        <v>10</v>
      </c>
      <c r="AC61" s="44" t="s">
        <v>10</v>
      </c>
      <c r="AD61" s="44" t="s">
        <v>10</v>
      </c>
      <c r="AE61" s="44" t="s">
        <v>10</v>
      </c>
      <c r="AF61" s="44" t="s">
        <v>10</v>
      </c>
      <c r="AG61" s="44" t="s">
        <v>10</v>
      </c>
      <c r="AH61" s="44" t="s">
        <v>10</v>
      </c>
      <c r="AI61" s="44" t="s">
        <v>10</v>
      </c>
      <c r="AJ61" s="44" t="s">
        <v>10</v>
      </c>
      <c r="AK61" s="44" t="s">
        <v>10</v>
      </c>
      <c r="AL61" s="44" t="s">
        <v>10</v>
      </c>
      <c r="AM61" s="44" t="s">
        <v>10</v>
      </c>
      <c r="AN61" s="44" t="s">
        <v>10</v>
      </c>
      <c r="AO61" s="44" t="s">
        <v>10</v>
      </c>
      <c r="AP61" s="44" t="s">
        <v>10</v>
      </c>
      <c r="AQ61" s="44" t="s">
        <v>10</v>
      </c>
      <c r="AR61" s="44" t="s">
        <v>10</v>
      </c>
      <c r="AS61" s="44" t="s">
        <v>10</v>
      </c>
      <c r="AT61" s="44" t="s">
        <v>10</v>
      </c>
      <c r="AU61" s="44" t="s">
        <v>10</v>
      </c>
      <c r="AV61" s="44" t="s">
        <v>10</v>
      </c>
      <c r="AW61" s="44">
        <v>-12191</v>
      </c>
      <c r="AX61" s="44" t="s">
        <v>10</v>
      </c>
      <c r="AY61" s="44">
        <v>-808</v>
      </c>
      <c r="AZ61" s="44" t="s">
        <v>10</v>
      </c>
      <c r="BA61" s="44" t="s">
        <v>10</v>
      </c>
      <c r="BB61" s="44" t="s">
        <v>10</v>
      </c>
      <c r="BC61" s="44">
        <v>-10000</v>
      </c>
      <c r="BD61" s="44">
        <v>-40000</v>
      </c>
      <c r="BE61" s="44" t="s">
        <v>10</v>
      </c>
      <c r="BF61" s="44">
        <v>40000</v>
      </c>
      <c r="BG61" s="44">
        <v>-90000</v>
      </c>
      <c r="BH61" s="203">
        <v>0</v>
      </c>
      <c r="BI61" s="203">
        <v>0</v>
      </c>
      <c r="BJ61" s="203">
        <v>0</v>
      </c>
      <c r="BK61" s="44">
        <v>-75000</v>
      </c>
      <c r="BL61" s="329">
        <v>-75000</v>
      </c>
      <c r="BM61" s="329">
        <v>0</v>
      </c>
      <c r="BN61" s="329">
        <v>0</v>
      </c>
      <c r="BO61" s="329">
        <v>0</v>
      </c>
      <c r="BP61" s="329" t="s">
        <v>10</v>
      </c>
      <c r="BR61" s="44">
        <v>0</v>
      </c>
      <c r="BS61" s="44">
        <v>0</v>
      </c>
      <c r="BT61" s="44">
        <v>0</v>
      </c>
      <c r="BU61" s="44">
        <v>0</v>
      </c>
      <c r="BV61" s="44">
        <v>0</v>
      </c>
      <c r="BW61" s="44">
        <v>0</v>
      </c>
      <c r="BX61" s="44">
        <v>0</v>
      </c>
      <c r="BY61" s="44">
        <v>0</v>
      </c>
      <c r="BZ61" s="44">
        <v>0</v>
      </c>
      <c r="CA61" s="44">
        <v>0</v>
      </c>
      <c r="CB61" s="203">
        <v>0</v>
      </c>
      <c r="CC61" s="44">
        <v>-12999</v>
      </c>
      <c r="CD61" s="44">
        <v>-10000</v>
      </c>
      <c r="CE61" s="44">
        <v>-90000</v>
      </c>
      <c r="CF61" s="334">
        <v>-75000</v>
      </c>
      <c r="CG61" s="334">
        <v>-75000</v>
      </c>
    </row>
    <row r="62" spans="2:85" s="31" customFormat="1" ht="15" customHeight="1">
      <c r="B62" s="43" t="s">
        <v>364</v>
      </c>
      <c r="C62" s="43" t="s">
        <v>428</v>
      </c>
      <c r="D62" s="46" t="s">
        <v>10</v>
      </c>
      <c r="E62" s="46" t="s">
        <v>10</v>
      </c>
      <c r="F62" s="46" t="s">
        <v>10</v>
      </c>
      <c r="G62" s="46" t="s">
        <v>10</v>
      </c>
      <c r="H62" s="46" t="s">
        <v>10</v>
      </c>
      <c r="I62" s="46" t="s">
        <v>10</v>
      </c>
      <c r="J62" s="46" t="s">
        <v>10</v>
      </c>
      <c r="K62" s="46" t="s">
        <v>10</v>
      </c>
      <c r="L62" s="46" t="s">
        <v>10</v>
      </c>
      <c r="M62" s="46" t="s">
        <v>10</v>
      </c>
      <c r="N62" s="46" t="s">
        <v>10</v>
      </c>
      <c r="O62" s="46" t="s">
        <v>10</v>
      </c>
      <c r="P62" s="46" t="s">
        <v>10</v>
      </c>
      <c r="Q62" s="46" t="s">
        <v>10</v>
      </c>
      <c r="R62" s="46" t="s">
        <v>10</v>
      </c>
      <c r="S62" s="46" t="s">
        <v>10</v>
      </c>
      <c r="T62" s="46" t="s">
        <v>10</v>
      </c>
      <c r="U62" s="46" t="s">
        <v>10</v>
      </c>
      <c r="V62" s="46" t="s">
        <v>10</v>
      </c>
      <c r="W62" s="46" t="s">
        <v>10</v>
      </c>
      <c r="X62" s="46" t="s">
        <v>10</v>
      </c>
      <c r="Y62" s="46" t="s">
        <v>10</v>
      </c>
      <c r="Z62" s="46" t="s">
        <v>10</v>
      </c>
      <c r="AA62" s="46" t="s">
        <v>10</v>
      </c>
      <c r="AB62" s="46" t="s">
        <v>10</v>
      </c>
      <c r="AC62" s="46" t="s">
        <v>10</v>
      </c>
      <c r="AD62" s="46" t="s">
        <v>10</v>
      </c>
      <c r="AE62" s="46" t="s">
        <v>10</v>
      </c>
      <c r="AF62" s="46" t="s">
        <v>10</v>
      </c>
      <c r="AG62" s="46" t="s">
        <v>10</v>
      </c>
      <c r="AH62" s="46" t="s">
        <v>10</v>
      </c>
      <c r="AI62" s="46" t="s">
        <v>10</v>
      </c>
      <c r="AJ62" s="46" t="s">
        <v>10</v>
      </c>
      <c r="AK62" s="46" t="s">
        <v>10</v>
      </c>
      <c r="AL62" s="46" t="s">
        <v>10</v>
      </c>
      <c r="AM62" s="46" t="s">
        <v>10</v>
      </c>
      <c r="AN62" s="46" t="s">
        <v>10</v>
      </c>
      <c r="AO62" s="46" t="s">
        <v>10</v>
      </c>
      <c r="AP62" s="46" t="s">
        <v>10</v>
      </c>
      <c r="AQ62" s="46" t="s">
        <v>10</v>
      </c>
      <c r="AR62" s="46" t="s">
        <v>10</v>
      </c>
      <c r="AS62" s="46" t="s">
        <v>10</v>
      </c>
      <c r="AT62" s="46" t="s">
        <v>10</v>
      </c>
      <c r="AU62" s="46">
        <v>-267943</v>
      </c>
      <c r="AV62" s="46" t="s">
        <v>10</v>
      </c>
      <c r="AW62" s="46" t="s">
        <v>10</v>
      </c>
      <c r="AX62" s="44" t="s">
        <v>10</v>
      </c>
      <c r="AY62" s="44" t="s">
        <v>10</v>
      </c>
      <c r="AZ62" s="44" t="s">
        <v>10</v>
      </c>
      <c r="BA62" s="44" t="s">
        <v>10</v>
      </c>
      <c r="BB62" s="44" t="s">
        <v>10</v>
      </c>
      <c r="BC62" s="44" t="s">
        <v>10</v>
      </c>
      <c r="BD62" s="44" t="s">
        <v>10</v>
      </c>
      <c r="BE62" s="44" t="s">
        <v>10</v>
      </c>
      <c r="BF62" s="44" t="s">
        <v>10</v>
      </c>
      <c r="BG62" s="203">
        <v>0</v>
      </c>
      <c r="BH62" s="271">
        <v>0</v>
      </c>
      <c r="BI62" s="271">
        <v>0</v>
      </c>
      <c r="BJ62" s="271">
        <v>0</v>
      </c>
      <c r="BK62" s="44" t="s">
        <v>10</v>
      </c>
      <c r="BL62" s="329">
        <v>0</v>
      </c>
      <c r="BM62" s="329">
        <v>0</v>
      </c>
      <c r="BN62" s="329">
        <v>0</v>
      </c>
      <c r="BO62" s="329">
        <v>0</v>
      </c>
      <c r="BP62" s="329" t="s">
        <v>10</v>
      </c>
      <c r="BR62" s="44">
        <v>0</v>
      </c>
      <c r="BS62" s="44">
        <v>0</v>
      </c>
      <c r="BT62" s="44">
        <v>0</v>
      </c>
      <c r="BU62" s="44">
        <v>0</v>
      </c>
      <c r="BV62" s="44">
        <v>0</v>
      </c>
      <c r="BW62" s="44">
        <v>0</v>
      </c>
      <c r="BX62" s="44">
        <v>0</v>
      </c>
      <c r="BY62" s="44">
        <v>0</v>
      </c>
      <c r="BZ62" s="44">
        <v>0</v>
      </c>
      <c r="CA62" s="44">
        <v>0</v>
      </c>
      <c r="CB62" s="44">
        <v>-267943</v>
      </c>
      <c r="CC62" s="203">
        <v>0</v>
      </c>
      <c r="CD62" s="203">
        <v>0</v>
      </c>
      <c r="CE62" s="203">
        <v>0</v>
      </c>
      <c r="CF62" s="329">
        <v>0</v>
      </c>
      <c r="CG62" s="329" t="s">
        <v>10</v>
      </c>
    </row>
    <row r="63" spans="2:85" s="31" customFormat="1" ht="15" customHeight="1">
      <c r="B63" s="36" t="s">
        <v>365</v>
      </c>
      <c r="C63" s="36" t="s">
        <v>429</v>
      </c>
      <c r="D63" s="44" t="s">
        <v>10</v>
      </c>
      <c r="E63" s="44" t="s">
        <v>10</v>
      </c>
      <c r="F63" s="44" t="s">
        <v>10</v>
      </c>
      <c r="G63" s="44" t="s">
        <v>10</v>
      </c>
      <c r="H63" s="44" t="s">
        <v>10</v>
      </c>
      <c r="I63" s="44" t="s">
        <v>10</v>
      </c>
      <c r="J63" s="44" t="s">
        <v>10</v>
      </c>
      <c r="K63" s="44" t="s">
        <v>10</v>
      </c>
      <c r="L63" s="44" t="s">
        <v>10</v>
      </c>
      <c r="M63" s="44" t="s">
        <v>10</v>
      </c>
      <c r="N63" s="44" t="s">
        <v>10</v>
      </c>
      <c r="O63" s="44" t="s">
        <v>10</v>
      </c>
      <c r="P63" s="44" t="s">
        <v>10</v>
      </c>
      <c r="Q63" s="44" t="s">
        <v>10</v>
      </c>
      <c r="R63" s="44" t="s">
        <v>10</v>
      </c>
      <c r="S63" s="44" t="s">
        <v>10</v>
      </c>
      <c r="T63" s="44" t="s">
        <v>10</v>
      </c>
      <c r="U63" s="44" t="s">
        <v>10</v>
      </c>
      <c r="V63" s="44" t="s">
        <v>10</v>
      </c>
      <c r="W63" s="44" t="s">
        <v>10</v>
      </c>
      <c r="X63" s="44" t="s">
        <v>10</v>
      </c>
      <c r="Y63" s="44" t="s">
        <v>10</v>
      </c>
      <c r="Z63" s="46" t="s">
        <v>10</v>
      </c>
      <c r="AA63" s="46" t="s">
        <v>10</v>
      </c>
      <c r="AB63" s="44" t="s">
        <v>10</v>
      </c>
      <c r="AC63" s="44" t="s">
        <v>10</v>
      </c>
      <c r="AD63" s="46" t="s">
        <v>10</v>
      </c>
      <c r="AE63" s="46" t="s">
        <v>10</v>
      </c>
      <c r="AF63" s="44" t="s">
        <v>10</v>
      </c>
      <c r="AG63" s="44" t="s">
        <v>10</v>
      </c>
      <c r="AH63" s="44" t="s">
        <v>10</v>
      </c>
      <c r="AI63" s="44" t="s">
        <v>10</v>
      </c>
      <c r="AJ63" s="44" t="s">
        <v>10</v>
      </c>
      <c r="AK63" s="44" t="s">
        <v>10</v>
      </c>
      <c r="AL63" s="44" t="s">
        <v>10</v>
      </c>
      <c r="AM63" s="44" t="s">
        <v>10</v>
      </c>
      <c r="AN63" s="44" t="s">
        <v>10</v>
      </c>
      <c r="AO63" s="44">
        <v>-1</v>
      </c>
      <c r="AP63" s="44">
        <v>-1</v>
      </c>
      <c r="AQ63" s="44" t="s">
        <v>10</v>
      </c>
      <c r="AR63" s="44" t="s">
        <v>10</v>
      </c>
      <c r="AS63" s="44">
        <v>-1</v>
      </c>
      <c r="AT63" s="44" t="s">
        <v>10</v>
      </c>
      <c r="AU63" s="44">
        <v>1</v>
      </c>
      <c r="AV63" s="44" t="s">
        <v>10</v>
      </c>
      <c r="AW63" s="44" t="s">
        <v>10</v>
      </c>
      <c r="AX63" s="44">
        <v>-500</v>
      </c>
      <c r="AY63" s="44">
        <v>500</v>
      </c>
      <c r="AZ63" s="44" t="s">
        <v>10</v>
      </c>
      <c r="BA63" s="44">
        <v>-442</v>
      </c>
      <c r="BB63" s="44">
        <v>-800</v>
      </c>
      <c r="BC63" s="44">
        <v>1242</v>
      </c>
      <c r="BD63" s="44" t="s">
        <v>10</v>
      </c>
      <c r="BE63" s="44" t="s">
        <v>10</v>
      </c>
      <c r="BF63" s="44" t="s">
        <v>10</v>
      </c>
      <c r="BG63" s="203">
        <v>0</v>
      </c>
      <c r="BH63" s="271">
        <v>0</v>
      </c>
      <c r="BI63" s="271">
        <v>0</v>
      </c>
      <c r="BJ63" s="271">
        <v>0</v>
      </c>
      <c r="BK63" s="44" t="s">
        <v>10</v>
      </c>
      <c r="BL63" s="329">
        <v>0</v>
      </c>
      <c r="BM63" s="329">
        <v>0</v>
      </c>
      <c r="BN63" s="329">
        <v>0</v>
      </c>
      <c r="BO63" s="329">
        <v>0</v>
      </c>
      <c r="BP63" s="329" t="s">
        <v>10</v>
      </c>
      <c r="BR63" s="44">
        <v>0</v>
      </c>
      <c r="BS63" s="44">
        <v>0</v>
      </c>
      <c r="BT63" s="44">
        <v>0</v>
      </c>
      <c r="BU63" s="44">
        <v>0</v>
      </c>
      <c r="BV63" s="44">
        <v>0</v>
      </c>
      <c r="BW63" s="44">
        <v>0</v>
      </c>
      <c r="BX63" s="44">
        <v>0</v>
      </c>
      <c r="BY63" s="44">
        <v>0</v>
      </c>
      <c r="BZ63" s="44">
        <v>0</v>
      </c>
      <c r="CA63" s="44">
        <v>-2</v>
      </c>
      <c r="CB63" s="203">
        <v>0</v>
      </c>
      <c r="CC63" s="203">
        <v>0</v>
      </c>
      <c r="CD63" s="203">
        <v>0</v>
      </c>
      <c r="CE63" s="203">
        <v>0</v>
      </c>
      <c r="CF63" s="329">
        <v>0</v>
      </c>
      <c r="CG63" s="329" t="s">
        <v>10</v>
      </c>
    </row>
    <row r="64" spans="2:85" s="31" customFormat="1" ht="15" customHeight="1">
      <c r="B64" s="36" t="s">
        <v>366</v>
      </c>
      <c r="C64" s="36" t="s">
        <v>430</v>
      </c>
      <c r="D64" s="46" t="s">
        <v>10</v>
      </c>
      <c r="E64" s="46" t="s">
        <v>10</v>
      </c>
      <c r="F64" s="46" t="s">
        <v>10</v>
      </c>
      <c r="G64" s="46">
        <v>136</v>
      </c>
      <c r="H64" s="46" t="s">
        <v>10</v>
      </c>
      <c r="I64" s="46" t="s">
        <v>10</v>
      </c>
      <c r="J64" s="46" t="s">
        <v>10</v>
      </c>
      <c r="K64" s="46">
        <v>-323</v>
      </c>
      <c r="L64" s="46" t="s">
        <v>10</v>
      </c>
      <c r="M64" s="46" t="s">
        <v>10</v>
      </c>
      <c r="N64" s="46" t="s">
        <v>10</v>
      </c>
      <c r="O64" s="46">
        <v>-1159</v>
      </c>
      <c r="P64" s="46" t="s">
        <v>10</v>
      </c>
      <c r="Q64" s="46" t="s">
        <v>10</v>
      </c>
      <c r="R64" s="46" t="s">
        <v>10</v>
      </c>
      <c r="S64" s="46" t="s">
        <v>10</v>
      </c>
      <c r="T64" s="46" t="s">
        <v>10</v>
      </c>
      <c r="U64" s="46" t="s">
        <v>10</v>
      </c>
      <c r="V64" s="46" t="s">
        <v>10</v>
      </c>
      <c r="W64" s="46" t="s">
        <v>10</v>
      </c>
      <c r="X64" s="46" t="s">
        <v>10</v>
      </c>
      <c r="Y64" s="46" t="s">
        <v>10</v>
      </c>
      <c r="Z64" s="46" t="s">
        <v>10</v>
      </c>
      <c r="AA64" s="46" t="s">
        <v>10</v>
      </c>
      <c r="AB64" s="46" t="s">
        <v>10</v>
      </c>
      <c r="AC64" s="46" t="s">
        <v>10</v>
      </c>
      <c r="AD64" s="46" t="s">
        <v>10</v>
      </c>
      <c r="AE64" s="46" t="s">
        <v>10</v>
      </c>
      <c r="AF64" s="46" t="s">
        <v>10</v>
      </c>
      <c r="AG64" s="46" t="s">
        <v>10</v>
      </c>
      <c r="AH64" s="46" t="s">
        <v>10</v>
      </c>
      <c r="AI64" s="46" t="s">
        <v>10</v>
      </c>
      <c r="AJ64" s="46" t="s">
        <v>10</v>
      </c>
      <c r="AK64" s="46" t="s">
        <v>10</v>
      </c>
      <c r="AL64" s="46" t="s">
        <v>10</v>
      </c>
      <c r="AM64" s="46" t="s">
        <v>10</v>
      </c>
      <c r="AN64" s="46" t="s">
        <v>10</v>
      </c>
      <c r="AO64" s="46" t="s">
        <v>10</v>
      </c>
      <c r="AP64" s="46" t="s">
        <v>10</v>
      </c>
      <c r="AQ64" s="46" t="s">
        <v>10</v>
      </c>
      <c r="AR64" s="46" t="s">
        <v>10</v>
      </c>
      <c r="AS64" s="46" t="s">
        <v>10</v>
      </c>
      <c r="AT64" s="46" t="s">
        <v>10</v>
      </c>
      <c r="AU64" s="46" t="s">
        <v>10</v>
      </c>
      <c r="AV64" s="46" t="s">
        <v>10</v>
      </c>
      <c r="AW64" s="46" t="s">
        <v>10</v>
      </c>
      <c r="AX64" s="46" t="s">
        <v>10</v>
      </c>
      <c r="AY64" s="46" t="s">
        <v>10</v>
      </c>
      <c r="AZ64" s="44" t="s">
        <v>10</v>
      </c>
      <c r="BA64" s="44" t="s">
        <v>10</v>
      </c>
      <c r="BB64" s="44" t="s">
        <v>10</v>
      </c>
      <c r="BC64" s="44" t="s">
        <v>10</v>
      </c>
      <c r="BD64" s="44" t="s">
        <v>10</v>
      </c>
      <c r="BE64" s="44" t="s">
        <v>10</v>
      </c>
      <c r="BF64" s="44" t="s">
        <v>10</v>
      </c>
      <c r="BG64" s="203">
        <v>0</v>
      </c>
      <c r="BH64" s="271">
        <v>0</v>
      </c>
      <c r="BI64" s="271">
        <v>0</v>
      </c>
      <c r="BJ64" s="271">
        <v>0</v>
      </c>
      <c r="BK64" s="44" t="s">
        <v>10</v>
      </c>
      <c r="BL64" s="329">
        <v>0</v>
      </c>
      <c r="BM64" s="329">
        <v>0</v>
      </c>
      <c r="BN64" s="329">
        <v>0</v>
      </c>
      <c r="BO64" s="329">
        <v>0</v>
      </c>
      <c r="BP64" s="329" t="s">
        <v>10</v>
      </c>
      <c r="BR64" s="44">
        <v>136</v>
      </c>
      <c r="BS64" s="44">
        <v>-323</v>
      </c>
      <c r="BT64" s="44">
        <v>-1159</v>
      </c>
      <c r="BU64" s="44">
        <v>0</v>
      </c>
      <c r="BV64" s="44">
        <v>0</v>
      </c>
      <c r="BW64" s="44">
        <v>0</v>
      </c>
      <c r="BX64" s="44">
        <v>0</v>
      </c>
      <c r="BY64" s="44">
        <v>0</v>
      </c>
      <c r="BZ64" s="44">
        <v>0</v>
      </c>
      <c r="CA64" s="44">
        <v>0</v>
      </c>
      <c r="CB64" s="203">
        <v>0</v>
      </c>
      <c r="CC64" s="203">
        <v>0</v>
      </c>
      <c r="CD64" s="203">
        <v>0</v>
      </c>
      <c r="CE64" s="203">
        <v>0</v>
      </c>
      <c r="CF64" s="329">
        <v>0</v>
      </c>
      <c r="CG64" s="329" t="s">
        <v>10</v>
      </c>
    </row>
    <row r="65" spans="2:85" s="31" customFormat="1" ht="15" customHeight="1">
      <c r="B65" s="36" t="s">
        <v>367</v>
      </c>
      <c r="C65" s="36" t="s">
        <v>431</v>
      </c>
      <c r="D65" s="44" t="s">
        <v>10</v>
      </c>
      <c r="E65" s="44" t="s">
        <v>10</v>
      </c>
      <c r="F65" s="44" t="s">
        <v>10</v>
      </c>
      <c r="G65" s="44" t="s">
        <v>10</v>
      </c>
      <c r="H65" s="44" t="s">
        <v>10</v>
      </c>
      <c r="I65" s="44" t="s">
        <v>10</v>
      </c>
      <c r="J65" s="44" t="s">
        <v>10</v>
      </c>
      <c r="K65" s="44" t="s">
        <v>10</v>
      </c>
      <c r="L65" s="44" t="s">
        <v>10</v>
      </c>
      <c r="M65" s="44" t="s">
        <v>10</v>
      </c>
      <c r="N65" s="44" t="s">
        <v>10</v>
      </c>
      <c r="O65" s="44" t="s">
        <v>10</v>
      </c>
      <c r="P65" s="44" t="s">
        <v>10</v>
      </c>
      <c r="Q65" s="44" t="s">
        <v>10</v>
      </c>
      <c r="R65" s="44" t="s">
        <v>10</v>
      </c>
      <c r="S65" s="44" t="s">
        <v>10</v>
      </c>
      <c r="T65" s="44" t="s">
        <v>10</v>
      </c>
      <c r="U65" s="44" t="s">
        <v>10</v>
      </c>
      <c r="V65" s="44" t="s">
        <v>10</v>
      </c>
      <c r="W65" s="44" t="s">
        <v>10</v>
      </c>
      <c r="X65" s="44" t="s">
        <v>10</v>
      </c>
      <c r="Y65" s="44" t="s">
        <v>10</v>
      </c>
      <c r="Z65" s="44" t="s">
        <v>10</v>
      </c>
      <c r="AA65" s="46" t="s">
        <v>10</v>
      </c>
      <c r="AB65" s="44" t="s">
        <v>10</v>
      </c>
      <c r="AC65" s="44" t="s">
        <v>10</v>
      </c>
      <c r="AD65" s="46" t="s">
        <v>10</v>
      </c>
      <c r="AE65" s="46" t="s">
        <v>10</v>
      </c>
      <c r="AF65" s="44" t="s">
        <v>10</v>
      </c>
      <c r="AG65" s="44" t="s">
        <v>10</v>
      </c>
      <c r="AH65" s="44" t="s">
        <v>10</v>
      </c>
      <c r="AI65" s="44" t="s">
        <v>10</v>
      </c>
      <c r="AJ65" s="44" t="s">
        <v>10</v>
      </c>
      <c r="AK65" s="44" t="s">
        <v>10</v>
      </c>
      <c r="AL65" s="44" t="s">
        <v>10</v>
      </c>
      <c r="AM65" s="44" t="s">
        <v>10</v>
      </c>
      <c r="AN65" s="44" t="s">
        <v>10</v>
      </c>
      <c r="AO65" s="44" t="s">
        <v>10</v>
      </c>
      <c r="AP65" s="44" t="s">
        <v>10</v>
      </c>
      <c r="AQ65" s="44" t="s">
        <v>10</v>
      </c>
      <c r="AR65" s="44" t="s">
        <v>10</v>
      </c>
      <c r="AS65" s="44">
        <v>-12055</v>
      </c>
      <c r="AT65" s="44" t="s">
        <v>10</v>
      </c>
      <c r="AU65" s="44" t="s">
        <v>10</v>
      </c>
      <c r="AV65" s="44" t="s">
        <v>10</v>
      </c>
      <c r="AW65" s="44" t="s">
        <v>10</v>
      </c>
      <c r="AX65" s="44">
        <v>-20536</v>
      </c>
      <c r="AY65" s="44">
        <v>-3885</v>
      </c>
      <c r="AZ65" s="44" t="s">
        <v>10</v>
      </c>
      <c r="BA65" s="44" t="s">
        <v>10</v>
      </c>
      <c r="BB65" s="44" t="s">
        <v>10</v>
      </c>
      <c r="BC65" s="44" t="s">
        <v>10</v>
      </c>
      <c r="BD65" s="44" t="s">
        <v>10</v>
      </c>
      <c r="BE65" s="44" t="s">
        <v>10</v>
      </c>
      <c r="BF65" s="44" t="s">
        <v>10</v>
      </c>
      <c r="BG65" s="203">
        <v>0</v>
      </c>
      <c r="BH65" s="271">
        <v>0</v>
      </c>
      <c r="BI65" s="271">
        <v>0</v>
      </c>
      <c r="BJ65" s="271">
        <v>0</v>
      </c>
      <c r="BK65" s="44" t="s">
        <v>10</v>
      </c>
      <c r="BL65" s="329">
        <v>0</v>
      </c>
      <c r="BM65" s="329">
        <v>0</v>
      </c>
      <c r="BN65" s="329">
        <v>0</v>
      </c>
      <c r="BO65" s="329">
        <v>0</v>
      </c>
      <c r="BP65" s="329" t="s">
        <v>10</v>
      </c>
      <c r="BR65" s="44">
        <v>0</v>
      </c>
      <c r="BS65" s="44">
        <v>0</v>
      </c>
      <c r="BT65" s="44">
        <v>0</v>
      </c>
      <c r="BU65" s="44">
        <v>0</v>
      </c>
      <c r="BV65" s="44">
        <v>0</v>
      </c>
      <c r="BW65" s="44">
        <v>0</v>
      </c>
      <c r="BX65" s="44">
        <v>0</v>
      </c>
      <c r="BY65" s="44">
        <v>0</v>
      </c>
      <c r="BZ65" s="44">
        <v>0</v>
      </c>
      <c r="CA65" s="44">
        <v>0</v>
      </c>
      <c r="CB65" s="44">
        <v>-12055</v>
      </c>
      <c r="CC65" s="44">
        <v>-24421</v>
      </c>
      <c r="CD65" s="203">
        <v>0</v>
      </c>
      <c r="CE65" s="203">
        <v>0</v>
      </c>
      <c r="CF65" s="329">
        <v>0</v>
      </c>
      <c r="CG65" s="329" t="s">
        <v>10</v>
      </c>
    </row>
    <row r="66" spans="2:85" s="31" customFormat="1" ht="15" customHeight="1">
      <c r="B66" s="36" t="s">
        <v>368</v>
      </c>
      <c r="C66" s="36" t="s">
        <v>432</v>
      </c>
      <c r="D66" s="46" t="s">
        <v>10</v>
      </c>
      <c r="E66" s="46" t="s">
        <v>10</v>
      </c>
      <c r="F66" s="46" t="s">
        <v>10</v>
      </c>
      <c r="G66" s="46" t="s">
        <v>10</v>
      </c>
      <c r="H66" s="46" t="s">
        <v>10</v>
      </c>
      <c r="I66" s="46" t="s">
        <v>10</v>
      </c>
      <c r="J66" s="46" t="s">
        <v>10</v>
      </c>
      <c r="K66" s="46" t="s">
        <v>10</v>
      </c>
      <c r="L66" s="46" t="s">
        <v>10</v>
      </c>
      <c r="M66" s="46" t="s">
        <v>10</v>
      </c>
      <c r="N66" s="46" t="s">
        <v>10</v>
      </c>
      <c r="O66" s="46" t="s">
        <v>10</v>
      </c>
      <c r="P66" s="46" t="s">
        <v>10</v>
      </c>
      <c r="Q66" s="46" t="s">
        <v>10</v>
      </c>
      <c r="R66" s="46" t="s">
        <v>10</v>
      </c>
      <c r="S66" s="46" t="s">
        <v>10</v>
      </c>
      <c r="T66" s="46" t="s">
        <v>10</v>
      </c>
      <c r="U66" s="46" t="s">
        <v>10</v>
      </c>
      <c r="V66" s="46" t="s">
        <v>10</v>
      </c>
      <c r="W66" s="44" t="s">
        <v>10</v>
      </c>
      <c r="X66" s="46" t="s">
        <v>10</v>
      </c>
      <c r="Y66" s="46" t="s">
        <v>10</v>
      </c>
      <c r="Z66" s="46">
        <v>-1</v>
      </c>
      <c r="AA66" s="46" t="s">
        <v>10</v>
      </c>
      <c r="AB66" s="46" t="s">
        <v>10</v>
      </c>
      <c r="AC66" s="46" t="s">
        <v>10</v>
      </c>
      <c r="AD66" s="46" t="s">
        <v>10</v>
      </c>
      <c r="AE66" s="46" t="s">
        <v>10</v>
      </c>
      <c r="AF66" s="46" t="s">
        <v>10</v>
      </c>
      <c r="AG66" s="46" t="s">
        <v>10</v>
      </c>
      <c r="AH66" s="46" t="s">
        <v>10</v>
      </c>
      <c r="AI66" s="46">
        <v>-3</v>
      </c>
      <c r="AJ66" s="46" t="s">
        <v>10</v>
      </c>
      <c r="AK66" s="46" t="s">
        <v>10</v>
      </c>
      <c r="AL66" s="46" t="s">
        <v>10</v>
      </c>
      <c r="AM66" s="46" t="s">
        <v>10</v>
      </c>
      <c r="AN66" s="46" t="s">
        <v>10</v>
      </c>
      <c r="AO66" s="46" t="s">
        <v>10</v>
      </c>
      <c r="AP66" s="46" t="s">
        <v>10</v>
      </c>
      <c r="AQ66" s="44" t="s">
        <v>10</v>
      </c>
      <c r="AR66" s="44" t="s">
        <v>10</v>
      </c>
      <c r="AS66" s="44" t="s">
        <v>10</v>
      </c>
      <c r="AT66" s="44" t="s">
        <v>10</v>
      </c>
      <c r="AU66" s="44" t="s">
        <v>10</v>
      </c>
      <c r="AV66" s="46" t="s">
        <v>10</v>
      </c>
      <c r="AW66" s="46" t="s">
        <v>10</v>
      </c>
      <c r="AX66" s="46" t="s">
        <v>10</v>
      </c>
      <c r="AY66" s="46" t="s">
        <v>10</v>
      </c>
      <c r="AZ66" s="44" t="s">
        <v>10</v>
      </c>
      <c r="BA66" s="44" t="s">
        <v>10</v>
      </c>
      <c r="BB66" s="44" t="s">
        <v>10</v>
      </c>
      <c r="BC66" s="44" t="s">
        <v>10</v>
      </c>
      <c r="BD66" s="44" t="s">
        <v>10</v>
      </c>
      <c r="BE66" s="44" t="s">
        <v>10</v>
      </c>
      <c r="BF66" s="44" t="s">
        <v>10</v>
      </c>
      <c r="BG66" s="203">
        <v>0</v>
      </c>
      <c r="BH66" s="271">
        <v>0</v>
      </c>
      <c r="BI66" s="271">
        <v>0</v>
      </c>
      <c r="BJ66" s="271">
        <v>0</v>
      </c>
      <c r="BK66" s="44" t="s">
        <v>10</v>
      </c>
      <c r="BL66" s="329">
        <v>0</v>
      </c>
      <c r="BM66" s="329">
        <v>0</v>
      </c>
      <c r="BN66" s="329">
        <v>0</v>
      </c>
      <c r="BO66" s="329">
        <v>0</v>
      </c>
      <c r="BP66" s="329" t="s">
        <v>10</v>
      </c>
      <c r="BR66" s="44">
        <v>0</v>
      </c>
      <c r="BS66" s="44">
        <v>0</v>
      </c>
      <c r="BT66" s="44">
        <v>0</v>
      </c>
      <c r="BU66" s="44">
        <v>0</v>
      </c>
      <c r="BV66" s="44">
        <v>0</v>
      </c>
      <c r="BW66" s="44">
        <v>-1</v>
      </c>
      <c r="BX66" s="44">
        <v>0</v>
      </c>
      <c r="BY66" s="44">
        <v>-3</v>
      </c>
      <c r="BZ66" s="44">
        <v>0</v>
      </c>
      <c r="CA66" s="44">
        <v>0</v>
      </c>
      <c r="CB66" s="203">
        <v>0</v>
      </c>
      <c r="CC66" s="203">
        <v>0</v>
      </c>
      <c r="CD66" s="203">
        <v>0</v>
      </c>
      <c r="CE66" s="203">
        <v>0</v>
      </c>
      <c r="CF66" s="329">
        <v>0</v>
      </c>
      <c r="CG66" s="329" t="s">
        <v>10</v>
      </c>
    </row>
    <row r="67" spans="2:85" s="31" customFormat="1" ht="15" customHeight="1">
      <c r="B67" s="43" t="s">
        <v>348</v>
      </c>
      <c r="C67" s="43" t="s">
        <v>433</v>
      </c>
      <c r="D67" s="46" t="s">
        <v>10</v>
      </c>
      <c r="E67" s="46" t="s">
        <v>10</v>
      </c>
      <c r="F67" s="46" t="s">
        <v>10</v>
      </c>
      <c r="G67" s="46" t="s">
        <v>10</v>
      </c>
      <c r="H67" s="46" t="s">
        <v>10</v>
      </c>
      <c r="I67" s="46" t="s">
        <v>10</v>
      </c>
      <c r="J67" s="46" t="s">
        <v>10</v>
      </c>
      <c r="K67" s="46" t="s">
        <v>10</v>
      </c>
      <c r="L67" s="46" t="s">
        <v>10</v>
      </c>
      <c r="M67" s="46" t="s">
        <v>10</v>
      </c>
      <c r="N67" s="46" t="s">
        <v>10</v>
      </c>
      <c r="O67" s="46" t="s">
        <v>10</v>
      </c>
      <c r="P67" s="46" t="s">
        <v>10</v>
      </c>
      <c r="Q67" s="46" t="s">
        <v>10</v>
      </c>
      <c r="R67" s="46" t="s">
        <v>10</v>
      </c>
      <c r="S67" s="46" t="s">
        <v>10</v>
      </c>
      <c r="T67" s="46" t="s">
        <v>10</v>
      </c>
      <c r="U67" s="46" t="s">
        <v>10</v>
      </c>
      <c r="V67" s="46" t="s">
        <v>10</v>
      </c>
      <c r="W67" s="46" t="s">
        <v>10</v>
      </c>
      <c r="X67" s="46" t="s">
        <v>10</v>
      </c>
      <c r="Y67" s="46" t="s">
        <v>10</v>
      </c>
      <c r="Z67" s="46" t="s">
        <v>10</v>
      </c>
      <c r="AA67" s="46" t="s">
        <v>10</v>
      </c>
      <c r="AB67" s="46" t="s">
        <v>10</v>
      </c>
      <c r="AC67" s="46" t="s">
        <v>10</v>
      </c>
      <c r="AD67" s="46" t="s">
        <v>10</v>
      </c>
      <c r="AE67" s="46" t="s">
        <v>10</v>
      </c>
      <c r="AF67" s="46" t="s">
        <v>10</v>
      </c>
      <c r="AG67" s="46" t="s">
        <v>10</v>
      </c>
      <c r="AH67" s="46" t="s">
        <v>10</v>
      </c>
      <c r="AI67" s="46" t="s">
        <v>10</v>
      </c>
      <c r="AJ67" s="46" t="s">
        <v>10</v>
      </c>
      <c r="AK67" s="46" t="s">
        <v>10</v>
      </c>
      <c r="AL67" s="46" t="s">
        <v>10</v>
      </c>
      <c r="AM67" s="46" t="s">
        <v>10</v>
      </c>
      <c r="AN67" s="46" t="s">
        <v>10</v>
      </c>
      <c r="AO67" s="46" t="s">
        <v>10</v>
      </c>
      <c r="AP67" s="46" t="s">
        <v>10</v>
      </c>
      <c r="AQ67" s="46" t="s">
        <v>10</v>
      </c>
      <c r="AR67" s="46" t="s">
        <v>10</v>
      </c>
      <c r="AS67" s="46" t="s">
        <v>10</v>
      </c>
      <c r="AT67" s="46" t="s">
        <v>10</v>
      </c>
      <c r="AU67" s="46">
        <v>11901</v>
      </c>
      <c r="AV67" s="46" t="s">
        <v>10</v>
      </c>
      <c r="AW67" s="46" t="s">
        <v>10</v>
      </c>
      <c r="AX67" s="46" t="s">
        <v>10</v>
      </c>
      <c r="AY67" s="46" t="s">
        <v>10</v>
      </c>
      <c r="AZ67" s="44" t="s">
        <v>10</v>
      </c>
      <c r="BA67" s="44" t="s">
        <v>10</v>
      </c>
      <c r="BB67" s="44" t="s">
        <v>10</v>
      </c>
      <c r="BC67" s="44" t="s">
        <v>10</v>
      </c>
      <c r="BD67" s="44" t="s">
        <v>10</v>
      </c>
      <c r="BE67" s="44" t="s">
        <v>10</v>
      </c>
      <c r="BF67" s="44" t="s">
        <v>10</v>
      </c>
      <c r="BG67" s="203">
        <v>0</v>
      </c>
      <c r="BH67" s="271">
        <v>0</v>
      </c>
      <c r="BI67" s="271">
        <v>0</v>
      </c>
      <c r="BJ67" s="271">
        <v>0</v>
      </c>
      <c r="BK67" s="44" t="s">
        <v>10</v>
      </c>
      <c r="BL67" s="329">
        <v>0</v>
      </c>
      <c r="BM67" s="329">
        <v>0</v>
      </c>
      <c r="BN67" s="329">
        <v>0</v>
      </c>
      <c r="BO67" s="329">
        <v>0</v>
      </c>
      <c r="BP67" s="329" t="s">
        <v>10</v>
      </c>
      <c r="BR67" s="44">
        <v>0</v>
      </c>
      <c r="BS67" s="44">
        <v>0</v>
      </c>
      <c r="BT67" s="44">
        <v>0</v>
      </c>
      <c r="BU67" s="44">
        <v>0</v>
      </c>
      <c r="BV67" s="44">
        <v>0</v>
      </c>
      <c r="BW67" s="44">
        <v>0</v>
      </c>
      <c r="BX67" s="44">
        <v>0</v>
      </c>
      <c r="BY67" s="44">
        <v>0</v>
      </c>
      <c r="BZ67" s="44">
        <v>0</v>
      </c>
      <c r="CA67" s="44">
        <v>0</v>
      </c>
      <c r="CB67" s="44">
        <v>11901</v>
      </c>
      <c r="CC67" s="203">
        <v>0</v>
      </c>
      <c r="CD67" s="203">
        <v>0</v>
      </c>
      <c r="CE67" s="203">
        <v>0</v>
      </c>
      <c r="CF67" s="329">
        <v>0</v>
      </c>
      <c r="CG67" s="329" t="s">
        <v>10</v>
      </c>
    </row>
    <row r="68" spans="2:85" s="31" customFormat="1" ht="15" customHeight="1">
      <c r="B68" s="43" t="s">
        <v>369</v>
      </c>
      <c r="C68" s="43" t="s">
        <v>369</v>
      </c>
      <c r="D68" s="46" t="s">
        <v>10</v>
      </c>
      <c r="E68" s="46" t="s">
        <v>10</v>
      </c>
      <c r="F68" s="46" t="s">
        <v>10</v>
      </c>
      <c r="G68" s="46" t="s">
        <v>10</v>
      </c>
      <c r="H68" s="46" t="s">
        <v>10</v>
      </c>
      <c r="I68" s="46" t="s">
        <v>10</v>
      </c>
      <c r="J68" s="46" t="s">
        <v>10</v>
      </c>
      <c r="K68" s="46" t="s">
        <v>10</v>
      </c>
      <c r="L68" s="46" t="s">
        <v>10</v>
      </c>
      <c r="M68" s="46" t="s">
        <v>10</v>
      </c>
      <c r="N68" s="46" t="s">
        <v>10</v>
      </c>
      <c r="O68" s="46" t="s">
        <v>10</v>
      </c>
      <c r="P68" s="46" t="s">
        <v>10</v>
      </c>
      <c r="Q68" s="46" t="s">
        <v>10</v>
      </c>
      <c r="R68" s="46" t="s">
        <v>10</v>
      </c>
      <c r="S68" s="46" t="s">
        <v>10</v>
      </c>
      <c r="T68" s="46" t="s">
        <v>10</v>
      </c>
      <c r="U68" s="46" t="s">
        <v>10</v>
      </c>
      <c r="V68" s="46" t="s">
        <v>10</v>
      </c>
      <c r="W68" s="46" t="s">
        <v>10</v>
      </c>
      <c r="X68" s="46" t="s">
        <v>10</v>
      </c>
      <c r="Y68" s="46" t="s">
        <v>10</v>
      </c>
      <c r="Z68" s="46" t="s">
        <v>10</v>
      </c>
      <c r="AA68" s="46" t="s">
        <v>10</v>
      </c>
      <c r="AB68" s="46" t="s">
        <v>10</v>
      </c>
      <c r="AC68" s="46" t="s">
        <v>10</v>
      </c>
      <c r="AD68" s="46" t="s">
        <v>10</v>
      </c>
      <c r="AE68" s="46" t="s">
        <v>10</v>
      </c>
      <c r="AF68" s="46" t="s">
        <v>10</v>
      </c>
      <c r="AG68" s="46" t="s">
        <v>10</v>
      </c>
      <c r="AH68" s="46" t="s">
        <v>10</v>
      </c>
      <c r="AI68" s="46" t="s">
        <v>10</v>
      </c>
      <c r="AJ68" s="46" t="s">
        <v>10</v>
      </c>
      <c r="AK68" s="46" t="s">
        <v>10</v>
      </c>
      <c r="AL68" s="46" t="s">
        <v>10</v>
      </c>
      <c r="AM68" s="46" t="s">
        <v>10</v>
      </c>
      <c r="AN68" s="46" t="s">
        <v>10</v>
      </c>
      <c r="AO68" s="46" t="s">
        <v>10</v>
      </c>
      <c r="AP68" s="46" t="s">
        <v>10</v>
      </c>
      <c r="AQ68" s="46" t="s">
        <v>10</v>
      </c>
      <c r="AR68" s="46" t="s">
        <v>10</v>
      </c>
      <c r="AS68" s="46" t="s">
        <v>10</v>
      </c>
      <c r="AT68" s="46" t="s">
        <v>10</v>
      </c>
      <c r="AU68" s="46" t="s">
        <v>10</v>
      </c>
      <c r="AV68" s="46" t="s">
        <v>10</v>
      </c>
      <c r="AW68" s="46" t="s">
        <v>10</v>
      </c>
      <c r="AX68" s="46" t="s">
        <v>10</v>
      </c>
      <c r="AY68" s="46">
        <v>-1333</v>
      </c>
      <c r="AZ68" s="44" t="s">
        <v>10</v>
      </c>
      <c r="BA68" s="44" t="s">
        <v>10</v>
      </c>
      <c r="BB68" s="44" t="s">
        <v>10</v>
      </c>
      <c r="BC68" s="44" t="s">
        <v>10</v>
      </c>
      <c r="BD68" s="44" t="s">
        <v>10</v>
      </c>
      <c r="BE68" s="44" t="s">
        <v>10</v>
      </c>
      <c r="BF68" s="44" t="s">
        <v>10</v>
      </c>
      <c r="BG68" s="203">
        <v>0</v>
      </c>
      <c r="BH68" s="271">
        <v>0</v>
      </c>
      <c r="BI68" s="271">
        <v>0</v>
      </c>
      <c r="BJ68" s="271">
        <v>0</v>
      </c>
      <c r="BK68" s="44" t="s">
        <v>10</v>
      </c>
      <c r="BL68" s="329">
        <v>0</v>
      </c>
      <c r="BM68" s="329">
        <v>0</v>
      </c>
      <c r="BN68" s="329">
        <v>0</v>
      </c>
      <c r="BO68" s="329">
        <v>0</v>
      </c>
      <c r="BP68" s="329" t="s">
        <v>10</v>
      </c>
      <c r="BR68" s="44">
        <v>0</v>
      </c>
      <c r="BS68" s="44">
        <v>0</v>
      </c>
      <c r="BT68" s="44">
        <v>0</v>
      </c>
      <c r="BU68" s="44">
        <v>0</v>
      </c>
      <c r="BV68" s="44">
        <v>0</v>
      </c>
      <c r="BW68" s="44">
        <v>0</v>
      </c>
      <c r="BX68" s="44">
        <v>0</v>
      </c>
      <c r="BY68" s="44">
        <v>0</v>
      </c>
      <c r="BZ68" s="44">
        <v>0</v>
      </c>
      <c r="CA68" s="44">
        <v>0</v>
      </c>
      <c r="CB68" s="203">
        <v>0</v>
      </c>
      <c r="CC68" s="44">
        <v>-1333</v>
      </c>
      <c r="CD68" s="203">
        <v>0</v>
      </c>
      <c r="CE68" s="203">
        <v>0</v>
      </c>
      <c r="CF68" s="329">
        <v>0</v>
      </c>
      <c r="CG68" s="329" t="s">
        <v>10</v>
      </c>
    </row>
    <row r="69" spans="2:85" s="31" customFormat="1" ht="15" customHeight="1">
      <c r="B69" s="125" t="s">
        <v>370</v>
      </c>
      <c r="C69" s="125" t="s">
        <v>434</v>
      </c>
      <c r="D69" s="126">
        <v>-53517</v>
      </c>
      <c r="E69" s="126">
        <v>-25075</v>
      </c>
      <c r="F69" s="126">
        <v>329682</v>
      </c>
      <c r="G69" s="126">
        <v>144325</v>
      </c>
      <c r="H69" s="126">
        <v>32933</v>
      </c>
      <c r="I69" s="126">
        <v>-189333</v>
      </c>
      <c r="J69" s="126">
        <v>-25717</v>
      </c>
      <c r="K69" s="126">
        <v>105335</v>
      </c>
      <c r="L69" s="126">
        <v>16041</v>
      </c>
      <c r="M69" s="126">
        <v>197890</v>
      </c>
      <c r="N69" s="126">
        <v>-275663</v>
      </c>
      <c r="O69" s="126">
        <v>151267</v>
      </c>
      <c r="P69" s="126">
        <v>560115</v>
      </c>
      <c r="Q69" s="126">
        <v>-331455</v>
      </c>
      <c r="R69" s="126">
        <v>-190036</v>
      </c>
      <c r="S69" s="126">
        <v>5917</v>
      </c>
      <c r="T69" s="126">
        <v>-83914</v>
      </c>
      <c r="U69" s="126">
        <v>-115764</v>
      </c>
      <c r="V69" s="126">
        <v>-226275</v>
      </c>
      <c r="W69" s="126">
        <v>50717</v>
      </c>
      <c r="X69" s="126">
        <v>127275</v>
      </c>
      <c r="Y69" s="126">
        <v>-141581</v>
      </c>
      <c r="Z69" s="126">
        <v>327869</v>
      </c>
      <c r="AA69" s="126">
        <v>-369419</v>
      </c>
      <c r="AB69" s="126">
        <v>-439380</v>
      </c>
      <c r="AC69" s="126">
        <v>-156171</v>
      </c>
      <c r="AD69" s="126">
        <v>-164422</v>
      </c>
      <c r="AE69" s="126">
        <v>104399</v>
      </c>
      <c r="AF69" s="126">
        <v>-178099</v>
      </c>
      <c r="AG69" s="126">
        <v>-215515</v>
      </c>
      <c r="AH69" s="126">
        <v>-146803</v>
      </c>
      <c r="AI69" s="126">
        <v>70104</v>
      </c>
      <c r="AJ69" s="126">
        <v>-187231</v>
      </c>
      <c r="AK69" s="126">
        <v>272220</v>
      </c>
      <c r="AL69" s="126">
        <v>420607</v>
      </c>
      <c r="AM69" s="126">
        <v>-257663</v>
      </c>
      <c r="AN69" s="126">
        <v>-289734</v>
      </c>
      <c r="AO69" s="126">
        <v>62669</v>
      </c>
      <c r="AP69" s="126">
        <v>-61536</v>
      </c>
      <c r="AQ69" s="126">
        <v>-40191</v>
      </c>
      <c r="AR69" s="126">
        <v>-236046</v>
      </c>
      <c r="AS69" s="126">
        <v>439891</v>
      </c>
      <c r="AT69" s="126">
        <v>98555</v>
      </c>
      <c r="AU69" s="126">
        <v>-166727</v>
      </c>
      <c r="AV69" s="126">
        <v>259382</v>
      </c>
      <c r="AW69" s="126">
        <v>-420137</v>
      </c>
      <c r="AX69" s="126">
        <v>176366</v>
      </c>
      <c r="AY69" s="126">
        <v>-109921</v>
      </c>
      <c r="AZ69" s="126">
        <v>219789</v>
      </c>
      <c r="BA69" s="126">
        <v>266929</v>
      </c>
      <c r="BB69" s="126">
        <v>-394186</v>
      </c>
      <c r="BC69" s="126">
        <v>53162</v>
      </c>
      <c r="BD69" s="126">
        <v>-322947</v>
      </c>
      <c r="BE69" s="126">
        <v>-308446</v>
      </c>
      <c r="BF69" s="126">
        <v>-380541</v>
      </c>
      <c r="BG69" s="126">
        <v>-203010</v>
      </c>
      <c r="BH69" s="126">
        <v>363045</v>
      </c>
      <c r="BI69" s="126">
        <v>-317388</v>
      </c>
      <c r="BJ69" s="126">
        <v>-237914</v>
      </c>
      <c r="BK69" s="126">
        <v>352468</v>
      </c>
      <c r="BL69" s="332">
        <v>2011745</v>
      </c>
      <c r="BM69" s="332">
        <v>-437902</v>
      </c>
      <c r="BN69" s="332">
        <v>410041</v>
      </c>
      <c r="BO69" s="332">
        <v>-17892</v>
      </c>
      <c r="BP69" s="332">
        <v>-400058</v>
      </c>
      <c r="BR69" s="126">
        <v>395415</v>
      </c>
      <c r="BS69" s="126">
        <v>-76782</v>
      </c>
      <c r="BT69" s="126">
        <v>89535</v>
      </c>
      <c r="BU69" s="126">
        <v>44541</v>
      </c>
      <c r="BV69" s="126">
        <v>-375236</v>
      </c>
      <c r="BW69" s="126">
        <v>-55856</v>
      </c>
      <c r="BX69" s="126">
        <v>-655574</v>
      </c>
      <c r="BY69" s="126">
        <v>-470313</v>
      </c>
      <c r="BZ69" s="126">
        <v>247933</v>
      </c>
      <c r="CA69" s="126">
        <v>-328792</v>
      </c>
      <c r="CB69" s="126">
        <v>135673</v>
      </c>
      <c r="CC69" s="126">
        <v>-94310</v>
      </c>
      <c r="CD69" s="126">
        <v>145694</v>
      </c>
      <c r="CE69" s="126">
        <v>-1214944</v>
      </c>
      <c r="CF69" s="332">
        <v>160211</v>
      </c>
      <c r="CG69" s="332">
        <v>1965992</v>
      </c>
    </row>
    <row r="70" spans="2:85" s="31" customFormat="1" ht="15" customHeight="1">
      <c r="B70" s="36" t="s">
        <v>801</v>
      </c>
      <c r="C70" s="36" t="s">
        <v>802</v>
      </c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>
        <v>-1962</v>
      </c>
      <c r="BJ70" s="203">
        <v>0</v>
      </c>
      <c r="BK70" s="44">
        <v>1384</v>
      </c>
      <c r="BL70" s="329">
        <v>0</v>
      </c>
      <c r="BM70" s="329">
        <v>0</v>
      </c>
      <c r="BN70" s="329">
        <v>-2291</v>
      </c>
      <c r="BO70" s="329">
        <v>-3097</v>
      </c>
      <c r="BP70" s="329">
        <v>-40102</v>
      </c>
      <c r="BR70" s="44"/>
      <c r="BS70" s="44"/>
      <c r="BT70" s="44"/>
      <c r="BU70" s="44"/>
      <c r="BV70" s="44"/>
      <c r="BW70" s="44"/>
      <c r="BX70" s="44"/>
      <c r="BY70" s="44"/>
      <c r="BZ70" s="44"/>
      <c r="CA70" s="44"/>
      <c r="CB70" s="44" t="s">
        <v>10</v>
      </c>
      <c r="CC70" s="44" t="s">
        <v>10</v>
      </c>
      <c r="CD70" s="44" t="s">
        <v>10</v>
      </c>
      <c r="CE70" s="44" t="s">
        <v>10</v>
      </c>
      <c r="CF70" s="329">
        <v>-578</v>
      </c>
      <c r="CG70" s="329">
        <v>-5388</v>
      </c>
    </row>
    <row r="71" spans="2:85" s="31" customFormat="1" ht="15" customHeight="1">
      <c r="B71" s="36" t="s">
        <v>371</v>
      </c>
      <c r="C71" s="36" t="s">
        <v>435</v>
      </c>
      <c r="D71" s="44">
        <v>-19413</v>
      </c>
      <c r="E71" s="44">
        <v>-11159</v>
      </c>
      <c r="F71" s="44">
        <v>-22970</v>
      </c>
      <c r="G71" s="44" t="s">
        <v>10</v>
      </c>
      <c r="H71" s="44">
        <v>-23784</v>
      </c>
      <c r="I71" s="44">
        <v>-38162</v>
      </c>
      <c r="J71" s="44">
        <v>-36304</v>
      </c>
      <c r="K71" s="44" t="s">
        <v>10</v>
      </c>
      <c r="L71" s="44">
        <v>-15252</v>
      </c>
      <c r="M71" s="44">
        <v>-34425</v>
      </c>
      <c r="N71" s="44">
        <v>-13118</v>
      </c>
      <c r="O71" s="44">
        <v>-22514</v>
      </c>
      <c r="P71" s="44" t="s">
        <v>10</v>
      </c>
      <c r="Q71" s="44" t="s">
        <v>10</v>
      </c>
      <c r="R71" s="44">
        <v>-5565</v>
      </c>
      <c r="S71" s="44">
        <v>2636</v>
      </c>
      <c r="T71" s="44">
        <v>-26304</v>
      </c>
      <c r="U71" s="44">
        <v>-16859</v>
      </c>
      <c r="V71" s="44" t="s">
        <v>10</v>
      </c>
      <c r="W71" s="44" t="s">
        <v>10</v>
      </c>
      <c r="X71" s="44">
        <v>-71565</v>
      </c>
      <c r="Y71" s="44">
        <v>42604</v>
      </c>
      <c r="Z71" s="44">
        <v>-2556</v>
      </c>
      <c r="AA71" s="44">
        <v>-2525</v>
      </c>
      <c r="AB71" s="44" t="s">
        <v>10</v>
      </c>
      <c r="AC71" s="44" t="s">
        <v>10</v>
      </c>
      <c r="AD71" s="44">
        <v>-4093</v>
      </c>
      <c r="AE71" s="44">
        <v>3756</v>
      </c>
      <c r="AF71" s="44" t="s">
        <v>10</v>
      </c>
      <c r="AG71" s="44" t="s">
        <v>10</v>
      </c>
      <c r="AH71" s="44" t="s">
        <v>10</v>
      </c>
      <c r="AI71" s="44" t="s">
        <v>10</v>
      </c>
      <c r="AJ71" s="44" t="s">
        <v>10</v>
      </c>
      <c r="AK71" s="44" t="s">
        <v>10</v>
      </c>
      <c r="AL71" s="44" t="s">
        <v>10</v>
      </c>
      <c r="AM71" s="44" t="s">
        <v>10</v>
      </c>
      <c r="AN71" s="44">
        <v>-11818</v>
      </c>
      <c r="AO71" s="44">
        <v>-76428</v>
      </c>
      <c r="AP71" s="44">
        <v>-59751</v>
      </c>
      <c r="AQ71" s="44">
        <v>-2698</v>
      </c>
      <c r="AR71" s="44">
        <v>-58443</v>
      </c>
      <c r="AS71" s="44" t="s">
        <v>10</v>
      </c>
      <c r="AT71" s="44">
        <v>-32911</v>
      </c>
      <c r="AU71" s="44">
        <v>-22028</v>
      </c>
      <c r="AV71" s="44">
        <v>-60566</v>
      </c>
      <c r="AW71" s="44">
        <v>-129422</v>
      </c>
      <c r="AX71" s="44">
        <v>-47363</v>
      </c>
      <c r="AY71" s="44">
        <v>-24788</v>
      </c>
      <c r="AZ71" s="44">
        <v>-54929</v>
      </c>
      <c r="BA71" s="44">
        <v>-160069</v>
      </c>
      <c r="BB71" s="44">
        <v>-72267</v>
      </c>
      <c r="BC71" s="44">
        <v>-44381</v>
      </c>
      <c r="BD71" s="44">
        <v>-104063</v>
      </c>
      <c r="BE71" s="44">
        <v>-19024</v>
      </c>
      <c r="BF71" s="44">
        <v>-123109</v>
      </c>
      <c r="BG71" s="44">
        <v>-47986</v>
      </c>
      <c r="BH71" s="44">
        <v>-130447</v>
      </c>
      <c r="BI71" s="44">
        <v>-44631</v>
      </c>
      <c r="BJ71" s="44">
        <v>-78124</v>
      </c>
      <c r="BK71" s="44">
        <v>-101211</v>
      </c>
      <c r="BL71" s="329">
        <v>-104452</v>
      </c>
      <c r="BM71" s="329">
        <v>-23304</v>
      </c>
      <c r="BN71" s="329">
        <v>-38947</v>
      </c>
      <c r="BO71" s="329">
        <v>2</v>
      </c>
      <c r="BP71" s="329">
        <v>-53856</v>
      </c>
      <c r="BR71" s="44">
        <v>-53542</v>
      </c>
      <c r="BS71" s="44">
        <v>-98250</v>
      </c>
      <c r="BT71" s="44">
        <v>-85309</v>
      </c>
      <c r="BU71" s="44">
        <v>-2929</v>
      </c>
      <c r="BV71" s="44">
        <v>-43163</v>
      </c>
      <c r="BW71" s="44">
        <v>-34042</v>
      </c>
      <c r="BX71" s="44">
        <v>-337</v>
      </c>
      <c r="BY71" s="44">
        <v>0</v>
      </c>
      <c r="BZ71" s="44">
        <v>0</v>
      </c>
      <c r="CA71" s="44">
        <v>-150695</v>
      </c>
      <c r="CB71" s="44">
        <v>-113382</v>
      </c>
      <c r="CC71" s="44">
        <v>-262139</v>
      </c>
      <c r="CD71" s="44">
        <v>-331646</v>
      </c>
      <c r="CE71" s="44">
        <v>-294182</v>
      </c>
      <c r="CF71" s="329">
        <v>-354413</v>
      </c>
      <c r="CG71" s="329">
        <v>-166701</v>
      </c>
    </row>
    <row r="72" spans="2:85" s="31" customFormat="1" ht="15" customHeight="1">
      <c r="B72" s="36" t="s">
        <v>372</v>
      </c>
      <c r="C72" s="36" t="s">
        <v>436</v>
      </c>
      <c r="D72" s="44">
        <v>-1509</v>
      </c>
      <c r="E72" s="44">
        <v>1930</v>
      </c>
      <c r="F72" s="44">
        <v>6345</v>
      </c>
      <c r="G72" s="44" t="s">
        <v>10</v>
      </c>
      <c r="H72" s="44">
        <v>3527</v>
      </c>
      <c r="I72" s="44">
        <v>-1064</v>
      </c>
      <c r="J72" s="44">
        <v>-1812</v>
      </c>
      <c r="K72" s="44" t="s">
        <v>10</v>
      </c>
      <c r="L72" s="44">
        <v>-252</v>
      </c>
      <c r="M72" s="44">
        <v>252</v>
      </c>
      <c r="N72" s="44">
        <v>-1713</v>
      </c>
      <c r="O72" s="44" t="s">
        <v>10</v>
      </c>
      <c r="P72" s="44" t="s">
        <v>10</v>
      </c>
      <c r="Q72" s="44" t="s">
        <v>10</v>
      </c>
      <c r="R72" s="44" t="s">
        <v>10</v>
      </c>
      <c r="S72" s="44" t="s">
        <v>10</v>
      </c>
      <c r="T72" s="44" t="s">
        <v>10</v>
      </c>
      <c r="U72" s="44" t="s">
        <v>10</v>
      </c>
      <c r="V72" s="44" t="s">
        <v>10</v>
      </c>
      <c r="W72" s="44" t="s">
        <v>10</v>
      </c>
      <c r="X72" s="44" t="s">
        <v>10</v>
      </c>
      <c r="Y72" s="44" t="s">
        <v>10</v>
      </c>
      <c r="Z72" s="44" t="s">
        <v>10</v>
      </c>
      <c r="AA72" s="44" t="s">
        <v>10</v>
      </c>
      <c r="AB72" s="44" t="s">
        <v>10</v>
      </c>
      <c r="AC72" s="44" t="s">
        <v>10</v>
      </c>
      <c r="AD72" s="44" t="s">
        <v>10</v>
      </c>
      <c r="AE72" s="44" t="s">
        <v>10</v>
      </c>
      <c r="AF72" s="44" t="s">
        <v>10</v>
      </c>
      <c r="AG72" s="44" t="s">
        <v>10</v>
      </c>
      <c r="AH72" s="44" t="s">
        <v>10</v>
      </c>
      <c r="AI72" s="44" t="s">
        <v>10</v>
      </c>
      <c r="AJ72" s="44" t="s">
        <v>10</v>
      </c>
      <c r="AK72" s="44" t="s">
        <v>10</v>
      </c>
      <c r="AL72" s="44" t="s">
        <v>10</v>
      </c>
      <c r="AM72" s="44" t="s">
        <v>10</v>
      </c>
      <c r="AN72" s="44" t="s">
        <v>10</v>
      </c>
      <c r="AO72" s="44" t="s">
        <v>10</v>
      </c>
      <c r="AP72" s="44" t="s">
        <v>10</v>
      </c>
      <c r="AQ72" s="44" t="s">
        <v>10</v>
      </c>
      <c r="AR72" s="44" t="s">
        <v>10</v>
      </c>
      <c r="AS72" s="44" t="s">
        <v>10</v>
      </c>
      <c r="AT72" s="44" t="s">
        <v>10</v>
      </c>
      <c r="AU72" s="44"/>
      <c r="AV72" s="44" t="s">
        <v>10</v>
      </c>
      <c r="AW72" s="44" t="s">
        <v>10</v>
      </c>
      <c r="AX72" s="44" t="s">
        <v>10</v>
      </c>
      <c r="AY72" s="44" t="s">
        <v>10</v>
      </c>
      <c r="AZ72" s="44" t="s">
        <v>10</v>
      </c>
      <c r="BA72" s="44" t="s">
        <v>10</v>
      </c>
      <c r="BB72" s="44" t="s">
        <v>10</v>
      </c>
      <c r="BC72" s="44" t="s">
        <v>10</v>
      </c>
      <c r="BD72" s="44" t="s">
        <v>10</v>
      </c>
      <c r="BE72" s="44" t="s">
        <v>10</v>
      </c>
      <c r="BF72" s="44" t="s">
        <v>10</v>
      </c>
      <c r="BG72" s="203">
        <v>0</v>
      </c>
      <c r="BH72" s="203">
        <v>0</v>
      </c>
      <c r="BI72" s="203">
        <v>0</v>
      </c>
      <c r="BJ72" s="203">
        <v>0</v>
      </c>
      <c r="BK72" s="44" t="s">
        <v>10</v>
      </c>
      <c r="BL72" s="329">
        <v>0</v>
      </c>
      <c r="BM72" s="329">
        <v>0</v>
      </c>
      <c r="BN72" s="329">
        <v>0</v>
      </c>
      <c r="BO72" s="329">
        <v>0</v>
      </c>
      <c r="BP72" s="329" t="s">
        <v>10</v>
      </c>
      <c r="BR72" s="44">
        <v>6766</v>
      </c>
      <c r="BS72" s="44">
        <v>651</v>
      </c>
      <c r="BT72" s="44">
        <v>-1713</v>
      </c>
      <c r="BU72" s="44">
        <v>0</v>
      </c>
      <c r="BV72" s="44">
        <v>0</v>
      </c>
      <c r="BW72" s="44">
        <v>0</v>
      </c>
      <c r="BX72" s="44">
        <v>0</v>
      </c>
      <c r="BY72" s="44">
        <v>0</v>
      </c>
      <c r="BZ72" s="44">
        <v>0</v>
      </c>
      <c r="CA72" s="44">
        <v>0</v>
      </c>
      <c r="CB72" s="203">
        <v>0</v>
      </c>
      <c r="CC72" s="203">
        <v>0</v>
      </c>
      <c r="CD72" s="203">
        <v>0</v>
      </c>
      <c r="CE72" s="203">
        <v>0</v>
      </c>
      <c r="CF72" s="329">
        <v>0</v>
      </c>
      <c r="CG72" s="329" t="s">
        <v>10</v>
      </c>
    </row>
    <row r="73" spans="2:85" s="31" customFormat="1" ht="15" customHeight="1">
      <c r="B73" s="36" t="s">
        <v>373</v>
      </c>
      <c r="C73" s="36" t="s">
        <v>437</v>
      </c>
      <c r="D73" s="44">
        <v>-63</v>
      </c>
      <c r="E73" s="44">
        <v>3152</v>
      </c>
      <c r="F73" s="44">
        <v>1164</v>
      </c>
      <c r="G73" s="44" t="s">
        <v>10</v>
      </c>
      <c r="H73" s="44">
        <v>-5686</v>
      </c>
      <c r="I73" s="44">
        <v>-8991</v>
      </c>
      <c r="J73" s="44">
        <v>-2857</v>
      </c>
      <c r="K73" s="44" t="s">
        <v>10</v>
      </c>
      <c r="L73" s="44">
        <v>-157</v>
      </c>
      <c r="M73" s="44">
        <v>-11603</v>
      </c>
      <c r="N73" s="44">
        <v>1148</v>
      </c>
      <c r="O73" s="44" t="s">
        <v>10</v>
      </c>
      <c r="P73" s="44">
        <v>27</v>
      </c>
      <c r="Q73" s="44">
        <v>-3951</v>
      </c>
      <c r="R73" s="44">
        <v>3603</v>
      </c>
      <c r="S73" s="44" t="s">
        <v>10</v>
      </c>
      <c r="T73" s="44">
        <v>4144</v>
      </c>
      <c r="U73" s="44">
        <v>498</v>
      </c>
      <c r="V73" s="44">
        <v>1650</v>
      </c>
      <c r="W73" s="44" t="s">
        <v>10</v>
      </c>
      <c r="X73" s="44" t="s">
        <v>10</v>
      </c>
      <c r="Y73" s="44" t="s">
        <v>10</v>
      </c>
      <c r="Z73" s="44" t="s">
        <v>10</v>
      </c>
      <c r="AA73" s="44" t="s">
        <v>10</v>
      </c>
      <c r="AB73" s="44" t="s">
        <v>10</v>
      </c>
      <c r="AC73" s="44" t="s">
        <v>10</v>
      </c>
      <c r="AD73" s="44" t="s">
        <v>10</v>
      </c>
      <c r="AE73" s="44" t="s">
        <v>10</v>
      </c>
      <c r="AF73" s="44" t="s">
        <v>10</v>
      </c>
      <c r="AG73" s="44" t="s">
        <v>10</v>
      </c>
      <c r="AH73" s="44" t="s">
        <v>10</v>
      </c>
      <c r="AI73" s="44" t="s">
        <v>10</v>
      </c>
      <c r="AJ73" s="44" t="s">
        <v>10</v>
      </c>
      <c r="AK73" s="44" t="s">
        <v>10</v>
      </c>
      <c r="AL73" s="44" t="s">
        <v>10</v>
      </c>
      <c r="AM73" s="44" t="s">
        <v>10</v>
      </c>
      <c r="AN73" s="44" t="s">
        <v>10</v>
      </c>
      <c r="AO73" s="44" t="s">
        <v>10</v>
      </c>
      <c r="AP73" s="44" t="s">
        <v>10</v>
      </c>
      <c r="AQ73" s="44" t="s">
        <v>10</v>
      </c>
      <c r="AR73" s="44" t="s">
        <v>10</v>
      </c>
      <c r="AS73" s="44" t="s">
        <v>10</v>
      </c>
      <c r="AT73" s="44" t="s">
        <v>10</v>
      </c>
      <c r="AU73" s="44" t="s">
        <v>10</v>
      </c>
      <c r="AV73" s="44" t="s">
        <v>10</v>
      </c>
      <c r="AW73" s="44" t="s">
        <v>10</v>
      </c>
      <c r="AX73" s="44" t="s">
        <v>10</v>
      </c>
      <c r="AY73" s="44" t="s">
        <v>10</v>
      </c>
      <c r="AZ73" s="44" t="s">
        <v>10</v>
      </c>
      <c r="BA73" s="44" t="s">
        <v>10</v>
      </c>
      <c r="BB73" s="44" t="s">
        <v>10</v>
      </c>
      <c r="BC73" s="44" t="s">
        <v>10</v>
      </c>
      <c r="BD73" s="44" t="s">
        <v>10</v>
      </c>
      <c r="BE73" s="44" t="s">
        <v>10</v>
      </c>
      <c r="BF73" s="44" t="s">
        <v>10</v>
      </c>
      <c r="BG73" s="203">
        <v>0</v>
      </c>
      <c r="BH73" s="203">
        <v>0</v>
      </c>
      <c r="BI73" s="203">
        <v>0</v>
      </c>
      <c r="BJ73" s="203">
        <v>0</v>
      </c>
      <c r="BK73" s="44">
        <v>-574</v>
      </c>
      <c r="BL73" s="329">
        <v>0</v>
      </c>
      <c r="BM73" s="329">
        <v>0</v>
      </c>
      <c r="BN73" s="329">
        <v>0</v>
      </c>
      <c r="BO73" s="329">
        <v>-2138</v>
      </c>
      <c r="BP73" s="329" t="s">
        <v>10</v>
      </c>
      <c r="BR73" s="44">
        <v>4253</v>
      </c>
      <c r="BS73" s="44">
        <v>-17534</v>
      </c>
      <c r="BT73" s="44">
        <v>-10612</v>
      </c>
      <c r="BU73" s="44">
        <v>-321</v>
      </c>
      <c r="BV73" s="44">
        <v>6292</v>
      </c>
      <c r="BW73" s="44">
        <v>0</v>
      </c>
      <c r="BX73" s="44">
        <v>0</v>
      </c>
      <c r="BY73" s="44">
        <v>0</v>
      </c>
      <c r="BZ73" s="44">
        <v>0</v>
      </c>
      <c r="CA73" s="44">
        <v>0</v>
      </c>
      <c r="CB73" s="203">
        <v>0</v>
      </c>
      <c r="CC73" s="203">
        <v>0</v>
      </c>
      <c r="CD73" s="203">
        <v>0</v>
      </c>
      <c r="CE73" s="203">
        <v>0</v>
      </c>
      <c r="CF73" s="329">
        <v>-574</v>
      </c>
      <c r="CG73" s="329">
        <v>-2138</v>
      </c>
    </row>
    <row r="74" spans="2:85" s="31" customFormat="1" ht="15" customHeight="1">
      <c r="B74" s="43" t="s">
        <v>374</v>
      </c>
      <c r="C74" s="43" t="s">
        <v>438</v>
      </c>
      <c r="D74" s="44">
        <v>42382</v>
      </c>
      <c r="E74" s="44">
        <v>23355</v>
      </c>
      <c r="F74" s="44">
        <v>393873</v>
      </c>
      <c r="G74" s="44">
        <v>237387</v>
      </c>
      <c r="H74" s="44">
        <v>111984</v>
      </c>
      <c r="I74" s="44">
        <v>109267</v>
      </c>
      <c r="J74" s="44">
        <v>107322</v>
      </c>
      <c r="K74" s="44">
        <v>234236</v>
      </c>
      <c r="L74" s="44">
        <v>100052</v>
      </c>
      <c r="M74" s="44">
        <v>310101</v>
      </c>
      <c r="N74" s="44">
        <v>118085</v>
      </c>
      <c r="O74" s="44">
        <v>230214</v>
      </c>
      <c r="P74" s="44">
        <v>689579</v>
      </c>
      <c r="Q74" s="44">
        <v>104360</v>
      </c>
      <c r="R74" s="44">
        <v>429898</v>
      </c>
      <c r="S74" s="44">
        <v>323555</v>
      </c>
      <c r="T74" s="44">
        <v>55700</v>
      </c>
      <c r="U74" s="44">
        <v>90137</v>
      </c>
      <c r="V74" s="44">
        <v>138446</v>
      </c>
      <c r="W74" s="44">
        <v>212686</v>
      </c>
      <c r="X74" s="44">
        <v>387017</v>
      </c>
      <c r="Y74" s="44">
        <v>97490</v>
      </c>
      <c r="Z74" s="44">
        <v>574034</v>
      </c>
      <c r="AA74" s="44">
        <v>241495</v>
      </c>
      <c r="AB74" s="44">
        <v>30895</v>
      </c>
      <c r="AC74" s="44">
        <v>175399</v>
      </c>
      <c r="AD74" s="44">
        <v>53452</v>
      </c>
      <c r="AE74" s="44">
        <v>260509</v>
      </c>
      <c r="AF74" s="44">
        <v>19634</v>
      </c>
      <c r="AG74" s="44">
        <v>28609</v>
      </c>
      <c r="AH74" s="44">
        <v>153431</v>
      </c>
      <c r="AI74" s="44">
        <v>334305</v>
      </c>
      <c r="AJ74" s="44">
        <v>21812</v>
      </c>
      <c r="AK74" s="44">
        <v>485898</v>
      </c>
      <c r="AL74" s="44">
        <v>849706</v>
      </c>
      <c r="AM74" s="44">
        <v>110001</v>
      </c>
      <c r="AN74" s="44">
        <v>31727</v>
      </c>
      <c r="AO74" s="44">
        <v>578048</v>
      </c>
      <c r="AP74" s="44">
        <v>209213</v>
      </c>
      <c r="AQ74" s="44">
        <v>60085</v>
      </c>
      <c r="AR74" s="44">
        <v>32792</v>
      </c>
      <c r="AS74" s="44">
        <v>729822</v>
      </c>
      <c r="AT74" s="44">
        <v>349216</v>
      </c>
      <c r="AU74" s="44">
        <v>213458</v>
      </c>
      <c r="AV74" s="44">
        <v>536193</v>
      </c>
      <c r="AW74" s="44">
        <v>178554</v>
      </c>
      <c r="AX74" s="44">
        <v>386405</v>
      </c>
      <c r="AY74" s="44">
        <v>256177</v>
      </c>
      <c r="AZ74" s="44">
        <v>855883</v>
      </c>
      <c r="BA74" s="44">
        <v>558037</v>
      </c>
      <c r="BB74" s="44">
        <v>49757</v>
      </c>
      <c r="BC74" s="44">
        <v>1465131</v>
      </c>
      <c r="BD74" s="44">
        <v>277013</v>
      </c>
      <c r="BE74" s="44">
        <v>189482</v>
      </c>
      <c r="BF74" s="44">
        <v>170325</v>
      </c>
      <c r="BG74" s="44">
        <v>379818</v>
      </c>
      <c r="BH74" s="44">
        <v>1108446</v>
      </c>
      <c r="BI74" s="44">
        <v>971244</v>
      </c>
      <c r="BJ74" s="44">
        <v>360066</v>
      </c>
      <c r="BK74" s="44">
        <v>1028432</v>
      </c>
      <c r="BL74" s="329">
        <v>3108701</v>
      </c>
      <c r="BM74" s="329">
        <v>554702</v>
      </c>
      <c r="BN74" s="329">
        <v>1628338</v>
      </c>
      <c r="BO74" s="329">
        <v>999670</v>
      </c>
      <c r="BP74" s="329">
        <v>637419</v>
      </c>
      <c r="BR74" s="44">
        <v>696997</v>
      </c>
      <c r="BS74" s="44">
        <v>562809</v>
      </c>
      <c r="BT74" s="44">
        <v>758452</v>
      </c>
      <c r="BU74" s="44">
        <v>1547392</v>
      </c>
      <c r="BV74" s="44">
        <v>496969</v>
      </c>
      <c r="BW74" s="44">
        <v>1300036</v>
      </c>
      <c r="BX74" s="44">
        <v>520255</v>
      </c>
      <c r="BY74" s="44">
        <v>535979</v>
      </c>
      <c r="BZ74" s="44">
        <v>1467417</v>
      </c>
      <c r="CA74" s="44">
        <v>879073</v>
      </c>
      <c r="CB74" s="44">
        <v>1325288</v>
      </c>
      <c r="CC74" s="44">
        <v>1357329</v>
      </c>
      <c r="CD74" s="44">
        <v>2928808</v>
      </c>
      <c r="CE74" s="44">
        <v>1016638</v>
      </c>
      <c r="CF74" s="329">
        <v>3468188</v>
      </c>
      <c r="CG74" s="329">
        <v>6291411</v>
      </c>
    </row>
    <row r="75" spans="2:85" s="31" customFormat="1" ht="15" customHeight="1">
      <c r="B75" s="43" t="s">
        <v>375</v>
      </c>
      <c r="C75" s="43" t="s">
        <v>439</v>
      </c>
      <c r="D75" s="44">
        <v>-62516</v>
      </c>
      <c r="E75" s="44">
        <v>-35711</v>
      </c>
      <c r="F75" s="44">
        <v>-43486</v>
      </c>
      <c r="G75" s="44">
        <v>-76346</v>
      </c>
      <c r="H75" s="44">
        <v>-38063</v>
      </c>
      <c r="I75" s="44">
        <v>-232476</v>
      </c>
      <c r="J75" s="44">
        <v>-76988</v>
      </c>
      <c r="K75" s="44">
        <v>-98050</v>
      </c>
      <c r="L75" s="44">
        <v>0</v>
      </c>
      <c r="M75" s="44">
        <v>-32780</v>
      </c>
      <c r="N75" s="44">
        <v>-13118</v>
      </c>
      <c r="O75" s="44">
        <v>-428418</v>
      </c>
      <c r="P75" s="44">
        <v>-98903</v>
      </c>
      <c r="Q75" s="44">
        <v>95574</v>
      </c>
      <c r="R75" s="44">
        <v>-725691</v>
      </c>
      <c r="S75" s="44">
        <v>-169684</v>
      </c>
      <c r="T75" s="44" t="s">
        <v>10</v>
      </c>
      <c r="U75" s="44">
        <v>-23074</v>
      </c>
      <c r="V75" s="44">
        <v>-31832</v>
      </c>
      <c r="W75" s="44">
        <v>-558248</v>
      </c>
      <c r="X75" s="44">
        <v>-140780</v>
      </c>
      <c r="Y75" s="44">
        <v>-204209</v>
      </c>
      <c r="Z75" s="44">
        <v>-186516</v>
      </c>
      <c r="AA75" s="44">
        <v>-546096</v>
      </c>
      <c r="AB75" s="44" t="s">
        <v>10</v>
      </c>
      <c r="AC75" s="44">
        <v>-4227</v>
      </c>
      <c r="AD75" s="44">
        <v>-2402</v>
      </c>
      <c r="AE75" s="44">
        <v>-1042938</v>
      </c>
      <c r="AF75" s="44">
        <v>-1581</v>
      </c>
      <c r="AG75" s="44">
        <v>-8006</v>
      </c>
      <c r="AH75" s="44">
        <v>-9625</v>
      </c>
      <c r="AI75" s="44">
        <v>-744365</v>
      </c>
      <c r="AJ75" s="44">
        <v>-161622</v>
      </c>
      <c r="AK75" s="44">
        <v>-137524</v>
      </c>
      <c r="AL75" s="44">
        <v>-357703</v>
      </c>
      <c r="AM75" s="44">
        <v>-324881</v>
      </c>
      <c r="AN75" s="44">
        <v>-258410</v>
      </c>
      <c r="AO75" s="44">
        <v>-402306</v>
      </c>
      <c r="AP75" s="44">
        <v>-122984</v>
      </c>
      <c r="AQ75" s="44">
        <v>-51046</v>
      </c>
      <c r="AR75" s="44">
        <v>-177420</v>
      </c>
      <c r="AS75" s="44">
        <v>-210833</v>
      </c>
      <c r="AT75" s="44">
        <v>-102760</v>
      </c>
      <c r="AU75" s="44">
        <v>-293048</v>
      </c>
      <c r="AV75" s="44">
        <v>-212346</v>
      </c>
      <c r="AW75" s="44">
        <v>-382189</v>
      </c>
      <c r="AX75" s="44">
        <v>-120157</v>
      </c>
      <c r="AY75" s="44">
        <v>-264071</v>
      </c>
      <c r="AZ75" s="44">
        <v>-477074</v>
      </c>
      <c r="BA75" s="44">
        <v>-281742</v>
      </c>
      <c r="BB75" s="44">
        <v>-195209</v>
      </c>
      <c r="BC75" s="44">
        <v>-1075652</v>
      </c>
      <c r="BD75" s="44">
        <v>-295134</v>
      </c>
      <c r="BE75" s="44">
        <v>-312878</v>
      </c>
      <c r="BF75" s="44">
        <v>-237564</v>
      </c>
      <c r="BG75" s="44">
        <v>-340697</v>
      </c>
      <c r="BH75" s="44">
        <v>-453548</v>
      </c>
      <c r="BI75" s="44">
        <v>-989171</v>
      </c>
      <c r="BJ75" s="44">
        <v>-383670</v>
      </c>
      <c r="BK75" s="44">
        <v>-361128</v>
      </c>
      <c r="BL75" s="329">
        <v>-817189</v>
      </c>
      <c r="BM75" s="329">
        <v>-628337</v>
      </c>
      <c r="BN75" s="329">
        <v>-1316891</v>
      </c>
      <c r="BO75" s="329">
        <v>-836822</v>
      </c>
      <c r="BP75" s="329">
        <v>-643704</v>
      </c>
      <c r="BR75" s="44">
        <v>-218059</v>
      </c>
      <c r="BS75" s="44">
        <v>-445577</v>
      </c>
      <c r="BT75" s="44">
        <v>-474316</v>
      </c>
      <c r="BU75" s="44">
        <v>-898704</v>
      </c>
      <c r="BV75" s="44">
        <v>-613154</v>
      </c>
      <c r="BW75" s="44">
        <v>-1077601</v>
      </c>
      <c r="BX75" s="44">
        <v>-1049567</v>
      </c>
      <c r="BY75" s="44">
        <v>-763577</v>
      </c>
      <c r="BZ75" s="44">
        <v>-981730</v>
      </c>
      <c r="CA75" s="44">
        <v>-834746</v>
      </c>
      <c r="CB75" s="44">
        <v>-784061</v>
      </c>
      <c r="CC75" s="44">
        <v>-978763</v>
      </c>
      <c r="CD75" s="44">
        <v>-2029677</v>
      </c>
      <c r="CE75" s="44">
        <v>-1187474</v>
      </c>
      <c r="CF75" s="329">
        <v>-2187517</v>
      </c>
      <c r="CG75" s="329">
        <v>-3599239</v>
      </c>
    </row>
    <row r="76" spans="2:85" s="31" customFormat="1" ht="15" customHeight="1">
      <c r="B76" s="43" t="s">
        <v>379</v>
      </c>
      <c r="C76" s="43" t="s">
        <v>444</v>
      </c>
      <c r="D76" s="44">
        <v>-12398</v>
      </c>
      <c r="E76" s="44">
        <v>-6642</v>
      </c>
      <c r="F76" s="44">
        <v>-5244</v>
      </c>
      <c r="G76" s="44">
        <v>-20252</v>
      </c>
      <c r="H76" s="44">
        <v>-15045</v>
      </c>
      <c r="I76" s="44">
        <v>-17907</v>
      </c>
      <c r="J76" s="44">
        <v>-15078</v>
      </c>
      <c r="K76" s="44">
        <v>-21099</v>
      </c>
      <c r="L76" s="44">
        <v>-23089</v>
      </c>
      <c r="M76" s="44">
        <v>-20003</v>
      </c>
      <c r="N76" s="44">
        <v>-37507</v>
      </c>
      <c r="O76" s="44">
        <v>-18841</v>
      </c>
      <c r="P76" s="44">
        <v>-30090</v>
      </c>
      <c r="Q76" s="44">
        <v>-37451</v>
      </c>
      <c r="R76" s="44">
        <v>-23630</v>
      </c>
      <c r="S76" s="44">
        <v>-35257</v>
      </c>
      <c r="T76" s="44">
        <v>-38178</v>
      </c>
      <c r="U76" s="44">
        <v>-41145</v>
      </c>
      <c r="V76" s="44">
        <v>-41238</v>
      </c>
      <c r="W76" s="44">
        <v>-36360</v>
      </c>
      <c r="X76" s="44">
        <v>-47397</v>
      </c>
      <c r="Y76" s="44">
        <v>-49229</v>
      </c>
      <c r="Z76" s="44">
        <v>-57093</v>
      </c>
      <c r="AA76" s="44">
        <v>-60681</v>
      </c>
      <c r="AB76" s="44">
        <v>-59204</v>
      </c>
      <c r="AC76" s="44">
        <v>-46591</v>
      </c>
      <c r="AD76" s="44">
        <v>-60746</v>
      </c>
      <c r="AE76" s="44">
        <v>-40811</v>
      </c>
      <c r="AF76" s="44">
        <v>-55330</v>
      </c>
      <c r="AG76" s="44">
        <v>-51058</v>
      </c>
      <c r="AH76" s="44">
        <v>-43782</v>
      </c>
      <c r="AI76" s="44">
        <v>-38377</v>
      </c>
      <c r="AJ76" s="44">
        <v>-34934</v>
      </c>
      <c r="AK76" s="44">
        <v>-39387</v>
      </c>
      <c r="AL76" s="44">
        <v>-34309</v>
      </c>
      <c r="AM76" s="44">
        <v>-36470</v>
      </c>
      <c r="AN76" s="44">
        <v>-46512</v>
      </c>
      <c r="AO76" s="44">
        <v>-31071</v>
      </c>
      <c r="AP76" s="44">
        <v>-81822</v>
      </c>
      <c r="AQ76" s="44">
        <v>-40652</v>
      </c>
      <c r="AR76" s="44">
        <v>-33520</v>
      </c>
      <c r="AS76" s="44">
        <v>-37690</v>
      </c>
      <c r="AT76" s="44">
        <v>-19292</v>
      </c>
      <c r="AU76" s="44">
        <v>-25301</v>
      </c>
      <c r="AV76" s="44">
        <v>-26018</v>
      </c>
      <c r="AW76" s="44">
        <v>-53386</v>
      </c>
      <c r="AX76" s="44">
        <v>-34334</v>
      </c>
      <c r="AY76" s="44">
        <v>-43997</v>
      </c>
      <c r="AZ76" s="44">
        <v>-86339</v>
      </c>
      <c r="BA76" s="44">
        <v>-93242</v>
      </c>
      <c r="BB76" s="44">
        <v>-156598</v>
      </c>
      <c r="BC76" s="44">
        <v>-267847</v>
      </c>
      <c r="BD76" s="44">
        <v>-185925</v>
      </c>
      <c r="BE76" s="44">
        <v>-158517</v>
      </c>
      <c r="BF76" s="44">
        <v>-164245</v>
      </c>
      <c r="BG76" s="44">
        <v>-178064</v>
      </c>
      <c r="BH76" s="44">
        <v>-141686</v>
      </c>
      <c r="BI76" s="44">
        <v>-234872</v>
      </c>
      <c r="BJ76" s="44">
        <v>-117852</v>
      </c>
      <c r="BK76" s="44">
        <v>-197916</v>
      </c>
      <c r="BL76" s="329">
        <v>-155562</v>
      </c>
      <c r="BM76" s="329">
        <v>-316680</v>
      </c>
      <c r="BN76" s="329">
        <v>-216167</v>
      </c>
      <c r="BO76" s="329">
        <v>-340626</v>
      </c>
      <c r="BP76" s="329">
        <v>-260059</v>
      </c>
      <c r="BR76" s="44">
        <v>-44536</v>
      </c>
      <c r="BS76" s="44">
        <v>-69129</v>
      </c>
      <c r="BT76" s="44">
        <v>-99440</v>
      </c>
      <c r="BU76" s="44">
        <v>-126428</v>
      </c>
      <c r="BV76" s="44">
        <v>-156921</v>
      </c>
      <c r="BW76" s="44">
        <v>-214400</v>
      </c>
      <c r="BX76" s="44">
        <v>-207352</v>
      </c>
      <c r="BY76" s="44">
        <v>-188547</v>
      </c>
      <c r="BZ76" s="44">
        <v>-145100</v>
      </c>
      <c r="CA76" s="44">
        <v>-200057</v>
      </c>
      <c r="CB76" s="44">
        <v>-115803</v>
      </c>
      <c r="CC76" s="44">
        <v>-157735</v>
      </c>
      <c r="CD76" s="44">
        <v>-604026</v>
      </c>
      <c r="CE76" s="44">
        <v>-686751</v>
      </c>
      <c r="CF76" s="329">
        <v>-692326</v>
      </c>
      <c r="CG76" s="329">
        <v>-1029035</v>
      </c>
    </row>
    <row r="77" spans="2:85" s="31" customFormat="1" ht="15" customHeight="1">
      <c r="B77" s="36" t="s">
        <v>376</v>
      </c>
      <c r="C77" s="36" t="s">
        <v>440</v>
      </c>
      <c r="D77" s="44" t="s">
        <v>10</v>
      </c>
      <c r="E77" s="44" t="s">
        <v>10</v>
      </c>
      <c r="F77" s="44" t="s">
        <v>10</v>
      </c>
      <c r="G77" s="44" t="s">
        <v>10</v>
      </c>
      <c r="H77" s="44" t="s">
        <v>10</v>
      </c>
      <c r="I77" s="44" t="s">
        <v>10</v>
      </c>
      <c r="J77" s="44" t="s">
        <v>10</v>
      </c>
      <c r="K77" s="44" t="s">
        <v>10</v>
      </c>
      <c r="L77" s="44" t="s">
        <v>10</v>
      </c>
      <c r="M77" s="44" t="s">
        <v>10</v>
      </c>
      <c r="N77" s="44" t="s">
        <v>10</v>
      </c>
      <c r="O77" s="44" t="s">
        <v>10</v>
      </c>
      <c r="P77" s="44" t="s">
        <v>10</v>
      </c>
      <c r="Q77" s="44" t="s">
        <v>10</v>
      </c>
      <c r="R77" s="44" t="s">
        <v>10</v>
      </c>
      <c r="S77" s="44" t="s">
        <v>10</v>
      </c>
      <c r="T77" s="44" t="s">
        <v>10</v>
      </c>
      <c r="U77" s="44" t="s">
        <v>10</v>
      </c>
      <c r="V77" s="44" t="s">
        <v>10</v>
      </c>
      <c r="W77" s="44" t="s">
        <v>10</v>
      </c>
      <c r="X77" s="44" t="s">
        <v>10</v>
      </c>
      <c r="Y77" s="44" t="s">
        <v>10</v>
      </c>
      <c r="Z77" s="44" t="s">
        <v>10</v>
      </c>
      <c r="AA77" s="44" t="s">
        <v>10</v>
      </c>
      <c r="AB77" s="44" t="s">
        <v>10</v>
      </c>
      <c r="AC77" s="44" t="s">
        <v>10</v>
      </c>
      <c r="AD77" s="44" t="s">
        <v>10</v>
      </c>
      <c r="AE77" s="44" t="s">
        <v>10</v>
      </c>
      <c r="AF77" s="44" t="s">
        <v>10</v>
      </c>
      <c r="AG77" s="44" t="s">
        <v>10</v>
      </c>
      <c r="AH77" s="44" t="s">
        <v>10</v>
      </c>
      <c r="AI77" s="44" t="s">
        <v>10</v>
      </c>
      <c r="AJ77" s="44" t="s">
        <v>10</v>
      </c>
      <c r="AK77" s="44" t="s">
        <v>10</v>
      </c>
      <c r="AL77" s="44" t="s">
        <v>10</v>
      </c>
      <c r="AM77" s="44" t="s">
        <v>10</v>
      </c>
      <c r="AN77" s="44">
        <v>-4721</v>
      </c>
      <c r="AO77" s="44">
        <v>-5574</v>
      </c>
      <c r="AP77" s="44">
        <v>-6192</v>
      </c>
      <c r="AQ77" s="44">
        <v>-5880</v>
      </c>
      <c r="AR77" s="44">
        <v>-5747</v>
      </c>
      <c r="AS77" s="44">
        <v>-7585</v>
      </c>
      <c r="AT77" s="44">
        <v>-7333</v>
      </c>
      <c r="AU77" s="44">
        <v>-11996</v>
      </c>
      <c r="AV77" s="44">
        <v>11655</v>
      </c>
      <c r="AW77" s="44">
        <v>-33031</v>
      </c>
      <c r="AX77" s="44">
        <v>-8679</v>
      </c>
      <c r="AY77" s="44">
        <v>-28474</v>
      </c>
      <c r="AZ77" s="44">
        <v>-10396</v>
      </c>
      <c r="BA77" s="44">
        <v>-6028</v>
      </c>
      <c r="BB77" s="44">
        <v>-13409</v>
      </c>
      <c r="BC77" s="44">
        <v>-21444</v>
      </c>
      <c r="BD77" s="44">
        <v>-14676</v>
      </c>
      <c r="BE77" s="44">
        <v>-6024</v>
      </c>
      <c r="BF77" s="44">
        <v>-26279</v>
      </c>
      <c r="BG77" s="44">
        <v>-15965</v>
      </c>
      <c r="BH77" s="44">
        <v>-17940</v>
      </c>
      <c r="BI77" s="44">
        <v>-18718</v>
      </c>
      <c r="BJ77" s="44">
        <v>-18044</v>
      </c>
      <c r="BK77" s="44">
        <v>-21487</v>
      </c>
      <c r="BL77" s="329">
        <v>-18214</v>
      </c>
      <c r="BM77" s="329">
        <v>-24506</v>
      </c>
      <c r="BN77" s="329">
        <v>-28790</v>
      </c>
      <c r="BO77" s="329">
        <v>-37492</v>
      </c>
      <c r="BP77" s="329">
        <v>-38056</v>
      </c>
      <c r="BR77" s="44">
        <v>0</v>
      </c>
      <c r="BS77" s="44">
        <v>0</v>
      </c>
      <c r="BT77" s="44">
        <v>0</v>
      </c>
      <c r="BU77" s="44">
        <v>0</v>
      </c>
      <c r="BV77" s="44">
        <v>0</v>
      </c>
      <c r="BW77" s="44">
        <v>0</v>
      </c>
      <c r="BX77" s="44">
        <v>0</v>
      </c>
      <c r="BY77" s="44">
        <v>0</v>
      </c>
      <c r="BZ77" s="44">
        <v>0</v>
      </c>
      <c r="CA77" s="44">
        <v>-22367</v>
      </c>
      <c r="CB77" s="44">
        <v>-32661</v>
      </c>
      <c r="CC77" s="44">
        <v>-58529</v>
      </c>
      <c r="CD77" s="44">
        <v>-51277</v>
      </c>
      <c r="CE77" s="44">
        <v>-62944</v>
      </c>
      <c r="CF77" s="329">
        <v>-76189</v>
      </c>
      <c r="CG77" s="329">
        <v>-109002</v>
      </c>
    </row>
    <row r="78" spans="2:85" s="31" customFormat="1" ht="15" customHeight="1">
      <c r="B78" s="36" t="s">
        <v>358</v>
      </c>
      <c r="C78" s="36" t="s">
        <v>441</v>
      </c>
      <c r="D78" s="44" t="s">
        <v>10</v>
      </c>
      <c r="E78" s="44" t="s">
        <v>10</v>
      </c>
      <c r="F78" s="44" t="s">
        <v>10</v>
      </c>
      <c r="G78" s="44" t="s">
        <v>10</v>
      </c>
      <c r="H78" s="44" t="s">
        <v>10</v>
      </c>
      <c r="I78" s="44" t="s">
        <v>10</v>
      </c>
      <c r="J78" s="44" t="s">
        <v>10</v>
      </c>
      <c r="K78" s="44" t="s">
        <v>10</v>
      </c>
      <c r="L78" s="44" t="s">
        <v>10</v>
      </c>
      <c r="M78" s="44" t="s">
        <v>10</v>
      </c>
      <c r="N78" s="44" t="s">
        <v>10</v>
      </c>
      <c r="O78" s="44" t="s">
        <v>10</v>
      </c>
      <c r="P78" s="44" t="s">
        <v>10</v>
      </c>
      <c r="Q78" s="44" t="s">
        <v>10</v>
      </c>
      <c r="R78" s="44">
        <v>-296049</v>
      </c>
      <c r="S78" s="44">
        <v>-125023</v>
      </c>
      <c r="T78" s="44" t="s">
        <v>10</v>
      </c>
      <c r="U78" s="44" t="s">
        <v>10</v>
      </c>
      <c r="V78" s="44" t="s">
        <v>10</v>
      </c>
      <c r="W78" s="44" t="s">
        <v>10</v>
      </c>
      <c r="X78" s="44" t="s">
        <v>10</v>
      </c>
      <c r="Y78" s="44" t="s">
        <v>10</v>
      </c>
      <c r="Z78" s="44" t="s">
        <v>10</v>
      </c>
      <c r="AA78" s="44" t="s">
        <v>10</v>
      </c>
      <c r="AB78" s="44" t="s">
        <v>10</v>
      </c>
      <c r="AC78" s="44" t="s">
        <v>10</v>
      </c>
      <c r="AD78" s="44" t="s">
        <v>10</v>
      </c>
      <c r="AE78" s="44" t="s">
        <v>10</v>
      </c>
      <c r="AF78" s="44" t="s">
        <v>10</v>
      </c>
      <c r="AG78" s="44" t="s">
        <v>10</v>
      </c>
      <c r="AH78" s="44" t="s">
        <v>10</v>
      </c>
      <c r="AI78" s="44" t="s">
        <v>10</v>
      </c>
      <c r="AJ78" s="44" t="s">
        <v>10</v>
      </c>
      <c r="AK78" s="44" t="s">
        <v>10</v>
      </c>
      <c r="AL78" s="44" t="s">
        <v>10</v>
      </c>
      <c r="AM78" s="44" t="s">
        <v>10</v>
      </c>
      <c r="AN78" s="44" t="s">
        <v>10</v>
      </c>
      <c r="AO78" s="44" t="s">
        <v>10</v>
      </c>
      <c r="AP78" s="44" t="s">
        <v>10</v>
      </c>
      <c r="AQ78" s="44" t="s">
        <v>10</v>
      </c>
      <c r="AR78" s="44" t="s">
        <v>10</v>
      </c>
      <c r="AS78" s="44" t="s">
        <v>10</v>
      </c>
      <c r="AT78" s="44" t="s">
        <v>10</v>
      </c>
      <c r="AU78" s="44" t="s">
        <v>10</v>
      </c>
      <c r="AV78" s="44" t="s">
        <v>10</v>
      </c>
      <c r="AW78" s="44" t="s">
        <v>10</v>
      </c>
      <c r="AX78" s="44" t="s">
        <v>10</v>
      </c>
      <c r="AY78" s="44" t="s">
        <v>10</v>
      </c>
      <c r="AZ78" s="44" t="s">
        <v>10</v>
      </c>
      <c r="BA78" s="44" t="s">
        <v>10</v>
      </c>
      <c r="BB78" s="44" t="s">
        <v>10</v>
      </c>
      <c r="BC78" s="44" t="s">
        <v>10</v>
      </c>
      <c r="BD78" s="44" t="s">
        <v>10</v>
      </c>
      <c r="BE78" s="44" t="s">
        <v>10</v>
      </c>
      <c r="BF78" s="44" t="s">
        <v>10</v>
      </c>
      <c r="BG78" s="203">
        <v>0</v>
      </c>
      <c r="BH78" s="203">
        <v>0</v>
      </c>
      <c r="BI78" s="203">
        <v>0</v>
      </c>
      <c r="BJ78" s="203">
        <v>0</v>
      </c>
      <c r="BK78" s="44" t="s">
        <v>10</v>
      </c>
      <c r="BL78" s="329">
        <v>0</v>
      </c>
      <c r="BM78" s="329">
        <v>0</v>
      </c>
      <c r="BN78" s="329">
        <v>0</v>
      </c>
      <c r="BO78" s="329">
        <v>0</v>
      </c>
      <c r="BP78" s="329" t="s">
        <v>10</v>
      </c>
      <c r="BR78" s="44">
        <v>0</v>
      </c>
      <c r="BS78" s="44">
        <v>0</v>
      </c>
      <c r="BT78" s="44">
        <v>0</v>
      </c>
      <c r="BU78" s="44">
        <v>-421072</v>
      </c>
      <c r="BV78" s="44">
        <v>0</v>
      </c>
      <c r="BW78" s="44">
        <v>0</v>
      </c>
      <c r="BX78" s="44">
        <v>0</v>
      </c>
      <c r="BY78" s="44">
        <v>0</v>
      </c>
      <c r="BZ78" s="44">
        <v>0</v>
      </c>
      <c r="CA78" s="44">
        <v>0</v>
      </c>
      <c r="CB78" s="203">
        <v>0</v>
      </c>
      <c r="CC78" s="203">
        <v>0</v>
      </c>
      <c r="CD78" s="203">
        <v>0</v>
      </c>
      <c r="CE78" s="203">
        <v>0</v>
      </c>
      <c r="CF78" s="329">
        <v>0</v>
      </c>
      <c r="CG78" s="329" t="s">
        <v>10</v>
      </c>
    </row>
    <row r="79" spans="2:85" s="31" customFormat="1" ht="15" customHeight="1">
      <c r="B79" s="36" t="s">
        <v>377</v>
      </c>
      <c r="C79" s="36" t="s">
        <v>442</v>
      </c>
      <c r="D79" s="44" t="s">
        <v>10</v>
      </c>
      <c r="E79" s="44" t="s">
        <v>10</v>
      </c>
      <c r="F79" s="44" t="s">
        <v>10</v>
      </c>
      <c r="G79" s="44" t="s">
        <v>10</v>
      </c>
      <c r="H79" s="44" t="s">
        <v>10</v>
      </c>
      <c r="I79" s="44" t="s">
        <v>10</v>
      </c>
      <c r="J79" s="44" t="s">
        <v>10</v>
      </c>
      <c r="K79" s="44" t="s">
        <v>10</v>
      </c>
      <c r="L79" s="44" t="s">
        <v>10</v>
      </c>
      <c r="M79" s="44" t="s">
        <v>10</v>
      </c>
      <c r="N79" s="44" t="s">
        <v>10</v>
      </c>
      <c r="O79" s="44" t="s">
        <v>10</v>
      </c>
      <c r="P79" s="44" t="s">
        <v>10</v>
      </c>
      <c r="Q79" s="44" t="s">
        <v>10</v>
      </c>
      <c r="R79" s="44" t="s">
        <v>10</v>
      </c>
      <c r="S79" s="44" t="s">
        <v>10</v>
      </c>
      <c r="T79" s="44" t="s">
        <v>10</v>
      </c>
      <c r="U79" s="44" t="s">
        <v>10</v>
      </c>
      <c r="V79" s="44" t="s">
        <v>10</v>
      </c>
      <c r="W79" s="44" t="s">
        <v>10</v>
      </c>
      <c r="X79" s="44" t="s">
        <v>10</v>
      </c>
      <c r="Y79" s="44" t="s">
        <v>10</v>
      </c>
      <c r="Z79" s="44" t="s">
        <v>10</v>
      </c>
      <c r="AA79" s="44" t="s">
        <v>10</v>
      </c>
      <c r="AB79" s="44" t="s">
        <v>10</v>
      </c>
      <c r="AC79" s="44" t="s">
        <v>10</v>
      </c>
      <c r="AD79" s="44" t="s">
        <v>10</v>
      </c>
      <c r="AE79" s="44" t="s">
        <v>10</v>
      </c>
      <c r="AF79" s="44" t="s">
        <v>10</v>
      </c>
      <c r="AG79" s="44" t="s">
        <v>10</v>
      </c>
      <c r="AH79" s="44" t="s">
        <v>10</v>
      </c>
      <c r="AI79" s="44" t="s">
        <v>10</v>
      </c>
      <c r="AJ79" s="44" t="s">
        <v>10</v>
      </c>
      <c r="AK79" s="44" t="s">
        <v>10</v>
      </c>
      <c r="AL79" s="44" t="s">
        <v>10</v>
      </c>
      <c r="AM79" s="44" t="s">
        <v>10</v>
      </c>
      <c r="AN79" s="44" t="s">
        <v>10</v>
      </c>
      <c r="AO79" s="44" t="s">
        <v>10</v>
      </c>
      <c r="AP79" s="44" t="s">
        <v>10</v>
      </c>
      <c r="AQ79" s="44" t="s">
        <v>10</v>
      </c>
      <c r="AR79" s="44">
        <v>6292</v>
      </c>
      <c r="AS79" s="44">
        <v>1730</v>
      </c>
      <c r="AT79" s="44">
        <v>242</v>
      </c>
      <c r="AU79" s="44">
        <v>-1182</v>
      </c>
      <c r="AV79" s="44">
        <v>10527</v>
      </c>
      <c r="AW79" s="44">
        <v>-571</v>
      </c>
      <c r="AX79" s="44">
        <v>379</v>
      </c>
      <c r="AY79" s="44">
        <v>-4808</v>
      </c>
      <c r="AZ79" s="44">
        <v>-7356</v>
      </c>
      <c r="BA79" s="44">
        <v>233</v>
      </c>
      <c r="BB79" s="44">
        <v>976</v>
      </c>
      <c r="BC79" s="44">
        <v>-39</v>
      </c>
      <c r="BD79" s="44">
        <v>-162</v>
      </c>
      <c r="BE79" s="44">
        <v>-284</v>
      </c>
      <c r="BF79" s="44">
        <v>331</v>
      </c>
      <c r="BG79" s="44">
        <v>-116</v>
      </c>
      <c r="BH79" s="44">
        <v>-1780</v>
      </c>
      <c r="BI79" s="44">
        <v>1057</v>
      </c>
      <c r="BJ79" s="44">
        <v>-290</v>
      </c>
      <c r="BK79" s="44">
        <v>1013</v>
      </c>
      <c r="BL79" s="329">
        <v>-1539</v>
      </c>
      <c r="BM79" s="329">
        <v>93</v>
      </c>
      <c r="BN79" s="329">
        <v>-402</v>
      </c>
      <c r="BO79" s="329">
        <v>1848</v>
      </c>
      <c r="BP79" s="329">
        <v>-1700</v>
      </c>
      <c r="BR79" s="44">
        <v>0</v>
      </c>
      <c r="BS79" s="44">
        <v>0</v>
      </c>
      <c r="BT79" s="44">
        <v>0</v>
      </c>
      <c r="BU79" s="44">
        <v>0</v>
      </c>
      <c r="BV79" s="44">
        <v>0</v>
      </c>
      <c r="BW79" s="44">
        <v>0</v>
      </c>
      <c r="BX79" s="44">
        <v>0</v>
      </c>
      <c r="BY79" s="44">
        <v>0</v>
      </c>
      <c r="BZ79" s="44">
        <v>0</v>
      </c>
      <c r="CA79" s="44">
        <v>0</v>
      </c>
      <c r="CB79" s="44">
        <v>7082</v>
      </c>
      <c r="CC79" s="44">
        <v>5527</v>
      </c>
      <c r="CD79" s="44">
        <v>-6186</v>
      </c>
      <c r="CE79" s="44">
        <v>-231</v>
      </c>
      <c r="CF79" s="329">
        <v>0</v>
      </c>
      <c r="CG79" s="329">
        <v>0</v>
      </c>
    </row>
    <row r="80" spans="2:85" s="31" customFormat="1" ht="15" customHeight="1">
      <c r="B80" s="43" t="s">
        <v>803</v>
      </c>
      <c r="C80" s="43" t="s">
        <v>804</v>
      </c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  <c r="BF80" s="44"/>
      <c r="BG80" s="203"/>
      <c r="BH80" s="203"/>
      <c r="BI80" s="203">
        <v>-335</v>
      </c>
      <c r="BJ80" s="203">
        <v>0</v>
      </c>
      <c r="BK80" s="44">
        <v>3955</v>
      </c>
      <c r="BL80" s="329">
        <v>0</v>
      </c>
      <c r="BM80" s="329">
        <v>130</v>
      </c>
      <c r="BN80" s="329">
        <v>0</v>
      </c>
      <c r="BO80" s="329">
        <v>0</v>
      </c>
      <c r="BP80" s="329" t="s">
        <v>10</v>
      </c>
      <c r="BR80" s="44"/>
      <c r="BS80" s="44"/>
      <c r="BT80" s="44"/>
      <c r="BU80" s="44"/>
      <c r="BV80" s="44"/>
      <c r="BW80" s="44"/>
      <c r="BX80" s="44"/>
      <c r="BY80" s="44"/>
      <c r="BZ80" s="44"/>
      <c r="CA80" s="44"/>
      <c r="CB80" s="44" t="s">
        <v>10</v>
      </c>
      <c r="CC80" s="203" t="s">
        <v>10</v>
      </c>
      <c r="CD80" s="44" t="s">
        <v>10</v>
      </c>
      <c r="CE80" s="203" t="s">
        <v>10</v>
      </c>
      <c r="CF80" s="329">
        <v>3620</v>
      </c>
      <c r="CG80" s="329">
        <v>130</v>
      </c>
    </row>
    <row r="81" spans="2:85" s="31" customFormat="1" ht="15" customHeight="1">
      <c r="B81" s="43" t="s">
        <v>378</v>
      </c>
      <c r="C81" s="43" t="s">
        <v>443</v>
      </c>
      <c r="D81" s="44" t="s">
        <v>10</v>
      </c>
      <c r="E81" s="44" t="s">
        <v>10</v>
      </c>
      <c r="F81" s="44" t="s">
        <v>10</v>
      </c>
      <c r="G81" s="44" t="s">
        <v>10</v>
      </c>
      <c r="H81" s="44" t="s">
        <v>10</v>
      </c>
      <c r="I81" s="44" t="s">
        <v>10</v>
      </c>
      <c r="J81" s="44" t="s">
        <v>10</v>
      </c>
      <c r="K81" s="44" t="s">
        <v>10</v>
      </c>
      <c r="L81" s="44" t="s">
        <v>10</v>
      </c>
      <c r="M81" s="44" t="s">
        <v>10</v>
      </c>
      <c r="N81" s="44" t="s">
        <v>10</v>
      </c>
      <c r="O81" s="44" t="s">
        <v>10</v>
      </c>
      <c r="P81" s="44" t="s">
        <v>10</v>
      </c>
      <c r="Q81" s="44" t="s">
        <v>10</v>
      </c>
      <c r="R81" s="44" t="s">
        <v>10</v>
      </c>
      <c r="S81" s="44" t="s">
        <v>10</v>
      </c>
      <c r="T81" s="44" t="s">
        <v>10</v>
      </c>
      <c r="U81" s="44" t="s">
        <v>10</v>
      </c>
      <c r="V81" s="44" t="s">
        <v>10</v>
      </c>
      <c r="W81" s="44" t="s">
        <v>10</v>
      </c>
      <c r="X81" s="44" t="s">
        <v>10</v>
      </c>
      <c r="Y81" s="44" t="s">
        <v>10</v>
      </c>
      <c r="Z81" s="44" t="s">
        <v>10</v>
      </c>
      <c r="AA81" s="44" t="s">
        <v>10</v>
      </c>
      <c r="AB81" s="44" t="s">
        <v>10</v>
      </c>
      <c r="AC81" s="44" t="s">
        <v>10</v>
      </c>
      <c r="AD81" s="44" t="s">
        <v>10</v>
      </c>
      <c r="AE81" s="44" t="s">
        <v>10</v>
      </c>
      <c r="AF81" s="44" t="s">
        <v>10</v>
      </c>
      <c r="AG81" s="44" t="s">
        <v>10</v>
      </c>
      <c r="AH81" s="44" t="s">
        <v>10</v>
      </c>
      <c r="AI81" s="44" t="s">
        <v>10</v>
      </c>
      <c r="AJ81" s="44" t="s">
        <v>10</v>
      </c>
      <c r="AK81" s="44" t="s">
        <v>10</v>
      </c>
      <c r="AL81" s="44" t="s">
        <v>10</v>
      </c>
      <c r="AM81" s="44" t="s">
        <v>10</v>
      </c>
      <c r="AN81" s="44" t="s">
        <v>10</v>
      </c>
      <c r="AO81" s="44" t="s">
        <v>10</v>
      </c>
      <c r="AP81" s="44" t="s">
        <v>10</v>
      </c>
      <c r="AQ81" s="44" t="s">
        <v>10</v>
      </c>
      <c r="AR81" s="44" t="s">
        <v>10</v>
      </c>
      <c r="AS81" s="44">
        <v>-35553</v>
      </c>
      <c r="AT81" s="44">
        <v>-88607</v>
      </c>
      <c r="AU81" s="44">
        <v>-9577</v>
      </c>
      <c r="AV81" s="44" t="s">
        <v>10</v>
      </c>
      <c r="AW81" s="44" t="s">
        <v>10</v>
      </c>
      <c r="AX81" s="44" t="s">
        <v>10</v>
      </c>
      <c r="AY81" s="44" t="s">
        <v>10</v>
      </c>
      <c r="AZ81" s="44" t="s">
        <v>10</v>
      </c>
      <c r="BA81" s="44" t="s">
        <v>10</v>
      </c>
      <c r="BB81" s="44">
        <v>-6049</v>
      </c>
      <c r="BC81" s="44">
        <v>-3948</v>
      </c>
      <c r="BD81" s="44" t="s">
        <v>10</v>
      </c>
      <c r="BE81" s="44" t="s">
        <v>10</v>
      </c>
      <c r="BF81" s="44" t="s">
        <v>10</v>
      </c>
      <c r="BG81" s="203">
        <v>0</v>
      </c>
      <c r="BH81" s="203">
        <v>0</v>
      </c>
      <c r="BI81" s="203">
        <v>0</v>
      </c>
      <c r="BJ81" s="203">
        <v>0</v>
      </c>
      <c r="BK81" s="44" t="s">
        <v>10</v>
      </c>
      <c r="BL81" s="329">
        <v>0</v>
      </c>
      <c r="BM81" s="329">
        <v>0</v>
      </c>
      <c r="BN81" s="329">
        <v>0</v>
      </c>
      <c r="BO81" s="329">
        <v>0</v>
      </c>
      <c r="BP81" s="329" t="s">
        <v>10</v>
      </c>
      <c r="BR81" s="44">
        <v>0</v>
      </c>
      <c r="BS81" s="44">
        <v>0</v>
      </c>
      <c r="BT81" s="44">
        <v>0</v>
      </c>
      <c r="BU81" s="44">
        <v>0</v>
      </c>
      <c r="BV81" s="44">
        <v>0</v>
      </c>
      <c r="BW81" s="44">
        <v>0</v>
      </c>
      <c r="BX81" s="44">
        <v>0</v>
      </c>
      <c r="BY81" s="44">
        <v>0</v>
      </c>
      <c r="BZ81" s="44">
        <v>0</v>
      </c>
      <c r="CA81" s="44">
        <v>0</v>
      </c>
      <c r="CB81" s="44">
        <v>-133737</v>
      </c>
      <c r="CC81" s="203">
        <v>0</v>
      </c>
      <c r="CD81" s="44">
        <v>-9997</v>
      </c>
      <c r="CE81" s="203">
        <v>0</v>
      </c>
      <c r="CF81" s="329">
        <v>0</v>
      </c>
      <c r="CG81" s="329" t="s">
        <v>10</v>
      </c>
    </row>
    <row r="82" spans="2:85" s="31" customFormat="1" ht="15" customHeight="1">
      <c r="B82" s="43" t="s">
        <v>348</v>
      </c>
      <c r="C82" s="43" t="s">
        <v>433</v>
      </c>
      <c r="D82" s="44" t="s">
        <v>10</v>
      </c>
      <c r="E82" s="44" t="s">
        <v>10</v>
      </c>
      <c r="F82" s="44" t="s">
        <v>10</v>
      </c>
      <c r="G82" s="44" t="s">
        <v>10</v>
      </c>
      <c r="H82" s="44" t="s">
        <v>10</v>
      </c>
      <c r="I82" s="44" t="s">
        <v>10</v>
      </c>
      <c r="J82" s="44" t="s">
        <v>10</v>
      </c>
      <c r="K82" s="44" t="s">
        <v>10</v>
      </c>
      <c r="L82" s="44" t="s">
        <v>10</v>
      </c>
      <c r="M82" s="44" t="s">
        <v>10</v>
      </c>
      <c r="N82" s="44" t="s">
        <v>10</v>
      </c>
      <c r="O82" s="44" t="s">
        <v>10</v>
      </c>
      <c r="P82" s="44" t="s">
        <v>10</v>
      </c>
      <c r="Q82" s="44" t="s">
        <v>10</v>
      </c>
      <c r="R82" s="44" t="s">
        <v>10</v>
      </c>
      <c r="S82" s="44" t="s">
        <v>10</v>
      </c>
      <c r="T82" s="44" t="s">
        <v>10</v>
      </c>
      <c r="U82" s="44" t="s">
        <v>10</v>
      </c>
      <c r="V82" s="44" t="s">
        <v>10</v>
      </c>
      <c r="W82" s="44" t="s">
        <v>10</v>
      </c>
      <c r="X82" s="44" t="s">
        <v>10</v>
      </c>
      <c r="Y82" s="44" t="s">
        <v>10</v>
      </c>
      <c r="Z82" s="44" t="s">
        <v>10</v>
      </c>
      <c r="AA82" s="44" t="s">
        <v>10</v>
      </c>
      <c r="AB82" s="44" t="s">
        <v>10</v>
      </c>
      <c r="AC82" s="44" t="s">
        <v>10</v>
      </c>
      <c r="AD82" s="44" t="s">
        <v>10</v>
      </c>
      <c r="AE82" s="44" t="s">
        <v>10</v>
      </c>
      <c r="AF82" s="44" t="s">
        <v>10</v>
      </c>
      <c r="AG82" s="44" t="s">
        <v>10</v>
      </c>
      <c r="AH82" s="44" t="s">
        <v>10</v>
      </c>
      <c r="AI82" s="44" t="s">
        <v>10</v>
      </c>
      <c r="AJ82" s="44" t="s">
        <v>10</v>
      </c>
      <c r="AK82" s="44" t="s">
        <v>10</v>
      </c>
      <c r="AL82" s="44" t="s">
        <v>10</v>
      </c>
      <c r="AM82" s="44" t="s">
        <v>10</v>
      </c>
      <c r="AN82" s="44" t="s">
        <v>10</v>
      </c>
      <c r="AO82" s="44" t="s">
        <v>10</v>
      </c>
      <c r="AP82" s="44" t="s">
        <v>10</v>
      </c>
      <c r="AQ82" s="44" t="s">
        <v>10</v>
      </c>
      <c r="AR82" s="44" t="s">
        <v>10</v>
      </c>
      <c r="AS82" s="44" t="s">
        <v>10</v>
      </c>
      <c r="AT82" s="44" t="s">
        <v>10</v>
      </c>
      <c r="AU82" s="44">
        <v>-17053</v>
      </c>
      <c r="AV82" s="44">
        <v>-63</v>
      </c>
      <c r="AW82" s="44">
        <v>-92</v>
      </c>
      <c r="AX82" s="44">
        <v>115</v>
      </c>
      <c r="AY82" s="44">
        <v>40</v>
      </c>
      <c r="AZ82" s="44" t="s">
        <v>10</v>
      </c>
      <c r="BA82" s="44">
        <v>45</v>
      </c>
      <c r="BB82" s="44">
        <v>-1387</v>
      </c>
      <c r="BC82" s="44">
        <v>1342</v>
      </c>
      <c r="BD82" s="44" t="s">
        <v>10</v>
      </c>
      <c r="BE82" s="44" t="s">
        <v>10</v>
      </c>
      <c r="BF82" s="44" t="s">
        <v>10</v>
      </c>
      <c r="BG82" s="203">
        <v>0</v>
      </c>
      <c r="BH82" s="203">
        <v>0</v>
      </c>
      <c r="BI82" s="203">
        <v>0</v>
      </c>
      <c r="BJ82" s="203">
        <v>0</v>
      </c>
      <c r="BK82" s="44" t="s">
        <v>10</v>
      </c>
      <c r="BL82" s="329">
        <v>0</v>
      </c>
      <c r="BM82" s="329">
        <v>0</v>
      </c>
      <c r="BN82" s="329">
        <v>0</v>
      </c>
      <c r="BO82" s="329">
        <v>0</v>
      </c>
      <c r="BP82" s="329" t="s">
        <v>10</v>
      </c>
      <c r="BR82" s="44">
        <v>0</v>
      </c>
      <c r="BS82" s="44">
        <v>0</v>
      </c>
      <c r="BT82" s="44">
        <v>0</v>
      </c>
      <c r="BU82" s="44">
        <v>0</v>
      </c>
      <c r="BV82" s="44">
        <v>0</v>
      </c>
      <c r="BW82" s="44">
        <v>0</v>
      </c>
      <c r="BX82" s="44">
        <v>0</v>
      </c>
      <c r="BY82" s="44">
        <v>0</v>
      </c>
      <c r="BZ82" s="44">
        <v>0</v>
      </c>
      <c r="CA82" s="44">
        <v>0</v>
      </c>
      <c r="CB82" s="44">
        <v>-17053</v>
      </c>
      <c r="CC82" s="203">
        <v>0</v>
      </c>
      <c r="CD82" s="203">
        <v>0</v>
      </c>
      <c r="CE82" s="203">
        <v>0</v>
      </c>
      <c r="CF82" s="329">
        <v>0</v>
      </c>
      <c r="CG82" s="329" t="s">
        <v>10</v>
      </c>
    </row>
    <row r="83" spans="2:85" s="31" customFormat="1" ht="15" customHeight="1">
      <c r="B83" s="43" t="s">
        <v>871</v>
      </c>
      <c r="C83" s="43" t="s">
        <v>872</v>
      </c>
      <c r="D83" s="44" t="s">
        <v>10</v>
      </c>
      <c r="E83" s="44" t="s">
        <v>10</v>
      </c>
      <c r="F83" s="44" t="s">
        <v>10</v>
      </c>
      <c r="G83" s="44" t="s">
        <v>10</v>
      </c>
      <c r="H83" s="44" t="s">
        <v>10</v>
      </c>
      <c r="I83" s="44" t="s">
        <v>10</v>
      </c>
      <c r="J83" s="44" t="s">
        <v>10</v>
      </c>
      <c r="K83" s="44" t="s">
        <v>10</v>
      </c>
      <c r="L83" s="44" t="s">
        <v>10</v>
      </c>
      <c r="M83" s="44" t="s">
        <v>10</v>
      </c>
      <c r="N83" s="44" t="s">
        <v>10</v>
      </c>
      <c r="O83" s="44" t="s">
        <v>10</v>
      </c>
      <c r="P83" s="44" t="s">
        <v>10</v>
      </c>
      <c r="Q83" s="44" t="s">
        <v>10</v>
      </c>
      <c r="R83" s="44" t="s">
        <v>10</v>
      </c>
      <c r="S83" s="44" t="s">
        <v>10</v>
      </c>
      <c r="T83" s="44" t="s">
        <v>10</v>
      </c>
      <c r="U83" s="44" t="s">
        <v>10</v>
      </c>
      <c r="V83" s="44" t="s">
        <v>10</v>
      </c>
      <c r="W83" s="44" t="s">
        <v>10</v>
      </c>
      <c r="X83" s="44" t="s">
        <v>10</v>
      </c>
      <c r="Y83" s="44" t="s">
        <v>10</v>
      </c>
      <c r="Z83" s="44" t="s">
        <v>10</v>
      </c>
      <c r="AA83" s="44" t="s">
        <v>10</v>
      </c>
      <c r="AB83" s="44" t="s">
        <v>10</v>
      </c>
      <c r="AC83" s="44" t="s">
        <v>10</v>
      </c>
      <c r="AD83" s="44" t="s">
        <v>10</v>
      </c>
      <c r="AE83" s="44" t="s">
        <v>10</v>
      </c>
      <c r="AF83" s="44" t="s">
        <v>10</v>
      </c>
      <c r="AG83" s="44" t="s">
        <v>10</v>
      </c>
      <c r="AH83" s="44" t="s">
        <v>10</v>
      </c>
      <c r="AI83" s="44" t="s">
        <v>10</v>
      </c>
      <c r="AJ83" s="44" t="s">
        <v>10</v>
      </c>
      <c r="AK83" s="44" t="s">
        <v>10</v>
      </c>
      <c r="AL83" s="44" t="s">
        <v>10</v>
      </c>
      <c r="AM83" s="44" t="s">
        <v>10</v>
      </c>
      <c r="AN83" s="44" t="s">
        <v>10</v>
      </c>
      <c r="AO83" s="44" t="s">
        <v>10</v>
      </c>
      <c r="AP83" s="44" t="s">
        <v>10</v>
      </c>
      <c r="AQ83" s="44" t="s">
        <v>10</v>
      </c>
      <c r="AR83" s="44" t="s">
        <v>10</v>
      </c>
      <c r="AS83" s="44" t="s">
        <v>10</v>
      </c>
      <c r="AT83" s="44" t="s">
        <v>10</v>
      </c>
      <c r="AU83" s="44" t="s">
        <v>10</v>
      </c>
      <c r="AV83" s="44" t="s">
        <v>10</v>
      </c>
      <c r="AW83" s="44" t="s">
        <v>10</v>
      </c>
      <c r="AX83" s="44" t="s">
        <v>10</v>
      </c>
      <c r="AY83" s="44" t="s">
        <v>10</v>
      </c>
      <c r="AZ83" s="44" t="s">
        <v>10</v>
      </c>
      <c r="BA83" s="44" t="s">
        <v>10</v>
      </c>
      <c r="BB83" s="44" t="s">
        <v>10</v>
      </c>
      <c r="BC83" s="44" t="s">
        <v>10</v>
      </c>
      <c r="BD83" s="44" t="s">
        <v>10</v>
      </c>
      <c r="BE83" s="44" t="s">
        <v>10</v>
      </c>
      <c r="BF83" s="44" t="s">
        <v>10</v>
      </c>
      <c r="BG83" s="203">
        <v>0</v>
      </c>
      <c r="BH83" s="203">
        <v>0</v>
      </c>
      <c r="BI83" s="203">
        <v>0</v>
      </c>
      <c r="BJ83" s="203">
        <v>0</v>
      </c>
      <c r="BK83" s="44" t="s">
        <v>10</v>
      </c>
      <c r="BL83" s="329">
        <v>0</v>
      </c>
      <c r="BM83" s="329">
        <v>0</v>
      </c>
      <c r="BN83" s="329">
        <v>153694</v>
      </c>
      <c r="BO83" s="329">
        <v>-153694</v>
      </c>
      <c r="BP83" s="329" t="s">
        <v>10</v>
      </c>
      <c r="BR83" s="44">
        <v>0</v>
      </c>
      <c r="BS83" s="44">
        <v>0</v>
      </c>
      <c r="BT83" s="44">
        <v>0</v>
      </c>
      <c r="BU83" s="44">
        <v>0</v>
      </c>
      <c r="BV83" s="44">
        <v>0</v>
      </c>
      <c r="BW83" s="44">
        <v>0</v>
      </c>
      <c r="BX83" s="44">
        <v>0</v>
      </c>
      <c r="BY83" s="44">
        <v>0</v>
      </c>
      <c r="BZ83" s="44">
        <v>0</v>
      </c>
      <c r="CA83" s="44">
        <v>0</v>
      </c>
      <c r="CB83" s="203">
        <v>0</v>
      </c>
      <c r="CC83" s="203">
        <v>0</v>
      </c>
      <c r="CD83" s="44" t="s">
        <v>10</v>
      </c>
      <c r="CE83" s="203">
        <v>0</v>
      </c>
      <c r="CF83" s="329">
        <v>0</v>
      </c>
      <c r="CG83" s="329" t="s">
        <v>10</v>
      </c>
    </row>
    <row r="84" spans="2:85" s="31" customFormat="1" ht="15" customHeight="1">
      <c r="B84" s="43" t="s">
        <v>380</v>
      </c>
      <c r="C84" s="43" t="s">
        <v>445</v>
      </c>
      <c r="D84" s="44" t="s">
        <v>10</v>
      </c>
      <c r="E84" s="44" t="s">
        <v>10</v>
      </c>
      <c r="F84" s="44" t="s">
        <v>10</v>
      </c>
      <c r="G84" s="44" t="s">
        <v>10</v>
      </c>
      <c r="H84" s="44" t="s">
        <v>10</v>
      </c>
      <c r="I84" s="44" t="s">
        <v>10</v>
      </c>
      <c r="J84" s="44" t="s">
        <v>10</v>
      </c>
      <c r="K84" s="44" t="s">
        <v>10</v>
      </c>
      <c r="L84" s="44" t="s">
        <v>10</v>
      </c>
      <c r="M84" s="44" t="s">
        <v>10</v>
      </c>
      <c r="N84" s="44" t="s">
        <v>10</v>
      </c>
      <c r="O84" s="44" t="s">
        <v>10</v>
      </c>
      <c r="P84" s="44" t="s">
        <v>10</v>
      </c>
      <c r="Q84" s="44" t="s">
        <v>10</v>
      </c>
      <c r="R84" s="44" t="s">
        <v>10</v>
      </c>
      <c r="S84" s="44" t="s">
        <v>10</v>
      </c>
      <c r="T84" s="44" t="s">
        <v>10</v>
      </c>
      <c r="U84" s="44" t="s">
        <v>10</v>
      </c>
      <c r="V84" s="44" t="s">
        <v>10</v>
      </c>
      <c r="W84" s="44" t="s">
        <v>10</v>
      </c>
      <c r="X84" s="44" t="s">
        <v>10</v>
      </c>
      <c r="Y84" s="44" t="s">
        <v>10</v>
      </c>
      <c r="Z84" s="44" t="s">
        <v>10</v>
      </c>
      <c r="AA84" s="44" t="s">
        <v>10</v>
      </c>
      <c r="AB84" s="44" t="s">
        <v>10</v>
      </c>
      <c r="AC84" s="44" t="s">
        <v>10</v>
      </c>
      <c r="AD84" s="44" t="s">
        <v>10</v>
      </c>
      <c r="AE84" s="44" t="s">
        <v>10</v>
      </c>
      <c r="AF84" s="44" t="s">
        <v>10</v>
      </c>
      <c r="AG84" s="44" t="s">
        <v>10</v>
      </c>
      <c r="AH84" s="44" t="s">
        <v>10</v>
      </c>
      <c r="AI84" s="44" t="s">
        <v>10</v>
      </c>
      <c r="AJ84" s="44" t="s">
        <v>10</v>
      </c>
      <c r="AK84" s="44" t="s">
        <v>10</v>
      </c>
      <c r="AL84" s="44" t="s">
        <v>10</v>
      </c>
      <c r="AM84" s="44" t="s">
        <v>10</v>
      </c>
      <c r="AN84" s="44" t="s">
        <v>10</v>
      </c>
      <c r="AO84" s="44" t="s">
        <v>10</v>
      </c>
      <c r="AP84" s="44" t="s">
        <v>10</v>
      </c>
      <c r="AQ84" s="44" t="s">
        <v>10</v>
      </c>
      <c r="AR84" s="44" t="s">
        <v>10</v>
      </c>
      <c r="AS84" s="44" t="s">
        <v>10</v>
      </c>
      <c r="AT84" s="44" t="s">
        <v>10</v>
      </c>
      <c r="AU84" s="44" t="s">
        <v>10</v>
      </c>
      <c r="AV84" s="44" t="s">
        <v>10</v>
      </c>
      <c r="AW84" s="44" t="s">
        <v>10</v>
      </c>
      <c r="AX84" s="44" t="s">
        <v>10</v>
      </c>
      <c r="AY84" s="44" t="s">
        <v>10</v>
      </c>
      <c r="AZ84" s="44" t="s">
        <v>10</v>
      </c>
      <c r="BA84" s="44">
        <v>249695</v>
      </c>
      <c r="BB84" s="44" t="s">
        <v>10</v>
      </c>
      <c r="BC84" s="44" t="s">
        <v>10</v>
      </c>
      <c r="BD84" s="44" t="s">
        <v>10</v>
      </c>
      <c r="BE84" s="44" t="s">
        <v>10</v>
      </c>
      <c r="BF84" s="44" t="s">
        <v>10</v>
      </c>
      <c r="BG84" s="203">
        <v>0</v>
      </c>
      <c r="BH84" s="203">
        <v>0</v>
      </c>
      <c r="BI84" s="203">
        <v>0</v>
      </c>
      <c r="BJ84" s="203">
        <v>0</v>
      </c>
      <c r="BK84" s="44" t="s">
        <v>10</v>
      </c>
      <c r="BL84" s="329">
        <v>0</v>
      </c>
      <c r="BM84" s="329">
        <v>0</v>
      </c>
      <c r="BN84" s="329">
        <v>0</v>
      </c>
      <c r="BO84" s="329">
        <v>448469</v>
      </c>
      <c r="BP84" s="329" t="s">
        <v>10</v>
      </c>
      <c r="BR84" s="44">
        <v>0</v>
      </c>
      <c r="BS84" s="44">
        <v>0</v>
      </c>
      <c r="BT84" s="44">
        <v>0</v>
      </c>
      <c r="BU84" s="44">
        <v>0</v>
      </c>
      <c r="BV84" s="44">
        <v>0</v>
      </c>
      <c r="BW84" s="44">
        <v>0</v>
      </c>
      <c r="BX84" s="44">
        <v>0</v>
      </c>
      <c r="BY84" s="44">
        <v>0</v>
      </c>
      <c r="BZ84" s="44">
        <v>0</v>
      </c>
      <c r="CA84" s="44">
        <v>0</v>
      </c>
      <c r="CB84" s="203">
        <v>0</v>
      </c>
      <c r="CC84" s="203">
        <v>0</v>
      </c>
      <c r="CD84" s="44">
        <v>249695</v>
      </c>
      <c r="CE84" s="203">
        <v>0</v>
      </c>
      <c r="CF84" s="329">
        <v>0</v>
      </c>
      <c r="CG84" s="329">
        <v>448469</v>
      </c>
    </row>
    <row r="85" spans="2:85" s="31" customFormat="1" ht="15" customHeight="1">
      <c r="B85" s="43" t="s">
        <v>869</v>
      </c>
      <c r="C85" s="43" t="s">
        <v>870</v>
      </c>
      <c r="D85" s="44" t="s">
        <v>10</v>
      </c>
      <c r="E85" s="44" t="s">
        <v>10</v>
      </c>
      <c r="F85" s="44" t="s">
        <v>10</v>
      </c>
      <c r="G85" s="44" t="s">
        <v>10</v>
      </c>
      <c r="H85" s="44" t="s">
        <v>10</v>
      </c>
      <c r="I85" s="44" t="s">
        <v>10</v>
      </c>
      <c r="J85" s="44" t="s">
        <v>10</v>
      </c>
      <c r="K85" s="44" t="s">
        <v>10</v>
      </c>
      <c r="L85" s="44" t="s">
        <v>10</v>
      </c>
      <c r="M85" s="44" t="s">
        <v>10</v>
      </c>
      <c r="N85" s="44" t="s">
        <v>10</v>
      </c>
      <c r="O85" s="44" t="s">
        <v>10</v>
      </c>
      <c r="P85" s="44" t="s">
        <v>10</v>
      </c>
      <c r="Q85" s="44" t="s">
        <v>10</v>
      </c>
      <c r="R85" s="44" t="s">
        <v>10</v>
      </c>
      <c r="S85" s="44" t="s">
        <v>10</v>
      </c>
      <c r="T85" s="44" t="s">
        <v>10</v>
      </c>
      <c r="U85" s="44" t="s">
        <v>10</v>
      </c>
      <c r="V85" s="44" t="s">
        <v>10</v>
      </c>
      <c r="W85" s="44" t="s">
        <v>10</v>
      </c>
      <c r="X85" s="44" t="s">
        <v>10</v>
      </c>
      <c r="Y85" s="44" t="s">
        <v>10</v>
      </c>
      <c r="Z85" s="44" t="s">
        <v>10</v>
      </c>
      <c r="AA85" s="44" t="s">
        <v>10</v>
      </c>
      <c r="AB85" s="44" t="s">
        <v>10</v>
      </c>
      <c r="AC85" s="44" t="s">
        <v>10</v>
      </c>
      <c r="AD85" s="44" t="s">
        <v>10</v>
      </c>
      <c r="AE85" s="44" t="s">
        <v>10</v>
      </c>
      <c r="AF85" s="44" t="s">
        <v>10</v>
      </c>
      <c r="AG85" s="44" t="s">
        <v>10</v>
      </c>
      <c r="AH85" s="44" t="s">
        <v>10</v>
      </c>
      <c r="AI85" s="44" t="s">
        <v>10</v>
      </c>
      <c r="AJ85" s="44" t="s">
        <v>10</v>
      </c>
      <c r="AK85" s="44" t="s">
        <v>10</v>
      </c>
      <c r="AL85" s="44" t="s">
        <v>10</v>
      </c>
      <c r="AM85" s="44" t="s">
        <v>10</v>
      </c>
      <c r="AN85" s="44" t="s">
        <v>10</v>
      </c>
      <c r="AO85" s="44" t="s">
        <v>10</v>
      </c>
      <c r="AP85" s="44" t="s">
        <v>10</v>
      </c>
      <c r="AQ85" s="44" t="s">
        <v>10</v>
      </c>
      <c r="AR85" s="44" t="s">
        <v>10</v>
      </c>
      <c r="AS85" s="44" t="s">
        <v>10</v>
      </c>
      <c r="AT85" s="44" t="s">
        <v>10</v>
      </c>
      <c r="AU85" s="44" t="s">
        <v>10</v>
      </c>
      <c r="AV85" s="44" t="s">
        <v>10</v>
      </c>
      <c r="AW85" s="44" t="s">
        <v>10</v>
      </c>
      <c r="AX85" s="44" t="s">
        <v>10</v>
      </c>
      <c r="AY85" s="44" t="s">
        <v>10</v>
      </c>
      <c r="AZ85" s="44" t="s">
        <v>10</v>
      </c>
      <c r="BA85" s="44" t="s">
        <v>10</v>
      </c>
      <c r="BB85" s="44" t="s">
        <v>10</v>
      </c>
      <c r="BC85" s="44" t="s">
        <v>10</v>
      </c>
      <c r="BD85" s="44" t="s">
        <v>10</v>
      </c>
      <c r="BE85" s="44" t="s">
        <v>10</v>
      </c>
      <c r="BF85" s="44" t="s">
        <v>10</v>
      </c>
      <c r="BG85" s="203">
        <v>0</v>
      </c>
      <c r="BH85" s="203">
        <v>0</v>
      </c>
      <c r="BI85" s="203">
        <v>0</v>
      </c>
      <c r="BJ85" s="203">
        <v>0</v>
      </c>
      <c r="BK85" s="44" t="s">
        <v>10</v>
      </c>
      <c r="BL85" s="329">
        <v>0</v>
      </c>
      <c r="BM85" s="329">
        <v>0</v>
      </c>
      <c r="BN85" s="329">
        <v>247650</v>
      </c>
      <c r="BO85" s="329">
        <v>-247650</v>
      </c>
      <c r="BP85" s="329" t="s">
        <v>10</v>
      </c>
      <c r="BR85" s="44">
        <v>0</v>
      </c>
      <c r="BS85" s="44">
        <v>0</v>
      </c>
      <c r="BT85" s="44">
        <v>0</v>
      </c>
      <c r="BU85" s="44">
        <v>0</v>
      </c>
      <c r="BV85" s="44">
        <v>0</v>
      </c>
      <c r="BW85" s="44">
        <v>0</v>
      </c>
      <c r="BX85" s="44">
        <v>0</v>
      </c>
      <c r="BY85" s="44">
        <v>0</v>
      </c>
      <c r="BZ85" s="44">
        <v>0</v>
      </c>
      <c r="CA85" s="44">
        <v>0</v>
      </c>
      <c r="CB85" s="203">
        <v>0</v>
      </c>
      <c r="CC85" s="203">
        <v>0</v>
      </c>
      <c r="CD85" s="44" t="s">
        <v>10</v>
      </c>
      <c r="CE85" s="203">
        <v>0</v>
      </c>
      <c r="CF85" s="329">
        <v>0</v>
      </c>
      <c r="CG85" s="329" t="s">
        <v>10</v>
      </c>
    </row>
    <row r="86" spans="2:85" s="31" customFormat="1" ht="15" customHeight="1">
      <c r="B86" s="43" t="s">
        <v>873</v>
      </c>
      <c r="C86" s="43" t="s">
        <v>895</v>
      </c>
      <c r="D86" s="44" t="s">
        <v>10</v>
      </c>
      <c r="E86" s="44" t="s">
        <v>10</v>
      </c>
      <c r="F86" s="44" t="s">
        <v>10</v>
      </c>
      <c r="G86" s="44" t="s">
        <v>10</v>
      </c>
      <c r="H86" s="44" t="s">
        <v>10</v>
      </c>
      <c r="I86" s="44" t="s">
        <v>10</v>
      </c>
      <c r="J86" s="44" t="s">
        <v>10</v>
      </c>
      <c r="K86" s="44" t="s">
        <v>10</v>
      </c>
      <c r="L86" s="44" t="s">
        <v>10</v>
      </c>
      <c r="M86" s="44" t="s">
        <v>10</v>
      </c>
      <c r="N86" s="44" t="s">
        <v>10</v>
      </c>
      <c r="O86" s="44" t="s">
        <v>10</v>
      </c>
      <c r="P86" s="44" t="s">
        <v>10</v>
      </c>
      <c r="Q86" s="44" t="s">
        <v>10</v>
      </c>
      <c r="R86" s="44" t="s">
        <v>10</v>
      </c>
      <c r="S86" s="44" t="s">
        <v>10</v>
      </c>
      <c r="T86" s="44" t="s">
        <v>10</v>
      </c>
      <c r="U86" s="44" t="s">
        <v>10</v>
      </c>
      <c r="V86" s="44" t="s">
        <v>10</v>
      </c>
      <c r="W86" s="44" t="s">
        <v>10</v>
      </c>
      <c r="X86" s="44" t="s">
        <v>10</v>
      </c>
      <c r="Y86" s="44" t="s">
        <v>10</v>
      </c>
      <c r="Z86" s="44" t="s">
        <v>10</v>
      </c>
      <c r="AA86" s="44" t="s">
        <v>10</v>
      </c>
      <c r="AB86" s="44" t="s">
        <v>10</v>
      </c>
      <c r="AC86" s="44" t="s">
        <v>10</v>
      </c>
      <c r="AD86" s="44" t="s">
        <v>10</v>
      </c>
      <c r="AE86" s="44" t="s">
        <v>10</v>
      </c>
      <c r="AF86" s="44" t="s">
        <v>10</v>
      </c>
      <c r="AG86" s="44" t="s">
        <v>10</v>
      </c>
      <c r="AH86" s="44" t="s">
        <v>10</v>
      </c>
      <c r="AI86" s="44" t="s">
        <v>10</v>
      </c>
      <c r="AJ86" s="44" t="s">
        <v>10</v>
      </c>
      <c r="AK86" s="44" t="s">
        <v>10</v>
      </c>
      <c r="AL86" s="44" t="s">
        <v>10</v>
      </c>
      <c r="AM86" s="44" t="s">
        <v>10</v>
      </c>
      <c r="AN86" s="44" t="s">
        <v>10</v>
      </c>
      <c r="AO86" s="44" t="s">
        <v>10</v>
      </c>
      <c r="AP86" s="44" t="s">
        <v>10</v>
      </c>
      <c r="AQ86" s="44" t="s">
        <v>10</v>
      </c>
      <c r="AR86" s="44" t="s">
        <v>10</v>
      </c>
      <c r="AS86" s="44" t="s">
        <v>10</v>
      </c>
      <c r="AT86" s="44" t="s">
        <v>10</v>
      </c>
      <c r="AU86" s="44" t="s">
        <v>10</v>
      </c>
      <c r="AV86" s="44" t="s">
        <v>10</v>
      </c>
      <c r="AW86" s="44" t="s">
        <v>10</v>
      </c>
      <c r="AX86" s="44" t="s">
        <v>10</v>
      </c>
      <c r="AY86" s="44" t="s">
        <v>10</v>
      </c>
      <c r="AZ86" s="44" t="s">
        <v>10</v>
      </c>
      <c r="BA86" s="44" t="s">
        <v>10</v>
      </c>
      <c r="BB86" s="44" t="s">
        <v>10</v>
      </c>
      <c r="BC86" s="44" t="s">
        <v>10</v>
      </c>
      <c r="BD86" s="44" t="s">
        <v>10</v>
      </c>
      <c r="BE86" s="44" t="s">
        <v>10</v>
      </c>
      <c r="BF86" s="44" t="s">
        <v>10</v>
      </c>
      <c r="BG86" s="203">
        <v>0</v>
      </c>
      <c r="BH86" s="203">
        <v>0</v>
      </c>
      <c r="BI86" s="203">
        <v>0</v>
      </c>
      <c r="BJ86" s="203">
        <v>0</v>
      </c>
      <c r="BK86" s="44" t="s">
        <v>10</v>
      </c>
      <c r="BL86" s="329">
        <v>0</v>
      </c>
      <c r="BM86" s="329">
        <v>0</v>
      </c>
      <c r="BN86" s="329">
        <v>-16153</v>
      </c>
      <c r="BO86" s="329">
        <v>-56</v>
      </c>
      <c r="BP86" s="329" t="s">
        <v>10</v>
      </c>
      <c r="BR86" s="44">
        <v>0</v>
      </c>
      <c r="BS86" s="44">
        <v>0</v>
      </c>
      <c r="BT86" s="44">
        <v>0</v>
      </c>
      <c r="BU86" s="44">
        <v>0</v>
      </c>
      <c r="BV86" s="44">
        <v>0</v>
      </c>
      <c r="BW86" s="44">
        <v>0</v>
      </c>
      <c r="BX86" s="44">
        <v>0</v>
      </c>
      <c r="BY86" s="44">
        <v>0</v>
      </c>
      <c r="BZ86" s="44">
        <v>0</v>
      </c>
      <c r="CA86" s="44">
        <v>0</v>
      </c>
      <c r="CB86" s="203">
        <v>0</v>
      </c>
      <c r="CC86" s="203">
        <v>0</v>
      </c>
      <c r="CD86" s="44" t="s">
        <v>10</v>
      </c>
      <c r="CE86" s="203">
        <v>0</v>
      </c>
      <c r="CF86" s="329">
        <v>0</v>
      </c>
      <c r="CG86" s="329">
        <v>-16209</v>
      </c>
    </row>
    <row r="87" spans="2:85" s="31" customFormat="1" ht="15" customHeight="1">
      <c r="B87" s="43" t="s">
        <v>894</v>
      </c>
      <c r="C87" s="43" t="s">
        <v>874</v>
      </c>
      <c r="D87" s="44" t="s">
        <v>10</v>
      </c>
      <c r="E87" s="44" t="s">
        <v>10</v>
      </c>
      <c r="F87" s="44" t="s">
        <v>10</v>
      </c>
      <c r="G87" s="44" t="s">
        <v>10</v>
      </c>
      <c r="H87" s="44" t="s">
        <v>10</v>
      </c>
      <c r="I87" s="44" t="s">
        <v>10</v>
      </c>
      <c r="J87" s="44" t="s">
        <v>10</v>
      </c>
      <c r="K87" s="44" t="s">
        <v>10</v>
      </c>
      <c r="L87" s="44" t="s">
        <v>10</v>
      </c>
      <c r="M87" s="44" t="s">
        <v>10</v>
      </c>
      <c r="N87" s="44" t="s">
        <v>10</v>
      </c>
      <c r="O87" s="44" t="s">
        <v>10</v>
      </c>
      <c r="P87" s="44" t="s">
        <v>10</v>
      </c>
      <c r="Q87" s="44" t="s">
        <v>10</v>
      </c>
      <c r="R87" s="44" t="s">
        <v>10</v>
      </c>
      <c r="S87" s="44" t="s">
        <v>10</v>
      </c>
      <c r="T87" s="44" t="s">
        <v>10</v>
      </c>
      <c r="U87" s="44" t="s">
        <v>10</v>
      </c>
      <c r="V87" s="44" t="s">
        <v>10</v>
      </c>
      <c r="W87" s="44" t="s">
        <v>10</v>
      </c>
      <c r="X87" s="44" t="s">
        <v>10</v>
      </c>
      <c r="Y87" s="44" t="s">
        <v>10</v>
      </c>
      <c r="Z87" s="44" t="s">
        <v>10</v>
      </c>
      <c r="AA87" s="44" t="s">
        <v>10</v>
      </c>
      <c r="AB87" s="44" t="s">
        <v>10</v>
      </c>
      <c r="AC87" s="44" t="s">
        <v>10</v>
      </c>
      <c r="AD87" s="44" t="s">
        <v>10</v>
      </c>
      <c r="AE87" s="44" t="s">
        <v>10</v>
      </c>
      <c r="AF87" s="44" t="s">
        <v>10</v>
      </c>
      <c r="AG87" s="44" t="s">
        <v>10</v>
      </c>
      <c r="AH87" s="44" t="s">
        <v>10</v>
      </c>
      <c r="AI87" s="44" t="s">
        <v>10</v>
      </c>
      <c r="AJ87" s="44" t="s">
        <v>10</v>
      </c>
      <c r="AK87" s="44" t="s">
        <v>10</v>
      </c>
      <c r="AL87" s="44" t="s">
        <v>10</v>
      </c>
      <c r="AM87" s="44" t="s">
        <v>10</v>
      </c>
      <c r="AN87" s="44" t="s">
        <v>10</v>
      </c>
      <c r="AO87" s="44" t="s">
        <v>10</v>
      </c>
      <c r="AP87" s="44" t="s">
        <v>10</v>
      </c>
      <c r="AQ87" s="44" t="s">
        <v>10</v>
      </c>
      <c r="AR87" s="44" t="s">
        <v>10</v>
      </c>
      <c r="AS87" s="44" t="s">
        <v>10</v>
      </c>
      <c r="AT87" s="44" t="s">
        <v>10</v>
      </c>
      <c r="AU87" s="44" t="s">
        <v>10</v>
      </c>
      <c r="AV87" s="44" t="s">
        <v>10</v>
      </c>
      <c r="AW87" s="44" t="s">
        <v>10</v>
      </c>
      <c r="AX87" s="44" t="s">
        <v>10</v>
      </c>
      <c r="AY87" s="44" t="s">
        <v>10</v>
      </c>
      <c r="AZ87" s="44" t="s">
        <v>10</v>
      </c>
      <c r="BA87" s="44" t="s">
        <v>10</v>
      </c>
      <c r="BB87" s="44" t="s">
        <v>10</v>
      </c>
      <c r="BC87" s="44" t="s">
        <v>10</v>
      </c>
      <c r="BD87" s="44" t="s">
        <v>10</v>
      </c>
      <c r="BE87" s="44" t="s">
        <v>10</v>
      </c>
      <c r="BF87" s="44" t="s">
        <v>10</v>
      </c>
      <c r="BG87" s="203">
        <v>0</v>
      </c>
      <c r="BH87" s="203">
        <v>0</v>
      </c>
      <c r="BI87" s="203">
        <v>0</v>
      </c>
      <c r="BJ87" s="203">
        <v>0</v>
      </c>
      <c r="BK87" s="44" t="s">
        <v>10</v>
      </c>
      <c r="BL87" s="329">
        <v>0</v>
      </c>
      <c r="BM87" s="329">
        <v>0</v>
      </c>
      <c r="BN87" s="329">
        <v>0</v>
      </c>
      <c r="BO87" s="329">
        <v>153694</v>
      </c>
      <c r="BP87" s="329" t="s">
        <v>10</v>
      </c>
      <c r="BR87" s="44">
        <v>0</v>
      </c>
      <c r="BS87" s="44">
        <v>0</v>
      </c>
      <c r="BT87" s="44">
        <v>0</v>
      </c>
      <c r="BU87" s="44">
        <v>0</v>
      </c>
      <c r="BV87" s="44">
        <v>0</v>
      </c>
      <c r="BW87" s="44">
        <v>0</v>
      </c>
      <c r="BX87" s="44">
        <v>0</v>
      </c>
      <c r="BY87" s="44">
        <v>0</v>
      </c>
      <c r="BZ87" s="44">
        <v>0</v>
      </c>
      <c r="CA87" s="44">
        <v>0</v>
      </c>
      <c r="CB87" s="203">
        <v>0</v>
      </c>
      <c r="CC87" s="203">
        <v>0</v>
      </c>
      <c r="CD87" s="44" t="s">
        <v>10</v>
      </c>
      <c r="CE87" s="203">
        <v>0</v>
      </c>
      <c r="CF87" s="329">
        <v>0</v>
      </c>
      <c r="CG87" s="329">
        <v>153694</v>
      </c>
    </row>
    <row r="88" spans="2:85" s="31" customFormat="1" ht="15" customHeight="1">
      <c r="B88" s="125" t="s">
        <v>896</v>
      </c>
      <c r="C88" s="125" t="s">
        <v>897</v>
      </c>
      <c r="D88" s="124" t="s">
        <v>10</v>
      </c>
      <c r="E88" s="124" t="s">
        <v>10</v>
      </c>
      <c r="F88" s="124" t="s">
        <v>10</v>
      </c>
      <c r="G88" s="124" t="s">
        <v>10</v>
      </c>
      <c r="H88" s="124" t="s">
        <v>10</v>
      </c>
      <c r="I88" s="124" t="s">
        <v>10</v>
      </c>
      <c r="J88" s="124" t="s">
        <v>10</v>
      </c>
      <c r="K88" s="124" t="s">
        <v>10</v>
      </c>
      <c r="L88" s="124" t="s">
        <v>10</v>
      </c>
      <c r="M88" s="124" t="s">
        <v>10</v>
      </c>
      <c r="N88" s="124" t="s">
        <v>10</v>
      </c>
      <c r="O88" s="124" t="s">
        <v>10</v>
      </c>
      <c r="P88" s="124" t="s">
        <v>10</v>
      </c>
      <c r="Q88" s="124" t="s">
        <v>10</v>
      </c>
      <c r="R88" s="124" t="s">
        <v>10</v>
      </c>
      <c r="S88" s="124" t="s">
        <v>10</v>
      </c>
      <c r="T88" s="124" t="s">
        <v>10</v>
      </c>
      <c r="U88" s="124" t="s">
        <v>10</v>
      </c>
      <c r="V88" s="124" t="s">
        <v>10</v>
      </c>
      <c r="W88" s="124" t="s">
        <v>10</v>
      </c>
      <c r="X88" s="124" t="s">
        <v>10</v>
      </c>
      <c r="Y88" s="124" t="s">
        <v>10</v>
      </c>
      <c r="Z88" s="124" t="s">
        <v>10</v>
      </c>
      <c r="AA88" s="124" t="s">
        <v>10</v>
      </c>
      <c r="AB88" s="124" t="s">
        <v>10</v>
      </c>
      <c r="AC88" s="124" t="s">
        <v>10</v>
      </c>
      <c r="AD88" s="124" t="s">
        <v>10</v>
      </c>
      <c r="AE88" s="124" t="s">
        <v>10</v>
      </c>
      <c r="AF88" s="124" t="s">
        <v>10</v>
      </c>
      <c r="AG88" s="124" t="s">
        <v>10</v>
      </c>
      <c r="AH88" s="124" t="s">
        <v>10</v>
      </c>
      <c r="AI88" s="124" t="s">
        <v>10</v>
      </c>
      <c r="AJ88" s="124" t="s">
        <v>10</v>
      </c>
      <c r="AK88" s="124" t="s">
        <v>10</v>
      </c>
      <c r="AL88" s="124" t="s">
        <v>10</v>
      </c>
      <c r="AM88" s="124" t="s">
        <v>10</v>
      </c>
      <c r="AN88" s="124" t="s">
        <v>10</v>
      </c>
      <c r="AO88" s="124" t="s">
        <v>10</v>
      </c>
      <c r="AP88" s="124" t="s">
        <v>10</v>
      </c>
      <c r="AQ88" s="124" t="s">
        <v>10</v>
      </c>
      <c r="AR88" s="124" t="s">
        <v>10</v>
      </c>
      <c r="AS88" s="124" t="s">
        <v>10</v>
      </c>
      <c r="AT88" s="124" t="s">
        <v>10</v>
      </c>
      <c r="AU88" s="124" t="s">
        <v>10</v>
      </c>
      <c r="AV88" s="124" t="s">
        <v>10</v>
      </c>
      <c r="AW88" s="124" t="s">
        <v>10</v>
      </c>
      <c r="AX88" s="124" t="s">
        <v>10</v>
      </c>
      <c r="AY88" s="124" t="s">
        <v>10</v>
      </c>
      <c r="AZ88" s="124" t="s">
        <v>10</v>
      </c>
      <c r="BA88" s="124" t="s">
        <v>10</v>
      </c>
      <c r="BB88" s="124" t="s">
        <v>10</v>
      </c>
      <c r="BC88" s="124" t="s">
        <v>10</v>
      </c>
      <c r="BD88" s="124" t="s">
        <v>10</v>
      </c>
      <c r="BE88" s="124" t="s">
        <v>10</v>
      </c>
      <c r="BF88" s="124" t="s">
        <v>10</v>
      </c>
      <c r="BG88" s="124" t="s">
        <v>10</v>
      </c>
      <c r="BH88" s="124" t="s">
        <v>10</v>
      </c>
      <c r="BI88" s="124" t="s">
        <v>10</v>
      </c>
      <c r="BJ88" s="124" t="s">
        <v>10</v>
      </c>
      <c r="BK88" s="124" t="s">
        <v>10</v>
      </c>
      <c r="BL88" s="124" t="s">
        <v>10</v>
      </c>
      <c r="BM88" s="124" t="s">
        <v>10</v>
      </c>
      <c r="BN88" s="124" t="s">
        <v>10</v>
      </c>
      <c r="BO88" s="124">
        <v>-91777</v>
      </c>
      <c r="BP88" s="124">
        <v>-36969</v>
      </c>
      <c r="BR88" s="44">
        <v>0</v>
      </c>
      <c r="BS88" s="44">
        <v>0</v>
      </c>
      <c r="BT88" s="44">
        <v>0</v>
      </c>
      <c r="BU88" s="44">
        <v>0</v>
      </c>
      <c r="BV88" s="44">
        <v>0</v>
      </c>
      <c r="BW88" s="44">
        <v>0</v>
      </c>
      <c r="BX88" s="44">
        <v>0</v>
      </c>
      <c r="BY88" s="44">
        <v>0</v>
      </c>
      <c r="BZ88" s="44">
        <v>0</v>
      </c>
      <c r="CA88" s="44">
        <v>0</v>
      </c>
      <c r="CB88" s="203">
        <v>0</v>
      </c>
      <c r="CC88" s="203">
        <v>0</v>
      </c>
      <c r="CD88" s="44" t="s">
        <v>10</v>
      </c>
      <c r="CE88" s="203">
        <v>0</v>
      </c>
      <c r="CF88" s="332">
        <v>0</v>
      </c>
      <c r="CG88" s="332">
        <v>-91777</v>
      </c>
    </row>
    <row r="89" spans="2:85" s="31" customFormat="1" ht="15" customHeight="1">
      <c r="B89" s="41" t="s">
        <v>381</v>
      </c>
      <c r="C89" s="41" t="s">
        <v>446</v>
      </c>
      <c r="D89" s="42">
        <v>-121678</v>
      </c>
      <c r="E89" s="42">
        <v>62988</v>
      </c>
      <c r="F89" s="42">
        <v>215176</v>
      </c>
      <c r="G89" s="42">
        <v>276338</v>
      </c>
      <c r="H89" s="42">
        <v>89793</v>
      </c>
      <c r="I89" s="42">
        <v>-187450</v>
      </c>
      <c r="J89" s="42">
        <v>52859</v>
      </c>
      <c r="K89" s="42">
        <v>-268494</v>
      </c>
      <c r="L89" s="42">
        <v>-104021</v>
      </c>
      <c r="M89" s="42">
        <v>196792</v>
      </c>
      <c r="N89" s="42">
        <v>-142616</v>
      </c>
      <c r="O89" s="42">
        <v>168909</v>
      </c>
      <c r="P89" s="42">
        <v>469337</v>
      </c>
      <c r="Q89" s="42">
        <v>-177419</v>
      </c>
      <c r="R89" s="42">
        <v>-187645</v>
      </c>
      <c r="S89" s="42">
        <v>207022</v>
      </c>
      <c r="T89" s="42">
        <v>71331</v>
      </c>
      <c r="U89" s="42">
        <v>-65996</v>
      </c>
      <c r="V89" s="42">
        <v>-21150</v>
      </c>
      <c r="W89" s="42">
        <v>207355</v>
      </c>
      <c r="X89" s="42">
        <v>230572</v>
      </c>
      <c r="Y89" s="42">
        <v>-229032</v>
      </c>
      <c r="Z89" s="42">
        <v>278519</v>
      </c>
      <c r="AA89" s="42">
        <v>-309745</v>
      </c>
      <c r="AB89" s="42">
        <v>-298656</v>
      </c>
      <c r="AC89" s="42">
        <v>128221</v>
      </c>
      <c r="AD89" s="42">
        <v>-35306</v>
      </c>
      <c r="AE89" s="42">
        <v>10980</v>
      </c>
      <c r="AF89" s="42">
        <v>-133542</v>
      </c>
      <c r="AG89" s="42">
        <v>66756</v>
      </c>
      <c r="AH89" s="42">
        <v>-40713</v>
      </c>
      <c r="AI89" s="42">
        <v>-24545</v>
      </c>
      <c r="AJ89" s="42">
        <v>-164736</v>
      </c>
      <c r="AK89" s="42">
        <v>317232</v>
      </c>
      <c r="AL89" s="42">
        <v>295822</v>
      </c>
      <c r="AM89" s="42">
        <v>-220766</v>
      </c>
      <c r="AN89" s="42">
        <v>-268669</v>
      </c>
      <c r="AO89" s="42">
        <v>84652</v>
      </c>
      <c r="AP89" s="42">
        <v>-45815</v>
      </c>
      <c r="AQ89" s="42">
        <v>177883</v>
      </c>
      <c r="AR89" s="42">
        <v>-242585</v>
      </c>
      <c r="AS89" s="42">
        <v>697722</v>
      </c>
      <c r="AT89" s="42">
        <v>20047</v>
      </c>
      <c r="AU89" s="42">
        <v>13151</v>
      </c>
      <c r="AV89" s="42">
        <v>-13629</v>
      </c>
      <c r="AW89" s="42">
        <v>-700742</v>
      </c>
      <c r="AX89" s="42">
        <v>66250</v>
      </c>
      <c r="AY89" s="42">
        <v>878516</v>
      </c>
      <c r="AZ89" s="42">
        <v>-140844</v>
      </c>
      <c r="BA89" s="42">
        <v>210506</v>
      </c>
      <c r="BB89" s="42">
        <v>-333683</v>
      </c>
      <c r="BC89" s="42">
        <v>878124</v>
      </c>
      <c r="BD89" s="42">
        <v>-890632</v>
      </c>
      <c r="BE89" s="42">
        <v>189526</v>
      </c>
      <c r="BF89" s="42">
        <v>341569</v>
      </c>
      <c r="BG89" s="42">
        <v>719482</v>
      </c>
      <c r="BH89" s="42">
        <v>-46158</v>
      </c>
      <c r="BI89" s="42">
        <v>-166938</v>
      </c>
      <c r="BJ89" s="42">
        <v>-776586</v>
      </c>
      <c r="BK89" s="42">
        <v>377013</v>
      </c>
      <c r="BL89" s="331">
        <v>690</v>
      </c>
      <c r="BM89" s="331">
        <v>-559348</v>
      </c>
      <c r="BN89" s="331">
        <v>915000</v>
      </c>
      <c r="BO89" s="331">
        <v>1213380</v>
      </c>
      <c r="BP89" s="331">
        <v>-334269</v>
      </c>
      <c r="BR89" s="42">
        <v>432824</v>
      </c>
      <c r="BS89" s="42">
        <v>-313292</v>
      </c>
      <c r="BT89" s="42">
        <v>119064</v>
      </c>
      <c r="BU89" s="42">
        <v>311295</v>
      </c>
      <c r="BV89" s="42">
        <v>191540</v>
      </c>
      <c r="BW89" s="42">
        <v>-29686</v>
      </c>
      <c r="BX89" s="42">
        <v>-194761</v>
      </c>
      <c r="BY89" s="42">
        <v>-132044</v>
      </c>
      <c r="BZ89" s="42">
        <v>227552</v>
      </c>
      <c r="CA89" s="42">
        <v>-51949</v>
      </c>
      <c r="CB89" s="42">
        <v>488335</v>
      </c>
      <c r="CC89" s="42">
        <v>230395</v>
      </c>
      <c r="CD89" s="42">
        <v>614103</v>
      </c>
      <c r="CE89" s="42">
        <v>359945</v>
      </c>
      <c r="CF89" s="331">
        <v>-612669</v>
      </c>
      <c r="CG89" s="331">
        <v>1569722</v>
      </c>
    </row>
    <row r="90" spans="2:85" s="31" customFormat="1" ht="15" customHeight="1">
      <c r="B90" s="47" t="s">
        <v>382</v>
      </c>
      <c r="C90" s="47" t="s">
        <v>447</v>
      </c>
      <c r="D90" s="48">
        <v>494981</v>
      </c>
      <c r="E90" s="48">
        <v>557969</v>
      </c>
      <c r="F90" s="48">
        <v>773145</v>
      </c>
      <c r="G90" s="48">
        <v>1049483</v>
      </c>
      <c r="H90" s="48">
        <v>1139276</v>
      </c>
      <c r="I90" s="48">
        <v>951826</v>
      </c>
      <c r="J90" s="48">
        <v>1004685</v>
      </c>
      <c r="K90" s="48">
        <v>736191</v>
      </c>
      <c r="L90" s="48">
        <v>632170</v>
      </c>
      <c r="M90" s="48">
        <v>828962</v>
      </c>
      <c r="N90" s="48">
        <v>686346</v>
      </c>
      <c r="O90" s="48">
        <v>855255</v>
      </c>
      <c r="P90" s="48">
        <v>1324592</v>
      </c>
      <c r="Q90" s="48">
        <v>1147173</v>
      </c>
      <c r="R90" s="48">
        <v>959528</v>
      </c>
      <c r="S90" s="48">
        <v>1166550</v>
      </c>
      <c r="T90" s="48">
        <v>1237881</v>
      </c>
      <c r="U90" s="48">
        <v>1171885</v>
      </c>
      <c r="V90" s="48">
        <v>1150735</v>
      </c>
      <c r="W90" s="48">
        <v>1358090</v>
      </c>
      <c r="X90" s="48">
        <v>1588662</v>
      </c>
      <c r="Y90" s="48">
        <v>1359630</v>
      </c>
      <c r="Z90" s="48">
        <v>1638149</v>
      </c>
      <c r="AA90" s="48">
        <v>1328404</v>
      </c>
      <c r="AB90" s="48">
        <v>1029748</v>
      </c>
      <c r="AC90" s="48">
        <v>1157969</v>
      </c>
      <c r="AD90" s="48">
        <v>1122663</v>
      </c>
      <c r="AE90" s="48">
        <v>1133643</v>
      </c>
      <c r="AF90" s="48">
        <v>1000101</v>
      </c>
      <c r="AG90" s="48">
        <v>1066857</v>
      </c>
      <c r="AH90" s="48">
        <v>1026144</v>
      </c>
      <c r="AI90" s="48">
        <v>1001599</v>
      </c>
      <c r="AJ90" s="48">
        <v>836863</v>
      </c>
      <c r="AK90" s="48">
        <v>1154095</v>
      </c>
      <c r="AL90" s="48">
        <v>1449917</v>
      </c>
      <c r="AM90" s="48">
        <v>1229151</v>
      </c>
      <c r="AN90" s="48">
        <v>960482</v>
      </c>
      <c r="AO90" s="48">
        <v>1045134</v>
      </c>
      <c r="AP90" s="48">
        <v>999319</v>
      </c>
      <c r="AQ90" s="48">
        <v>1177202</v>
      </c>
      <c r="AR90" s="48">
        <v>934617</v>
      </c>
      <c r="AS90" s="48">
        <v>1632339</v>
      </c>
      <c r="AT90" s="48">
        <v>1652386</v>
      </c>
      <c r="AU90" s="48">
        <v>1660364</v>
      </c>
      <c r="AV90" s="48">
        <v>1646735</v>
      </c>
      <c r="AW90" s="48">
        <v>945993</v>
      </c>
      <c r="AX90" s="48">
        <v>1012243</v>
      </c>
      <c r="AY90" s="48">
        <v>1890759</v>
      </c>
      <c r="AZ90" s="48">
        <v>1749915</v>
      </c>
      <c r="BA90" s="48">
        <v>1960421</v>
      </c>
      <c r="BB90" s="48">
        <v>1626738</v>
      </c>
      <c r="BC90" s="48">
        <v>2504862</v>
      </c>
      <c r="BD90" s="48">
        <v>1614230</v>
      </c>
      <c r="BE90" s="48">
        <v>1803756</v>
      </c>
      <c r="BF90" s="48">
        <v>2145325</v>
      </c>
      <c r="BG90" s="48">
        <v>2864807</v>
      </c>
      <c r="BH90" s="48">
        <v>2818649</v>
      </c>
      <c r="BI90" s="48">
        <v>2651711</v>
      </c>
      <c r="BJ90" s="48">
        <v>1875125</v>
      </c>
      <c r="BK90" s="48">
        <v>2252138</v>
      </c>
      <c r="BL90" s="333">
        <v>2252828</v>
      </c>
      <c r="BM90" s="333">
        <v>1693480</v>
      </c>
      <c r="BN90" s="333">
        <v>2608480</v>
      </c>
      <c r="BO90" s="333">
        <v>3821860</v>
      </c>
      <c r="BP90" s="333">
        <v>3487591</v>
      </c>
      <c r="BR90" s="48">
        <v>1049483</v>
      </c>
      <c r="BS90" s="48">
        <v>736191</v>
      </c>
      <c r="BT90" s="48">
        <v>855255</v>
      </c>
      <c r="BU90" s="48">
        <v>1166550</v>
      </c>
      <c r="BV90" s="48">
        <v>1358090</v>
      </c>
      <c r="BW90" s="48">
        <v>1328404</v>
      </c>
      <c r="BX90" s="48">
        <v>1133643</v>
      </c>
      <c r="BY90" s="48">
        <v>1001599</v>
      </c>
      <c r="BZ90" s="48">
        <v>1229151</v>
      </c>
      <c r="CA90" s="48">
        <v>1177202</v>
      </c>
      <c r="CB90" s="48">
        <v>1660364</v>
      </c>
      <c r="CC90" s="48">
        <v>1890759</v>
      </c>
      <c r="CD90" s="48">
        <v>2504862</v>
      </c>
      <c r="CE90" s="48">
        <v>2864807</v>
      </c>
      <c r="CF90" s="333">
        <v>2252138</v>
      </c>
      <c r="CG90" s="333">
        <v>3821860</v>
      </c>
    </row>
    <row r="91" spans="2:85" s="24" customFormat="1" ht="15" customHeight="1"/>
    <row r="92" spans="2:85" s="24" customFormat="1" ht="15" customHeight="1"/>
    <row r="93" spans="2:85" s="24" customFormat="1" ht="15" customHeight="1"/>
    <row r="94" spans="2:85" s="24" customFormat="1" ht="15" customHeight="1"/>
    <row r="95" spans="2:85" s="23" customFormat="1" ht="15" customHeight="1"/>
    <row r="96" spans="2:85" s="23" customFormat="1" ht="15" customHeight="1"/>
    <row r="97" s="23" customFormat="1" ht="15" customHeight="1"/>
    <row r="98" s="23" customFormat="1" ht="15" customHeight="1"/>
    <row r="99" s="23" customFormat="1" ht="15" customHeight="1"/>
    <row r="100" s="23" customFormat="1" ht="15" customHeight="1"/>
    <row r="101" s="23" customFormat="1" ht="15" customHeight="1"/>
    <row r="102" s="23" customFormat="1" ht="15" customHeight="1"/>
    <row r="103" s="23" customFormat="1" ht="15" customHeight="1"/>
    <row r="104" s="23" customFormat="1" ht="15" customHeight="1"/>
    <row r="105" s="23" customFormat="1" ht="15" customHeight="1"/>
    <row r="106" s="23" customFormat="1" ht="15" customHeight="1"/>
  </sheetData>
  <phoneticPr fontId="26" type="noConversion"/>
  <pageMargins left="0.511811024" right="0.511811024" top="0.78740157499999996" bottom="0.78740157499999996" header="0.31496062000000002" footer="0.31496062000000002"/>
  <ignoredErrors>
    <ignoredError sqref="BQ89:BQ90 BQ17:BQ23 BQ71:BQ79 BQ6:BQ15 BQ81:BQ82 BQ26:BQ50 BQ53:BQ69 BQ86" formulaRange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71195-1F7F-44AC-A810-D3C34A7E96B0}">
  <sheetPr>
    <tabColor rgb="FF0539B6"/>
  </sheetPr>
  <dimension ref="B5:I57"/>
  <sheetViews>
    <sheetView showGridLines="0" zoomScaleNormal="100" workbookViewId="0">
      <pane xSplit="1" ySplit="7" topLeftCell="B8" activePane="bottomRight" state="frozen"/>
      <selection pane="topRight" activeCell="B1" sqref="B1"/>
      <selection pane="bottomLeft" activeCell="A12" sqref="A12"/>
      <selection pane="bottomRight"/>
    </sheetView>
  </sheetViews>
  <sheetFormatPr defaultRowHeight="14.5"/>
  <cols>
    <col min="1" max="1" width="3.08984375" customWidth="1"/>
    <col min="2" max="2" width="24.08984375" customWidth="1"/>
    <col min="3" max="4" width="19.36328125" customWidth="1"/>
    <col min="5" max="5" width="19.54296875" customWidth="1"/>
    <col min="6" max="6" width="23" customWidth="1"/>
    <col min="7" max="7" width="21.453125" style="2" customWidth="1"/>
    <col min="8" max="9" width="23" customWidth="1"/>
  </cols>
  <sheetData>
    <row r="5" spans="2:9" s="31" customFormat="1" ht="15" customHeight="1">
      <c r="B5" s="29" t="s">
        <v>454</v>
      </c>
      <c r="C5" s="29"/>
      <c r="D5" s="29"/>
      <c r="G5" s="49"/>
      <c r="H5" s="29"/>
    </row>
    <row r="6" spans="2:9" s="31" customFormat="1" ht="22" customHeight="1">
      <c r="B6" s="128" t="s">
        <v>455</v>
      </c>
      <c r="C6" s="128" t="s">
        <v>456</v>
      </c>
      <c r="D6" s="128" t="s">
        <v>850</v>
      </c>
      <c r="E6" s="128" t="s">
        <v>457</v>
      </c>
      <c r="F6" s="128" t="s">
        <v>847</v>
      </c>
      <c r="G6" s="128" t="s">
        <v>469</v>
      </c>
      <c r="H6" s="128" t="s">
        <v>470</v>
      </c>
      <c r="I6" s="128" t="s">
        <v>472</v>
      </c>
    </row>
    <row r="7" spans="2:9" s="31" customFormat="1" ht="22.5" customHeight="1">
      <c r="B7" s="129" t="s">
        <v>458</v>
      </c>
      <c r="C7" s="129" t="s">
        <v>468</v>
      </c>
      <c r="D7" s="129" t="s">
        <v>849</v>
      </c>
      <c r="E7" s="129" t="s">
        <v>459</v>
      </c>
      <c r="F7" s="129" t="s">
        <v>848</v>
      </c>
      <c r="G7" s="129" t="s">
        <v>469</v>
      </c>
      <c r="H7" s="129" t="s">
        <v>471</v>
      </c>
      <c r="I7" s="129" t="s">
        <v>471</v>
      </c>
    </row>
    <row r="8" spans="2:9">
      <c r="B8" s="50" t="s">
        <v>466</v>
      </c>
      <c r="C8" s="51">
        <v>45771</v>
      </c>
      <c r="D8" s="51">
        <v>45779</v>
      </c>
      <c r="E8" s="51">
        <v>45790</v>
      </c>
      <c r="F8" s="52">
        <v>4.6745340000000003E-2</v>
      </c>
      <c r="G8" s="52">
        <v>15346197.720000001</v>
      </c>
      <c r="H8" s="52">
        <v>4.6745340000000003E-2</v>
      </c>
      <c r="I8" s="52">
        <v>15346197.720000001</v>
      </c>
    </row>
    <row r="9" spans="2:9">
      <c r="B9" s="50" t="s">
        <v>467</v>
      </c>
      <c r="C9" s="51">
        <v>45638</v>
      </c>
      <c r="D9" s="51">
        <v>45646</v>
      </c>
      <c r="E9" s="51">
        <v>45681</v>
      </c>
      <c r="F9" s="52">
        <v>0.20938000000000001</v>
      </c>
      <c r="G9" s="52">
        <v>68738120.879999995</v>
      </c>
      <c r="H9" s="52">
        <v>0.17796999999999999</v>
      </c>
      <c r="I9" s="52">
        <v>58426417.865009993</v>
      </c>
    </row>
    <row r="10" spans="2:9">
      <c r="B10" s="50" t="s">
        <v>467</v>
      </c>
      <c r="C10" s="51">
        <v>45490</v>
      </c>
      <c r="D10" s="51">
        <v>45496</v>
      </c>
      <c r="E10" s="51">
        <v>45519</v>
      </c>
      <c r="F10" s="52">
        <v>0.15426000000000001</v>
      </c>
      <c r="G10" s="52">
        <v>50642575.829999998</v>
      </c>
      <c r="H10" s="52">
        <v>0.13112100000000002</v>
      </c>
      <c r="I10" s="52">
        <v>43046189.455499999</v>
      </c>
    </row>
    <row r="11" spans="2:9">
      <c r="B11" s="53" t="s">
        <v>799</v>
      </c>
      <c r="C11" s="54"/>
      <c r="D11" s="54"/>
      <c r="E11" s="54"/>
      <c r="F11" s="55">
        <v>0.41038534000000004</v>
      </c>
      <c r="G11" s="55">
        <v>134726894.43000001</v>
      </c>
      <c r="H11" s="55">
        <v>0.35583633999999997</v>
      </c>
      <c r="I11" s="55">
        <v>116818805.04051</v>
      </c>
    </row>
    <row r="12" spans="2:9" s="31" customFormat="1" ht="15" customHeight="1">
      <c r="B12" s="50" t="s">
        <v>467</v>
      </c>
      <c r="C12" s="51">
        <v>45274</v>
      </c>
      <c r="D12" s="51">
        <v>45281</v>
      </c>
      <c r="E12" s="51">
        <v>45315</v>
      </c>
      <c r="F12" s="52">
        <v>0.35936000000000001</v>
      </c>
      <c r="G12" s="52">
        <v>117975599.95</v>
      </c>
      <c r="H12" s="52">
        <v>0.30546000000000001</v>
      </c>
      <c r="I12" s="52">
        <v>100279259.95750001</v>
      </c>
    </row>
    <row r="13" spans="2:9" s="31" customFormat="1" ht="15" customHeight="1">
      <c r="B13" s="50" t="s">
        <v>467</v>
      </c>
      <c r="C13" s="51">
        <v>45125</v>
      </c>
      <c r="D13" s="51">
        <v>45131</v>
      </c>
      <c r="E13" s="51">
        <v>45153</v>
      </c>
      <c r="F13" s="52">
        <v>0.22239999999999999</v>
      </c>
      <c r="G13" s="52">
        <v>73012503.980000004</v>
      </c>
      <c r="H13" s="52">
        <v>0.18903999999999999</v>
      </c>
      <c r="I13" s="52">
        <v>62060628.383000001</v>
      </c>
    </row>
    <row r="14" spans="2:9" s="31" customFormat="1" ht="15" customHeight="1">
      <c r="B14" s="53" t="s">
        <v>730</v>
      </c>
      <c r="C14" s="54"/>
      <c r="D14" s="54"/>
      <c r="E14" s="54"/>
      <c r="F14" s="55">
        <v>0.58176000000000005</v>
      </c>
      <c r="G14" s="55">
        <v>190988103.93000001</v>
      </c>
      <c r="H14" s="55">
        <v>0.4945</v>
      </c>
      <c r="I14" s="55">
        <v>162339888.3405</v>
      </c>
    </row>
    <row r="15" spans="2:9" s="31" customFormat="1" ht="15" customHeight="1">
      <c r="B15" s="50" t="s">
        <v>467</v>
      </c>
      <c r="C15" s="51">
        <v>44910</v>
      </c>
      <c r="D15" s="51">
        <v>44918</v>
      </c>
      <c r="E15" s="51">
        <v>44946</v>
      </c>
      <c r="F15" s="52">
        <v>0.28932000000000002</v>
      </c>
      <c r="G15" s="52">
        <v>94981913.900000006</v>
      </c>
      <c r="H15" s="52">
        <v>0.24592200000000003</v>
      </c>
      <c r="I15" s="52">
        <v>80734626.814999998</v>
      </c>
    </row>
    <row r="16" spans="2:9" s="31" customFormat="1" ht="15" customHeight="1">
      <c r="B16" s="50" t="s">
        <v>467</v>
      </c>
      <c r="C16" s="51">
        <v>44756</v>
      </c>
      <c r="D16" s="51">
        <v>44763</v>
      </c>
      <c r="E16" s="51">
        <v>44798</v>
      </c>
      <c r="F16" s="52">
        <v>0.2137</v>
      </c>
      <c r="G16" s="52">
        <v>70377934.900000006</v>
      </c>
      <c r="H16" s="52">
        <v>0.181645</v>
      </c>
      <c r="I16" s="52">
        <v>59821244.665000007</v>
      </c>
    </row>
    <row r="17" spans="2:9" s="31" customFormat="1" ht="15" customHeight="1">
      <c r="B17" s="53" t="s">
        <v>465</v>
      </c>
      <c r="C17" s="54"/>
      <c r="D17" s="54"/>
      <c r="E17" s="54"/>
      <c r="F17" s="55">
        <v>0.50302000000000002</v>
      </c>
      <c r="G17" s="55">
        <v>165359848.80000001</v>
      </c>
      <c r="H17" s="55">
        <v>0.42756700000000003</v>
      </c>
      <c r="I17" s="55">
        <v>140555871.48000002</v>
      </c>
    </row>
    <row r="18" spans="2:9" s="31" customFormat="1" ht="15" customHeight="1">
      <c r="B18" s="50" t="s">
        <v>466</v>
      </c>
      <c r="C18" s="51">
        <v>44664</v>
      </c>
      <c r="D18" s="51">
        <v>44671</v>
      </c>
      <c r="E18" s="51">
        <v>44680</v>
      </c>
      <c r="F18" s="52">
        <v>0.35697800000000002</v>
      </c>
      <c r="G18" s="52">
        <v>117564015.18035001</v>
      </c>
      <c r="H18" s="52">
        <v>0.35697800000000002</v>
      </c>
      <c r="I18" s="52">
        <v>117564015.18035001</v>
      </c>
    </row>
    <row r="19" spans="2:9" s="31" customFormat="1" ht="15" customHeight="1">
      <c r="B19" s="50" t="s">
        <v>467</v>
      </c>
      <c r="C19" s="51">
        <v>44547</v>
      </c>
      <c r="D19" s="51">
        <v>44553</v>
      </c>
      <c r="E19" s="51">
        <v>44581</v>
      </c>
      <c r="F19" s="52">
        <v>0.15404999999999999</v>
      </c>
      <c r="G19" s="52">
        <v>50733368.609999999</v>
      </c>
      <c r="H19" s="52">
        <v>0.13094249999999999</v>
      </c>
      <c r="I19" s="52">
        <v>43123363.318499997</v>
      </c>
    </row>
    <row r="20" spans="2:9" s="31" customFormat="1" ht="15" customHeight="1">
      <c r="B20" s="50" t="s">
        <v>467</v>
      </c>
      <c r="C20" s="51">
        <v>44397</v>
      </c>
      <c r="D20" s="51">
        <v>44403</v>
      </c>
      <c r="E20" s="51">
        <v>44427</v>
      </c>
      <c r="F20" s="52">
        <v>0.13316</v>
      </c>
      <c r="G20" s="52">
        <v>43853653.770000003</v>
      </c>
      <c r="H20" s="52">
        <v>0.11318600000000001</v>
      </c>
      <c r="I20" s="52">
        <v>37275605.704500005</v>
      </c>
    </row>
    <row r="21" spans="2:9" s="31" customFormat="1" ht="15" customHeight="1">
      <c r="B21" s="53" t="s">
        <v>464</v>
      </c>
      <c r="C21" s="54"/>
      <c r="D21" s="54"/>
      <c r="E21" s="54"/>
      <c r="F21" s="55">
        <v>0.64418799999999998</v>
      </c>
      <c r="G21" s="55">
        <v>212151037.56035</v>
      </c>
      <c r="H21" s="55">
        <v>0.60110649999999999</v>
      </c>
      <c r="I21" s="55">
        <v>197962984.20335001</v>
      </c>
    </row>
    <row r="22" spans="2:9" s="31" customFormat="1" ht="15" customHeight="1">
      <c r="B22" s="50" t="s">
        <v>466</v>
      </c>
      <c r="C22" s="51">
        <v>44300</v>
      </c>
      <c r="D22" s="51">
        <v>44306</v>
      </c>
      <c r="E22" s="51">
        <v>44316</v>
      </c>
      <c r="F22" s="52">
        <v>0.36556103000000001</v>
      </c>
      <c r="G22" s="52">
        <v>120390408.84999999</v>
      </c>
      <c r="H22" s="52">
        <v>0.36556103000000001</v>
      </c>
      <c r="I22" s="52">
        <v>120390408.84999999</v>
      </c>
    </row>
    <row r="23" spans="2:9" s="31" customFormat="1" ht="15" customHeight="1">
      <c r="B23" s="50" t="s">
        <v>467</v>
      </c>
      <c r="C23" s="51">
        <v>44180</v>
      </c>
      <c r="D23" s="51">
        <v>44186</v>
      </c>
      <c r="E23" s="51">
        <v>44216</v>
      </c>
      <c r="F23" s="52">
        <v>0.15034</v>
      </c>
      <c r="G23" s="52">
        <v>49511552.329999998</v>
      </c>
      <c r="H23" s="52">
        <v>0.12778900000000001</v>
      </c>
      <c r="I23" s="52">
        <v>42084819.480499998</v>
      </c>
    </row>
    <row r="24" spans="2:9" s="31" customFormat="1" ht="15" customHeight="1">
      <c r="B24" s="50" t="s">
        <v>467</v>
      </c>
      <c r="C24" s="51">
        <v>44055</v>
      </c>
      <c r="D24" s="51">
        <v>44061</v>
      </c>
      <c r="E24" s="51">
        <v>44069</v>
      </c>
      <c r="F24" s="52">
        <v>9.1590000000000005E-2</v>
      </c>
      <c r="G24" s="52">
        <v>30797085.57</v>
      </c>
      <c r="H24" s="52">
        <v>7.7851500000000004E-2</v>
      </c>
      <c r="I24" s="52">
        <v>26177522.734499998</v>
      </c>
    </row>
    <row r="25" spans="2:9" s="31" customFormat="1" ht="15" customHeight="1">
      <c r="B25" s="53" t="s">
        <v>463</v>
      </c>
      <c r="C25" s="54"/>
      <c r="D25" s="54"/>
      <c r="E25" s="54"/>
      <c r="F25" s="55">
        <v>0.60749103000000004</v>
      </c>
      <c r="G25" s="55">
        <v>200699046.75</v>
      </c>
      <c r="H25" s="55">
        <v>0.57120153000000007</v>
      </c>
      <c r="I25" s="55">
        <v>188652751.065</v>
      </c>
    </row>
    <row r="26" spans="2:9" s="31" customFormat="1" ht="15" customHeight="1">
      <c r="B26" s="50" t="s">
        <v>467</v>
      </c>
      <c r="C26" s="51">
        <v>43812</v>
      </c>
      <c r="D26" s="51">
        <v>43818</v>
      </c>
      <c r="E26" s="51">
        <v>43853</v>
      </c>
      <c r="F26" s="52">
        <v>0.16911000000000001</v>
      </c>
      <c r="G26" s="52">
        <v>57891516.439999998</v>
      </c>
      <c r="H26" s="52">
        <v>0.14374350000000002</v>
      </c>
      <c r="I26" s="52">
        <v>49207788.973999999</v>
      </c>
    </row>
    <row r="27" spans="2:9" s="31" customFormat="1" ht="15" customHeight="1">
      <c r="B27" s="50" t="s">
        <v>467</v>
      </c>
      <c r="C27" s="51">
        <v>43669</v>
      </c>
      <c r="D27" s="51">
        <v>43675</v>
      </c>
      <c r="E27" s="51">
        <v>43686</v>
      </c>
      <c r="F27" s="52">
        <v>0.10183</v>
      </c>
      <c r="G27" s="52">
        <v>34859518.18</v>
      </c>
      <c r="H27" s="52">
        <v>8.6555500000000007E-2</v>
      </c>
      <c r="I27" s="52">
        <v>29630590.453000002</v>
      </c>
    </row>
    <row r="28" spans="2:9" s="31" customFormat="1" ht="15" customHeight="1">
      <c r="B28" s="53" t="s">
        <v>462</v>
      </c>
      <c r="C28" s="54"/>
      <c r="D28" s="54"/>
      <c r="E28" s="54"/>
      <c r="F28" s="55">
        <v>0.27094000000000001</v>
      </c>
      <c r="G28" s="55">
        <v>92751034.620000005</v>
      </c>
      <c r="H28" s="55">
        <v>0.23029900000000003</v>
      </c>
      <c r="I28" s="55">
        <v>78838379.427000001</v>
      </c>
    </row>
    <row r="29" spans="2:9" s="31" customFormat="1" ht="15" customHeight="1">
      <c r="B29" s="50" t="s">
        <v>466</v>
      </c>
      <c r="C29" s="51">
        <v>43585</v>
      </c>
      <c r="D29" s="51">
        <v>43592</v>
      </c>
      <c r="E29" s="51">
        <v>43600</v>
      </c>
      <c r="F29" s="52">
        <v>8.7988860000000002E-2</v>
      </c>
      <c r="G29" s="52">
        <v>30121273.34</v>
      </c>
      <c r="H29" s="52">
        <v>8.7988860000000002E-2</v>
      </c>
      <c r="I29" s="52">
        <v>30121273.34</v>
      </c>
    </row>
    <row r="30" spans="2:9" s="31" customFormat="1" ht="15" customHeight="1">
      <c r="B30" s="50" t="s">
        <v>466</v>
      </c>
      <c r="C30" s="51">
        <v>43322</v>
      </c>
      <c r="D30" s="51">
        <v>43328</v>
      </c>
      <c r="E30" s="51">
        <v>43339</v>
      </c>
      <c r="F30" s="52">
        <v>5.5995549999999998E-2</v>
      </c>
      <c r="G30" s="52">
        <v>19168986.48</v>
      </c>
      <c r="H30" s="52">
        <v>5.5995549999999998E-2</v>
      </c>
      <c r="I30" s="52">
        <v>19168986.48</v>
      </c>
    </row>
    <row r="31" spans="2:9" s="31" customFormat="1" ht="15" customHeight="1">
      <c r="B31" s="53" t="s">
        <v>461</v>
      </c>
      <c r="C31" s="54"/>
      <c r="D31" s="54"/>
      <c r="E31" s="54"/>
      <c r="F31" s="55">
        <v>0.14398441000000001</v>
      </c>
      <c r="G31" s="55">
        <v>49290259.82</v>
      </c>
      <c r="H31" s="55">
        <v>0.14398441000000001</v>
      </c>
      <c r="I31" s="55">
        <v>49290259.82</v>
      </c>
    </row>
    <row r="32" spans="2:9" s="31" customFormat="1" ht="15" customHeight="1">
      <c r="B32" s="50" t="s">
        <v>466</v>
      </c>
      <c r="C32" s="51">
        <v>43217</v>
      </c>
      <c r="D32" s="51">
        <v>43224</v>
      </c>
      <c r="E32" s="51">
        <v>43235</v>
      </c>
      <c r="F32" s="52">
        <v>4.5999699999999998E-2</v>
      </c>
      <c r="G32" s="52">
        <v>15747101.82</v>
      </c>
      <c r="H32" s="52">
        <v>4.5999699999999998E-2</v>
      </c>
      <c r="I32" s="52">
        <v>15747101.82</v>
      </c>
    </row>
    <row r="33" spans="2:9" s="31" customFormat="1" ht="15" customHeight="1">
      <c r="B33" s="50" t="s">
        <v>466</v>
      </c>
      <c r="C33" s="51">
        <v>42923</v>
      </c>
      <c r="D33" s="51">
        <v>42930</v>
      </c>
      <c r="E33" s="51">
        <v>42941</v>
      </c>
      <c r="F33" s="52">
        <v>4.3817300000000003E-2</v>
      </c>
      <c r="G33" s="52">
        <v>14999999.66</v>
      </c>
      <c r="H33" s="52">
        <v>4.3817300000000003E-2</v>
      </c>
      <c r="I33" s="52">
        <v>14999999.66</v>
      </c>
    </row>
    <row r="34" spans="2:9" s="31" customFormat="1" ht="15" customHeight="1">
      <c r="B34" s="53" t="s">
        <v>460</v>
      </c>
      <c r="C34" s="54"/>
      <c r="D34" s="54"/>
      <c r="E34" s="137"/>
      <c r="F34" s="55">
        <v>8.9817000000000008E-2</v>
      </c>
      <c r="G34" s="55">
        <v>30747101.48</v>
      </c>
      <c r="H34" s="55">
        <v>8.9817000000000008E-2</v>
      </c>
      <c r="I34" s="55">
        <v>30747101.48</v>
      </c>
    </row>
    <row r="35" spans="2:9" s="31" customFormat="1" ht="15" customHeight="1">
      <c r="B35" s="50" t="s">
        <v>466</v>
      </c>
      <c r="C35" s="51">
        <v>42109</v>
      </c>
      <c r="D35" s="51">
        <v>42110</v>
      </c>
      <c r="E35" s="51">
        <v>42122</v>
      </c>
      <c r="F35" s="52">
        <v>4.2583000000000003E-2</v>
      </c>
      <c r="G35" s="52">
        <v>12129283.91</v>
      </c>
      <c r="H35" s="52">
        <v>4.2583000000000003E-2</v>
      </c>
      <c r="I35" s="52">
        <v>12129283.91</v>
      </c>
    </row>
    <row r="36" spans="2:9" s="31" customFormat="1" ht="15" customHeight="1">
      <c r="B36" s="50" t="s">
        <v>467</v>
      </c>
      <c r="C36" s="51">
        <v>41978</v>
      </c>
      <c r="D36" s="51">
        <v>41981</v>
      </c>
      <c r="E36" s="51">
        <v>42030</v>
      </c>
      <c r="F36" s="52">
        <v>8.2989999999999994E-2</v>
      </c>
      <c r="G36" s="52">
        <v>25003769.949999999</v>
      </c>
      <c r="H36" s="52">
        <v>7.0541499999999993E-2</v>
      </c>
      <c r="I36" s="52">
        <v>21253204.460000001</v>
      </c>
    </row>
    <row r="37" spans="2:9" s="31" customFormat="1" ht="15" customHeight="1">
      <c r="B37" s="50" t="s">
        <v>467</v>
      </c>
      <c r="C37" s="51">
        <v>41813</v>
      </c>
      <c r="D37" s="51">
        <v>41814</v>
      </c>
      <c r="E37" s="51">
        <v>41845</v>
      </c>
      <c r="F37" s="52">
        <v>9.9890000000000007E-2</v>
      </c>
      <c r="G37" s="52">
        <v>30095512.48</v>
      </c>
      <c r="H37" s="52">
        <v>8.490650000000001E-2</v>
      </c>
      <c r="I37" s="52">
        <v>25581185.607999999</v>
      </c>
    </row>
    <row r="38" spans="2:9" s="31" customFormat="1" ht="15" customHeight="1">
      <c r="B38" s="53" t="s">
        <v>742</v>
      </c>
      <c r="C38" s="54"/>
      <c r="D38" s="54"/>
      <c r="E38" s="137"/>
      <c r="F38" s="55">
        <v>0.225463</v>
      </c>
      <c r="G38" s="55">
        <v>67228566.340000004</v>
      </c>
      <c r="H38" s="55">
        <v>0.19803100000000001</v>
      </c>
      <c r="I38" s="55">
        <v>58963673.978</v>
      </c>
    </row>
    <row r="39" spans="2:9" s="31" customFormat="1" ht="15" customHeight="1">
      <c r="B39" s="50" t="s">
        <v>466</v>
      </c>
      <c r="C39" s="51">
        <v>41743</v>
      </c>
      <c r="D39" s="51">
        <v>41744</v>
      </c>
      <c r="E39" s="51">
        <v>41759</v>
      </c>
      <c r="F39" s="52">
        <v>8.5926340000000004E-2</v>
      </c>
      <c r="G39" s="52">
        <v>20710759.870000001</v>
      </c>
      <c r="H39" s="52">
        <v>8.5926340000000004E-2</v>
      </c>
      <c r="I39" s="52">
        <v>20710759.870000001</v>
      </c>
    </row>
    <row r="40" spans="2:9" s="31" customFormat="1" ht="15" customHeight="1">
      <c r="B40" s="50" t="s">
        <v>467</v>
      </c>
      <c r="C40" s="51">
        <v>41621</v>
      </c>
      <c r="D40" s="51">
        <v>41624</v>
      </c>
      <c r="E40" s="51">
        <v>41666</v>
      </c>
      <c r="F40" s="52">
        <v>0.10584</v>
      </c>
      <c r="G40" s="52">
        <v>25510533.809999999</v>
      </c>
      <c r="H40" s="52">
        <v>8.9964000000000002E-2</v>
      </c>
      <c r="I40" s="52">
        <v>21683953.738499999</v>
      </c>
    </row>
    <row r="41" spans="2:9" s="31" customFormat="1" ht="15" customHeight="1">
      <c r="B41" s="50" t="s">
        <v>467</v>
      </c>
      <c r="C41" s="51">
        <v>41446</v>
      </c>
      <c r="D41" s="51">
        <v>41449</v>
      </c>
      <c r="E41" s="51">
        <v>41480</v>
      </c>
      <c r="F41" s="52">
        <v>0.12814999999999999</v>
      </c>
      <c r="G41" s="52">
        <v>30887895.949999999</v>
      </c>
      <c r="H41" s="52">
        <v>0.10892749999999998</v>
      </c>
      <c r="I41" s="52">
        <v>26254711.557499997</v>
      </c>
    </row>
    <row r="42" spans="2:9" s="31" customFormat="1" ht="15" customHeight="1">
      <c r="B42" s="53" t="s">
        <v>743</v>
      </c>
      <c r="C42" s="54"/>
      <c r="D42" s="54"/>
      <c r="E42" s="137"/>
      <c r="F42" s="55">
        <v>0.31991633999999997</v>
      </c>
      <c r="G42" s="55">
        <v>77109189.629999995</v>
      </c>
      <c r="H42" s="55">
        <v>0.28481783999999999</v>
      </c>
      <c r="I42" s="55">
        <v>68649425.165999994</v>
      </c>
    </row>
    <row r="43" spans="2:9" s="31" customFormat="1" ht="15" customHeight="1">
      <c r="B43" s="50" t="s">
        <v>466</v>
      </c>
      <c r="C43" s="51">
        <v>41369</v>
      </c>
      <c r="D43" s="51">
        <v>41372</v>
      </c>
      <c r="E43" s="51">
        <v>41387</v>
      </c>
      <c r="F43" s="52">
        <v>3.49235E-3</v>
      </c>
      <c r="G43" s="52">
        <v>841758.43</v>
      </c>
      <c r="H43" s="52">
        <v>3.49235E-3</v>
      </c>
      <c r="I43" s="52">
        <v>841758.43</v>
      </c>
    </row>
    <row r="44" spans="2:9" s="31" customFormat="1" ht="15" customHeight="1">
      <c r="B44" s="50" t="s">
        <v>467</v>
      </c>
      <c r="C44" s="51">
        <v>41080</v>
      </c>
      <c r="D44" s="51">
        <v>41081</v>
      </c>
      <c r="E44" s="51">
        <v>41107</v>
      </c>
      <c r="F44" s="52">
        <v>6.2230000000000001E-2</v>
      </c>
      <c r="G44" s="52">
        <v>14999249.050000001</v>
      </c>
      <c r="H44" s="52">
        <v>5.2895499999999998E-2</v>
      </c>
      <c r="I44" s="52">
        <v>12749361.692500001</v>
      </c>
    </row>
    <row r="45" spans="2:9" s="31" customFormat="1" ht="15" customHeight="1">
      <c r="B45" s="53" t="s">
        <v>744</v>
      </c>
      <c r="C45" s="54"/>
      <c r="D45" s="54"/>
      <c r="E45" s="137"/>
      <c r="F45" s="55">
        <v>6.5722349999999999E-2</v>
      </c>
      <c r="G45" s="55">
        <v>15841007.48</v>
      </c>
      <c r="H45" s="55">
        <v>5.6387849999999996E-2</v>
      </c>
      <c r="I45" s="55">
        <v>13591120.122500001</v>
      </c>
    </row>
    <row r="46" spans="2:9" s="31" customFormat="1" ht="15" customHeight="1">
      <c r="B46" s="50" t="s">
        <v>466</v>
      </c>
      <c r="C46" s="51">
        <v>40997</v>
      </c>
      <c r="D46" s="51">
        <v>40998</v>
      </c>
      <c r="E46" s="51">
        <v>41010</v>
      </c>
      <c r="F46" s="52">
        <v>0.15768028000000001</v>
      </c>
      <c r="G46" s="52">
        <v>38005556.630000003</v>
      </c>
      <c r="H46" s="52">
        <v>0.15768028000000001</v>
      </c>
      <c r="I46" s="52">
        <v>38005556.630000003</v>
      </c>
    </row>
    <row r="47" spans="2:9" s="31" customFormat="1" ht="15" customHeight="1">
      <c r="B47" s="50" t="s">
        <v>467</v>
      </c>
      <c r="C47" s="51">
        <v>40882</v>
      </c>
      <c r="D47" s="51">
        <v>40883</v>
      </c>
      <c r="E47" s="51">
        <v>40932</v>
      </c>
      <c r="F47" s="52">
        <v>0.13197</v>
      </c>
      <c r="G47" s="52">
        <v>31808627.620000001</v>
      </c>
      <c r="H47" s="52">
        <v>0.1121745</v>
      </c>
      <c r="I47" s="52">
        <v>27037333.477000002</v>
      </c>
    </row>
    <row r="48" spans="2:9" s="31" customFormat="1" ht="15" customHeight="1">
      <c r="B48" s="50" t="s">
        <v>467</v>
      </c>
      <c r="C48" s="51">
        <v>40707</v>
      </c>
      <c r="D48" s="51">
        <v>40708</v>
      </c>
      <c r="E48" s="51">
        <v>40735</v>
      </c>
      <c r="F48" s="52">
        <v>0.12817000000000001</v>
      </c>
      <c r="G48" s="52">
        <v>30892716.539999999</v>
      </c>
      <c r="H48" s="52">
        <v>0.1089445</v>
      </c>
      <c r="I48" s="52">
        <v>26258809.059</v>
      </c>
    </row>
    <row r="49" spans="2:9" s="31" customFormat="1" ht="15" customHeight="1">
      <c r="B49" s="53" t="s">
        <v>745</v>
      </c>
      <c r="C49" s="54"/>
      <c r="D49" s="54"/>
      <c r="E49" s="137"/>
      <c r="F49" s="55">
        <v>0.28965028000000004</v>
      </c>
      <c r="G49" s="55">
        <v>100706900.78999999</v>
      </c>
      <c r="H49" s="55">
        <v>0.26985478000000002</v>
      </c>
      <c r="I49" s="55">
        <v>91301699.166000009</v>
      </c>
    </row>
    <row r="50" spans="2:9" s="31" customFormat="1" ht="15" customHeight="1">
      <c r="B50" s="50" t="s">
        <v>466</v>
      </c>
      <c r="C50" s="51">
        <v>40651</v>
      </c>
      <c r="D50" s="51">
        <v>40652</v>
      </c>
      <c r="E50" s="51">
        <v>40662</v>
      </c>
      <c r="F50" s="52">
        <v>0.1080771</v>
      </c>
      <c r="G50" s="52">
        <v>26049737.890000001</v>
      </c>
      <c r="H50" s="52">
        <v>0.1080771</v>
      </c>
      <c r="I50" s="52">
        <v>26049737.890000001</v>
      </c>
    </row>
    <row r="51" spans="2:9" s="31" customFormat="1" ht="15" customHeight="1">
      <c r="B51" s="50" t="s">
        <v>467</v>
      </c>
      <c r="C51" s="51">
        <v>40522</v>
      </c>
      <c r="D51" s="51">
        <v>40525</v>
      </c>
      <c r="E51" s="51">
        <v>40570</v>
      </c>
      <c r="F51" s="52">
        <v>0.11055</v>
      </c>
      <c r="G51" s="52">
        <v>26645781.489999998</v>
      </c>
      <c r="H51" s="52">
        <v>9.3967499999999995E-2</v>
      </c>
      <c r="I51" s="52">
        <v>22648914.266499996</v>
      </c>
    </row>
    <row r="52" spans="2:9" s="31" customFormat="1" ht="15" customHeight="1">
      <c r="B52" s="50" t="s">
        <v>467</v>
      </c>
      <c r="C52" s="51">
        <v>40343</v>
      </c>
      <c r="D52" s="51">
        <v>40344</v>
      </c>
      <c r="E52" s="51">
        <v>40382</v>
      </c>
      <c r="F52" s="52">
        <v>0.10736</v>
      </c>
      <c r="G52" s="52">
        <v>25876898.239999998</v>
      </c>
      <c r="H52" s="52">
        <v>9.125599999999999E-2</v>
      </c>
      <c r="I52" s="52">
        <v>21995363.503999997</v>
      </c>
    </row>
    <row r="53" spans="2:9" s="31" customFormat="1" ht="15" customHeight="1">
      <c r="B53" s="53" t="s">
        <v>746</v>
      </c>
      <c r="C53" s="54"/>
      <c r="D53" s="54"/>
      <c r="E53" s="137"/>
      <c r="F53" s="55">
        <v>0.21862709999999999</v>
      </c>
      <c r="G53" s="55">
        <v>78572417.620000005</v>
      </c>
      <c r="H53" s="55">
        <v>0.20204459999999999</v>
      </c>
      <c r="I53" s="55">
        <v>70694015.66049999</v>
      </c>
    </row>
    <row r="54" spans="2:9" s="31" customFormat="1" ht="15" customHeight="1">
      <c r="B54" s="50" t="s">
        <v>466</v>
      </c>
      <c r="C54" s="51">
        <v>40276</v>
      </c>
      <c r="D54" s="51">
        <v>40277</v>
      </c>
      <c r="E54" s="51">
        <v>40291</v>
      </c>
      <c r="F54" s="52">
        <v>7.5315560000000004E-2</v>
      </c>
      <c r="G54" s="52">
        <v>12102167.67</v>
      </c>
      <c r="H54" s="52">
        <v>7.5315560000000004E-2</v>
      </c>
      <c r="I54" s="52">
        <v>12102167.67</v>
      </c>
    </row>
    <row r="55" spans="2:9" s="31" customFormat="1" ht="15" customHeight="1">
      <c r="B55" s="50" t="s">
        <v>467</v>
      </c>
      <c r="C55" s="51">
        <v>40151</v>
      </c>
      <c r="D55" s="51">
        <v>40154</v>
      </c>
      <c r="E55" s="51">
        <v>40206</v>
      </c>
      <c r="F55" s="52">
        <v>0.1</v>
      </c>
      <c r="G55" s="52">
        <v>16068615.4</v>
      </c>
      <c r="H55" s="52">
        <v>8.5000000000000006E-2</v>
      </c>
      <c r="I55" s="52">
        <v>13658323.09</v>
      </c>
    </row>
    <row r="56" spans="2:9" s="31" customFormat="1" ht="15" customHeight="1">
      <c r="B56" s="50" t="s">
        <v>467</v>
      </c>
      <c r="C56" s="51">
        <v>39982</v>
      </c>
      <c r="D56" s="51">
        <v>39983</v>
      </c>
      <c r="E56" s="51">
        <v>40004</v>
      </c>
      <c r="F56" s="52">
        <v>0.1</v>
      </c>
      <c r="G56" s="52">
        <v>16022363.5</v>
      </c>
      <c r="H56" s="52">
        <v>8.5000000000000006E-2</v>
      </c>
      <c r="I56" s="52">
        <v>13619008.975</v>
      </c>
    </row>
    <row r="57" spans="2:9" s="31" customFormat="1" ht="15" customHeight="1">
      <c r="B57" s="53" t="s">
        <v>747</v>
      </c>
      <c r="C57" s="54"/>
      <c r="D57" s="54"/>
      <c r="E57" s="137"/>
      <c r="F57" s="55">
        <v>0.17531556000000001</v>
      </c>
      <c r="G57" s="55">
        <v>44193146.57</v>
      </c>
      <c r="H57" s="55">
        <v>0.16031556000000002</v>
      </c>
      <c r="I57" s="55">
        <v>39379499.734999999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B89A9-10A3-4C30-9989-018B07C29F01}">
  <sheetPr transitionEntry="1">
    <tabColor rgb="FF0539B6"/>
    <pageSetUpPr fitToPage="1"/>
  </sheetPr>
  <dimension ref="B2:AJ114"/>
  <sheetViews>
    <sheetView showGridLines="0" zoomScaleNormal="100" workbookViewId="0">
      <pane xSplit="4" ySplit="6" topLeftCell="M44" activePane="bottomRight" state="frozen"/>
      <selection pane="topRight" activeCell="E1" sqref="E1"/>
      <selection pane="bottomLeft" activeCell="A2" sqref="A2"/>
      <selection pane="bottomRight" activeCell="X60" sqref="X60"/>
    </sheetView>
  </sheetViews>
  <sheetFormatPr defaultColWidth="10" defaultRowHeight="10.5"/>
  <cols>
    <col min="1" max="1" width="1.453125" style="277" customWidth="1"/>
    <col min="2" max="2" width="38.90625" style="277" customWidth="1"/>
    <col min="3" max="3" width="45.08984375" style="277" customWidth="1"/>
    <col min="4" max="4" width="0.90625" style="277" customWidth="1"/>
    <col min="5" max="5" width="16.90625" style="277" customWidth="1"/>
    <col min="6" max="6" width="0.90625" style="277" customWidth="1"/>
    <col min="7" max="7" width="16.90625" style="277" customWidth="1"/>
    <col min="8" max="8" width="0.90625" style="277" customWidth="1"/>
    <col min="9" max="9" width="16.90625" style="277" customWidth="1"/>
    <col min="10" max="10" width="0.90625" style="277" customWidth="1"/>
    <col min="11" max="11" width="16.90625" style="277" customWidth="1"/>
    <col min="12" max="12" width="0.90625" style="277" customWidth="1"/>
    <col min="13" max="13" width="16.90625" style="277" customWidth="1"/>
    <col min="14" max="14" width="0.90625" style="277" customWidth="1"/>
    <col min="15" max="15" width="16.90625" style="277" customWidth="1"/>
    <col min="16" max="16" width="0.90625" style="277" customWidth="1"/>
    <col min="17" max="17" width="16.90625" style="277" customWidth="1"/>
    <col min="18" max="18" width="0.81640625" style="277" customWidth="1"/>
    <col min="19" max="19" width="16.90625" style="277" customWidth="1"/>
    <col min="20" max="16384" width="10" style="277"/>
  </cols>
  <sheetData>
    <row r="2" spans="2:36" s="6" customFormat="1" ht="15" customHeight="1">
      <c r="AI2" s="7"/>
      <c r="AJ2" s="7"/>
    </row>
    <row r="3" spans="2:36" s="6" customFormat="1" ht="15" customHeight="1">
      <c r="AI3" s="7"/>
      <c r="AJ3" s="7"/>
    </row>
    <row r="5" spans="2:36" s="6" customFormat="1" ht="15" customHeight="1">
      <c r="AI5" s="7"/>
      <c r="AJ5" s="7"/>
    </row>
    <row r="6" spans="2:36" ht="30" customHeight="1">
      <c r="B6" s="272" t="s">
        <v>699</v>
      </c>
      <c r="C6" s="272" t="s">
        <v>702</v>
      </c>
      <c r="D6" s="273"/>
      <c r="E6" s="274">
        <v>2019</v>
      </c>
      <c r="F6" s="275"/>
      <c r="G6" s="276">
        <v>2020</v>
      </c>
      <c r="H6" s="275"/>
      <c r="I6" s="274">
        <v>2021</v>
      </c>
      <c r="J6" s="275"/>
      <c r="K6" s="274">
        <v>2022</v>
      </c>
      <c r="L6" s="275"/>
      <c r="M6" s="274">
        <v>2023</v>
      </c>
      <c r="N6" s="320" t="s">
        <v>800</v>
      </c>
      <c r="O6" s="319">
        <v>2024</v>
      </c>
      <c r="P6" s="320" t="s">
        <v>800</v>
      </c>
      <c r="Q6" s="319">
        <v>2025</v>
      </c>
      <c r="S6" s="319" t="s">
        <v>940</v>
      </c>
    </row>
    <row r="7" spans="2:36" s="282" customFormat="1" ht="14.4" customHeight="1">
      <c r="B7" s="278" t="s">
        <v>748</v>
      </c>
      <c r="C7" s="278" t="s">
        <v>805</v>
      </c>
      <c r="D7" s="279"/>
      <c r="E7" s="280">
        <v>579530.62784699001</v>
      </c>
      <c r="F7" s="281"/>
      <c r="G7" s="280">
        <v>873148.72634400905</v>
      </c>
      <c r="H7" s="281"/>
      <c r="I7" s="280">
        <v>1436500.3651045798</v>
      </c>
      <c r="J7" s="281"/>
      <c r="K7" s="280">
        <v>1823904.5274700001</v>
      </c>
      <c r="L7" s="281"/>
      <c r="M7" s="280">
        <v>2161171.159572416</v>
      </c>
      <c r="N7" s="281"/>
      <c r="O7" s="280">
        <v>2764701</v>
      </c>
      <c r="P7" s="281"/>
      <c r="Q7" s="280">
        <v>2741861</v>
      </c>
      <c r="S7" s="280">
        <v>2749251</v>
      </c>
    </row>
    <row r="8" spans="2:36" s="282" customFormat="1" ht="14.4" customHeight="1">
      <c r="B8" s="278" t="s">
        <v>749</v>
      </c>
      <c r="C8" s="278" t="s">
        <v>70</v>
      </c>
      <c r="D8" s="279"/>
      <c r="E8" s="280">
        <v>361970.25494999933</v>
      </c>
      <c r="F8" s="281"/>
      <c r="G8" s="280">
        <v>554039.42305066751</v>
      </c>
      <c r="H8" s="281"/>
      <c r="I8" s="280">
        <v>1015609.1124345799</v>
      </c>
      <c r="J8" s="281"/>
      <c r="K8" s="280">
        <v>1172415.73857</v>
      </c>
      <c r="L8" s="281"/>
      <c r="M8" s="280">
        <v>1311765.6212504401</v>
      </c>
      <c r="N8" s="281"/>
      <c r="O8" s="280">
        <v>1700815</v>
      </c>
      <c r="P8" s="281"/>
      <c r="Q8" s="280">
        <v>1757660</v>
      </c>
      <c r="S8" s="280">
        <v>1875366</v>
      </c>
    </row>
    <row r="9" spans="2:36" s="287" customFormat="1" ht="14.4" customHeight="1">
      <c r="B9" s="283" t="s">
        <v>750</v>
      </c>
      <c r="C9" s="283" t="s">
        <v>806</v>
      </c>
      <c r="D9" s="284"/>
      <c r="E9" s="285">
        <v>9600.7393000000011</v>
      </c>
      <c r="F9" s="286"/>
      <c r="G9" s="285">
        <v>11949.003220000001</v>
      </c>
      <c r="H9" s="286"/>
      <c r="I9" s="285">
        <v>35953.305489999999</v>
      </c>
      <c r="J9" s="286"/>
      <c r="K9" s="285">
        <v>149211.44525999998</v>
      </c>
      <c r="L9" s="286"/>
      <c r="M9" s="285">
        <v>119156.80280999999</v>
      </c>
      <c r="N9" s="286"/>
      <c r="O9" s="285">
        <v>188403</v>
      </c>
      <c r="P9" s="286"/>
      <c r="Q9" s="285">
        <v>72612</v>
      </c>
      <c r="S9" s="285">
        <v>47108</v>
      </c>
    </row>
    <row r="10" spans="2:36" s="287" customFormat="1" ht="14.4" customHeight="1">
      <c r="B10" s="283" t="s">
        <v>751</v>
      </c>
      <c r="C10" s="283" t="s">
        <v>807</v>
      </c>
      <c r="D10" s="284"/>
      <c r="E10" s="285">
        <v>0</v>
      </c>
      <c r="F10" s="286"/>
      <c r="G10" s="285">
        <v>11586.864009999999</v>
      </c>
      <c r="H10" s="286"/>
      <c r="I10" s="285">
        <v>0</v>
      </c>
      <c r="J10" s="286"/>
      <c r="K10" s="280">
        <v>0</v>
      </c>
      <c r="L10" s="286"/>
      <c r="M10" s="285">
        <v>0</v>
      </c>
      <c r="N10" s="286"/>
      <c r="O10" s="285" t="s">
        <v>10</v>
      </c>
      <c r="P10" s="286"/>
      <c r="Q10" s="285">
        <v>242278</v>
      </c>
      <c r="S10" s="285">
        <v>609177</v>
      </c>
    </row>
    <row r="11" spans="2:36" s="287" customFormat="1" ht="14.4" hidden="1" customHeight="1">
      <c r="B11" s="283" t="s">
        <v>752</v>
      </c>
      <c r="C11" s="283" t="s">
        <v>752</v>
      </c>
      <c r="D11" s="284"/>
      <c r="E11" s="285">
        <v>0</v>
      </c>
      <c r="F11" s="286"/>
      <c r="G11" s="285">
        <v>0</v>
      </c>
      <c r="H11" s="286"/>
      <c r="I11" s="285">
        <v>0</v>
      </c>
      <c r="J11" s="286"/>
      <c r="K11" s="280">
        <v>0</v>
      </c>
      <c r="L11" s="286"/>
      <c r="M11" s="285">
        <v>0</v>
      </c>
      <c r="N11" s="286"/>
      <c r="O11" s="285"/>
      <c r="P11" s="286"/>
      <c r="Q11" s="285"/>
      <c r="S11" s="285"/>
    </row>
    <row r="12" spans="2:36" s="287" customFormat="1" ht="14.4" customHeight="1">
      <c r="B12" s="283" t="s">
        <v>753</v>
      </c>
      <c r="C12" s="283" t="s">
        <v>808</v>
      </c>
      <c r="D12" s="284"/>
      <c r="E12" s="285">
        <v>352271.7457799993</v>
      </c>
      <c r="F12" s="286"/>
      <c r="G12" s="285">
        <v>530111.12428066763</v>
      </c>
      <c r="H12" s="286"/>
      <c r="I12" s="285">
        <v>979105.92814457999</v>
      </c>
      <c r="J12" s="286"/>
      <c r="K12" s="285">
        <v>1015873.5307299999</v>
      </c>
      <c r="L12" s="286"/>
      <c r="M12" s="285">
        <v>1184628.4392404403</v>
      </c>
      <c r="N12" s="286"/>
      <c r="O12" s="285">
        <v>1508779</v>
      </c>
      <c r="P12" s="286"/>
      <c r="Q12" s="285">
        <v>1438812</v>
      </c>
      <c r="S12" s="285">
        <v>1206584</v>
      </c>
    </row>
    <row r="13" spans="2:36" s="287" customFormat="1" ht="14.4" hidden="1" customHeight="1">
      <c r="B13" s="283" t="s">
        <v>754</v>
      </c>
      <c r="C13" s="283" t="s">
        <v>754</v>
      </c>
      <c r="D13" s="284"/>
      <c r="E13" s="285">
        <v>0</v>
      </c>
      <c r="F13" s="286"/>
      <c r="G13" s="285">
        <v>0</v>
      </c>
      <c r="H13" s="286"/>
      <c r="I13" s="285">
        <v>0</v>
      </c>
      <c r="J13" s="286"/>
      <c r="K13" s="280">
        <v>0</v>
      </c>
      <c r="L13" s="286"/>
      <c r="M13" s="285">
        <v>0</v>
      </c>
      <c r="N13" s="286"/>
      <c r="O13" s="285"/>
      <c r="P13" s="286"/>
      <c r="Q13" s="285"/>
      <c r="S13" s="285"/>
    </row>
    <row r="14" spans="2:36" s="287" customFormat="1" ht="14.4" customHeight="1">
      <c r="B14" s="283" t="s">
        <v>755</v>
      </c>
      <c r="C14" s="283" t="s">
        <v>809</v>
      </c>
      <c r="D14" s="284"/>
      <c r="E14" s="285">
        <v>0</v>
      </c>
      <c r="F14" s="286"/>
      <c r="G14" s="285">
        <v>76.071039999999996</v>
      </c>
      <c r="H14" s="286"/>
      <c r="I14" s="285">
        <v>0</v>
      </c>
      <c r="J14" s="286"/>
      <c r="K14" s="280">
        <v>0</v>
      </c>
      <c r="L14" s="286"/>
      <c r="M14" s="285">
        <v>500.04609999999997</v>
      </c>
      <c r="N14" s="286"/>
      <c r="O14" s="285">
        <v>1895</v>
      </c>
      <c r="P14" s="286"/>
      <c r="Q14" s="285">
        <v>3255</v>
      </c>
      <c r="S14" s="285">
        <v>3249</v>
      </c>
    </row>
    <row r="15" spans="2:36" s="287" customFormat="1" ht="14.4" customHeight="1">
      <c r="B15" s="283" t="s">
        <v>756</v>
      </c>
      <c r="C15" s="283" t="s">
        <v>810</v>
      </c>
      <c r="D15" s="284"/>
      <c r="E15" s="285">
        <v>97.769869999999997</v>
      </c>
      <c r="F15" s="286"/>
      <c r="G15" s="285">
        <v>316.3605</v>
      </c>
      <c r="H15" s="286"/>
      <c r="I15" s="285">
        <v>549.87880000000007</v>
      </c>
      <c r="J15" s="286"/>
      <c r="K15" s="285">
        <v>7330.7625800000005</v>
      </c>
      <c r="L15" s="286"/>
      <c r="M15" s="285">
        <v>7480.3330999999998</v>
      </c>
      <c r="N15" s="286"/>
      <c r="O15" s="285">
        <v>1738</v>
      </c>
      <c r="P15" s="286"/>
      <c r="Q15" s="285">
        <v>702</v>
      </c>
      <c r="S15" s="285">
        <v>9249</v>
      </c>
    </row>
    <row r="16" spans="2:36" s="282" customFormat="1" ht="14.4" customHeight="1">
      <c r="B16" s="278" t="s">
        <v>757</v>
      </c>
      <c r="C16" s="278" t="s">
        <v>811</v>
      </c>
      <c r="D16" s="279"/>
      <c r="E16" s="280">
        <v>217560.37289699074</v>
      </c>
      <c r="F16" s="281"/>
      <c r="G16" s="280">
        <v>319109.30329334154</v>
      </c>
      <c r="H16" s="281"/>
      <c r="I16" s="280">
        <v>420891.25267000002</v>
      </c>
      <c r="J16" s="281"/>
      <c r="K16" s="280">
        <v>651488.78890000004</v>
      </c>
      <c r="L16" s="281"/>
      <c r="M16" s="280">
        <v>849405.53832197608</v>
      </c>
      <c r="N16" s="281"/>
      <c r="O16" s="280">
        <v>1063885</v>
      </c>
      <c r="P16" s="281"/>
      <c r="Q16" s="280">
        <v>984201</v>
      </c>
      <c r="S16" s="280">
        <v>873885</v>
      </c>
    </row>
    <row r="17" spans="2:19" s="287" customFormat="1" ht="14.4" customHeight="1">
      <c r="B17" s="283" t="s">
        <v>758</v>
      </c>
      <c r="C17" s="283" t="s">
        <v>812</v>
      </c>
      <c r="D17" s="284"/>
      <c r="E17" s="285">
        <v>210042.11412156961</v>
      </c>
      <c r="F17" s="286"/>
      <c r="G17" s="285">
        <v>313755.52363771899</v>
      </c>
      <c r="H17" s="286"/>
      <c r="I17" s="285">
        <v>419341.35099000001</v>
      </c>
      <c r="J17" s="286"/>
      <c r="K17" s="285">
        <v>648547.62287000008</v>
      </c>
      <c r="L17" s="286"/>
      <c r="M17" s="285">
        <v>836598.74223197612</v>
      </c>
      <c r="N17" s="286"/>
      <c r="O17" s="285">
        <v>1045160</v>
      </c>
      <c r="P17" s="286"/>
      <c r="Q17" s="285">
        <v>974098</v>
      </c>
      <c r="S17" s="285">
        <v>864372</v>
      </c>
    </row>
    <row r="18" spans="2:19" s="287" customFormat="1" ht="14.4" customHeight="1">
      <c r="B18" s="283" t="s">
        <v>759</v>
      </c>
      <c r="C18" s="283" t="s">
        <v>813</v>
      </c>
      <c r="D18" s="284"/>
      <c r="E18" s="285">
        <v>11275.724400000001</v>
      </c>
      <c r="F18" s="286"/>
      <c r="G18" s="285">
        <v>0</v>
      </c>
      <c r="H18" s="286"/>
      <c r="I18" s="285">
        <v>21132.132690000002</v>
      </c>
      <c r="J18" s="286"/>
      <c r="K18" s="285">
        <v>26001.558820000002</v>
      </c>
      <c r="L18" s="286"/>
      <c r="M18" s="285">
        <v>38857.912210000002</v>
      </c>
      <c r="N18" s="286"/>
      <c r="O18" s="285">
        <v>33220</v>
      </c>
      <c r="P18" s="286"/>
      <c r="Q18" s="285">
        <v>25404</v>
      </c>
      <c r="S18" s="285">
        <v>26278</v>
      </c>
    </row>
    <row r="19" spans="2:19" s="287" customFormat="1" ht="14.4" hidden="1" customHeight="1">
      <c r="B19" s="283" t="s">
        <v>760</v>
      </c>
      <c r="C19" s="283" t="s">
        <v>760</v>
      </c>
      <c r="D19" s="284"/>
      <c r="E19" s="285">
        <v>0</v>
      </c>
      <c r="F19" s="286"/>
      <c r="G19" s="285">
        <v>0</v>
      </c>
      <c r="H19" s="286"/>
      <c r="I19" s="285"/>
      <c r="J19" s="286"/>
      <c r="K19" s="285">
        <v>0</v>
      </c>
      <c r="L19" s="286"/>
      <c r="M19" s="285">
        <v>0</v>
      </c>
      <c r="N19" s="286"/>
      <c r="O19" s="285"/>
      <c r="P19" s="286"/>
      <c r="Q19" s="285"/>
      <c r="S19" s="285"/>
    </row>
    <row r="20" spans="2:19" s="287" customFormat="1" ht="14.4" customHeight="1">
      <c r="B20" s="283" t="s">
        <v>761</v>
      </c>
      <c r="C20" s="283" t="s">
        <v>808</v>
      </c>
      <c r="D20" s="284"/>
      <c r="E20" s="285">
        <v>184655.9879575696</v>
      </c>
      <c r="F20" s="286"/>
      <c r="G20" s="285">
        <v>295999.64485399087</v>
      </c>
      <c r="H20" s="286"/>
      <c r="I20" s="285">
        <v>382758.65111000004</v>
      </c>
      <c r="J20" s="286"/>
      <c r="K20" s="285">
        <v>612499.91720000003</v>
      </c>
      <c r="L20" s="286"/>
      <c r="M20" s="285">
        <v>783389.68225000112</v>
      </c>
      <c r="N20" s="286"/>
      <c r="O20" s="285">
        <v>981956</v>
      </c>
      <c r="P20" s="286"/>
      <c r="Q20" s="285">
        <v>904249</v>
      </c>
      <c r="S20" s="285">
        <v>791334</v>
      </c>
    </row>
    <row r="21" spans="2:19" s="287" customFormat="1" ht="14.4" hidden="1" customHeight="1">
      <c r="B21" s="283" t="s">
        <v>762</v>
      </c>
      <c r="C21" s="283" t="s">
        <v>762</v>
      </c>
      <c r="D21" s="284"/>
      <c r="E21" s="285">
        <v>0</v>
      </c>
      <c r="F21" s="286"/>
      <c r="G21" s="285">
        <v>0</v>
      </c>
      <c r="H21" s="286"/>
      <c r="I21" s="285">
        <v>0</v>
      </c>
      <c r="J21" s="286"/>
      <c r="K21" s="285">
        <v>0</v>
      </c>
      <c r="L21" s="286"/>
      <c r="M21" s="285">
        <v>0</v>
      </c>
      <c r="N21" s="286"/>
      <c r="O21" s="285"/>
      <c r="P21" s="286"/>
      <c r="Q21" s="285"/>
      <c r="S21" s="285"/>
    </row>
    <row r="22" spans="2:19" s="287" customFormat="1" ht="14.4" customHeight="1">
      <c r="B22" s="283" t="s">
        <v>763</v>
      </c>
      <c r="C22" s="283" t="s">
        <v>814</v>
      </c>
      <c r="D22" s="284"/>
      <c r="E22" s="285">
        <v>2480.4761040000003</v>
      </c>
      <c r="F22" s="286"/>
      <c r="G22" s="285">
        <v>5461.0432137280895</v>
      </c>
      <c r="H22" s="286"/>
      <c r="I22" s="285">
        <v>7143.4205199999997</v>
      </c>
      <c r="J22" s="286"/>
      <c r="K22" s="285">
        <v>9923.6437100000003</v>
      </c>
      <c r="L22" s="286"/>
      <c r="M22" s="285">
        <v>14267.182871974983</v>
      </c>
      <c r="N22" s="286"/>
      <c r="O22" s="285">
        <v>23638</v>
      </c>
      <c r="P22" s="286"/>
      <c r="Q22" s="285">
        <v>31682</v>
      </c>
      <c r="S22" s="285">
        <v>34205</v>
      </c>
    </row>
    <row r="23" spans="2:19" s="287" customFormat="1" ht="14.4" customHeight="1">
      <c r="B23" s="283" t="s">
        <v>764</v>
      </c>
      <c r="C23" s="283" t="s">
        <v>815</v>
      </c>
      <c r="D23" s="284"/>
      <c r="E23" s="285">
        <v>101.62463000000001</v>
      </c>
      <c r="F23" s="286"/>
      <c r="G23" s="285">
        <v>122.50314</v>
      </c>
      <c r="H23" s="286"/>
      <c r="I23" s="285">
        <v>122.50314</v>
      </c>
      <c r="J23" s="286"/>
      <c r="K23" s="285">
        <v>122.50314</v>
      </c>
      <c r="L23" s="286"/>
      <c r="M23" s="285">
        <v>83.9649</v>
      </c>
      <c r="N23" s="286"/>
      <c r="O23" s="285">
        <v>6346</v>
      </c>
      <c r="P23" s="286"/>
      <c r="Q23" s="285">
        <v>12764</v>
      </c>
      <c r="S23" s="285">
        <v>12555</v>
      </c>
    </row>
    <row r="24" spans="2:19" s="287" customFormat="1" ht="14.4" hidden="1" customHeight="1">
      <c r="B24" s="283" t="s">
        <v>765</v>
      </c>
      <c r="C24" s="283" t="s">
        <v>765</v>
      </c>
      <c r="D24" s="284"/>
      <c r="E24" s="285">
        <v>0</v>
      </c>
      <c r="F24" s="286"/>
      <c r="G24" s="285">
        <v>0</v>
      </c>
      <c r="H24" s="286"/>
      <c r="I24" s="285">
        <v>0</v>
      </c>
      <c r="J24" s="286"/>
      <c r="K24" s="285">
        <v>0</v>
      </c>
      <c r="L24" s="286"/>
      <c r="M24" s="285">
        <v>0</v>
      </c>
      <c r="N24" s="286"/>
      <c r="O24" s="285"/>
      <c r="P24" s="286"/>
      <c r="Q24" s="285"/>
      <c r="S24" s="285"/>
    </row>
    <row r="25" spans="2:19" s="287" customFormat="1" ht="14.4" customHeight="1">
      <c r="B25" s="283" t="s">
        <v>766</v>
      </c>
      <c r="C25" s="283" t="s">
        <v>816</v>
      </c>
      <c r="D25" s="284"/>
      <c r="E25" s="285">
        <v>11528.301029999999</v>
      </c>
      <c r="F25" s="286"/>
      <c r="G25" s="285">
        <v>12172.33243</v>
      </c>
      <c r="H25" s="286"/>
      <c r="I25" s="285">
        <v>8184.6435299999994</v>
      </c>
      <c r="J25" s="286"/>
      <c r="K25" s="285">
        <v>0</v>
      </c>
      <c r="L25" s="286"/>
      <c r="M25" s="285">
        <v>0</v>
      </c>
      <c r="N25" s="286"/>
      <c r="O25" s="285" t="s">
        <v>10</v>
      </c>
      <c r="P25" s="286"/>
      <c r="Q25" s="285" t="s">
        <v>10</v>
      </c>
      <c r="S25" s="285" t="s">
        <v>10</v>
      </c>
    </row>
    <row r="26" spans="2:19" s="287" customFormat="1" ht="14.4" hidden="1" customHeight="1">
      <c r="B26" s="283" t="s">
        <v>767</v>
      </c>
      <c r="C26" s="283" t="s">
        <v>767</v>
      </c>
      <c r="D26" s="284"/>
      <c r="E26" s="285">
        <v>0</v>
      </c>
      <c r="F26" s="286"/>
      <c r="G26" s="285">
        <v>0</v>
      </c>
      <c r="H26" s="286"/>
      <c r="I26" s="285">
        <v>0</v>
      </c>
      <c r="J26" s="286"/>
      <c r="K26" s="285">
        <v>0</v>
      </c>
      <c r="L26" s="286"/>
      <c r="M26" s="285">
        <v>0</v>
      </c>
      <c r="N26" s="286"/>
      <c r="O26" s="285"/>
      <c r="P26" s="286"/>
      <c r="Q26" s="285"/>
      <c r="S26" s="285"/>
    </row>
    <row r="27" spans="2:19" s="287" customFormat="1" ht="14.4" customHeight="1">
      <c r="B27" s="283" t="s">
        <v>883</v>
      </c>
      <c r="C27" s="283" t="s">
        <v>884</v>
      </c>
      <c r="D27" s="284"/>
      <c r="E27" s="285">
        <v>6451.2766300000003</v>
      </c>
      <c r="F27" s="286"/>
      <c r="G27" s="285">
        <v>4343.6587000000009</v>
      </c>
      <c r="H27" s="286"/>
      <c r="I27" s="285">
        <v>576.59956000000011</v>
      </c>
      <c r="J27" s="286"/>
      <c r="K27" s="285">
        <v>2007.4605699999997</v>
      </c>
      <c r="L27" s="286"/>
      <c r="M27" s="285">
        <v>12076.339300000001</v>
      </c>
      <c r="N27" s="286"/>
      <c r="O27" s="285">
        <v>18039</v>
      </c>
      <c r="P27" s="286"/>
      <c r="Q27" s="285">
        <v>9546</v>
      </c>
      <c r="S27" s="285">
        <v>8993</v>
      </c>
    </row>
    <row r="28" spans="2:19" s="287" customFormat="1" ht="14.4" customHeight="1">
      <c r="B28" s="283" t="s">
        <v>768</v>
      </c>
      <c r="C28" s="283" t="s">
        <v>817</v>
      </c>
      <c r="D28" s="284"/>
      <c r="E28" s="285">
        <v>1066.9821454211335</v>
      </c>
      <c r="F28" s="286"/>
      <c r="G28" s="285">
        <v>1010.1209556225174</v>
      </c>
      <c r="H28" s="286"/>
      <c r="I28" s="285">
        <v>973.30211999999972</v>
      </c>
      <c r="J28" s="286"/>
      <c r="K28" s="285">
        <v>933.70545999999968</v>
      </c>
      <c r="L28" s="286"/>
      <c r="M28" s="285">
        <v>730.45679000000007</v>
      </c>
      <c r="N28" s="286"/>
      <c r="O28" s="285">
        <v>687</v>
      </c>
      <c r="P28" s="286"/>
      <c r="Q28" s="285">
        <v>557</v>
      </c>
      <c r="S28" s="285">
        <v>519</v>
      </c>
    </row>
    <row r="29" spans="2:19" s="287" customFormat="1" ht="2.4" customHeight="1">
      <c r="B29" s="283"/>
      <c r="C29" s="283"/>
      <c r="D29" s="284"/>
      <c r="E29" s="280"/>
      <c r="F29" s="286"/>
      <c r="G29" s="280"/>
      <c r="H29" s="286"/>
      <c r="I29" s="280"/>
      <c r="J29" s="286"/>
      <c r="K29" s="280"/>
      <c r="L29" s="286"/>
      <c r="M29" s="285"/>
      <c r="N29" s="286"/>
      <c r="O29" s="285"/>
      <c r="P29" s="286"/>
      <c r="Q29" s="285"/>
      <c r="S29" s="285"/>
    </row>
    <row r="30" spans="2:19" s="282" customFormat="1" ht="14.4" customHeight="1">
      <c r="B30" s="278" t="s">
        <v>769</v>
      </c>
      <c r="C30" s="278" t="s">
        <v>818</v>
      </c>
      <c r="D30" s="279"/>
      <c r="E30" s="280">
        <v>579530.62784299906</v>
      </c>
      <c r="F30" s="281"/>
      <c r="G30" s="280">
        <v>873148.72634223558</v>
      </c>
      <c r="H30" s="281"/>
      <c r="I30" s="280">
        <v>1436500.3650999998</v>
      </c>
      <c r="J30" s="281"/>
      <c r="K30" s="280">
        <v>1823904.5274700001</v>
      </c>
      <c r="L30" s="281"/>
      <c r="M30" s="280">
        <v>2161171.1595699987</v>
      </c>
      <c r="N30" s="281"/>
      <c r="O30" s="280">
        <v>2764701</v>
      </c>
      <c r="P30" s="281"/>
      <c r="Q30" s="280">
        <v>2741861</v>
      </c>
      <c r="S30" s="280">
        <v>2749251</v>
      </c>
    </row>
    <row r="31" spans="2:19" s="282" customFormat="1" ht="14.4" customHeight="1">
      <c r="B31" s="278" t="s">
        <v>749</v>
      </c>
      <c r="C31" s="278" t="s">
        <v>211</v>
      </c>
      <c r="D31" s="279"/>
      <c r="E31" s="280">
        <v>336346.36337064527</v>
      </c>
      <c r="F31" s="281"/>
      <c r="G31" s="280">
        <v>441545.8369658615</v>
      </c>
      <c r="H31" s="281"/>
      <c r="I31" s="280">
        <v>908794.03916999989</v>
      </c>
      <c r="J31" s="281"/>
      <c r="K31" s="280">
        <v>1027408.3773999999</v>
      </c>
      <c r="L31" s="281"/>
      <c r="M31" s="280">
        <v>1108927.5530099992</v>
      </c>
      <c r="N31" s="281"/>
      <c r="O31" s="280">
        <v>1318103</v>
      </c>
      <c r="P31" s="281"/>
      <c r="Q31" s="280">
        <v>1613425</v>
      </c>
      <c r="S31" s="280">
        <v>1585995</v>
      </c>
    </row>
    <row r="32" spans="2:19" s="287" customFormat="1" ht="14.4" customHeight="1">
      <c r="B32" s="283" t="s">
        <v>770</v>
      </c>
      <c r="C32" s="283" t="s">
        <v>819</v>
      </c>
      <c r="D32" s="284"/>
      <c r="E32" s="285">
        <v>1526.13969</v>
      </c>
      <c r="F32" s="286"/>
      <c r="G32" s="285">
        <v>7946.1809199999998</v>
      </c>
      <c r="H32" s="286"/>
      <c r="I32" s="285">
        <v>6648.7213499999998</v>
      </c>
      <c r="J32" s="286"/>
      <c r="K32" s="285">
        <v>8774.8680800000002</v>
      </c>
      <c r="L32" s="286"/>
      <c r="M32" s="285">
        <v>16879.445969999997</v>
      </c>
      <c r="N32" s="286"/>
      <c r="O32" s="285">
        <v>15293</v>
      </c>
      <c r="P32" s="286"/>
      <c r="Q32" s="285">
        <v>14272</v>
      </c>
      <c r="S32" s="285">
        <v>13430</v>
      </c>
    </row>
    <row r="33" spans="2:19" s="287" customFormat="1" ht="14.4" customHeight="1">
      <c r="B33" s="283" t="s">
        <v>771</v>
      </c>
      <c r="C33" s="283" t="s">
        <v>820</v>
      </c>
      <c r="D33" s="284"/>
      <c r="E33" s="285">
        <v>204964.97886</v>
      </c>
      <c r="F33" s="286"/>
      <c r="G33" s="285">
        <v>247519.13542000001</v>
      </c>
      <c r="H33" s="286"/>
      <c r="I33" s="285">
        <v>290952.64852999995</v>
      </c>
      <c r="J33" s="286"/>
      <c r="K33" s="285">
        <v>698218.09649999999</v>
      </c>
      <c r="L33" s="286"/>
      <c r="M33" s="285">
        <v>686710.08063999936</v>
      </c>
      <c r="N33" s="286"/>
      <c r="O33" s="285">
        <v>890569</v>
      </c>
      <c r="P33" s="286"/>
      <c r="Q33" s="285">
        <v>991677</v>
      </c>
      <c r="S33" s="285">
        <v>1166542</v>
      </c>
    </row>
    <row r="34" spans="2:19" s="287" customFormat="1" ht="14.4" hidden="1" customHeight="1">
      <c r="B34" s="283" t="s">
        <v>772</v>
      </c>
      <c r="C34" s="283" t="s">
        <v>772</v>
      </c>
      <c r="D34" s="288"/>
      <c r="E34" s="285">
        <v>0</v>
      </c>
      <c r="F34" s="286"/>
      <c r="G34" s="285">
        <v>0</v>
      </c>
      <c r="H34" s="286"/>
      <c r="I34" s="285">
        <v>0</v>
      </c>
      <c r="J34" s="286"/>
      <c r="K34" s="285">
        <v>0</v>
      </c>
      <c r="L34" s="286"/>
      <c r="M34" s="285">
        <v>0</v>
      </c>
      <c r="N34" s="286"/>
      <c r="O34" s="285"/>
      <c r="P34" s="286"/>
      <c r="Q34" s="285"/>
      <c r="S34" s="285"/>
    </row>
    <row r="35" spans="2:19" s="287" customFormat="1" ht="14.4" customHeight="1">
      <c r="B35" s="283" t="s">
        <v>773</v>
      </c>
      <c r="C35" s="283" t="s">
        <v>821</v>
      </c>
      <c r="D35" s="284"/>
      <c r="E35" s="285">
        <v>721.01990999999998</v>
      </c>
      <c r="F35" s="286"/>
      <c r="G35" s="285">
        <v>834.02093000000002</v>
      </c>
      <c r="H35" s="286"/>
      <c r="I35" s="285">
        <v>996.45663999999999</v>
      </c>
      <c r="J35" s="286"/>
      <c r="K35" s="285">
        <v>1419.77898</v>
      </c>
      <c r="L35" s="286"/>
      <c r="M35" s="285">
        <v>1799.29558</v>
      </c>
      <c r="N35" s="286"/>
      <c r="O35" s="285">
        <v>2282</v>
      </c>
      <c r="P35" s="286"/>
      <c r="Q35" s="285">
        <v>2021</v>
      </c>
      <c r="S35" s="285">
        <v>1694</v>
      </c>
    </row>
    <row r="36" spans="2:19" s="287" customFormat="1" ht="14.4" customHeight="1">
      <c r="B36" s="283" t="s">
        <v>774</v>
      </c>
      <c r="C36" s="283" t="s">
        <v>822</v>
      </c>
      <c r="D36" s="284"/>
      <c r="E36" s="285">
        <v>5268.4855036799991</v>
      </c>
      <c r="F36" s="286"/>
      <c r="G36" s="285">
        <v>7310.5957089999993</v>
      </c>
      <c r="H36" s="286"/>
      <c r="I36" s="285">
        <v>10589.177440000001</v>
      </c>
      <c r="J36" s="286"/>
      <c r="K36" s="285">
        <v>14071.036910000001</v>
      </c>
      <c r="L36" s="286"/>
      <c r="M36" s="285">
        <v>15297.93749</v>
      </c>
      <c r="N36" s="286"/>
      <c r="O36" s="285">
        <v>17940</v>
      </c>
      <c r="P36" s="286"/>
      <c r="Q36" s="285">
        <v>5559</v>
      </c>
      <c r="S36" s="285">
        <v>1309</v>
      </c>
    </row>
    <row r="37" spans="2:19" s="287" customFormat="1" ht="14.4" customHeight="1">
      <c r="B37" s="283" t="s">
        <v>899</v>
      </c>
      <c r="C37" s="283" t="s">
        <v>902</v>
      </c>
      <c r="D37" s="284"/>
      <c r="E37" s="285"/>
      <c r="F37" s="286"/>
      <c r="G37" s="285"/>
      <c r="H37" s="286"/>
      <c r="I37" s="285"/>
      <c r="J37" s="286"/>
      <c r="K37" s="285"/>
      <c r="L37" s="286"/>
      <c r="M37" s="285"/>
      <c r="N37" s="286"/>
      <c r="O37" s="285"/>
      <c r="P37" s="286"/>
      <c r="Q37" s="285">
        <v>599419</v>
      </c>
      <c r="S37" s="285">
        <v>402482</v>
      </c>
    </row>
    <row r="38" spans="2:19" s="287" customFormat="1" ht="14.4" customHeight="1">
      <c r="B38" s="283" t="s">
        <v>775</v>
      </c>
      <c r="C38" s="283" t="s">
        <v>823</v>
      </c>
      <c r="D38" s="284"/>
      <c r="E38" s="285">
        <v>123790.99363255767</v>
      </c>
      <c r="F38" s="286"/>
      <c r="G38" s="285">
        <v>177850.79097354357</v>
      </c>
      <c r="H38" s="286"/>
      <c r="I38" s="285">
        <v>599505.89087</v>
      </c>
      <c r="J38" s="286"/>
      <c r="K38" s="285">
        <v>304804.18410999997</v>
      </c>
      <c r="L38" s="286"/>
      <c r="M38" s="285">
        <v>388113.69039</v>
      </c>
      <c r="N38" s="286"/>
      <c r="O38" s="285">
        <v>391872</v>
      </c>
      <c r="P38" s="286"/>
      <c r="Q38" s="285">
        <v>311</v>
      </c>
      <c r="S38" s="285">
        <v>369</v>
      </c>
    </row>
    <row r="39" spans="2:19" s="287" customFormat="1" ht="14.4" customHeight="1">
      <c r="B39" s="283" t="s">
        <v>776</v>
      </c>
      <c r="C39" s="283" t="s">
        <v>824</v>
      </c>
      <c r="D39" s="284"/>
      <c r="E39" s="285">
        <v>74.745774407597139</v>
      </c>
      <c r="F39" s="286"/>
      <c r="G39" s="285">
        <v>85.113013317930864</v>
      </c>
      <c r="H39" s="286"/>
      <c r="I39" s="285">
        <v>101.14434</v>
      </c>
      <c r="J39" s="286"/>
      <c r="K39" s="285">
        <v>120.41282000000001</v>
      </c>
      <c r="L39" s="286"/>
      <c r="M39" s="285">
        <v>127.10294000000003</v>
      </c>
      <c r="N39" s="286"/>
      <c r="O39" s="285">
        <v>148</v>
      </c>
      <c r="P39" s="286"/>
      <c r="Q39" s="285">
        <v>166</v>
      </c>
      <c r="S39" s="285">
        <v>169</v>
      </c>
    </row>
    <row r="40" spans="2:19" s="282" customFormat="1" ht="14.4" customHeight="1">
      <c r="B40" s="278" t="s">
        <v>757</v>
      </c>
      <c r="C40" s="278" t="s">
        <v>825</v>
      </c>
      <c r="D40" s="279"/>
      <c r="E40" s="280">
        <v>156138.00342235382</v>
      </c>
      <c r="F40" s="281"/>
      <c r="G40" s="280">
        <v>279240.13721637399</v>
      </c>
      <c r="H40" s="281"/>
      <c r="I40" s="280">
        <v>317513.26523000002</v>
      </c>
      <c r="J40" s="281"/>
      <c r="K40" s="280">
        <v>523708.87443000003</v>
      </c>
      <c r="L40" s="281"/>
      <c r="M40" s="280">
        <v>692266.92411999963</v>
      </c>
      <c r="N40" s="281"/>
      <c r="O40" s="280">
        <v>1049761</v>
      </c>
      <c r="P40" s="281"/>
      <c r="Q40" s="280">
        <v>771531</v>
      </c>
      <c r="S40" s="280">
        <v>776336</v>
      </c>
    </row>
    <row r="41" spans="2:19" s="287" customFormat="1" ht="14.4" customHeight="1">
      <c r="B41" s="283" t="s">
        <v>777</v>
      </c>
      <c r="C41" s="283" t="s">
        <v>826</v>
      </c>
      <c r="D41" s="284"/>
      <c r="E41" s="285">
        <v>155124.52133000002</v>
      </c>
      <c r="F41" s="286"/>
      <c r="G41" s="285">
        <v>238605.02368000001</v>
      </c>
      <c r="H41" s="286"/>
      <c r="I41" s="285">
        <v>315027.52188999997</v>
      </c>
      <c r="J41" s="286"/>
      <c r="K41" s="285">
        <v>467414.00018999999</v>
      </c>
      <c r="L41" s="286"/>
      <c r="M41" s="285">
        <v>634473.77810999961</v>
      </c>
      <c r="N41" s="286"/>
      <c r="O41" s="285">
        <v>714303</v>
      </c>
      <c r="P41" s="286"/>
      <c r="Q41" s="285">
        <v>631575</v>
      </c>
      <c r="S41" s="285">
        <v>626141</v>
      </c>
    </row>
    <row r="42" spans="2:19" s="287" customFormat="1" ht="14.4" hidden="1" customHeight="1">
      <c r="B42" s="289" t="s">
        <v>778</v>
      </c>
      <c r="C42" s="289" t="s">
        <v>778</v>
      </c>
      <c r="D42" s="288"/>
      <c r="E42" s="285">
        <v>0</v>
      </c>
      <c r="F42" s="286"/>
      <c r="G42" s="285">
        <v>0</v>
      </c>
      <c r="H42" s="286"/>
      <c r="I42" s="285">
        <v>0</v>
      </c>
      <c r="J42" s="286"/>
      <c r="K42" s="285">
        <v>0</v>
      </c>
      <c r="L42" s="286"/>
      <c r="M42" s="285">
        <v>0</v>
      </c>
      <c r="N42" s="286"/>
      <c r="O42" s="285"/>
      <c r="P42" s="286"/>
      <c r="Q42" s="285"/>
      <c r="S42" s="285"/>
    </row>
    <row r="43" spans="2:19" s="287" customFormat="1" ht="14.4" hidden="1" customHeight="1">
      <c r="B43" s="283" t="s">
        <v>779</v>
      </c>
      <c r="C43" s="283" t="s">
        <v>779</v>
      </c>
      <c r="D43" s="284"/>
      <c r="E43" s="285">
        <v>0</v>
      </c>
      <c r="F43" s="286"/>
      <c r="G43" s="285">
        <v>0</v>
      </c>
      <c r="H43" s="286"/>
      <c r="I43" s="285">
        <v>0</v>
      </c>
      <c r="J43" s="286"/>
      <c r="K43" s="285">
        <v>0</v>
      </c>
      <c r="L43" s="286"/>
      <c r="M43" s="285">
        <v>0</v>
      </c>
      <c r="N43" s="286"/>
      <c r="O43" s="285"/>
      <c r="P43" s="286"/>
      <c r="Q43" s="285"/>
      <c r="S43" s="285"/>
    </row>
    <row r="44" spans="2:19" s="287" customFormat="1" ht="14.25" customHeight="1">
      <c r="B44" s="283" t="s">
        <v>780</v>
      </c>
      <c r="C44" s="283" t="s">
        <v>846</v>
      </c>
      <c r="D44" s="284"/>
      <c r="E44" s="285">
        <v>0</v>
      </c>
      <c r="F44" s="286"/>
      <c r="G44" s="285">
        <v>1.4363800000000002</v>
      </c>
      <c r="H44" s="286"/>
      <c r="I44" s="285">
        <v>1.2216099999999999</v>
      </c>
      <c r="J44" s="286"/>
      <c r="K44" s="285">
        <v>3.4609099999999997</v>
      </c>
      <c r="L44" s="286"/>
      <c r="M44" s="285">
        <v>0</v>
      </c>
      <c r="N44" s="286"/>
      <c r="O44" s="285" t="s">
        <v>10</v>
      </c>
      <c r="P44" s="286"/>
      <c r="Q44" s="285">
        <v>0</v>
      </c>
      <c r="S44" s="285" t="s">
        <v>10</v>
      </c>
    </row>
    <row r="45" spans="2:19" s="287" customFormat="1" ht="14.4" customHeight="1">
      <c r="B45" s="283" t="s">
        <v>781</v>
      </c>
      <c r="C45" s="283" t="s">
        <v>827</v>
      </c>
      <c r="D45" s="284"/>
      <c r="E45" s="285">
        <v>14.701120000000001</v>
      </c>
      <c r="F45" s="286"/>
      <c r="G45" s="285">
        <v>55.034709999999997</v>
      </c>
      <c r="H45" s="286"/>
      <c r="I45" s="285">
        <v>55.560110000000002</v>
      </c>
      <c r="J45" s="286"/>
      <c r="K45" s="285">
        <v>0</v>
      </c>
      <c r="L45" s="286"/>
      <c r="M45" s="285">
        <v>142.64982000000001</v>
      </c>
      <c r="N45" s="286"/>
      <c r="O45" s="285">
        <v>55</v>
      </c>
      <c r="P45" s="286"/>
      <c r="Q45" s="285">
        <v>0</v>
      </c>
      <c r="S45" s="285" t="s">
        <v>10</v>
      </c>
    </row>
    <row r="46" spans="2:19" s="287" customFormat="1" ht="14.4" hidden="1" customHeight="1">
      <c r="B46" s="283" t="s">
        <v>782</v>
      </c>
      <c r="C46" s="283" t="s">
        <v>782</v>
      </c>
      <c r="D46" s="284"/>
      <c r="E46" s="285">
        <v>0</v>
      </c>
      <c r="F46" s="286"/>
      <c r="G46" s="285">
        <v>0</v>
      </c>
      <c r="H46" s="286"/>
      <c r="I46" s="285">
        <v>0</v>
      </c>
      <c r="J46" s="286"/>
      <c r="K46" s="285">
        <v>0</v>
      </c>
      <c r="L46" s="286"/>
      <c r="M46" s="285">
        <v>0</v>
      </c>
      <c r="N46" s="286"/>
      <c r="O46" s="285"/>
      <c r="P46" s="286"/>
      <c r="Q46" s="285"/>
      <c r="S46" s="285"/>
    </row>
    <row r="47" spans="2:19" s="287" customFormat="1" ht="14.4" customHeight="1">
      <c r="B47" s="283" t="s">
        <v>783</v>
      </c>
      <c r="C47" s="283" t="s">
        <v>828</v>
      </c>
      <c r="D47" s="284"/>
      <c r="E47" s="285">
        <v>0</v>
      </c>
      <c r="F47" s="286"/>
      <c r="G47" s="285">
        <v>1415.8806599999998</v>
      </c>
      <c r="H47" s="286"/>
      <c r="I47" s="285">
        <v>956.02793999999994</v>
      </c>
      <c r="J47" s="286"/>
      <c r="K47" s="285">
        <v>906.33515</v>
      </c>
      <c r="L47" s="286"/>
      <c r="M47" s="285">
        <v>0</v>
      </c>
      <c r="N47" s="286"/>
      <c r="O47" s="285" t="s">
        <v>10</v>
      </c>
      <c r="P47" s="286"/>
      <c r="Q47" s="285">
        <v>0</v>
      </c>
      <c r="S47" s="285" t="s">
        <v>10</v>
      </c>
    </row>
    <row r="48" spans="2:19" s="287" customFormat="1" ht="14.4" hidden="1" customHeight="1">
      <c r="B48" s="283" t="s">
        <v>784</v>
      </c>
      <c r="C48" s="283" t="s">
        <v>784</v>
      </c>
      <c r="D48" s="284"/>
      <c r="E48" s="285">
        <v>0</v>
      </c>
      <c r="F48" s="286"/>
      <c r="G48" s="285">
        <v>0</v>
      </c>
      <c r="H48" s="286"/>
      <c r="I48" s="285">
        <v>0</v>
      </c>
      <c r="J48" s="286"/>
      <c r="K48" s="285">
        <v>0</v>
      </c>
      <c r="L48" s="286"/>
      <c r="M48" s="285">
        <v>0</v>
      </c>
      <c r="N48" s="286"/>
      <c r="O48" s="285"/>
      <c r="P48" s="286"/>
      <c r="Q48" s="285"/>
      <c r="S48" s="285"/>
    </row>
    <row r="49" spans="2:19" s="287" customFormat="1" ht="14.4" customHeight="1">
      <c r="B49" s="283" t="s">
        <v>901</v>
      </c>
      <c r="C49" s="283" t="s">
        <v>903</v>
      </c>
      <c r="D49" s="284"/>
      <c r="E49" s="285"/>
      <c r="F49" s="286"/>
      <c r="G49" s="285"/>
      <c r="H49" s="286"/>
      <c r="I49" s="285"/>
      <c r="J49" s="286"/>
      <c r="K49" s="285"/>
      <c r="L49" s="286"/>
      <c r="M49" s="285"/>
      <c r="N49" s="286"/>
      <c r="O49" s="285"/>
      <c r="P49" s="286"/>
      <c r="Q49" s="285">
        <v>139438</v>
      </c>
      <c r="S49" s="285">
        <v>149720</v>
      </c>
    </row>
    <row r="50" spans="2:19" s="287" customFormat="1" ht="14.4" customHeight="1">
      <c r="B50" s="283" t="s">
        <v>785</v>
      </c>
      <c r="C50" s="283" t="s">
        <v>829</v>
      </c>
      <c r="D50" s="284"/>
      <c r="E50" s="285">
        <v>0</v>
      </c>
      <c r="F50" s="286"/>
      <c r="G50" s="285">
        <v>38195.41749</v>
      </c>
      <c r="H50" s="286"/>
      <c r="I50" s="285">
        <v>526.70905000000005</v>
      </c>
      <c r="J50" s="286"/>
      <c r="K50" s="285">
        <v>54470.784460000003</v>
      </c>
      <c r="L50" s="286"/>
      <c r="M50" s="285">
        <v>56927.745289999999</v>
      </c>
      <c r="N50" s="286"/>
      <c r="O50" s="285">
        <v>334737</v>
      </c>
      <c r="P50" s="286"/>
      <c r="Q50" s="285">
        <v>0</v>
      </c>
      <c r="S50" s="285" t="s">
        <v>10</v>
      </c>
    </row>
    <row r="51" spans="2:19" s="287" customFormat="1" ht="14.4" customHeight="1">
      <c r="B51" s="283" t="s">
        <v>786</v>
      </c>
      <c r="C51" s="283" t="s">
        <v>830</v>
      </c>
      <c r="D51" s="284"/>
      <c r="E51" s="285">
        <v>998.78097235380744</v>
      </c>
      <c r="F51" s="286"/>
      <c r="G51" s="285">
        <v>967.34429637394589</v>
      </c>
      <c r="H51" s="286"/>
      <c r="I51" s="285">
        <v>946.22463000000005</v>
      </c>
      <c r="J51" s="286"/>
      <c r="K51" s="285">
        <v>914.29372000000001</v>
      </c>
      <c r="L51" s="286"/>
      <c r="M51" s="285">
        <v>722.75090000000012</v>
      </c>
      <c r="N51" s="286"/>
      <c r="O51" s="285">
        <v>666</v>
      </c>
      <c r="P51" s="286"/>
      <c r="Q51" s="285">
        <v>518</v>
      </c>
      <c r="S51" s="285">
        <v>474</v>
      </c>
    </row>
    <row r="52" spans="2:19" s="282" customFormat="1" ht="14.4" customHeight="1">
      <c r="B52" s="278" t="s">
        <v>787</v>
      </c>
      <c r="C52" s="278" t="s">
        <v>831</v>
      </c>
      <c r="D52" s="279"/>
      <c r="E52" s="280">
        <v>87046.261050000001</v>
      </c>
      <c r="F52" s="281"/>
      <c r="G52" s="280">
        <v>152362.75216</v>
      </c>
      <c r="H52" s="281"/>
      <c r="I52" s="280">
        <v>210193.06070000003</v>
      </c>
      <c r="J52" s="281"/>
      <c r="K52" s="280">
        <v>272787.27564000007</v>
      </c>
      <c r="L52" s="281"/>
      <c r="M52" s="280">
        <v>359976.68244</v>
      </c>
      <c r="N52" s="281"/>
      <c r="O52" s="280">
        <v>396836</v>
      </c>
      <c r="P52" s="281"/>
      <c r="Q52" s="280">
        <v>356905</v>
      </c>
      <c r="S52" s="280">
        <v>386920</v>
      </c>
    </row>
    <row r="53" spans="2:19" s="287" customFormat="1" ht="14.4" customHeight="1">
      <c r="B53" s="283" t="s">
        <v>788</v>
      </c>
      <c r="C53" s="283" t="s">
        <v>832</v>
      </c>
      <c r="D53" s="284"/>
      <c r="E53" s="285">
        <v>87046.821179999999</v>
      </c>
      <c r="F53" s="286"/>
      <c r="G53" s="285">
        <v>152359.35806</v>
      </c>
      <c r="H53" s="286"/>
      <c r="I53" s="285">
        <v>210193.06070000003</v>
      </c>
      <c r="J53" s="286"/>
      <c r="K53" s="285">
        <v>272787.27564000007</v>
      </c>
      <c r="L53" s="286"/>
      <c r="M53" s="285">
        <v>359976.68244</v>
      </c>
      <c r="N53" s="286"/>
      <c r="O53" s="285">
        <v>396836</v>
      </c>
      <c r="P53" s="286"/>
      <c r="Q53" s="285">
        <v>356905</v>
      </c>
      <c r="S53" s="285">
        <v>386920</v>
      </c>
    </row>
    <row r="54" spans="2:19" s="287" customFormat="1" ht="14.4" customHeight="1">
      <c r="B54" s="283" t="s">
        <v>789</v>
      </c>
      <c r="C54" s="283" t="s">
        <v>833</v>
      </c>
      <c r="D54" s="284"/>
      <c r="E54" s="285">
        <v>-0.56013000000000002</v>
      </c>
      <c r="F54" s="285"/>
      <c r="G54" s="285">
        <v>3.3940999999999999</v>
      </c>
      <c r="H54" s="286"/>
      <c r="I54" s="285">
        <v>0</v>
      </c>
      <c r="J54" s="286"/>
      <c r="K54" s="285">
        <v>0</v>
      </c>
      <c r="L54" s="286"/>
      <c r="M54" s="285">
        <v>0</v>
      </c>
      <c r="N54" s="286"/>
      <c r="O54" s="285" t="s">
        <v>10</v>
      </c>
      <c r="P54" s="286"/>
      <c r="Q54" s="285">
        <v>0</v>
      </c>
      <c r="S54" s="285" t="s">
        <v>10</v>
      </c>
    </row>
    <row r="55" spans="2:19" ht="12.9" customHeight="1">
      <c r="B55" s="290"/>
      <c r="C55" s="290"/>
      <c r="D55" s="291"/>
      <c r="E55" s="292"/>
      <c r="F55" s="293"/>
      <c r="G55" s="294"/>
      <c r="H55" s="294"/>
      <c r="I55" s="280"/>
      <c r="J55" s="294"/>
      <c r="K55" s="294"/>
      <c r="L55" s="294"/>
      <c r="M55" s="294"/>
      <c r="N55" s="294"/>
      <c r="O55" s="294"/>
      <c r="P55" s="294"/>
      <c r="Q55" s="294"/>
      <c r="S55" s="294"/>
    </row>
    <row r="56" spans="2:19" ht="30" customHeight="1">
      <c r="B56" s="272"/>
      <c r="C56" s="272"/>
      <c r="D56" s="273"/>
      <c r="E56" s="274"/>
      <c r="F56" s="295"/>
      <c r="G56" s="274"/>
      <c r="H56" s="295"/>
      <c r="I56" s="274"/>
      <c r="J56" s="295"/>
      <c r="K56" s="274"/>
      <c r="L56" s="295"/>
      <c r="M56" s="274"/>
      <c r="N56" s="295"/>
      <c r="O56" s="274"/>
      <c r="P56" s="295"/>
      <c r="Q56" s="274"/>
      <c r="S56" s="274"/>
    </row>
    <row r="57" spans="2:19" s="282" customFormat="1" ht="14.4" customHeight="1">
      <c r="B57" s="278" t="s">
        <v>481</v>
      </c>
      <c r="C57" s="278" t="s">
        <v>834</v>
      </c>
      <c r="D57" s="279"/>
      <c r="E57" s="321">
        <v>51639.892060000006</v>
      </c>
      <c r="F57" s="322"/>
      <c r="G57" s="321">
        <v>64835.115640000004</v>
      </c>
      <c r="H57" s="322"/>
      <c r="I57" s="321">
        <v>103172.21906999999</v>
      </c>
      <c r="J57" s="322"/>
      <c r="K57" s="321">
        <v>231026.65216999999</v>
      </c>
      <c r="L57" s="322"/>
      <c r="M57" s="321">
        <v>310597.42885000003</v>
      </c>
      <c r="N57" s="322"/>
      <c r="O57" s="321">
        <v>345052</v>
      </c>
      <c r="P57" s="322"/>
      <c r="Q57" s="321">
        <v>404723</v>
      </c>
      <c r="S57" s="321">
        <v>105169</v>
      </c>
    </row>
    <row r="58" spans="2:19" s="287" customFormat="1" ht="14.4" customHeight="1">
      <c r="B58" s="283" t="s">
        <v>503</v>
      </c>
      <c r="C58" s="283" t="s">
        <v>835</v>
      </c>
      <c r="D58" s="284"/>
      <c r="E58" s="296">
        <v>-27289.873449999999</v>
      </c>
      <c r="F58" s="297"/>
      <c r="G58" s="296">
        <v>-29169.006390000002</v>
      </c>
      <c r="H58" s="297"/>
      <c r="I58" s="296">
        <v>-55508.848439999994</v>
      </c>
      <c r="J58" s="297"/>
      <c r="K58" s="296">
        <v>-153784.35752000002</v>
      </c>
      <c r="L58" s="297"/>
      <c r="M58" s="296">
        <v>-205838.58403999999</v>
      </c>
      <c r="N58" s="297"/>
      <c r="O58" s="296">
        <v>-215889</v>
      </c>
      <c r="P58" s="297"/>
      <c r="Q58" s="296">
        <v>-290330</v>
      </c>
      <c r="S58" s="296">
        <v>-74116</v>
      </c>
    </row>
    <row r="59" spans="2:19" s="282" customFormat="1" ht="14.4" customHeight="1">
      <c r="B59" s="278" t="s">
        <v>483</v>
      </c>
      <c r="C59" s="278" t="s">
        <v>836</v>
      </c>
      <c r="D59" s="279"/>
      <c r="E59" s="321">
        <v>24350.018610000003</v>
      </c>
      <c r="F59" s="322"/>
      <c r="G59" s="321">
        <v>35666.109250000001</v>
      </c>
      <c r="H59" s="322"/>
      <c r="I59" s="321">
        <v>47663.370629999998</v>
      </c>
      <c r="J59" s="322"/>
      <c r="K59" s="321">
        <v>77242.294649999982</v>
      </c>
      <c r="L59" s="322"/>
      <c r="M59" s="321">
        <v>104758.84481000004</v>
      </c>
      <c r="N59" s="322"/>
      <c r="O59" s="321">
        <v>129163</v>
      </c>
      <c r="P59" s="322"/>
      <c r="Q59" s="321">
        <v>114393</v>
      </c>
      <c r="S59" s="321">
        <v>31053</v>
      </c>
    </row>
    <row r="60" spans="2:19" s="287" customFormat="1" ht="14.4" customHeight="1">
      <c r="B60" s="283" t="s">
        <v>790</v>
      </c>
      <c r="C60" s="283" t="s">
        <v>837</v>
      </c>
      <c r="D60" s="284"/>
      <c r="E60" s="298">
        <v>0</v>
      </c>
      <c r="F60" s="296"/>
      <c r="G60" s="298">
        <v>0</v>
      </c>
      <c r="H60" s="298"/>
      <c r="I60" s="298">
        <v>0</v>
      </c>
      <c r="J60" s="296"/>
      <c r="K60" s="296">
        <v>-2818.0079058599908</v>
      </c>
      <c r="L60" s="296"/>
      <c r="M60" s="296">
        <v>-14316.685084359977</v>
      </c>
      <c r="N60" s="296"/>
      <c r="O60" s="296">
        <v>-30240</v>
      </c>
      <c r="P60" s="296"/>
      <c r="Q60" s="296">
        <v>-45899</v>
      </c>
      <c r="S60" s="296">
        <v>-15452</v>
      </c>
    </row>
    <row r="61" spans="2:19" s="287" customFormat="1" ht="14.4" customHeight="1">
      <c r="B61" s="283" t="s">
        <v>791</v>
      </c>
      <c r="C61" s="283" t="s">
        <v>838</v>
      </c>
      <c r="D61" s="284"/>
      <c r="E61" s="296">
        <v>-13030.838830000001</v>
      </c>
      <c r="F61" s="297"/>
      <c r="G61" s="296">
        <v>-15148.805867366616</v>
      </c>
      <c r="H61" s="297"/>
      <c r="I61" s="296">
        <v>-22001.618750000001</v>
      </c>
      <c r="J61" s="297"/>
      <c r="K61" s="296">
        <v>-36240.832569999999</v>
      </c>
      <c r="L61" s="297"/>
      <c r="M61" s="296">
        <v>-52119.813709999995</v>
      </c>
      <c r="N61" s="297"/>
      <c r="O61" s="296">
        <v>-61980</v>
      </c>
      <c r="P61" s="297"/>
      <c r="Q61" s="296">
        <v>-84584</v>
      </c>
      <c r="S61" s="296">
        <v>-17074</v>
      </c>
    </row>
    <row r="62" spans="2:19" s="287" customFormat="1" ht="14.4" customHeight="1">
      <c r="B62" s="283" t="s">
        <v>792</v>
      </c>
      <c r="C62" s="283" t="s">
        <v>839</v>
      </c>
      <c r="D62" s="284"/>
      <c r="E62" s="296">
        <v>2154.7040400000001</v>
      </c>
      <c r="F62" s="297"/>
      <c r="G62" s="296">
        <v>-8347.8874999999989</v>
      </c>
      <c r="H62" s="297"/>
      <c r="I62" s="296">
        <v>-4594.1418200000007</v>
      </c>
      <c r="J62" s="297"/>
      <c r="K62" s="296">
        <v>-7808.108110000001</v>
      </c>
      <c r="L62" s="297"/>
      <c r="M62" s="296">
        <v>-5150.6329099999984</v>
      </c>
      <c r="N62" s="297"/>
      <c r="O62" s="296">
        <v>-6780</v>
      </c>
      <c r="P62" s="297"/>
      <c r="Q62" s="296">
        <v>-4823</v>
      </c>
      <c r="S62" s="296">
        <v>1826</v>
      </c>
    </row>
    <row r="63" spans="2:19" s="287" customFormat="1" ht="14.4" hidden="1" customHeight="1">
      <c r="B63" s="283" t="s">
        <v>793</v>
      </c>
      <c r="C63" s="283" t="s">
        <v>793</v>
      </c>
      <c r="D63" s="284"/>
      <c r="E63" s="298">
        <v>0</v>
      </c>
      <c r="F63" s="298"/>
      <c r="G63" s="298">
        <v>0</v>
      </c>
      <c r="H63" s="298"/>
      <c r="I63" s="298">
        <v>0</v>
      </c>
      <c r="J63" s="298"/>
      <c r="K63" s="298">
        <v>0</v>
      </c>
      <c r="L63" s="298"/>
      <c r="M63" s="298">
        <v>0</v>
      </c>
      <c r="N63" s="298"/>
      <c r="O63" s="298"/>
      <c r="P63" s="298"/>
      <c r="Q63" s="298"/>
      <c r="S63" s="298"/>
    </row>
    <row r="64" spans="2:19" s="287" customFormat="1" ht="14.4" customHeight="1">
      <c r="B64" s="283" t="s">
        <v>287</v>
      </c>
      <c r="C64" s="283" t="s">
        <v>840</v>
      </c>
      <c r="D64" s="284"/>
      <c r="E64" s="296">
        <v>-81.728278954697416</v>
      </c>
      <c r="F64" s="297"/>
      <c r="G64" s="296">
        <v>-90.410405362475018</v>
      </c>
      <c r="H64" s="297"/>
      <c r="I64" s="296">
        <v>-89.316119999999998</v>
      </c>
      <c r="J64" s="297"/>
      <c r="K64" s="296">
        <v>-89.264200000000002</v>
      </c>
      <c r="L64" s="297"/>
      <c r="M64" s="296">
        <v>-329.85937000000001</v>
      </c>
      <c r="N64" s="297"/>
      <c r="O64" s="296" t="s">
        <v>10</v>
      </c>
      <c r="P64" s="297"/>
      <c r="Q64" s="296">
        <v>2910</v>
      </c>
      <c r="S64" s="296">
        <v>-14</v>
      </c>
    </row>
    <row r="65" spans="2:19" s="287" customFormat="1" ht="14.4" customHeight="1">
      <c r="B65" s="283" t="s">
        <v>794</v>
      </c>
      <c r="C65" s="283" t="s">
        <v>841</v>
      </c>
      <c r="D65" s="284"/>
      <c r="E65" s="296">
        <v>13392.155541045306</v>
      </c>
      <c r="F65" s="297"/>
      <c r="G65" s="296">
        <v>12079.005477270912</v>
      </c>
      <c r="H65" s="297"/>
      <c r="I65" s="296">
        <v>20978.293939999992</v>
      </c>
      <c r="J65" s="297"/>
      <c r="K65" s="296">
        <v>30286.081864139986</v>
      </c>
      <c r="L65" s="297"/>
      <c r="M65" s="296">
        <v>32841.85373564007</v>
      </c>
      <c r="N65" s="297"/>
      <c r="O65" s="296">
        <v>29991</v>
      </c>
      <c r="P65" s="297"/>
      <c r="Q65" s="296">
        <v>-18002</v>
      </c>
      <c r="S65" s="296">
        <v>338</v>
      </c>
    </row>
    <row r="66" spans="2:19" s="287" customFormat="1" ht="14.4" customHeight="1">
      <c r="B66" s="283" t="s">
        <v>795</v>
      </c>
      <c r="C66" s="283" t="s">
        <v>842</v>
      </c>
      <c r="D66" s="284"/>
      <c r="E66" s="296">
        <v>-5143.2150536799991</v>
      </c>
      <c r="F66" s="297"/>
      <c r="G66" s="296">
        <v>-5202.6217407719096</v>
      </c>
      <c r="H66" s="297"/>
      <c r="I66" s="296">
        <v>-9725.5504399999991</v>
      </c>
      <c r="J66" s="297"/>
      <c r="K66" s="296">
        <v>-13711.014078263002</v>
      </c>
      <c r="L66" s="297"/>
      <c r="M66" s="296">
        <v>-13896.21876603801</v>
      </c>
      <c r="N66" s="297"/>
      <c r="O66" s="296">
        <v>-9068</v>
      </c>
      <c r="P66" s="297"/>
      <c r="Q66" s="296">
        <v>8049</v>
      </c>
      <c r="S66" s="296">
        <v>-326</v>
      </c>
    </row>
    <row r="67" spans="2:19" s="287" customFormat="1" ht="14.4" customHeight="1">
      <c r="B67" s="283" t="s">
        <v>796</v>
      </c>
      <c r="C67" s="283" t="s">
        <v>843</v>
      </c>
      <c r="D67" s="284"/>
      <c r="E67" s="296">
        <v>2.1815600000000002</v>
      </c>
      <c r="F67" s="298"/>
      <c r="G67" s="296">
        <v>-0.64215</v>
      </c>
      <c r="H67" s="298"/>
      <c r="I67" s="298">
        <v>0</v>
      </c>
      <c r="J67" s="298"/>
      <c r="K67" s="298">
        <v>0</v>
      </c>
      <c r="L67" s="299"/>
      <c r="M67" s="298">
        <v>0</v>
      </c>
      <c r="N67" s="299"/>
      <c r="O67" s="298" t="s">
        <v>10</v>
      </c>
      <c r="P67" s="299"/>
      <c r="Q67" s="298"/>
      <c r="S67" s="298" t="s">
        <v>10</v>
      </c>
    </row>
    <row r="68" spans="2:19" s="287" customFormat="1" ht="14.4" hidden="1" customHeight="1">
      <c r="B68" s="283" t="s">
        <v>797</v>
      </c>
      <c r="C68" s="283" t="s">
        <v>844</v>
      </c>
      <c r="D68" s="284"/>
      <c r="E68" s="298">
        <v>0</v>
      </c>
      <c r="F68" s="298"/>
      <c r="G68" s="298">
        <v>0</v>
      </c>
      <c r="H68" s="298"/>
      <c r="I68" s="298">
        <v>0</v>
      </c>
      <c r="J68" s="298"/>
      <c r="K68" s="298">
        <v>0</v>
      </c>
      <c r="L68" s="299"/>
      <c r="M68" s="298">
        <v>0</v>
      </c>
      <c r="N68" s="299"/>
      <c r="O68" s="298"/>
      <c r="P68" s="299"/>
      <c r="Q68" s="298"/>
      <c r="S68" s="298"/>
    </row>
    <row r="69" spans="2:19" s="282" customFormat="1" ht="14.4" customHeight="1">
      <c r="B69" s="278" t="s">
        <v>798</v>
      </c>
      <c r="C69" s="278" t="s">
        <v>845</v>
      </c>
      <c r="D69" s="279"/>
      <c r="E69" s="321">
        <v>8251.1220473653066</v>
      </c>
      <c r="F69" s="322"/>
      <c r="G69" s="321">
        <v>6875.7415864990026</v>
      </c>
      <c r="H69" s="322"/>
      <c r="I69" s="321">
        <v>11252.743499999995</v>
      </c>
      <c r="J69" s="322"/>
      <c r="K69" s="321">
        <v>16575.067785876985</v>
      </c>
      <c r="L69" s="322"/>
      <c r="M69" s="321">
        <v>18945.634969602055</v>
      </c>
      <c r="N69" s="322"/>
      <c r="O69" s="321">
        <v>20923</v>
      </c>
      <c r="P69" s="322"/>
      <c r="Q69" s="321">
        <v>-9953</v>
      </c>
      <c r="S69" s="321">
        <v>12</v>
      </c>
    </row>
    <row r="70" spans="2:19" s="287" customFormat="1" ht="2.4" customHeight="1">
      <c r="B70" s="283"/>
      <c r="C70" s="283"/>
      <c r="D70" s="284"/>
      <c r="E70" s="296"/>
      <c r="F70" s="286"/>
      <c r="G70" s="296"/>
      <c r="H70" s="286"/>
      <c r="I70" s="296"/>
      <c r="J70" s="286"/>
      <c r="K70" s="296"/>
      <c r="L70" s="286"/>
      <c r="M70" s="285"/>
      <c r="N70" s="286"/>
      <c r="O70" s="285"/>
      <c r="P70" s="286"/>
      <c r="Q70" s="285"/>
      <c r="S70" s="285"/>
    </row>
    <row r="71" spans="2:19" s="287" customFormat="1" ht="14.4" customHeight="1">
      <c r="B71" s="283" t="s">
        <v>308</v>
      </c>
      <c r="C71" s="283" t="s">
        <v>308</v>
      </c>
      <c r="D71" s="284"/>
      <c r="E71" s="296">
        <v>13473.883820000003</v>
      </c>
      <c r="F71" s="286"/>
      <c r="G71" s="296">
        <v>12169.415882633386</v>
      </c>
      <c r="H71" s="286"/>
      <c r="I71" s="296">
        <v>21067.610059999995</v>
      </c>
      <c r="J71" s="286"/>
      <c r="K71" s="296">
        <v>30375.346064139987</v>
      </c>
      <c r="L71" s="286"/>
      <c r="M71" s="285">
        <v>33171.713105640061</v>
      </c>
      <c r="N71" s="286"/>
      <c r="O71" s="285">
        <v>30162</v>
      </c>
      <c r="P71" s="286"/>
      <c r="Q71" s="296">
        <v>-20912</v>
      </c>
      <c r="S71" s="296">
        <v>352</v>
      </c>
    </row>
    <row r="72" spans="2:19" s="282" customFormat="1" ht="14.4" customHeight="1">
      <c r="B72" s="278" t="s">
        <v>486</v>
      </c>
      <c r="C72" s="278" t="s">
        <v>486</v>
      </c>
      <c r="D72" s="279"/>
      <c r="E72" s="321">
        <v>13644.224521203825</v>
      </c>
      <c r="F72" s="281"/>
      <c r="G72" s="321">
        <v>12353.158070000001</v>
      </c>
      <c r="H72" s="281"/>
      <c r="I72" s="321">
        <v>21300.801309999995</v>
      </c>
      <c r="J72" s="281"/>
      <c r="K72" s="321">
        <v>30697.231344139986</v>
      </c>
      <c r="L72" s="281"/>
      <c r="M72" s="280">
        <v>33754.671815640068</v>
      </c>
      <c r="N72" s="281"/>
      <c r="O72" s="280">
        <v>32429</v>
      </c>
      <c r="P72" s="281"/>
      <c r="Q72" s="321">
        <v>-17048</v>
      </c>
      <c r="S72" s="321">
        <v>1418</v>
      </c>
    </row>
    <row r="73" spans="2:19" s="282" customFormat="1" ht="14.4" customHeight="1">
      <c r="B73" s="278" t="s">
        <v>505</v>
      </c>
      <c r="C73" s="278" t="s">
        <v>612</v>
      </c>
      <c r="D73" s="279"/>
      <c r="E73" s="323">
        <v>0.26421868785764896</v>
      </c>
      <c r="F73" s="323"/>
      <c r="G73" s="323">
        <v>0.19053190463315414</v>
      </c>
      <c r="H73" s="323"/>
      <c r="I73" s="323">
        <v>0.20645869112835394</v>
      </c>
      <c r="J73" s="324"/>
      <c r="K73" s="323">
        <v>0.13287311682788686</v>
      </c>
      <c r="L73" s="324"/>
      <c r="M73" s="323">
        <v>0.10867659768021311</v>
      </c>
      <c r="N73" s="324"/>
      <c r="O73" s="323">
        <v>9.4E-2</v>
      </c>
      <c r="P73" s="324"/>
      <c r="Q73" s="323">
        <v>-4.2000000000000003E-2</v>
      </c>
      <c r="S73" s="323">
        <v>1.2999999999999999E-2</v>
      </c>
    </row>
    <row r="74" spans="2:19" ht="14.25" customHeight="1">
      <c r="B74" s="300"/>
      <c r="C74" s="300"/>
      <c r="D74" s="300"/>
      <c r="E74" s="291"/>
      <c r="F74" s="291"/>
      <c r="G74" s="291"/>
      <c r="H74" s="291"/>
      <c r="I74" s="291"/>
      <c r="J74" s="291"/>
      <c r="K74" s="291"/>
      <c r="L74" s="291"/>
      <c r="M74" s="291"/>
      <c r="N74" s="291"/>
      <c r="O74" s="291"/>
      <c r="P74" s="291"/>
      <c r="Q74" s="291"/>
      <c r="S74" s="291"/>
    </row>
    <row r="75" spans="2:19" ht="13.5" customHeight="1">
      <c r="B75" s="301"/>
      <c r="C75" s="301"/>
      <c r="D75" s="301"/>
      <c r="E75" s="302"/>
      <c r="F75" s="302"/>
      <c r="G75" s="302"/>
      <c r="H75" s="303"/>
      <c r="I75" s="302"/>
      <c r="J75" s="303"/>
      <c r="K75" s="302"/>
      <c r="L75" s="303"/>
      <c r="M75" s="302"/>
      <c r="N75" s="303"/>
      <c r="O75" s="302"/>
      <c r="P75" s="303"/>
      <c r="Q75" s="302"/>
      <c r="S75" s="302"/>
    </row>
    <row r="76" spans="2:19" ht="12.75" customHeight="1">
      <c r="B76" s="304"/>
      <c r="C76" s="304"/>
      <c r="D76" s="304"/>
      <c r="E76" s="305"/>
      <c r="F76" s="305"/>
      <c r="G76" s="305"/>
      <c r="H76" s="306"/>
      <c r="I76" s="305"/>
      <c r="J76" s="306"/>
      <c r="K76" s="305"/>
      <c r="L76" s="306"/>
      <c r="M76" s="305"/>
      <c r="N76" s="306"/>
      <c r="O76" s="305"/>
      <c r="P76" s="306"/>
      <c r="Q76" s="305"/>
      <c r="S76" s="305"/>
    </row>
    <row r="77" spans="2:19" ht="15.75" customHeight="1">
      <c r="B77" s="307"/>
      <c r="C77" s="307"/>
      <c r="D77" s="307"/>
      <c r="E77" s="308"/>
      <c r="F77" s="308"/>
      <c r="G77" s="308"/>
      <c r="H77" s="308"/>
      <c r="I77" s="308"/>
      <c r="J77" s="308"/>
      <c r="K77" s="308"/>
      <c r="L77" s="308"/>
      <c r="M77" s="308"/>
      <c r="N77" s="308"/>
      <c r="O77" s="308"/>
      <c r="P77" s="308"/>
      <c r="Q77" s="308"/>
      <c r="S77" s="308"/>
    </row>
    <row r="78" spans="2:19" ht="15.75" customHeight="1">
      <c r="B78" s="309"/>
      <c r="C78" s="309"/>
      <c r="D78" s="309"/>
      <c r="E78" s="310"/>
      <c r="F78" s="310"/>
      <c r="G78" s="310"/>
      <c r="H78" s="310"/>
      <c r="I78" s="310"/>
      <c r="J78" s="310"/>
      <c r="K78" s="310"/>
      <c r="L78" s="310"/>
      <c r="M78" s="310"/>
      <c r="N78" s="310"/>
      <c r="O78" s="310"/>
      <c r="P78" s="310"/>
      <c r="Q78" s="310"/>
      <c r="S78" s="310"/>
    </row>
    <row r="79" spans="2:19" ht="14.25" customHeight="1">
      <c r="E79" s="311"/>
      <c r="F79" s="312"/>
      <c r="G79" s="311"/>
      <c r="H79" s="312"/>
      <c r="I79" s="311"/>
      <c r="J79" s="312"/>
      <c r="K79" s="311"/>
      <c r="L79" s="312"/>
      <c r="M79" s="311"/>
      <c r="N79" s="312"/>
      <c r="O79" s="311"/>
      <c r="P79" s="312"/>
      <c r="Q79" s="311"/>
      <c r="S79" s="311"/>
    </row>
    <row r="81" spans="5:16">
      <c r="E81" s="313"/>
      <c r="F81" s="313"/>
    </row>
    <row r="84" spans="5:16" ht="15" customHeight="1"/>
    <row r="85" spans="5:16" ht="17.25" customHeight="1">
      <c r="E85" s="314"/>
      <c r="F85" s="314"/>
      <c r="G85" s="314"/>
      <c r="H85" s="314"/>
      <c r="J85" s="314"/>
      <c r="L85" s="314"/>
      <c r="N85" s="314"/>
      <c r="P85" s="314"/>
    </row>
    <row r="86" spans="5:16" ht="15" customHeight="1">
      <c r="E86" s="315"/>
      <c r="F86" s="315"/>
      <c r="G86" s="315"/>
      <c r="H86" s="315"/>
      <c r="J86" s="315"/>
      <c r="L86" s="315"/>
      <c r="N86" s="315"/>
      <c r="P86" s="315"/>
    </row>
    <row r="87" spans="5:16" ht="15" customHeight="1">
      <c r="E87" s="316"/>
      <c r="F87" s="316"/>
      <c r="G87" s="316"/>
      <c r="H87" s="316"/>
      <c r="J87" s="316"/>
      <c r="L87" s="316"/>
      <c r="N87" s="316"/>
      <c r="P87" s="316"/>
    </row>
    <row r="88" spans="5:16" ht="15" customHeight="1">
      <c r="E88" s="316"/>
      <c r="F88" s="316"/>
      <c r="G88" s="316"/>
      <c r="H88" s="316"/>
      <c r="J88" s="316"/>
      <c r="L88" s="316"/>
      <c r="N88" s="316"/>
      <c r="P88" s="316"/>
    </row>
    <row r="89" spans="5:16" ht="15" customHeight="1">
      <c r="E89" s="316"/>
      <c r="F89" s="316"/>
      <c r="G89" s="316"/>
      <c r="H89" s="316"/>
      <c r="J89" s="316"/>
      <c r="L89" s="316"/>
      <c r="N89" s="316"/>
      <c r="P89" s="316"/>
    </row>
    <row r="90" spans="5:16" ht="15" customHeight="1">
      <c r="E90" s="316"/>
      <c r="F90" s="316"/>
      <c r="G90" s="316"/>
      <c r="H90" s="316"/>
      <c r="J90" s="316"/>
      <c r="L90" s="316"/>
      <c r="N90" s="316"/>
      <c r="P90" s="316"/>
    </row>
    <row r="91" spans="5:16" ht="15" customHeight="1">
      <c r="E91" s="316"/>
      <c r="F91" s="316"/>
      <c r="G91" s="317"/>
      <c r="H91" s="317"/>
      <c r="J91" s="317"/>
      <c r="L91" s="317"/>
      <c r="N91" s="317"/>
      <c r="P91" s="317"/>
    </row>
    <row r="92" spans="5:16">
      <c r="E92" s="318"/>
      <c r="F92" s="318"/>
      <c r="G92" s="317"/>
      <c r="H92" s="317"/>
      <c r="J92" s="317"/>
      <c r="L92" s="317"/>
      <c r="N92" s="317"/>
      <c r="P92" s="317"/>
    </row>
    <row r="93" spans="5:16">
      <c r="E93" s="316"/>
      <c r="F93" s="316"/>
      <c r="G93" s="316"/>
      <c r="H93" s="316"/>
      <c r="J93" s="316"/>
      <c r="L93" s="316"/>
      <c r="N93" s="316"/>
      <c r="P93" s="316"/>
    </row>
    <row r="94" spans="5:16">
      <c r="E94" s="316"/>
      <c r="F94" s="316"/>
      <c r="G94" s="316"/>
      <c r="H94" s="316"/>
      <c r="J94" s="316"/>
      <c r="L94" s="316"/>
      <c r="N94" s="316"/>
      <c r="P94" s="316"/>
    </row>
    <row r="95" spans="5:16">
      <c r="E95" s="316"/>
      <c r="F95" s="316"/>
      <c r="G95" s="316"/>
      <c r="H95" s="316"/>
      <c r="J95" s="316"/>
      <c r="L95" s="316"/>
      <c r="N95" s="316"/>
      <c r="P95" s="316"/>
    </row>
    <row r="96" spans="5:16">
      <c r="E96" s="316"/>
      <c r="F96" s="316"/>
      <c r="G96" s="316"/>
      <c r="H96" s="316"/>
      <c r="J96" s="316"/>
      <c r="L96" s="316"/>
      <c r="N96" s="316"/>
      <c r="P96" s="316"/>
    </row>
    <row r="97" spans="5:16">
      <c r="E97" s="316"/>
      <c r="F97" s="316"/>
      <c r="G97" s="316"/>
      <c r="H97" s="316"/>
      <c r="J97" s="316"/>
      <c r="L97" s="316"/>
      <c r="N97" s="316"/>
      <c r="P97" s="316"/>
    </row>
    <row r="98" spans="5:16">
      <c r="E98" s="316"/>
      <c r="F98" s="316"/>
      <c r="G98" s="316"/>
      <c r="H98" s="316"/>
      <c r="J98" s="316"/>
      <c r="L98" s="316"/>
      <c r="N98" s="316"/>
      <c r="P98" s="316"/>
    </row>
    <row r="99" spans="5:16">
      <c r="E99" s="316"/>
      <c r="F99" s="316"/>
      <c r="G99" s="316"/>
      <c r="H99" s="316"/>
      <c r="J99" s="316"/>
      <c r="L99" s="316"/>
      <c r="N99" s="316"/>
      <c r="P99" s="316"/>
    </row>
    <row r="100" spans="5:16">
      <c r="E100" s="316"/>
      <c r="F100" s="316"/>
      <c r="G100" s="316"/>
      <c r="H100" s="316"/>
      <c r="J100" s="316"/>
      <c r="L100" s="316"/>
      <c r="N100" s="316"/>
      <c r="P100" s="316"/>
    </row>
    <row r="101" spans="5:16">
      <c r="E101" s="316"/>
      <c r="F101" s="316"/>
      <c r="G101" s="316"/>
      <c r="H101" s="316"/>
      <c r="J101" s="316"/>
      <c r="L101" s="316"/>
      <c r="N101" s="316"/>
      <c r="P101" s="316"/>
    </row>
    <row r="102" spans="5:16">
      <c r="E102" s="315"/>
      <c r="F102" s="315"/>
      <c r="G102" s="316"/>
      <c r="H102" s="316"/>
      <c r="J102" s="316"/>
      <c r="L102" s="316"/>
      <c r="N102" s="316"/>
      <c r="P102" s="316"/>
    </row>
    <row r="103" spans="5:16">
      <c r="E103" s="316"/>
      <c r="F103" s="316"/>
      <c r="G103" s="316"/>
      <c r="H103" s="316"/>
      <c r="J103" s="316"/>
      <c r="L103" s="316"/>
      <c r="N103" s="316"/>
      <c r="P103" s="316"/>
    </row>
    <row r="104" spans="5:16">
      <c r="E104" s="316"/>
      <c r="F104" s="316"/>
      <c r="G104" s="316"/>
      <c r="H104" s="316"/>
      <c r="J104" s="316"/>
      <c r="L104" s="316"/>
      <c r="N104" s="316"/>
      <c r="P104" s="316"/>
    </row>
    <row r="105" spans="5:16">
      <c r="E105" s="316"/>
      <c r="F105" s="316"/>
      <c r="G105" s="316"/>
      <c r="H105" s="316"/>
      <c r="J105" s="316"/>
      <c r="L105" s="316"/>
      <c r="N105" s="316"/>
      <c r="P105" s="316"/>
    </row>
    <row r="106" spans="5:16">
      <c r="E106" s="316"/>
      <c r="F106" s="316"/>
      <c r="G106" s="316"/>
      <c r="H106" s="316"/>
      <c r="J106" s="316"/>
      <c r="L106" s="316"/>
      <c r="N106" s="316"/>
      <c r="P106" s="316"/>
    </row>
    <row r="107" spans="5:16">
      <c r="E107" s="316"/>
      <c r="F107" s="316"/>
      <c r="G107" s="316"/>
      <c r="H107" s="316"/>
      <c r="J107" s="316"/>
      <c r="L107" s="316"/>
      <c r="N107" s="316"/>
      <c r="P107" s="316"/>
    </row>
    <row r="108" spans="5:16">
      <c r="E108" s="316"/>
      <c r="F108" s="316"/>
      <c r="G108" s="316"/>
      <c r="H108" s="316"/>
      <c r="J108" s="316"/>
      <c r="L108" s="316"/>
      <c r="N108" s="316"/>
      <c r="P108" s="316"/>
    </row>
    <row r="109" spans="5:16">
      <c r="E109" s="316"/>
      <c r="F109" s="316"/>
      <c r="G109" s="316"/>
      <c r="H109" s="316"/>
      <c r="J109" s="316"/>
      <c r="L109" s="316"/>
      <c r="N109" s="316"/>
      <c r="P109" s="316"/>
    </row>
    <row r="110" spans="5:16">
      <c r="E110" s="316"/>
      <c r="F110" s="316"/>
      <c r="G110" s="316"/>
      <c r="H110" s="316"/>
      <c r="J110" s="316"/>
      <c r="L110" s="316"/>
      <c r="N110" s="316"/>
      <c r="P110" s="316"/>
    </row>
    <row r="111" spans="5:16">
      <c r="E111" s="316"/>
      <c r="F111" s="316"/>
      <c r="G111" s="316"/>
      <c r="H111" s="316"/>
      <c r="J111" s="316"/>
      <c r="L111" s="316"/>
      <c r="N111" s="316"/>
      <c r="P111" s="316"/>
    </row>
    <row r="112" spans="5:16">
      <c r="E112" s="316"/>
      <c r="F112" s="316"/>
      <c r="G112" s="316"/>
      <c r="H112" s="316"/>
      <c r="J112" s="316"/>
      <c r="L112" s="316"/>
      <c r="N112" s="316"/>
      <c r="P112" s="316"/>
    </row>
    <row r="113" spans="5:16">
      <c r="E113" s="316"/>
      <c r="F113" s="316"/>
      <c r="G113" s="316"/>
      <c r="H113" s="316"/>
      <c r="J113" s="316"/>
      <c r="L113" s="316"/>
      <c r="N113" s="316"/>
      <c r="P113" s="316"/>
    </row>
    <row r="114" spans="5:16">
      <c r="E114" s="316"/>
      <c r="F114" s="316"/>
      <c r="G114" s="316"/>
      <c r="H114" s="316"/>
      <c r="J114" s="316"/>
      <c r="L114" s="316"/>
      <c r="N114" s="316"/>
      <c r="P114" s="316"/>
    </row>
  </sheetData>
  <printOptions horizontalCentered="1" verticalCentered="1" gridLinesSet="0"/>
  <pageMargins left="0.23622047244094491" right="0.23622047244094491" top="0.74803149606299213" bottom="0.74803149606299213" header="0.31496062992125984" footer="0.31496062992125984"/>
  <pageSetup paperSize="9" scale="76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F0D17-325B-49F1-9AA7-EE8AE75D593F}">
  <sheetPr>
    <tabColor rgb="FF0539B6"/>
  </sheetPr>
  <dimension ref="B1:M56"/>
  <sheetViews>
    <sheetView showGridLines="0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N27" sqref="N27"/>
    </sheetView>
  </sheetViews>
  <sheetFormatPr defaultColWidth="8.6328125" defaultRowHeight="0" customHeight="1" zeroHeight="1"/>
  <cols>
    <col min="1" max="1" width="3.08984375" customWidth="1"/>
    <col min="2" max="2" width="52.7265625" customWidth="1"/>
    <col min="3" max="3" width="51.90625" customWidth="1"/>
    <col min="4" max="7" width="11.1796875" bestFit="1" customWidth="1"/>
    <col min="8" max="8" width="10.90625" bestFit="1" customWidth="1"/>
    <col min="9" max="9" width="12" bestFit="1" customWidth="1"/>
    <col min="10" max="10" width="12.08984375" bestFit="1" customWidth="1"/>
    <col min="11" max="11" width="12.54296875" customWidth="1"/>
    <col min="12" max="12" width="12.08984375" customWidth="1"/>
    <col min="13" max="13" width="7.1796875" bestFit="1" customWidth="1"/>
  </cols>
  <sheetData>
    <row r="1" spans="2:10" ht="15" customHeight="1"/>
    <row r="2" spans="2:10" ht="15" customHeight="1"/>
    <row r="3" spans="2:10" ht="15" customHeight="1"/>
    <row r="4" spans="2:10" ht="15" customHeight="1"/>
    <row r="5" spans="2:10" s="31" customFormat="1" ht="15" customHeight="1">
      <c r="B5" s="29" t="s">
        <v>904</v>
      </c>
      <c r="C5" s="74"/>
      <c r="J5" s="96" t="s">
        <v>925</v>
      </c>
    </row>
    <row r="6" spans="2:10" s="31" customFormat="1" ht="15" customHeight="1">
      <c r="B6" s="26" t="s">
        <v>922</v>
      </c>
      <c r="C6" s="212" t="s">
        <v>923</v>
      </c>
      <c r="D6" s="339">
        <v>2020</v>
      </c>
      <c r="E6" s="339">
        <v>2021</v>
      </c>
      <c r="F6" s="339">
        <v>2022</v>
      </c>
      <c r="G6" s="339">
        <v>2023</v>
      </c>
      <c r="H6" s="339">
        <v>2024</v>
      </c>
      <c r="I6" s="339">
        <v>2025</v>
      </c>
      <c r="J6" s="342" t="s">
        <v>940</v>
      </c>
    </row>
    <row r="7" spans="2:10" s="31" customFormat="1" ht="15" customHeight="1">
      <c r="B7" s="338" t="s">
        <v>2</v>
      </c>
      <c r="C7" s="338" t="s">
        <v>71</v>
      </c>
      <c r="D7" s="61">
        <f>'Balanço Patr. | Fin. Statment'!AQ8</f>
        <v>1660364</v>
      </c>
      <c r="E7" s="349">
        <f>'Balanço Patr. | Fin. Statment'!AU8</f>
        <v>1890759</v>
      </c>
      <c r="F7" s="349">
        <f>'Balanço Patr. | Fin. Statment'!AY8</f>
        <v>2504862</v>
      </c>
      <c r="G7" s="349">
        <f>'Balanço Patr. | Fin. Statment'!BC8</f>
        <v>2864806.4556218092</v>
      </c>
      <c r="H7" s="349">
        <f>'Balanço Patr. | Fin. Statment'!BG8</f>
        <v>2252138</v>
      </c>
      <c r="I7" s="349">
        <f>'Balanço Patr. | Fin. Statment'!BK8</f>
        <v>3821860</v>
      </c>
      <c r="J7" s="348">
        <f>'Balanço Patr. | Fin. Statment'!BL8</f>
        <v>3487591</v>
      </c>
    </row>
    <row r="8" spans="2:10" s="31" customFormat="1" ht="15" customHeight="1">
      <c r="B8" s="338" t="s">
        <v>7</v>
      </c>
      <c r="C8" s="338" t="s">
        <v>926</v>
      </c>
      <c r="D8" s="61">
        <f>'Balanço Patr. | Fin. Statment'!AQ9</f>
        <v>782544</v>
      </c>
      <c r="E8" s="349">
        <f>'Balanço Patr. | Fin. Statment'!AU9</f>
        <v>336291</v>
      </c>
      <c r="F8" s="349">
        <f>'Balanço Patr. | Fin. Statment'!AY9</f>
        <v>624009</v>
      </c>
      <c r="G8" s="349">
        <f>'Balanço Patr. | Fin. Statment'!BC9</f>
        <v>52.409370000000003</v>
      </c>
      <c r="H8" s="349">
        <f>'Balanço Patr. | Fin. Statment'!BG9</f>
        <v>13993</v>
      </c>
      <c r="I8" s="349">
        <f>'Balanço Patr. | Fin. Statment'!BK9</f>
        <v>256146</v>
      </c>
      <c r="J8" s="348">
        <f>'Balanço Patr. | Fin. Statment'!BL9</f>
        <v>622385</v>
      </c>
    </row>
    <row r="9" spans="2:10" s="31" customFormat="1" ht="15" customHeight="1">
      <c r="B9" s="338" t="s">
        <v>28</v>
      </c>
      <c r="C9" s="338" t="s">
        <v>927</v>
      </c>
      <c r="D9" s="61">
        <f>'Balanço Patr. | Fin. Statment'!AQ34</f>
        <v>9755</v>
      </c>
      <c r="E9" s="349">
        <f>'Balanço Patr. | Fin. Statment'!AU34</f>
        <v>3378</v>
      </c>
      <c r="F9" s="349">
        <f>'Balanço Patr. | Fin. Statment'!AY34</f>
        <v>889</v>
      </c>
      <c r="G9" s="349">
        <f>'Balanço Patr. | Fin. Statment'!BC34</f>
        <v>564.40439000000003</v>
      </c>
      <c r="H9" s="349">
        <f>'Balanço Patr. | Fin. Statment'!BG34</f>
        <v>7378</v>
      </c>
      <c r="I9" s="349" t="str">
        <f>'Balanço Patr. | Fin. Statment'!BK34</f>
        <v>-</v>
      </c>
      <c r="J9" s="348" t="str">
        <f>'Balanço Patr. | Fin. Statment'!BL34</f>
        <v>-</v>
      </c>
    </row>
    <row r="10" spans="2:10" s="31" customFormat="1" ht="15" customHeight="1">
      <c r="B10" s="338" t="s">
        <v>54</v>
      </c>
      <c r="C10" s="338" t="s">
        <v>853</v>
      </c>
      <c r="D10" s="61" t="str">
        <f>'Balanço Patr. | Fin. Statment'!AQ41</f>
        <v>-</v>
      </c>
      <c r="E10" s="349" t="str">
        <f>'Balanço Patr. | Fin. Statment'!AU41</f>
        <v>-</v>
      </c>
      <c r="F10" s="349" t="str">
        <f>'Balanço Patr. | Fin. Statment'!AY41</f>
        <v>-</v>
      </c>
      <c r="G10" s="349" t="str">
        <f>'Balanço Patr. | Fin. Statment'!BC41</f>
        <v>-</v>
      </c>
      <c r="H10" s="349">
        <f>'Balanço Patr. | Fin. Statment'!BG41</f>
        <v>535481</v>
      </c>
      <c r="I10" s="349" t="str">
        <f>'Balanço Patr. | Fin. Statment'!BK41</f>
        <v>-</v>
      </c>
      <c r="J10" s="348" t="str">
        <f>'Balanço Patr. | Fin. Statment'!BL41</f>
        <v>-</v>
      </c>
    </row>
    <row r="11" spans="2:10" s="31" customFormat="1" ht="15" customHeight="1">
      <c r="B11" s="338" t="s">
        <v>4</v>
      </c>
      <c r="C11" s="338" t="s">
        <v>928</v>
      </c>
      <c r="D11" s="61">
        <f>'Balanço Patr. | Fin. Statment'!AQ44</f>
        <v>68740</v>
      </c>
      <c r="E11" s="349">
        <f>'Balanço Patr. | Fin. Statment'!AU44</f>
        <v>67067</v>
      </c>
      <c r="F11" s="349">
        <f>'Balanço Patr. | Fin. Statment'!AY44</f>
        <v>89024</v>
      </c>
      <c r="G11" s="349">
        <f>'Balanço Patr. | Fin. Statment'!BC44</f>
        <v>100090.07854737001</v>
      </c>
      <c r="H11" s="349">
        <f>'Balanço Patr. | Fin. Statment'!BG44</f>
        <v>176770</v>
      </c>
      <c r="I11" s="349">
        <f>'Balanço Patr. | Fin. Statment'!BK44</f>
        <v>184555</v>
      </c>
      <c r="J11" s="348">
        <f>'Balanço Patr. | Fin. Statment'!BL44</f>
        <v>141449</v>
      </c>
    </row>
    <row r="12" spans="2:10" s="29" customFormat="1" ht="15" customHeight="1">
      <c r="B12" s="173" t="s">
        <v>909</v>
      </c>
      <c r="C12" s="173" t="s">
        <v>910</v>
      </c>
      <c r="D12" s="175">
        <f t="shared" ref="D12:G12" si="0">SUM(D7:D11)</f>
        <v>2521403</v>
      </c>
      <c r="E12" s="175">
        <f t="shared" si="0"/>
        <v>2297495</v>
      </c>
      <c r="F12" s="175">
        <f t="shared" si="0"/>
        <v>3218784</v>
      </c>
      <c r="G12" s="175">
        <f t="shared" si="0"/>
        <v>2965513.3479291792</v>
      </c>
      <c r="H12" s="175">
        <f>SUM(H7:H11)</f>
        <v>2985760</v>
      </c>
      <c r="I12" s="175">
        <f>SUM(I7:I11)</f>
        <v>4262561</v>
      </c>
      <c r="J12" s="177">
        <f>SUM(J7:J11)</f>
        <v>4251425</v>
      </c>
    </row>
    <row r="13" spans="2:10" s="31" customFormat="1" ht="15" customHeight="1">
      <c r="B13" s="353" t="s">
        <v>153</v>
      </c>
      <c r="C13" s="354" t="s">
        <v>929</v>
      </c>
      <c r="D13" s="355">
        <f>'Balanço Patr. | Fin. Statment'!AQ113</f>
        <v>954713</v>
      </c>
      <c r="E13" s="356">
        <f>'Balanço Patr. | Fin. Statment'!AU113</f>
        <v>1187187</v>
      </c>
      <c r="F13" s="356">
        <f>'Balanço Patr. | Fin. Statment'!AY113</f>
        <v>947454</v>
      </c>
      <c r="G13" s="356">
        <f>'Balanço Patr. | Fin. Statment'!BC113</f>
        <v>1217464</v>
      </c>
      <c r="H13" s="356">
        <f>'Balanço Patr. | Fin. Statment'!BG113</f>
        <v>1524655</v>
      </c>
      <c r="I13" s="356">
        <f>'Balanço Patr. | Fin. Statment'!BK113</f>
        <v>1530379</v>
      </c>
      <c r="J13" s="357">
        <f>'Balanço Patr. | Fin. Statment'!BL113</f>
        <v>1662922</v>
      </c>
    </row>
    <row r="14" spans="2:10" s="31" customFormat="1" ht="15" customHeight="1">
      <c r="B14" s="338" t="s">
        <v>28</v>
      </c>
      <c r="C14" s="78" t="s">
        <v>927</v>
      </c>
      <c r="D14" s="61">
        <f>'Balanço Patr. | Fin. Statment'!AQ129</f>
        <v>2257</v>
      </c>
      <c r="E14" s="349">
        <f>'Balanço Patr. | Fin. Statment'!AU129</f>
        <v>3202</v>
      </c>
      <c r="F14" s="349">
        <f>'Balanço Patr. | Fin. Statment'!AY129</f>
        <v>4245</v>
      </c>
      <c r="G14" s="349">
        <f>'Balanço Patr. | Fin. Statment'!BC129</f>
        <v>7309</v>
      </c>
      <c r="H14" s="349">
        <f>'Balanço Patr. | Fin. Statment'!BG129</f>
        <v>259</v>
      </c>
      <c r="I14" s="349">
        <f>'Balanço Patr. | Fin. Statment'!BK129</f>
        <v>512</v>
      </c>
      <c r="J14" s="348">
        <f>'Balanço Patr. | Fin. Statment'!BL129</f>
        <v>4744</v>
      </c>
    </row>
    <row r="15" spans="2:10" s="31" customFormat="1" ht="15" customHeight="1">
      <c r="B15" s="353" t="s">
        <v>167</v>
      </c>
      <c r="C15" s="354" t="s">
        <v>900</v>
      </c>
      <c r="D15" s="355">
        <f>'Balanço Patr. | Fin. Statment'!AQ130</f>
        <v>175760</v>
      </c>
      <c r="E15" s="356">
        <f>'Balanço Patr. | Fin. Statment'!AU130</f>
        <v>596257</v>
      </c>
      <c r="F15" s="356">
        <f>'Balanço Patr. | Fin. Statment'!AY130</f>
        <v>300104</v>
      </c>
      <c r="G15" s="356">
        <f>'Balanço Patr. | Fin. Statment'!BC130</f>
        <v>382983</v>
      </c>
      <c r="H15" s="356">
        <f>'Balanço Patr. | Fin. Statment'!BG130</f>
        <v>386473</v>
      </c>
      <c r="I15" s="356">
        <f>'Balanço Patr. | Fin. Statment'!BK130</f>
        <v>599419</v>
      </c>
      <c r="J15" s="357">
        <f>'Balanço Patr. | Fin. Statment'!BL130</f>
        <v>402482</v>
      </c>
    </row>
    <row r="16" spans="2:10" s="31" customFormat="1" ht="15" customHeight="1">
      <c r="B16" s="338" t="s">
        <v>911</v>
      </c>
      <c r="C16" s="78" t="s">
        <v>930</v>
      </c>
      <c r="D16" s="61">
        <f>'Balanço Patr. | Fin. Statment'!AQ134</f>
        <v>53217</v>
      </c>
      <c r="E16" s="349">
        <f>'Balanço Patr. | Fin. Statment'!AU134</f>
        <v>8359</v>
      </c>
      <c r="F16" s="349">
        <f>'Balanço Patr. | Fin. Statment'!AY134</f>
        <v>173094</v>
      </c>
      <c r="G16" s="349">
        <f>'Balanço Patr. | Fin. Statment'!BC134</f>
        <v>179314</v>
      </c>
      <c r="H16" s="349">
        <f>'Balanço Patr. | Fin. Statment'!BG134</f>
        <v>41167</v>
      </c>
      <c r="I16" s="349">
        <f>'Balanço Patr. | Fin. Statment'!BK134</f>
        <v>108856</v>
      </c>
      <c r="J16" s="348">
        <f>'Balanço Patr. | Fin. Statment'!BL134</f>
        <v>139073</v>
      </c>
    </row>
    <row r="17" spans="2:10" s="31" customFormat="1" ht="15" customHeight="1">
      <c r="B17" s="173" t="s">
        <v>918</v>
      </c>
      <c r="C17" s="173" t="s">
        <v>919</v>
      </c>
      <c r="D17" s="175">
        <f t="shared" ref="D17:G17" si="1">SUM(D13:D16)</f>
        <v>1185947</v>
      </c>
      <c r="E17" s="175">
        <f t="shared" si="1"/>
        <v>1795005</v>
      </c>
      <c r="F17" s="175">
        <f t="shared" si="1"/>
        <v>1424897</v>
      </c>
      <c r="G17" s="175">
        <f t="shared" si="1"/>
        <v>1787070</v>
      </c>
      <c r="H17" s="175">
        <f>SUM(H13:H16)</f>
        <v>1952554</v>
      </c>
      <c r="I17" s="175">
        <f>SUM(I13:I16)</f>
        <v>2239166</v>
      </c>
      <c r="J17" s="177">
        <f>SUM(J13:J16)</f>
        <v>2209221</v>
      </c>
    </row>
    <row r="18" spans="2:10" s="31" customFormat="1" ht="15" customHeight="1">
      <c r="B18" s="353" t="s">
        <v>912</v>
      </c>
      <c r="C18" s="354" t="s">
        <v>934</v>
      </c>
      <c r="D18" s="355">
        <f>'Balanço Patr. | Fin. Statment'!AQ144</f>
        <v>2632894</v>
      </c>
      <c r="E18" s="356">
        <f>'Balanço Patr. | Fin. Statment'!AU144</f>
        <v>2852798</v>
      </c>
      <c r="F18" s="356">
        <f>'Balanço Patr. | Fin. Statment'!AY144</f>
        <v>4470224</v>
      </c>
      <c r="G18" s="356">
        <f>'Balanço Patr. | Fin. Statment'!BC144</f>
        <v>4121367.8397499989</v>
      </c>
      <c r="H18" s="356">
        <f>'Balanço Patr. | Fin. Statment'!BG144</f>
        <v>5208157</v>
      </c>
      <c r="I18" s="356">
        <f>'Balanço Patr. | Fin. Statment'!BK144</f>
        <v>8076979</v>
      </c>
      <c r="J18" s="357">
        <f>'Balanço Patr. | Fin. Statment'!BL144</f>
        <v>7877721</v>
      </c>
    </row>
    <row r="19" spans="2:10" s="31" customFormat="1" ht="10.5" hidden="1">
      <c r="B19" s="338"/>
      <c r="C19" s="78"/>
      <c r="D19" s="61"/>
      <c r="E19" s="349"/>
      <c r="F19" s="349"/>
      <c r="G19" s="349"/>
      <c r="H19" s="349"/>
      <c r="I19" s="349"/>
      <c r="J19" s="348"/>
    </row>
    <row r="20" spans="2:10" s="31" customFormat="1" ht="15" customHeight="1">
      <c r="B20" s="338" t="s">
        <v>913</v>
      </c>
      <c r="C20" s="78" t="s">
        <v>933</v>
      </c>
      <c r="D20" s="61">
        <f>'Balanço Patr. | Fin. Statment'!AQ157</f>
        <v>178268</v>
      </c>
      <c r="E20" s="349">
        <f>'Balanço Patr. | Fin. Statment'!AU157</f>
        <v>178575</v>
      </c>
      <c r="F20" s="349">
        <f>'Balanço Patr. | Fin. Statment'!AY157</f>
        <v>188070</v>
      </c>
      <c r="G20" s="349">
        <f>'Balanço Patr. | Fin. Statment'!BC157</f>
        <v>168634.91224737003</v>
      </c>
      <c r="H20" s="349">
        <f>'Balanço Patr. | Fin. Statment'!BG157</f>
        <v>166205</v>
      </c>
      <c r="I20" s="349">
        <f>'Balanço Patr. | Fin. Statment'!BK157</f>
        <v>203522</v>
      </c>
      <c r="J20" s="348">
        <f>'Balanço Patr. | Fin. Statment'!BL157</f>
        <v>107106</v>
      </c>
    </row>
    <row r="21" spans="2:10" s="31" customFormat="1" ht="15" customHeight="1">
      <c r="B21" s="353" t="s">
        <v>915</v>
      </c>
      <c r="C21" s="354" t="s">
        <v>932</v>
      </c>
      <c r="D21" s="355">
        <f>'Balanço Patr. | Fin. Statment'!AQ160</f>
        <v>38195</v>
      </c>
      <c r="E21" s="356">
        <f>'Balanço Patr. | Fin. Statment'!AU160</f>
        <v>527</v>
      </c>
      <c r="F21" s="356">
        <f>'Balanço Patr. | Fin. Statment'!AY160</f>
        <v>54471</v>
      </c>
      <c r="G21" s="356">
        <f>'Balanço Patr. | Fin. Statment'!BC160</f>
        <v>56927.745289999999</v>
      </c>
      <c r="H21" s="356">
        <f>'Balanço Patr. | Fin. Statment'!BG160</f>
        <v>334737</v>
      </c>
      <c r="I21" s="356">
        <f>'Balanço Patr. | Fin. Statment'!BK160</f>
        <v>139438</v>
      </c>
      <c r="J21" s="357">
        <f>'Balanço Patr. | Fin. Statment'!BL160</f>
        <v>149720</v>
      </c>
    </row>
    <row r="22" spans="2:10" s="31" customFormat="1" ht="15" customHeight="1">
      <c r="B22" s="338" t="s">
        <v>914</v>
      </c>
      <c r="C22" s="78" t="s">
        <v>931</v>
      </c>
      <c r="D22" s="61">
        <f>'Balanço Patr. | Fin. Statment'!AQ161</f>
        <v>7082</v>
      </c>
      <c r="E22" s="349">
        <f>'Balanço Patr. | Fin. Statment'!AU161</f>
        <v>12609</v>
      </c>
      <c r="F22" s="349">
        <f>'Balanço Patr. | Fin. Statment'!AY161</f>
        <v>6423</v>
      </c>
      <c r="G22" s="349">
        <f>'Balanço Patr. | Fin. Statment'!BC161</f>
        <v>6192</v>
      </c>
      <c r="H22" s="349">
        <f>'Balanço Patr. | Fin. Statment'!BG161</f>
        <v>5618</v>
      </c>
      <c r="I22" s="349">
        <f>'Balanço Patr. | Fin. Statment'!BK153</f>
        <v>3480</v>
      </c>
      <c r="J22" s="348">
        <f>'Balanço Patr. | Fin. Statment'!BL153</f>
        <v>1780</v>
      </c>
    </row>
    <row r="23" spans="2:10" s="31" customFormat="1" ht="15" customHeight="1">
      <c r="B23" s="173" t="s">
        <v>920</v>
      </c>
      <c r="C23" s="173" t="s">
        <v>921</v>
      </c>
      <c r="D23" s="175">
        <f t="shared" ref="D23:G23" si="2">SUM(D18:D22)</f>
        <v>2856439</v>
      </c>
      <c r="E23" s="175">
        <f t="shared" si="2"/>
        <v>3044509</v>
      </c>
      <c r="F23" s="175">
        <f t="shared" si="2"/>
        <v>4719188</v>
      </c>
      <c r="G23" s="175">
        <f t="shared" si="2"/>
        <v>4353122.4972873693</v>
      </c>
      <c r="H23" s="175">
        <f>SUM(H18:H22)</f>
        <v>5714717</v>
      </c>
      <c r="I23" s="175">
        <f>SUM(I18:I22)</f>
        <v>8423419</v>
      </c>
      <c r="J23" s="177">
        <f>SUM(J18:J22)</f>
        <v>8136327</v>
      </c>
    </row>
    <row r="24" spans="2:10" s="31" customFormat="1" ht="15" customHeight="1">
      <c r="B24" s="173" t="s">
        <v>916</v>
      </c>
      <c r="C24" s="173" t="s">
        <v>917</v>
      </c>
      <c r="D24" s="175">
        <f t="shared" ref="D24:G24" si="3">D17+D23</f>
        <v>4042386</v>
      </c>
      <c r="E24" s="175">
        <f t="shared" si="3"/>
        <v>4839514</v>
      </c>
      <c r="F24" s="175">
        <f t="shared" si="3"/>
        <v>6144085</v>
      </c>
      <c r="G24" s="175">
        <f t="shared" si="3"/>
        <v>6140192.4972873693</v>
      </c>
      <c r="H24" s="175">
        <f>H17+H23</f>
        <v>7667271</v>
      </c>
      <c r="I24" s="175">
        <f>I17+I23</f>
        <v>10662585</v>
      </c>
      <c r="J24" s="177">
        <f>J17+J23</f>
        <v>10345548</v>
      </c>
    </row>
    <row r="25" spans="2:10" ht="15" customHeight="1">
      <c r="B25" s="340" t="s">
        <v>905</v>
      </c>
      <c r="C25" s="340" t="s">
        <v>906</v>
      </c>
      <c r="D25" s="350">
        <f t="shared" ref="D25:G25" si="4">D24-D12</f>
        <v>1520983</v>
      </c>
      <c r="E25" s="350">
        <f t="shared" si="4"/>
        <v>2542019</v>
      </c>
      <c r="F25" s="350">
        <f t="shared" si="4"/>
        <v>2925301</v>
      </c>
      <c r="G25" s="350">
        <f t="shared" si="4"/>
        <v>3174679.1493581901</v>
      </c>
      <c r="H25" s="350">
        <f>H24-H12</f>
        <v>4681511</v>
      </c>
      <c r="I25" s="350">
        <f>I24-I12</f>
        <v>6400024</v>
      </c>
      <c r="J25" s="341">
        <f>J24-J12</f>
        <v>6094123</v>
      </c>
    </row>
    <row r="26" spans="2:10" ht="15" customHeight="1">
      <c r="B26" s="5"/>
      <c r="C26" s="5"/>
    </row>
    <row r="27" spans="2:10" s="31" customFormat="1" ht="15" customHeight="1">
      <c r="B27" s="26" t="s">
        <v>924</v>
      </c>
      <c r="C27" s="26" t="s">
        <v>935</v>
      </c>
      <c r="D27" s="339">
        <v>2020</v>
      </c>
      <c r="E27" s="339">
        <v>2021</v>
      </c>
      <c r="F27" s="339">
        <v>2022</v>
      </c>
      <c r="G27" s="339">
        <v>2023</v>
      </c>
      <c r="H27" s="339">
        <v>2024</v>
      </c>
      <c r="I27" s="339">
        <f>I6</f>
        <v>2025</v>
      </c>
      <c r="J27" s="342" t="str">
        <f>J6</f>
        <v>1Q26</v>
      </c>
    </row>
    <row r="28" spans="2:10" s="31" customFormat="1" ht="15" customHeight="1">
      <c r="B28" s="78" t="s">
        <v>907</v>
      </c>
      <c r="C28" s="78" t="s">
        <v>936</v>
      </c>
      <c r="D28" s="343">
        <v>0.13428393382438369</v>
      </c>
      <c r="E28" s="344">
        <v>0.11219678428800775</v>
      </c>
      <c r="F28" s="344">
        <v>9.8898060539782229E-2</v>
      </c>
      <c r="G28" s="344">
        <v>7.3596432452465596E-2</v>
      </c>
      <c r="H28" s="344">
        <v>0.11364842035042526</v>
      </c>
      <c r="I28" s="344">
        <v>0.1869708817984683</v>
      </c>
      <c r="J28" s="249">
        <v>0.17099580963182515</v>
      </c>
    </row>
    <row r="29" spans="2:10" s="31" customFormat="1" ht="15" customHeight="1">
      <c r="B29" s="79" t="s">
        <v>908</v>
      </c>
      <c r="C29" s="79" t="s">
        <v>937</v>
      </c>
      <c r="D29" s="345">
        <v>0.86571606617561636</v>
      </c>
      <c r="E29" s="247">
        <v>0.88780321571199217</v>
      </c>
      <c r="F29" s="247">
        <v>0.90110193946021777</v>
      </c>
      <c r="G29" s="247">
        <v>0.92640356754753439</v>
      </c>
      <c r="H29" s="247">
        <v>0.88635157964957478</v>
      </c>
      <c r="I29" s="247">
        <v>0.81302911820153168</v>
      </c>
      <c r="J29" s="73">
        <v>0.82900419036817485</v>
      </c>
    </row>
    <row r="30" spans="2:10" ht="14.5" hidden="1">
      <c r="B30" s="89" t="s">
        <v>525</v>
      </c>
    </row>
    <row r="31" spans="2:10" ht="14.5" hidden="1"/>
    <row r="32" spans="2:10" ht="6" customHeight="1"/>
    <row r="33" spans="2:13" ht="14.5" hidden="1"/>
    <row r="34" spans="2:13" ht="14.5" hidden="1"/>
    <row r="35" spans="2:13" ht="15" customHeight="1">
      <c r="B35" s="352" t="s">
        <v>945</v>
      </c>
      <c r="C35" s="352" t="s">
        <v>946</v>
      </c>
    </row>
    <row r="39" spans="2:13" s="31" customFormat="1" ht="15" customHeight="1">
      <c r="B39" s="26" t="s">
        <v>947</v>
      </c>
      <c r="C39" s="26" t="s">
        <v>939</v>
      </c>
      <c r="D39" s="342" t="s">
        <v>950</v>
      </c>
      <c r="E39" s="342" t="s">
        <v>951</v>
      </c>
      <c r="F39" s="342" t="s">
        <v>952</v>
      </c>
      <c r="G39" s="342" t="s">
        <v>953</v>
      </c>
      <c r="H39" s="342" t="s">
        <v>954</v>
      </c>
      <c r="I39" s="342" t="s">
        <v>955</v>
      </c>
      <c r="J39" s="342" t="s">
        <v>956</v>
      </c>
      <c r="K39" s="342" t="s">
        <v>957</v>
      </c>
      <c r="L39" s="342" t="s">
        <v>958</v>
      </c>
      <c r="M39" s="342" t="s">
        <v>959</v>
      </c>
    </row>
    <row r="40" spans="2:13" s="31" customFormat="1" ht="15" customHeight="1">
      <c r="B40" s="78" t="s">
        <v>907</v>
      </c>
      <c r="C40" s="78" t="s">
        <v>936</v>
      </c>
      <c r="D40" s="61">
        <v>167860.03128340998</v>
      </c>
      <c r="E40" s="349">
        <v>292820.17897784791</v>
      </c>
      <c r="F40" s="349">
        <v>337473.12320224993</v>
      </c>
      <c r="G40" s="349">
        <v>376040.35543671402</v>
      </c>
      <c r="H40" s="349">
        <v>291456.64372459997</v>
      </c>
      <c r="I40" s="349">
        <v>242704.60481160006</v>
      </c>
      <c r="J40" s="349">
        <v>17479.275074730002</v>
      </c>
      <c r="K40" s="349">
        <v>0</v>
      </c>
      <c r="L40" s="349">
        <v>1725834.2125111516</v>
      </c>
      <c r="M40" s="358">
        <v>0.17099580963182509</v>
      </c>
    </row>
    <row r="41" spans="2:13" s="31" customFormat="1" ht="15" customHeight="1">
      <c r="B41" s="78" t="s">
        <v>908</v>
      </c>
      <c r="C41" s="78" t="s">
        <v>937</v>
      </c>
      <c r="D41" s="61">
        <v>527958.64097676193</v>
      </c>
      <c r="E41" s="349">
        <v>538204.74714657618</v>
      </c>
      <c r="F41" s="349">
        <v>324364.81323212804</v>
      </c>
      <c r="G41" s="349">
        <v>340062.017252538</v>
      </c>
      <c r="H41" s="349">
        <v>1617681.2846857903</v>
      </c>
      <c r="I41" s="349">
        <v>1534360.4541096948</v>
      </c>
      <c r="J41" s="349">
        <v>1288931.1965469818</v>
      </c>
      <c r="K41" s="349">
        <v>171177.16910952862</v>
      </c>
      <c r="L41" s="349">
        <v>6342740.3230599994</v>
      </c>
      <c r="M41" s="358">
        <v>0.62843928400744953</v>
      </c>
    </row>
    <row r="42" spans="2:13" s="31" customFormat="1" ht="15" customHeight="1">
      <c r="B42" s="79" t="s">
        <v>699</v>
      </c>
      <c r="C42" s="79" t="s">
        <v>702</v>
      </c>
      <c r="D42" s="87">
        <v>803426.53950800002</v>
      </c>
      <c r="E42" s="351">
        <v>663802.67779999995</v>
      </c>
      <c r="F42" s="351">
        <v>255701.78410999998</v>
      </c>
      <c r="G42" s="351">
        <v>217235.90867999999</v>
      </c>
      <c r="H42" s="351">
        <v>81135.75480000001</v>
      </c>
      <c r="I42" s="351">
        <v>2967.8594600000001</v>
      </c>
      <c r="J42" s="351">
        <v>0</v>
      </c>
      <c r="K42" s="351">
        <v>0</v>
      </c>
      <c r="L42" s="351">
        <v>2024270.5243580001</v>
      </c>
      <c r="M42" s="359">
        <v>0.20056490636072538</v>
      </c>
    </row>
    <row r="43" spans="2:13" ht="15" customHeight="1">
      <c r="B43" s="340" t="s">
        <v>938</v>
      </c>
      <c r="C43" s="340"/>
      <c r="D43" s="346">
        <v>1499245.2117681718</v>
      </c>
      <c r="E43" s="347">
        <v>1494827.6039244242</v>
      </c>
      <c r="F43" s="347">
        <v>917539.72054437792</v>
      </c>
      <c r="G43" s="347">
        <v>933338.28136925201</v>
      </c>
      <c r="H43" s="347">
        <v>1990273.6832103904</v>
      </c>
      <c r="I43" s="347">
        <v>1780032.9183812947</v>
      </c>
      <c r="J43" s="347">
        <v>1306410.4716217117</v>
      </c>
      <c r="K43" s="347">
        <v>171177.16910952862</v>
      </c>
      <c r="L43" s="347">
        <v>10092845.059929151</v>
      </c>
      <c r="M43" s="360">
        <v>1</v>
      </c>
    </row>
    <row r="53" spans="2:3" ht="5.5" customHeight="1"/>
    <row r="54" spans="2:3" ht="15" customHeight="1">
      <c r="B54" s="24" t="s">
        <v>949</v>
      </c>
      <c r="C54" s="5"/>
    </row>
    <row r="55" spans="2:3" ht="15" customHeight="1">
      <c r="B55" s="24" t="s">
        <v>948</v>
      </c>
      <c r="C55" s="5"/>
    </row>
    <row r="56" spans="2:3" ht="15" customHeight="1">
      <c r="C56" s="5"/>
    </row>
  </sheetData>
  <pageMargins left="0.511811024" right="0.511811024" top="0.78740157499999996" bottom="0.78740157499999996" header="0.31496062000000002" footer="0.31496062000000002"/>
  <pageSetup paperSize="9" orientation="portrait" r:id="rId1"/>
  <ignoredErrors>
    <ignoredError sqref="D12:G12" formulaRange="1"/>
    <ignoredError sqref="D39:M39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7EC0A-2D5E-42E8-9FBD-FA7445595AEE}">
  <sheetPr>
    <tabColor rgb="FF0539B6"/>
  </sheetPr>
  <dimension ref="B1:BN44"/>
  <sheetViews>
    <sheetView showGridLines="0" zoomScaleNormal="100" workbookViewId="0">
      <pane xSplit="3" ySplit="7" topLeftCell="AU8" activePane="bottomRight" state="frozen"/>
      <selection pane="topRight" activeCell="D1" sqref="D1"/>
      <selection pane="bottomLeft" activeCell="A12" sqref="A12"/>
      <selection pane="bottomRight" activeCell="BC31" sqref="BC31"/>
    </sheetView>
  </sheetViews>
  <sheetFormatPr defaultColWidth="8.6328125" defaultRowHeight="0" customHeight="1" zeroHeight="1" outlineLevelCol="2"/>
  <cols>
    <col min="1" max="1" width="3.08984375" customWidth="1"/>
    <col min="2" max="3" width="35.54296875" customWidth="1"/>
    <col min="4" max="4" width="7.54296875" bestFit="1" customWidth="1"/>
    <col min="5" max="5" width="8.08984375" bestFit="1" customWidth="1"/>
    <col min="6" max="6" width="7.453125" bestFit="1" customWidth="1"/>
    <col min="7" max="7" width="8.08984375" bestFit="1" customWidth="1"/>
    <col min="8" max="8" width="7.6328125" bestFit="1" customWidth="1"/>
    <col min="9" max="9" width="8.36328125" bestFit="1" customWidth="1"/>
    <col min="10" max="10" width="8" bestFit="1" customWidth="1"/>
    <col min="11" max="11" width="8.54296875" bestFit="1" customWidth="1"/>
    <col min="12" max="12" width="7.6328125" bestFit="1" customWidth="1"/>
    <col min="13" max="13" width="8.36328125" bestFit="1" customWidth="1"/>
    <col min="14" max="14" width="7.90625" bestFit="1" customWidth="1"/>
    <col min="15" max="15" width="8.453125" bestFit="1" customWidth="1"/>
    <col min="16" max="20" width="8.36328125" bestFit="1" customWidth="1"/>
    <col min="21" max="21" width="8.453125" bestFit="1" customWidth="1"/>
    <col min="22" max="22" width="8" bestFit="1" customWidth="1"/>
    <col min="23" max="23" width="8.08984375" bestFit="1" customWidth="1"/>
    <col min="24" max="24" width="8" bestFit="1" customWidth="1"/>
    <col min="25" max="25" width="8.453125" bestFit="1" customWidth="1"/>
    <col min="26" max="26" width="7.6328125" bestFit="1" customWidth="1"/>
    <col min="27" max="27" width="9" bestFit="1" customWidth="1"/>
    <col min="28" max="54" width="8.6328125" customWidth="1"/>
    <col min="55" max="55" width="8" bestFit="1" customWidth="1" outlineLevel="2"/>
    <col min="56" max="56" width="9.453125" bestFit="1" customWidth="1" outlineLevel="2"/>
    <col min="57" max="57" width="8.453125" bestFit="1" customWidth="1" outlineLevel="2"/>
    <col min="58" max="58" width="10.36328125" bestFit="1" customWidth="1" outlineLevel="2"/>
    <col min="59" max="59" width="8.6328125" outlineLevel="2"/>
    <col min="60" max="60" width="10" bestFit="1" customWidth="1" outlineLevel="2"/>
    <col min="61" max="61" width="8.54296875" bestFit="1" customWidth="1" outlineLevel="2"/>
    <col min="62" max="62" width="10.08984375" bestFit="1" customWidth="1" outlineLevel="2"/>
    <col min="63" max="63" width="8.6328125" outlineLevel="2"/>
    <col min="64" max="64" width="9.54296875" bestFit="1" customWidth="1" outlineLevel="2"/>
    <col min="65" max="65" width="9.36328125" bestFit="1" customWidth="1"/>
    <col min="66" max="66" width="9.54296875" bestFit="1" customWidth="1"/>
  </cols>
  <sheetData>
    <row r="1" spans="2:66" ht="15" customHeight="1">
      <c r="C1" s="22"/>
    </row>
    <row r="2" spans="2:66" ht="15" customHeight="1"/>
    <row r="3" spans="2:66" ht="15" customHeight="1"/>
    <row r="4" spans="2:66" ht="15" customHeight="1"/>
    <row r="5" spans="2:66" s="31" customFormat="1" ht="15" customHeight="1">
      <c r="B5" s="29" t="s">
        <v>574</v>
      </c>
      <c r="C5" s="74"/>
    </row>
    <row r="6" spans="2:66" s="31" customFormat="1" ht="15" customHeight="1">
      <c r="B6" s="130" t="s">
        <v>573</v>
      </c>
      <c r="C6" s="212" t="s">
        <v>693</v>
      </c>
      <c r="D6" s="366" t="s">
        <v>680</v>
      </c>
      <c r="E6" s="365"/>
      <c r="F6" s="366" t="s">
        <v>681</v>
      </c>
      <c r="G6" s="367"/>
      <c r="H6" s="365" t="s">
        <v>682</v>
      </c>
      <c r="I6" s="365"/>
      <c r="J6" s="366" t="s">
        <v>683</v>
      </c>
      <c r="K6" s="367"/>
      <c r="L6" s="366" t="s">
        <v>684</v>
      </c>
      <c r="M6" s="367"/>
      <c r="N6" s="365" t="s">
        <v>685</v>
      </c>
      <c r="O6" s="365"/>
      <c r="P6" s="366" t="s">
        <v>686</v>
      </c>
      <c r="Q6" s="367"/>
      <c r="R6" s="365" t="s">
        <v>687</v>
      </c>
      <c r="S6" s="365"/>
      <c r="T6" s="366" t="s">
        <v>640</v>
      </c>
      <c r="U6" s="367"/>
      <c r="V6" s="365" t="s">
        <v>641</v>
      </c>
      <c r="W6" s="365"/>
      <c r="X6" s="366" t="s">
        <v>642</v>
      </c>
      <c r="Y6" s="367"/>
      <c r="Z6" s="365" t="s">
        <v>643</v>
      </c>
      <c r="AA6" s="367"/>
      <c r="AB6" s="365" t="s">
        <v>692</v>
      </c>
      <c r="AC6" s="367"/>
      <c r="AD6" s="365" t="s">
        <v>727</v>
      </c>
      <c r="AE6" s="367"/>
      <c r="AF6" s="365" t="s">
        <v>731</v>
      </c>
      <c r="AG6" s="367"/>
      <c r="AH6" s="362" t="s">
        <v>738</v>
      </c>
      <c r="AI6" s="363"/>
      <c r="AJ6" s="362" t="s">
        <v>739</v>
      </c>
      <c r="AK6" s="363"/>
      <c r="AL6" s="362" t="s">
        <v>800</v>
      </c>
      <c r="AM6" s="363"/>
      <c r="AN6" s="362" t="s">
        <v>851</v>
      </c>
      <c r="AO6" s="363"/>
      <c r="AP6" s="362" t="s">
        <v>854</v>
      </c>
      <c r="AQ6" s="363"/>
      <c r="AR6" s="362" t="s">
        <v>855</v>
      </c>
      <c r="AS6" s="363"/>
      <c r="AT6" s="362" t="s">
        <v>863</v>
      </c>
      <c r="AU6" s="363"/>
      <c r="AV6" s="362" t="s">
        <v>868</v>
      </c>
      <c r="AW6" s="363"/>
      <c r="AX6" s="362" t="s">
        <v>885</v>
      </c>
      <c r="AY6" s="363"/>
      <c r="AZ6" s="362" t="s">
        <v>940</v>
      </c>
      <c r="BA6" s="363"/>
      <c r="BC6" s="362">
        <v>2020</v>
      </c>
      <c r="BD6" s="364"/>
      <c r="BE6" s="362">
        <v>2021</v>
      </c>
      <c r="BF6" s="363"/>
      <c r="BG6" s="362">
        <v>2022</v>
      </c>
      <c r="BH6" s="363"/>
      <c r="BI6" s="362">
        <v>2023</v>
      </c>
      <c r="BJ6" s="363"/>
      <c r="BK6" s="362">
        <v>2024</v>
      </c>
      <c r="BL6" s="363"/>
      <c r="BM6" s="362">
        <v>2025</v>
      </c>
      <c r="BN6" s="363"/>
    </row>
    <row r="7" spans="2:66" s="29" customFormat="1" ht="15" customHeight="1">
      <c r="B7" s="178"/>
      <c r="C7" s="178"/>
      <c r="D7" s="176" t="s">
        <v>474</v>
      </c>
      <c r="E7" s="175" t="s">
        <v>475</v>
      </c>
      <c r="F7" s="176" t="s">
        <v>474</v>
      </c>
      <c r="G7" s="177" t="s">
        <v>475</v>
      </c>
      <c r="H7" s="174" t="s">
        <v>474</v>
      </c>
      <c r="I7" s="175" t="s">
        <v>475</v>
      </c>
      <c r="J7" s="176" t="s">
        <v>474</v>
      </c>
      <c r="K7" s="177" t="s">
        <v>475</v>
      </c>
      <c r="L7" s="176" t="s">
        <v>474</v>
      </c>
      <c r="M7" s="177" t="s">
        <v>475</v>
      </c>
      <c r="N7" s="174" t="s">
        <v>474</v>
      </c>
      <c r="O7" s="175" t="s">
        <v>475</v>
      </c>
      <c r="P7" s="176" t="s">
        <v>474</v>
      </c>
      <c r="Q7" s="177" t="s">
        <v>475</v>
      </c>
      <c r="R7" s="174" t="s">
        <v>474</v>
      </c>
      <c r="S7" s="175" t="s">
        <v>475</v>
      </c>
      <c r="T7" s="176" t="s">
        <v>474</v>
      </c>
      <c r="U7" s="177" t="s">
        <v>475</v>
      </c>
      <c r="V7" s="174" t="s">
        <v>474</v>
      </c>
      <c r="W7" s="175" t="s">
        <v>475</v>
      </c>
      <c r="X7" s="176" t="s">
        <v>474</v>
      </c>
      <c r="Y7" s="177" t="s">
        <v>475</v>
      </c>
      <c r="Z7" s="174" t="s">
        <v>474</v>
      </c>
      <c r="AA7" s="177" t="s">
        <v>475</v>
      </c>
      <c r="AB7" s="174" t="s">
        <v>474</v>
      </c>
      <c r="AC7" s="177" t="s">
        <v>475</v>
      </c>
      <c r="AD7" s="174" t="s">
        <v>474</v>
      </c>
      <c r="AE7" s="177" t="s">
        <v>475</v>
      </c>
      <c r="AF7" s="174" t="s">
        <v>474</v>
      </c>
      <c r="AG7" s="177" t="s">
        <v>475</v>
      </c>
      <c r="AH7" s="176" t="s">
        <v>474</v>
      </c>
      <c r="AI7" s="177" t="s">
        <v>475</v>
      </c>
      <c r="AJ7" s="176" t="s">
        <v>474</v>
      </c>
      <c r="AK7" s="177" t="s">
        <v>475</v>
      </c>
      <c r="AL7" s="176" t="s">
        <v>474</v>
      </c>
      <c r="AM7" s="177" t="s">
        <v>475</v>
      </c>
      <c r="AN7" s="176" t="s">
        <v>474</v>
      </c>
      <c r="AO7" s="177" t="s">
        <v>475</v>
      </c>
      <c r="AP7" s="176" t="s">
        <v>474</v>
      </c>
      <c r="AQ7" s="177" t="s">
        <v>475</v>
      </c>
      <c r="AR7" s="176" t="s">
        <v>474</v>
      </c>
      <c r="AS7" s="177" t="s">
        <v>475</v>
      </c>
      <c r="AT7" s="176" t="s">
        <v>474</v>
      </c>
      <c r="AU7" s="177" t="s">
        <v>475</v>
      </c>
      <c r="AV7" s="176" t="s">
        <v>474</v>
      </c>
      <c r="AW7" s="177" t="s">
        <v>475</v>
      </c>
      <c r="AX7" s="176" t="s">
        <v>474</v>
      </c>
      <c r="AY7" s="177" t="s">
        <v>475</v>
      </c>
      <c r="AZ7" s="176" t="s">
        <v>474</v>
      </c>
      <c r="BA7" s="177" t="s">
        <v>475</v>
      </c>
      <c r="BC7" s="176" t="s">
        <v>474</v>
      </c>
      <c r="BD7" s="177" t="s">
        <v>475</v>
      </c>
      <c r="BE7" s="174" t="s">
        <v>474</v>
      </c>
      <c r="BF7" s="177" t="s">
        <v>475</v>
      </c>
      <c r="BG7" s="174" t="s">
        <v>474</v>
      </c>
      <c r="BH7" s="177" t="s">
        <v>475</v>
      </c>
      <c r="BI7" s="174" t="s">
        <v>474</v>
      </c>
      <c r="BJ7" s="177" t="s">
        <v>475</v>
      </c>
      <c r="BK7" s="174" t="s">
        <v>474</v>
      </c>
      <c r="BL7" s="177" t="s">
        <v>475</v>
      </c>
      <c r="BM7" s="174" t="s">
        <v>474</v>
      </c>
      <c r="BN7" s="177" t="s">
        <v>475</v>
      </c>
    </row>
    <row r="8" spans="2:66" s="31" customFormat="1" ht="15" customHeight="1">
      <c r="B8" s="60" t="s">
        <v>490</v>
      </c>
      <c r="C8" s="60" t="s">
        <v>526</v>
      </c>
      <c r="D8" s="61">
        <v>151072</v>
      </c>
      <c r="E8" s="62">
        <v>124170.03704000001</v>
      </c>
      <c r="F8" s="61">
        <v>79904</v>
      </c>
      <c r="G8" s="63">
        <v>67761.728250000029</v>
      </c>
      <c r="H8" s="62">
        <v>157078</v>
      </c>
      <c r="I8" s="62">
        <v>136165.02587000001</v>
      </c>
      <c r="J8" s="61">
        <v>188265</v>
      </c>
      <c r="K8" s="63">
        <v>134303.70506999988</v>
      </c>
      <c r="L8" s="61">
        <v>214918</v>
      </c>
      <c r="M8" s="63">
        <v>153543.86263999998</v>
      </c>
      <c r="N8" s="62">
        <v>223471</v>
      </c>
      <c r="O8" s="62">
        <v>175679.80091999998</v>
      </c>
      <c r="P8" s="61">
        <v>253893</v>
      </c>
      <c r="Q8" s="63">
        <v>209345.25556000014</v>
      </c>
      <c r="R8" s="62">
        <v>225250</v>
      </c>
      <c r="S8" s="62">
        <v>205736.87635999999</v>
      </c>
      <c r="T8" s="61">
        <v>245526</v>
      </c>
      <c r="U8" s="63">
        <v>201282.80821414859</v>
      </c>
      <c r="V8" s="62">
        <v>241242</v>
      </c>
      <c r="W8" s="62">
        <v>234836.83384999956</v>
      </c>
      <c r="X8" s="61">
        <v>258136</v>
      </c>
      <c r="Y8" s="63">
        <v>251931.84286000041</v>
      </c>
      <c r="Z8" s="62">
        <v>231159</v>
      </c>
      <c r="AA8" s="63">
        <v>231815.33957999983</v>
      </c>
      <c r="AB8" s="62">
        <v>202627</v>
      </c>
      <c r="AC8" s="63">
        <v>202097.04488414852</v>
      </c>
      <c r="AD8" s="62">
        <v>206307</v>
      </c>
      <c r="AE8" s="63">
        <v>216160.27566585146</v>
      </c>
      <c r="AF8" s="62">
        <v>209714</v>
      </c>
      <c r="AG8" s="63">
        <v>233934.12447000001</v>
      </c>
      <c r="AH8" s="61">
        <v>191443</v>
      </c>
      <c r="AI8" s="63">
        <v>217373.8369400003</v>
      </c>
      <c r="AJ8" s="61">
        <v>215851</v>
      </c>
      <c r="AK8" s="63">
        <v>252148.75805</v>
      </c>
      <c r="AL8" s="61">
        <v>239296</v>
      </c>
      <c r="AM8" s="63">
        <v>276209.38650999998</v>
      </c>
      <c r="AN8" s="61">
        <v>255441</v>
      </c>
      <c r="AO8" s="63">
        <v>318816.81565</v>
      </c>
      <c r="AP8" s="61">
        <v>234180</v>
      </c>
      <c r="AQ8" s="63">
        <v>319251.42657785717</v>
      </c>
      <c r="AR8" s="61">
        <v>198530</v>
      </c>
      <c r="AS8" s="63">
        <v>330215.08472227497</v>
      </c>
      <c r="AT8" s="61">
        <v>189784</v>
      </c>
      <c r="AU8" s="63">
        <v>307008.19347310002</v>
      </c>
      <c r="AV8" s="61">
        <v>159919</v>
      </c>
      <c r="AW8" s="63">
        <v>285945.82503462507</v>
      </c>
      <c r="AX8" s="61">
        <v>116717</v>
      </c>
      <c r="AY8" s="63">
        <v>210904.77511538798</v>
      </c>
      <c r="AZ8" s="61">
        <v>166180</v>
      </c>
      <c r="BA8" s="63">
        <v>273336.90178202617</v>
      </c>
      <c r="BB8" s="243"/>
      <c r="BC8" s="61">
        <f t="shared" ref="BC8:BD11" si="0">SUM(D8,F8,H8,J8)</f>
        <v>576319</v>
      </c>
      <c r="BD8" s="63">
        <f t="shared" si="0"/>
        <v>462400.49622999993</v>
      </c>
      <c r="BE8" s="243">
        <f t="shared" ref="BE8:BF11" si="1">SUM(L8,N8,P8,R8)</f>
        <v>917532</v>
      </c>
      <c r="BF8" s="248">
        <f t="shared" si="1"/>
        <v>744305.79548000009</v>
      </c>
      <c r="BG8" s="243">
        <f t="shared" ref="BG8:BH11" si="2">SUM(T8,V8,X8,Z8)</f>
        <v>976063</v>
      </c>
      <c r="BH8" s="248">
        <f t="shared" si="2"/>
        <v>919866.82450414833</v>
      </c>
      <c r="BI8" s="243">
        <f t="shared" ref="BI8:BJ11" si="3">SUM(AB8,AD8,AF8,AH8)</f>
        <v>810091</v>
      </c>
      <c r="BJ8" s="248">
        <f t="shared" si="3"/>
        <v>869565.28196000028</v>
      </c>
      <c r="BK8" s="243">
        <v>951698</v>
      </c>
      <c r="BL8" s="248">
        <v>1166426.3867878572</v>
      </c>
      <c r="BM8" s="243">
        <v>664950</v>
      </c>
      <c r="BN8" s="248">
        <v>1134073.878345388</v>
      </c>
    </row>
    <row r="9" spans="2:66" s="31" customFormat="1" ht="15" customHeight="1">
      <c r="B9" s="60" t="s">
        <v>491</v>
      </c>
      <c r="C9" s="60" t="s">
        <v>527</v>
      </c>
      <c r="D9" s="61">
        <v>26534</v>
      </c>
      <c r="E9" s="62">
        <v>62668.055950000002</v>
      </c>
      <c r="F9" s="61">
        <v>16850</v>
      </c>
      <c r="G9" s="63">
        <v>39900.580219999996</v>
      </c>
      <c r="H9" s="62">
        <v>31178</v>
      </c>
      <c r="I9" s="62">
        <v>77526.018880000003</v>
      </c>
      <c r="J9" s="61">
        <v>34581</v>
      </c>
      <c r="K9" s="63">
        <v>87661.25602999999</v>
      </c>
      <c r="L9" s="61">
        <v>36929</v>
      </c>
      <c r="M9" s="63">
        <v>104026.31150999998</v>
      </c>
      <c r="N9" s="62">
        <v>37432</v>
      </c>
      <c r="O9" s="62">
        <v>111264.24879000003</v>
      </c>
      <c r="P9" s="61">
        <v>39833</v>
      </c>
      <c r="Q9" s="63">
        <v>133648.01646000004</v>
      </c>
      <c r="R9" s="62">
        <v>38803</v>
      </c>
      <c r="S9" s="62">
        <v>144374.97034999999</v>
      </c>
      <c r="T9" s="61">
        <v>34426</v>
      </c>
      <c r="U9" s="63">
        <v>141493.41693000001</v>
      </c>
      <c r="V9" s="62">
        <v>33642</v>
      </c>
      <c r="W9" s="62">
        <v>147977.27311000001</v>
      </c>
      <c r="X9" s="61">
        <v>35600</v>
      </c>
      <c r="Y9" s="63">
        <v>160417.53123000005</v>
      </c>
      <c r="Z9" s="62">
        <v>32637</v>
      </c>
      <c r="AA9" s="63">
        <v>168548.39786999987</v>
      </c>
      <c r="AB9" s="62">
        <v>33526</v>
      </c>
      <c r="AC9" s="63">
        <v>144256.04561077501</v>
      </c>
      <c r="AD9" s="62">
        <v>32721</v>
      </c>
      <c r="AE9" s="63">
        <v>141469.40319000004</v>
      </c>
      <c r="AF9" s="62">
        <v>31588</v>
      </c>
      <c r="AG9" s="63">
        <v>139747.46825922499</v>
      </c>
      <c r="AH9" s="61">
        <v>31261</v>
      </c>
      <c r="AI9" s="63">
        <v>149598.17524077502</v>
      </c>
      <c r="AJ9" s="61">
        <v>35060</v>
      </c>
      <c r="AK9" s="63">
        <v>157061.33100000003</v>
      </c>
      <c r="AL9" s="61">
        <v>38033</v>
      </c>
      <c r="AM9" s="63">
        <v>165108.81625999996</v>
      </c>
      <c r="AN9" s="61">
        <v>36464</v>
      </c>
      <c r="AO9" s="63">
        <v>158184.53683085006</v>
      </c>
      <c r="AP9" s="61">
        <v>33860</v>
      </c>
      <c r="AQ9" s="63">
        <v>143240.8336499999</v>
      </c>
      <c r="AR9" s="61">
        <v>31437</v>
      </c>
      <c r="AS9" s="63">
        <v>134468.96626412499</v>
      </c>
      <c r="AT9" s="61">
        <v>28212</v>
      </c>
      <c r="AU9" s="63">
        <v>133406.61394000001</v>
      </c>
      <c r="AV9" s="61">
        <v>26953</v>
      </c>
      <c r="AW9" s="63">
        <v>126007.36513587505</v>
      </c>
      <c r="AX9" s="61">
        <v>21006</v>
      </c>
      <c r="AY9" s="63">
        <v>99790.651529999916</v>
      </c>
      <c r="AZ9" s="61">
        <v>24389</v>
      </c>
      <c r="BA9" s="63">
        <v>113980.56956</v>
      </c>
      <c r="BC9" s="61">
        <f t="shared" si="0"/>
        <v>109143</v>
      </c>
      <c r="BD9" s="63">
        <f t="shared" si="0"/>
        <v>267755.91107999999</v>
      </c>
      <c r="BE9" s="243">
        <f t="shared" si="1"/>
        <v>152997</v>
      </c>
      <c r="BF9" s="248">
        <f t="shared" si="1"/>
        <v>493313.54711000004</v>
      </c>
      <c r="BG9" s="243">
        <f t="shared" si="2"/>
        <v>136305</v>
      </c>
      <c r="BH9" s="248">
        <f t="shared" si="2"/>
        <v>618436.61913999997</v>
      </c>
      <c r="BI9" s="243">
        <f t="shared" si="3"/>
        <v>129096</v>
      </c>
      <c r="BJ9" s="248">
        <f t="shared" si="3"/>
        <v>575071.092300775</v>
      </c>
      <c r="BK9" s="243">
        <v>143417</v>
      </c>
      <c r="BL9" s="248">
        <v>623595.51774084999</v>
      </c>
      <c r="BM9" s="243">
        <v>107608</v>
      </c>
      <c r="BN9" s="248">
        <v>493673.59687000001</v>
      </c>
    </row>
    <row r="10" spans="2:66" s="31" customFormat="1" ht="15" customHeight="1">
      <c r="B10" s="60" t="s">
        <v>492</v>
      </c>
      <c r="C10" s="60" t="s">
        <v>528</v>
      </c>
      <c r="D10" s="61">
        <v>32199</v>
      </c>
      <c r="E10" s="62">
        <v>189711.64791</v>
      </c>
      <c r="F10" s="61">
        <v>22354</v>
      </c>
      <c r="G10" s="63">
        <v>118054.45776000002</v>
      </c>
      <c r="H10" s="62">
        <v>36839</v>
      </c>
      <c r="I10" s="62">
        <v>229906.13293000014</v>
      </c>
      <c r="J10" s="61">
        <v>43851</v>
      </c>
      <c r="K10" s="63">
        <v>269300.29939</v>
      </c>
      <c r="L10" s="61">
        <v>45772</v>
      </c>
      <c r="M10" s="63">
        <v>276342.15158000001</v>
      </c>
      <c r="N10" s="62">
        <v>46094</v>
      </c>
      <c r="O10" s="62">
        <v>313329.45860999997</v>
      </c>
      <c r="P10" s="61">
        <v>56030</v>
      </c>
      <c r="Q10" s="63">
        <v>410889.29288999998</v>
      </c>
      <c r="R10" s="62">
        <v>49481</v>
      </c>
      <c r="S10" s="62">
        <v>413674.38359999994</v>
      </c>
      <c r="T10" s="61">
        <v>48638</v>
      </c>
      <c r="U10" s="63">
        <v>426702.31707754999</v>
      </c>
      <c r="V10" s="62">
        <v>44135</v>
      </c>
      <c r="W10" s="62">
        <v>400073.30201245</v>
      </c>
      <c r="X10" s="61">
        <v>47511</v>
      </c>
      <c r="Y10" s="63">
        <v>454001.94819000002</v>
      </c>
      <c r="Z10" s="62">
        <v>45650</v>
      </c>
      <c r="AA10" s="63">
        <v>429707.77182999998</v>
      </c>
      <c r="AB10" s="62">
        <v>39884</v>
      </c>
      <c r="AC10" s="63">
        <v>324101.14229999995</v>
      </c>
      <c r="AD10" s="62">
        <v>40855</v>
      </c>
      <c r="AE10" s="63">
        <v>310067.99320999999</v>
      </c>
      <c r="AF10" s="62">
        <v>42337</v>
      </c>
      <c r="AG10" s="63">
        <v>321382.56507000007</v>
      </c>
      <c r="AH10" s="61">
        <v>38484</v>
      </c>
      <c r="AI10" s="63">
        <v>270969.45935000002</v>
      </c>
      <c r="AJ10" s="61">
        <v>38269</v>
      </c>
      <c r="AK10" s="63">
        <v>263648.65862</v>
      </c>
      <c r="AL10" s="61">
        <v>48871</v>
      </c>
      <c r="AM10" s="63">
        <v>340064.12581999996</v>
      </c>
      <c r="AN10" s="61">
        <v>49386</v>
      </c>
      <c r="AO10" s="63">
        <v>360230.2652100001</v>
      </c>
      <c r="AP10" s="61">
        <v>45862</v>
      </c>
      <c r="AQ10" s="63">
        <v>344883.04133000004</v>
      </c>
      <c r="AR10" s="61">
        <v>45286</v>
      </c>
      <c r="AS10" s="63">
        <v>354334.93462854804</v>
      </c>
      <c r="AT10" s="61">
        <v>48865</v>
      </c>
      <c r="AU10" s="63">
        <v>469634.68931507907</v>
      </c>
      <c r="AV10" s="61">
        <v>52202</v>
      </c>
      <c r="AW10" s="63">
        <v>519689.73889630794</v>
      </c>
      <c r="AX10" s="61">
        <v>36705</v>
      </c>
      <c r="AY10" s="63">
        <v>384808.43488744297</v>
      </c>
      <c r="AZ10" s="61">
        <v>46163</v>
      </c>
      <c r="BA10" s="63">
        <v>469539.96843757998</v>
      </c>
      <c r="BC10" s="61">
        <f t="shared" si="0"/>
        <v>135243</v>
      </c>
      <c r="BD10" s="63">
        <f t="shared" si="0"/>
        <v>806972.5379900001</v>
      </c>
      <c r="BE10" s="243">
        <f t="shared" si="1"/>
        <v>197377</v>
      </c>
      <c r="BF10" s="248">
        <f t="shared" si="1"/>
        <v>1414235.2866799999</v>
      </c>
      <c r="BG10" s="243">
        <f t="shared" si="2"/>
        <v>185934</v>
      </c>
      <c r="BH10" s="248">
        <f t="shared" si="2"/>
        <v>1710485.3391100001</v>
      </c>
      <c r="BI10" s="243">
        <f t="shared" si="3"/>
        <v>161560</v>
      </c>
      <c r="BJ10" s="248">
        <f t="shared" si="3"/>
        <v>1226521.1599300001</v>
      </c>
      <c r="BK10" s="243">
        <v>182388</v>
      </c>
      <c r="BL10" s="248">
        <v>1308826.0909800001</v>
      </c>
      <c r="BM10" s="243">
        <v>183058</v>
      </c>
      <c r="BN10" s="248">
        <v>1728467.7977273781</v>
      </c>
    </row>
    <row r="11" spans="2:66" s="31" customFormat="1" ht="15" customHeight="1">
      <c r="B11" s="60" t="s">
        <v>493</v>
      </c>
      <c r="C11" s="60" t="s">
        <v>529</v>
      </c>
      <c r="D11" s="61">
        <v>13580</v>
      </c>
      <c r="E11" s="62">
        <v>95991.352563637003</v>
      </c>
      <c r="F11" s="61">
        <v>8663</v>
      </c>
      <c r="G11" s="63">
        <v>57743.310008321983</v>
      </c>
      <c r="H11" s="62">
        <v>16277</v>
      </c>
      <c r="I11" s="62">
        <v>116130.79327747729</v>
      </c>
      <c r="J11" s="61">
        <v>17022</v>
      </c>
      <c r="K11" s="63">
        <v>73196.510614870087</v>
      </c>
      <c r="L11" s="61">
        <v>18960</v>
      </c>
      <c r="M11" s="63">
        <v>105711.01557545199</v>
      </c>
      <c r="N11" s="62">
        <v>20564</v>
      </c>
      <c r="O11" s="62">
        <v>132431.82173454802</v>
      </c>
      <c r="P11" s="61">
        <v>23285</v>
      </c>
      <c r="Q11" s="63">
        <v>168541.95277367349</v>
      </c>
      <c r="R11" s="62">
        <v>24989</v>
      </c>
      <c r="S11" s="62">
        <v>193662.60941148215</v>
      </c>
      <c r="T11" s="61">
        <v>26659</v>
      </c>
      <c r="U11" s="63">
        <v>214162.36521241203</v>
      </c>
      <c r="V11" s="62">
        <v>26117.558636000002</v>
      </c>
      <c r="W11" s="62">
        <v>213006.07744633782</v>
      </c>
      <c r="X11" s="61">
        <v>29815</v>
      </c>
      <c r="Y11" s="63">
        <v>252565.97727057271</v>
      </c>
      <c r="Z11" s="62">
        <v>27478</v>
      </c>
      <c r="AA11" s="63">
        <v>216833.14611598372</v>
      </c>
      <c r="AB11" s="62">
        <v>21357</v>
      </c>
      <c r="AC11" s="63">
        <v>156160.96290855645</v>
      </c>
      <c r="AD11" s="62">
        <v>21088</v>
      </c>
      <c r="AE11" s="63">
        <v>149056.30732281797</v>
      </c>
      <c r="AF11" s="62">
        <v>20563</v>
      </c>
      <c r="AG11" s="63">
        <v>152290.32751029523</v>
      </c>
      <c r="AH11" s="61">
        <v>18473</v>
      </c>
      <c r="AI11" s="63">
        <v>151492.54896288767</v>
      </c>
      <c r="AJ11" s="61">
        <v>21930</v>
      </c>
      <c r="AK11" s="63">
        <v>182905.37227189244</v>
      </c>
      <c r="AL11" s="61">
        <v>24345</v>
      </c>
      <c r="AM11" s="63">
        <v>192214.08528381263</v>
      </c>
      <c r="AN11" s="61">
        <v>26583</v>
      </c>
      <c r="AO11" s="63">
        <v>211033.32834287701</v>
      </c>
      <c r="AP11" s="61">
        <v>21995</v>
      </c>
      <c r="AQ11" s="63">
        <v>204959.75051098177</v>
      </c>
      <c r="AR11" s="61">
        <v>21602</v>
      </c>
      <c r="AS11" s="63">
        <v>169661.29983041802</v>
      </c>
      <c r="AT11" s="61">
        <v>21236.799999999999</v>
      </c>
      <c r="AU11" s="63">
        <v>186537.38387923178</v>
      </c>
      <c r="AV11" s="61">
        <v>21604</v>
      </c>
      <c r="AW11" s="63">
        <v>174149.284504838</v>
      </c>
      <c r="AX11" s="61">
        <v>14876</v>
      </c>
      <c r="AY11" s="63">
        <v>113682.06393417495</v>
      </c>
      <c r="AZ11" s="61">
        <v>17403</v>
      </c>
      <c r="BA11" s="63">
        <v>154486.06673000014</v>
      </c>
      <c r="BC11" s="61">
        <f t="shared" si="0"/>
        <v>55542</v>
      </c>
      <c r="BD11" s="63">
        <f t="shared" si="0"/>
        <v>343061.96646430634</v>
      </c>
      <c r="BE11" s="243">
        <f t="shared" si="1"/>
        <v>87798</v>
      </c>
      <c r="BF11" s="248">
        <f t="shared" si="1"/>
        <v>600347.39949515567</v>
      </c>
      <c r="BG11" s="243">
        <f t="shared" si="2"/>
        <v>110069.558636</v>
      </c>
      <c r="BH11" s="248">
        <f t="shared" si="2"/>
        <v>896567.56604530627</v>
      </c>
      <c r="BI11" s="243">
        <f t="shared" si="3"/>
        <v>81481</v>
      </c>
      <c r="BJ11" s="248">
        <f t="shared" si="3"/>
        <v>609000.14670455735</v>
      </c>
      <c r="BK11" s="243">
        <v>94853</v>
      </c>
      <c r="BL11" s="248">
        <v>791112.53640956385</v>
      </c>
      <c r="BM11" s="243">
        <v>79318.8</v>
      </c>
      <c r="BN11" s="248">
        <v>644030.03214866284</v>
      </c>
    </row>
    <row r="12" spans="2:66" s="31" customFormat="1" ht="15" customHeight="1">
      <c r="B12" s="130" t="s">
        <v>480</v>
      </c>
      <c r="C12" s="130" t="s">
        <v>517</v>
      </c>
      <c r="D12" s="366" t="s">
        <v>680</v>
      </c>
      <c r="E12" s="365"/>
      <c r="F12" s="366" t="s">
        <v>681</v>
      </c>
      <c r="G12" s="367"/>
      <c r="H12" s="365" t="s">
        <v>682</v>
      </c>
      <c r="I12" s="365"/>
      <c r="J12" s="366" t="s">
        <v>683</v>
      </c>
      <c r="K12" s="367"/>
      <c r="L12" s="366" t="s">
        <v>684</v>
      </c>
      <c r="M12" s="367"/>
      <c r="N12" s="365" t="s">
        <v>685</v>
      </c>
      <c r="O12" s="365"/>
      <c r="P12" s="366" t="s">
        <v>686</v>
      </c>
      <c r="Q12" s="367"/>
      <c r="R12" s="365" t="s">
        <v>687</v>
      </c>
      <c r="S12" s="365"/>
      <c r="T12" s="366" t="s">
        <v>640</v>
      </c>
      <c r="U12" s="367"/>
      <c r="V12" s="365" t="s">
        <v>641</v>
      </c>
      <c r="W12" s="365"/>
      <c r="X12" s="366" t="s">
        <v>642</v>
      </c>
      <c r="Y12" s="367"/>
      <c r="Z12" s="365" t="s">
        <v>643</v>
      </c>
      <c r="AA12" s="367"/>
      <c r="AB12" s="365" t="s">
        <v>692</v>
      </c>
      <c r="AC12" s="367"/>
      <c r="AD12" s="365" t="str">
        <f>AD6</f>
        <v>2Q23</v>
      </c>
      <c r="AE12" s="367"/>
      <c r="AF12" s="365" t="str">
        <f>AF6</f>
        <v>3Q23</v>
      </c>
      <c r="AG12" s="367"/>
      <c r="AH12" s="362" t="s">
        <v>738</v>
      </c>
      <c r="AI12" s="364"/>
      <c r="AJ12" s="362" t="s">
        <v>739</v>
      </c>
      <c r="AK12" s="364"/>
      <c r="AL12" s="362" t="s">
        <v>800</v>
      </c>
      <c r="AM12" s="364"/>
      <c r="AN12" s="362" t="str">
        <f>AN6</f>
        <v>3Q24</v>
      </c>
      <c r="AO12" s="364"/>
      <c r="AP12" s="362" t="str">
        <f>AP6</f>
        <v>4Q24</v>
      </c>
      <c r="AQ12" s="364"/>
      <c r="AR12" s="362" t="str">
        <f>AR6</f>
        <v>1Q25</v>
      </c>
      <c r="AS12" s="364"/>
      <c r="AT12" s="362" t="str">
        <f>AT6</f>
        <v>2Q25</v>
      </c>
      <c r="AU12" s="364"/>
      <c r="AV12" s="362" t="str">
        <f>AV6</f>
        <v>3Q25</v>
      </c>
      <c r="AW12" s="364"/>
      <c r="AX12" s="362" t="str">
        <f>AX6</f>
        <v>4Q25</v>
      </c>
      <c r="AY12" s="364"/>
      <c r="AZ12" s="362" t="str">
        <f>AZ6</f>
        <v>1Q26</v>
      </c>
      <c r="BA12" s="364"/>
      <c r="BC12" s="362">
        <v>2020</v>
      </c>
      <c r="BD12" s="364"/>
      <c r="BE12" s="362">
        <v>2021</v>
      </c>
      <c r="BF12" s="363"/>
      <c r="BG12" s="362">
        <v>2022</v>
      </c>
      <c r="BH12" s="363"/>
      <c r="BI12" s="362">
        <v>2023</v>
      </c>
      <c r="BJ12" s="363"/>
      <c r="BK12" s="362">
        <f>BK6</f>
        <v>2024</v>
      </c>
      <c r="BL12" s="363"/>
      <c r="BM12" s="362">
        <f>BM6</f>
        <v>2025</v>
      </c>
      <c r="BN12" s="363"/>
    </row>
    <row r="13" spans="2:66" s="31" customFormat="1" ht="15" customHeight="1">
      <c r="B13" s="60" t="s">
        <v>481</v>
      </c>
      <c r="C13" s="60" t="s">
        <v>518</v>
      </c>
      <c r="D13" s="64"/>
      <c r="E13" s="65">
        <v>472541.09346363711</v>
      </c>
      <c r="F13" s="64"/>
      <c r="G13" s="66">
        <v>283460.0762383219</v>
      </c>
      <c r="H13" s="65"/>
      <c r="I13" s="65">
        <v>559727.97095747723</v>
      </c>
      <c r="J13" s="64"/>
      <c r="K13" s="66">
        <v>564461.77110487013</v>
      </c>
      <c r="L13" s="64"/>
      <c r="M13" s="66">
        <v>639623.34130545193</v>
      </c>
      <c r="N13" s="65"/>
      <c r="O13" s="65">
        <v>732705.33005454787</v>
      </c>
      <c r="P13" s="64"/>
      <c r="Q13" s="66">
        <v>922424.51768367318</v>
      </c>
      <c r="R13" s="65"/>
      <c r="S13" s="65">
        <v>957448.83972148225</v>
      </c>
      <c r="T13" s="64"/>
      <c r="U13" s="66">
        <v>983640.90743411053</v>
      </c>
      <c r="V13" s="65"/>
      <c r="W13" s="65">
        <v>995893.48642763845</v>
      </c>
      <c r="X13" s="64"/>
      <c r="Y13" s="66">
        <v>1118917.299544947</v>
      </c>
      <c r="Z13" s="65"/>
      <c r="AA13" s="66">
        <v>1046904.6553978581</v>
      </c>
      <c r="AB13" s="65"/>
      <c r="AC13" s="66">
        <v>826615.19570347981</v>
      </c>
      <c r="AD13" s="65"/>
      <c r="AE13" s="66">
        <v>816753.97938866948</v>
      </c>
      <c r="AF13" s="65"/>
      <c r="AG13" s="66">
        <v>847354.48530285258</v>
      </c>
      <c r="AH13" s="64"/>
      <c r="AI13" s="66">
        <v>789434.0204973073</v>
      </c>
      <c r="AJ13" s="64"/>
      <c r="AK13" s="66">
        <v>855764.11993903201</v>
      </c>
      <c r="AL13" s="64"/>
      <c r="AM13" s="66">
        <v>973596.41387329227</v>
      </c>
      <c r="AN13" s="64"/>
      <c r="AO13" s="66">
        <v>1048264.9460371077</v>
      </c>
      <c r="AP13" s="64"/>
      <c r="AQ13" s="66">
        <v>1012335.0520688382</v>
      </c>
      <c r="AR13" s="64"/>
      <c r="AS13" s="66">
        <v>988680.28544536605</v>
      </c>
      <c r="AT13" s="64"/>
      <c r="AU13" s="66">
        <v>1096586.8806074108</v>
      </c>
      <c r="AV13" s="64"/>
      <c r="AW13" s="66">
        <v>1105792.213571646</v>
      </c>
      <c r="AX13" s="64"/>
      <c r="AY13" s="66">
        <v>809185.92546700523</v>
      </c>
      <c r="AZ13" s="64"/>
      <c r="BA13" s="66">
        <v>1011343.5065096061</v>
      </c>
      <c r="BC13" s="83"/>
      <c r="BD13" s="63">
        <f>SUM(E13,G13,I13,K13)</f>
        <v>1880190.9117643062</v>
      </c>
      <c r="BE13" s="243"/>
      <c r="BF13" s="248">
        <f>SUM(M13,O13,Q13,S13)</f>
        <v>3252202.028765155</v>
      </c>
      <c r="BG13" s="243"/>
      <c r="BH13" s="248">
        <f>SUM(U13,W13,Y13,AA13)</f>
        <v>4145356.348804554</v>
      </c>
      <c r="BI13" s="243"/>
      <c r="BJ13" s="248">
        <f>SUM(AC13,AE13,AG13,AI13)</f>
        <v>3280157.6808923092</v>
      </c>
      <c r="BK13" s="243"/>
      <c r="BL13" s="248">
        <v>3889960.5319182705</v>
      </c>
      <c r="BM13" s="243"/>
      <c r="BN13" s="248">
        <v>4000245.3050914276</v>
      </c>
    </row>
    <row r="14" spans="2:66" s="31" customFormat="1" ht="15" customHeight="1">
      <c r="B14" s="60" t="s">
        <v>482</v>
      </c>
      <c r="C14" s="60" t="s">
        <v>298</v>
      </c>
      <c r="D14" s="64"/>
      <c r="E14" s="65">
        <v>-398731.05500118999</v>
      </c>
      <c r="F14" s="64"/>
      <c r="G14" s="66">
        <v>-255156.55965133864</v>
      </c>
      <c r="H14" s="65"/>
      <c r="I14" s="65">
        <v>-458660.74105860939</v>
      </c>
      <c r="J14" s="64"/>
      <c r="K14" s="66">
        <v>-446267.83483629511</v>
      </c>
      <c r="L14" s="64"/>
      <c r="M14" s="66">
        <v>-515234.59271081199</v>
      </c>
      <c r="N14" s="65"/>
      <c r="O14" s="65">
        <v>-583571.92910918791</v>
      </c>
      <c r="P14" s="64"/>
      <c r="Q14" s="66">
        <v>-721790.97466993169</v>
      </c>
      <c r="R14" s="65"/>
      <c r="S14" s="65">
        <v>-773050.41323930072</v>
      </c>
      <c r="T14" s="64"/>
      <c r="U14" s="66">
        <v>-766434.63395795051</v>
      </c>
      <c r="V14" s="65"/>
      <c r="W14" s="65">
        <v>-799913.89340379823</v>
      </c>
      <c r="X14" s="64"/>
      <c r="Y14" s="66">
        <v>-865627.03640415147</v>
      </c>
      <c r="Z14" s="65"/>
      <c r="AA14" s="66">
        <v>-833501.72036660719</v>
      </c>
      <c r="AB14" s="65"/>
      <c r="AC14" s="66">
        <v>-648453.73176348</v>
      </c>
      <c r="AD14" s="65"/>
      <c r="AE14" s="66">
        <v>-645437.69444866967</v>
      </c>
      <c r="AF14" s="65"/>
      <c r="AG14" s="66">
        <v>-661098.7338028521</v>
      </c>
      <c r="AH14" s="64"/>
      <c r="AI14" s="66">
        <v>-632455.28524730634</v>
      </c>
      <c r="AJ14" s="64"/>
      <c r="AK14" s="66">
        <v>-674192.01701085677</v>
      </c>
      <c r="AL14" s="64"/>
      <c r="AM14" s="66">
        <v>-752183.40690087376</v>
      </c>
      <c r="AN14" s="64"/>
      <c r="AO14" s="66">
        <v>-813766.36836830829</v>
      </c>
      <c r="AP14" s="64"/>
      <c r="AQ14" s="66">
        <v>-812359.00437314797</v>
      </c>
      <c r="AR14" s="64"/>
      <c r="AS14" s="66">
        <v>-801625.63153156312</v>
      </c>
      <c r="AT14" s="64"/>
      <c r="AU14" s="66">
        <v>-905440.85057685385</v>
      </c>
      <c r="AV14" s="64"/>
      <c r="AW14" s="66">
        <v>-900685.38735311315</v>
      </c>
      <c r="AX14" s="64"/>
      <c r="AY14" s="66">
        <v>-709199.24691118998</v>
      </c>
      <c r="AZ14" s="64"/>
      <c r="BA14" s="66">
        <v>-815766.74767021649</v>
      </c>
      <c r="BC14" s="83"/>
      <c r="BD14" s="63">
        <f t="shared" ref="BD14:BD21" si="4">SUM(E14,G14,I14,K14)</f>
        <v>-1558816.1905474332</v>
      </c>
      <c r="BE14" s="243"/>
      <c r="BF14" s="248">
        <f t="shared" ref="BF14:BF21" si="5">SUM(M14,O14,Q14,S14)</f>
        <v>-2593647.9097292321</v>
      </c>
      <c r="BG14" s="243"/>
      <c r="BH14" s="248">
        <f t="shared" ref="BH14:BH21" si="6">SUM(U14,W14,Y14,AA14)</f>
        <v>-3265477.2841325076</v>
      </c>
      <c r="BI14" s="243"/>
      <c r="BJ14" s="248">
        <f t="shared" ref="BJ14:BJ21" si="7">SUM(AC14,AE14,AG14,AI14)</f>
        <v>-2587445.4452623082</v>
      </c>
      <c r="BK14" s="243"/>
      <c r="BL14" s="248">
        <v>-3052500.7966531869</v>
      </c>
      <c r="BM14" s="243"/>
      <c r="BN14" s="248">
        <v>-3316951.1163727199</v>
      </c>
    </row>
    <row r="15" spans="2:66" s="31" customFormat="1" ht="15" customHeight="1">
      <c r="B15" s="60" t="s">
        <v>483</v>
      </c>
      <c r="C15" s="60" t="s">
        <v>519</v>
      </c>
      <c r="D15" s="64"/>
      <c r="E15" s="65">
        <v>73810.038462447119</v>
      </c>
      <c r="F15" s="64"/>
      <c r="G15" s="66">
        <v>28303.516586983256</v>
      </c>
      <c r="H15" s="65"/>
      <c r="I15" s="65">
        <v>101067.22989886784</v>
      </c>
      <c r="J15" s="64"/>
      <c r="K15" s="66">
        <v>118193.93626857502</v>
      </c>
      <c r="L15" s="64"/>
      <c r="M15" s="66">
        <v>124388.74859463994</v>
      </c>
      <c r="N15" s="65"/>
      <c r="O15" s="65">
        <v>149133.40094535996</v>
      </c>
      <c r="P15" s="64"/>
      <c r="Q15" s="66">
        <v>200633.5430137415</v>
      </c>
      <c r="R15" s="65"/>
      <c r="S15" s="65">
        <v>184398.42648218153</v>
      </c>
      <c r="T15" s="64"/>
      <c r="U15" s="66">
        <v>217206.27347616001</v>
      </c>
      <c r="V15" s="65"/>
      <c r="W15" s="65">
        <v>195979.59302384022</v>
      </c>
      <c r="X15" s="64"/>
      <c r="Y15" s="66">
        <v>253290.26314079552</v>
      </c>
      <c r="Z15" s="65"/>
      <c r="AA15" s="66">
        <v>213402.93503125093</v>
      </c>
      <c r="AB15" s="65"/>
      <c r="AC15" s="66">
        <v>178161.46393999981</v>
      </c>
      <c r="AD15" s="65"/>
      <c r="AE15" s="66">
        <v>171316.28493999981</v>
      </c>
      <c r="AF15" s="65"/>
      <c r="AG15" s="66">
        <v>186255.75150000048</v>
      </c>
      <c r="AH15" s="64"/>
      <c r="AI15" s="66">
        <v>156978.73525000096</v>
      </c>
      <c r="AJ15" s="64"/>
      <c r="AK15" s="66">
        <v>181572.10292817524</v>
      </c>
      <c r="AL15" s="64"/>
      <c r="AM15" s="66">
        <v>221413.00697241852</v>
      </c>
      <c r="AN15" s="64"/>
      <c r="AO15" s="66">
        <v>234498.57766879944</v>
      </c>
      <c r="AP15" s="64"/>
      <c r="AQ15" s="66">
        <v>199976.04769569018</v>
      </c>
      <c r="AR15" s="64"/>
      <c r="AS15" s="66">
        <v>187054.65391380293</v>
      </c>
      <c r="AT15" s="64"/>
      <c r="AU15" s="66">
        <v>191146.03003055695</v>
      </c>
      <c r="AV15" s="64"/>
      <c r="AW15" s="66">
        <v>205106.82621853286</v>
      </c>
      <c r="AX15" s="64"/>
      <c r="AY15" s="66">
        <v>99986.678555815248</v>
      </c>
      <c r="AZ15" s="64"/>
      <c r="BA15" s="66">
        <v>195576.75883938966</v>
      </c>
      <c r="BC15" s="83"/>
      <c r="BD15" s="63">
        <f t="shared" si="4"/>
        <v>321374.72121687327</v>
      </c>
      <c r="BE15" s="243"/>
      <c r="BF15" s="248">
        <f t="shared" si="5"/>
        <v>658554.11903592292</v>
      </c>
      <c r="BG15" s="243"/>
      <c r="BH15" s="248">
        <f t="shared" si="6"/>
        <v>879879.06467204669</v>
      </c>
      <c r="BI15" s="243"/>
      <c r="BJ15" s="248">
        <f t="shared" si="7"/>
        <v>692712.23563000106</v>
      </c>
      <c r="BK15" s="243"/>
      <c r="BL15" s="248">
        <v>837459.73526508361</v>
      </c>
      <c r="BM15" s="243"/>
      <c r="BN15" s="248">
        <v>683294.18871870777</v>
      </c>
    </row>
    <row r="16" spans="2:66" s="31" customFormat="1" ht="15" customHeight="1">
      <c r="B16" s="60" t="s">
        <v>484</v>
      </c>
      <c r="C16" s="60" t="s">
        <v>520</v>
      </c>
      <c r="D16" s="67"/>
      <c r="E16" s="68">
        <v>0.15619813701583804</v>
      </c>
      <c r="F16" s="67"/>
      <c r="G16" s="69">
        <v>9.9850098689689165E-2</v>
      </c>
      <c r="H16" s="68"/>
      <c r="I16" s="68">
        <v>0.18056490856796212</v>
      </c>
      <c r="J16" s="67"/>
      <c r="K16" s="69">
        <v>0.20939227830650736</v>
      </c>
      <c r="L16" s="67"/>
      <c r="M16" s="69">
        <v>0.19447187205639846</v>
      </c>
      <c r="N16" s="68"/>
      <c r="O16" s="68">
        <v>0.20353803204114454</v>
      </c>
      <c r="P16" s="67"/>
      <c r="Q16" s="69">
        <v>0.21750673271083273</v>
      </c>
      <c r="R16" s="68"/>
      <c r="S16" s="68">
        <v>0.19259350351902066</v>
      </c>
      <c r="T16" s="67"/>
      <c r="U16" s="69">
        <v>0.22081866648140561</v>
      </c>
      <c r="V16" s="68"/>
      <c r="W16" s="68">
        <v>0.19678770440284438</v>
      </c>
      <c r="X16" s="67"/>
      <c r="Y16" s="69">
        <v>0.22637085264818613</v>
      </c>
      <c r="Z16" s="68"/>
      <c r="AA16" s="69">
        <v>0.20384180539358746</v>
      </c>
      <c r="AB16" s="68"/>
      <c r="AC16" s="69">
        <v>0.2155313196104239</v>
      </c>
      <c r="AD16" s="68"/>
      <c r="AE16" s="69">
        <v>0.20975261738942244</v>
      </c>
      <c r="AF16" s="68"/>
      <c r="AG16" s="69">
        <v>0.21980853908318063</v>
      </c>
      <c r="AH16" s="67"/>
      <c r="AI16" s="69">
        <v>0.19884972166655746</v>
      </c>
      <c r="AJ16" s="67"/>
      <c r="AK16" s="69">
        <v>0.21217540990280259</v>
      </c>
      <c r="AL16" s="67"/>
      <c r="AM16" s="69">
        <v>0.22741764843973028</v>
      </c>
      <c r="AN16" s="67"/>
      <c r="AO16" s="69">
        <v>0.22370163054226405</v>
      </c>
      <c r="AP16" s="67"/>
      <c r="AQ16" s="69">
        <v>0.19753938904615934</v>
      </c>
      <c r="AR16" s="67"/>
      <c r="AS16" s="69">
        <v>0.18919630204777607</v>
      </c>
      <c r="AT16" s="67"/>
      <c r="AU16" s="69">
        <v>0.17430997343747098</v>
      </c>
      <c r="AV16" s="67"/>
      <c r="AW16" s="69">
        <v>0.18548405722269418</v>
      </c>
      <c r="AX16" s="67"/>
      <c r="AY16" s="69">
        <v>0.12356452999118832</v>
      </c>
      <c r="AZ16" s="67"/>
      <c r="BA16" s="69">
        <v>0.19338311620190543</v>
      </c>
      <c r="BC16" s="83"/>
      <c r="BD16" s="69">
        <f>BD15/BD13</f>
        <v>0.17092664324991674</v>
      </c>
      <c r="BE16" s="243"/>
      <c r="BF16" s="69">
        <f>BF15/BF13</f>
        <v>0.20249483679400221</v>
      </c>
      <c r="BG16" s="243"/>
      <c r="BH16" s="69">
        <f>BH15/BH13</f>
        <v>0.21225655664700285</v>
      </c>
      <c r="BI16" s="243"/>
      <c r="BJ16" s="69">
        <f>BJ15/BJ13</f>
        <v>0.21118260249048787</v>
      </c>
      <c r="BK16" s="243"/>
      <c r="BL16" s="69">
        <v>0.21528746330289988</v>
      </c>
      <c r="BM16" s="243"/>
      <c r="BN16" s="69">
        <v>0.17081307185062511</v>
      </c>
    </row>
    <row r="17" spans="2:66" s="31" customFormat="1" ht="15" customHeight="1">
      <c r="B17" s="60" t="s">
        <v>485</v>
      </c>
      <c r="C17" s="60" t="s">
        <v>521</v>
      </c>
      <c r="D17" s="64"/>
      <c r="E17" s="65">
        <v>-30047.626189528644</v>
      </c>
      <c r="F17" s="64"/>
      <c r="G17" s="66">
        <v>17936.234272428552</v>
      </c>
      <c r="H17" s="65"/>
      <c r="I17" s="65">
        <v>-31566.813826986348</v>
      </c>
      <c r="J17" s="64"/>
      <c r="K17" s="66">
        <v>27571.898361835603</v>
      </c>
      <c r="L17" s="64"/>
      <c r="M17" s="66">
        <v>-32098.925774878004</v>
      </c>
      <c r="N17" s="65"/>
      <c r="O17" s="65">
        <v>-54163.501855121991</v>
      </c>
      <c r="P17" s="64"/>
      <c r="Q17" s="66">
        <v>-68724.693163046992</v>
      </c>
      <c r="R17" s="65"/>
      <c r="S17" s="65">
        <v>-86494.863885410014</v>
      </c>
      <c r="T17" s="64"/>
      <c r="U17" s="66">
        <v>-64842.846980299008</v>
      </c>
      <c r="V17" s="65"/>
      <c r="W17" s="65">
        <v>-70953.416179701002</v>
      </c>
      <c r="X17" s="64"/>
      <c r="Y17" s="66">
        <v>-78776.606168594008</v>
      </c>
      <c r="Z17" s="65"/>
      <c r="AA17" s="66">
        <v>-63776.526231405987</v>
      </c>
      <c r="AB17" s="65"/>
      <c r="AC17" s="66">
        <v>-62569.796010000005</v>
      </c>
      <c r="AD17" s="65"/>
      <c r="AE17" s="66">
        <v>-58558.826532708001</v>
      </c>
      <c r="AF17" s="65"/>
      <c r="AG17" s="66">
        <v>-65876.208221506997</v>
      </c>
      <c r="AH17" s="64"/>
      <c r="AI17" s="66">
        <v>-72747.906429804003</v>
      </c>
      <c r="AJ17" s="64"/>
      <c r="AK17" s="66">
        <v>-80308.989664866982</v>
      </c>
      <c r="AL17" s="64"/>
      <c r="AM17" s="66">
        <v>-79353.56475352298</v>
      </c>
      <c r="AN17" s="64"/>
      <c r="AO17" s="66">
        <v>-84073.918104512995</v>
      </c>
      <c r="AP17" s="64"/>
      <c r="AQ17" s="66">
        <v>-108591.56690352026</v>
      </c>
      <c r="AR17" s="64"/>
      <c r="AS17" s="66">
        <v>-88245.451496866997</v>
      </c>
      <c r="AT17" s="64"/>
      <c r="AU17" s="66">
        <v>-106856.613636986</v>
      </c>
      <c r="AV17" s="64"/>
      <c r="AW17" s="66">
        <v>-112221.16492265802</v>
      </c>
      <c r="AX17" s="64"/>
      <c r="AY17" s="66">
        <v>-86691.977844380963</v>
      </c>
      <c r="AZ17" s="64"/>
      <c r="BA17" s="66">
        <v>-97558.413562974543</v>
      </c>
      <c r="BC17" s="83"/>
      <c r="BD17" s="63">
        <f t="shared" si="4"/>
        <v>-16106.307382250841</v>
      </c>
      <c r="BE17" s="243"/>
      <c r="BF17" s="248">
        <f t="shared" si="5"/>
        <v>-241481.984678457</v>
      </c>
      <c r="BG17" s="243"/>
      <c r="BH17" s="248">
        <f t="shared" si="6"/>
        <v>-278349.39555999998</v>
      </c>
      <c r="BI17" s="243"/>
      <c r="BJ17" s="248">
        <f t="shared" si="7"/>
        <v>-259752.73719401902</v>
      </c>
      <c r="BK17" s="243"/>
      <c r="BL17" s="248">
        <v>-352328.03942642326</v>
      </c>
      <c r="BM17" s="243"/>
      <c r="BN17" s="248">
        <v>-394015.20790089201</v>
      </c>
    </row>
    <row r="18" spans="2:66" s="31" customFormat="1" ht="15" customHeight="1">
      <c r="B18" s="60" t="s">
        <v>308</v>
      </c>
      <c r="C18" s="60" t="s">
        <v>308</v>
      </c>
      <c r="D18" s="64"/>
      <c r="E18" s="65">
        <v>43762.41227291846</v>
      </c>
      <c r="F18" s="64"/>
      <c r="G18" s="66">
        <v>46239.750859411819</v>
      </c>
      <c r="H18" s="65"/>
      <c r="I18" s="65">
        <v>69500.416071881482</v>
      </c>
      <c r="J18" s="64"/>
      <c r="K18" s="66">
        <v>145765.83463041062</v>
      </c>
      <c r="L18" s="64"/>
      <c r="M18" s="66">
        <v>92289.822819762019</v>
      </c>
      <c r="N18" s="65"/>
      <c r="O18" s="65">
        <v>94969.899090237916</v>
      </c>
      <c r="P18" s="64"/>
      <c r="Q18" s="66">
        <v>131908.8498506945</v>
      </c>
      <c r="R18" s="65"/>
      <c r="S18" s="65">
        <v>97903.562596771531</v>
      </c>
      <c r="T18" s="64"/>
      <c r="U18" s="66">
        <v>152363.42649586106</v>
      </c>
      <c r="V18" s="65"/>
      <c r="W18" s="65">
        <v>125026.17684413916</v>
      </c>
      <c r="X18" s="64"/>
      <c r="Y18" s="66">
        <v>174513.65697220145</v>
      </c>
      <c r="Z18" s="65"/>
      <c r="AA18" s="66">
        <v>149626.40879984503</v>
      </c>
      <c r="AB18" s="65"/>
      <c r="AC18" s="66">
        <v>115591.66792999995</v>
      </c>
      <c r="AD18" s="65"/>
      <c r="AE18" s="66">
        <v>112757.45840729165</v>
      </c>
      <c r="AF18" s="65"/>
      <c r="AG18" s="66">
        <v>120379.54327849353</v>
      </c>
      <c r="AH18" s="64"/>
      <c r="AI18" s="66">
        <v>84230.828820196984</v>
      </c>
      <c r="AJ18" s="64"/>
      <c r="AK18" s="66">
        <v>101263.11326330819</v>
      </c>
      <c r="AL18" s="64"/>
      <c r="AM18" s="66">
        <v>142059.44221889557</v>
      </c>
      <c r="AN18" s="64"/>
      <c r="AO18" s="66">
        <v>150424.65956428653</v>
      </c>
      <c r="AP18" s="64"/>
      <c r="AQ18" s="66">
        <v>91384.480792169983</v>
      </c>
      <c r="AR18" s="64"/>
      <c r="AS18" s="66">
        <v>98809.20241693595</v>
      </c>
      <c r="AT18" s="64"/>
      <c r="AU18" s="66">
        <v>84289.416393570893</v>
      </c>
      <c r="AV18" s="64"/>
      <c r="AW18" s="66">
        <v>92885.661295874626</v>
      </c>
      <c r="AX18" s="64"/>
      <c r="AY18" s="66">
        <v>13294.700711434483</v>
      </c>
      <c r="AZ18" s="64"/>
      <c r="BA18" s="66">
        <v>98018.34527641513</v>
      </c>
      <c r="BC18" s="83"/>
      <c r="BD18" s="63">
        <f t="shared" si="4"/>
        <v>305268.41383462236</v>
      </c>
      <c r="BE18" s="243"/>
      <c r="BF18" s="248">
        <f t="shared" si="5"/>
        <v>417072.13435746595</v>
      </c>
      <c r="BG18" s="243"/>
      <c r="BH18" s="248">
        <f t="shared" si="6"/>
        <v>601529.66911204671</v>
      </c>
      <c r="BI18" s="243"/>
      <c r="BJ18" s="248">
        <f t="shared" si="7"/>
        <v>432959.4984359821</v>
      </c>
      <c r="BK18" s="243"/>
      <c r="BL18" s="248">
        <v>485131.69583866029</v>
      </c>
      <c r="BM18" s="243"/>
      <c r="BN18" s="248">
        <v>289278.98081781593</v>
      </c>
    </row>
    <row r="19" spans="2:66" s="31" customFormat="1" ht="15" customHeight="1">
      <c r="B19" s="60" t="s">
        <v>486</v>
      </c>
      <c r="C19" s="60" t="s">
        <v>486</v>
      </c>
      <c r="D19" s="64"/>
      <c r="E19" s="65">
        <v>54833.401387234109</v>
      </c>
      <c r="F19" s="64"/>
      <c r="G19" s="66">
        <v>57575.593202771364</v>
      </c>
      <c r="H19" s="65"/>
      <c r="I19" s="65">
        <v>80691.99321420629</v>
      </c>
      <c r="J19" s="64"/>
      <c r="K19" s="66">
        <v>157581.04501426683</v>
      </c>
      <c r="L19" s="64"/>
      <c r="M19" s="66">
        <v>105373.79739287501</v>
      </c>
      <c r="N19" s="65"/>
      <c r="O19" s="65">
        <v>108753.46667712492</v>
      </c>
      <c r="P19" s="64"/>
      <c r="Q19" s="66">
        <v>146418.35887754214</v>
      </c>
      <c r="R19" s="65"/>
      <c r="S19" s="65">
        <v>114305.10732962649</v>
      </c>
      <c r="T19" s="64"/>
      <c r="U19" s="66">
        <v>170530.43286070105</v>
      </c>
      <c r="V19" s="65"/>
      <c r="W19" s="65">
        <v>141700.67684410617</v>
      </c>
      <c r="X19" s="64"/>
      <c r="Y19" s="66">
        <v>191378.94624739443</v>
      </c>
      <c r="Z19" s="65"/>
      <c r="AA19" s="66">
        <v>167258.13536984508</v>
      </c>
      <c r="AB19" s="65"/>
      <c r="AC19" s="66">
        <v>133453.11318999995</v>
      </c>
      <c r="AD19" s="65"/>
      <c r="AE19" s="66">
        <v>130958.90736729166</v>
      </c>
      <c r="AF19" s="65"/>
      <c r="AG19" s="66">
        <v>139266.47680849352</v>
      </c>
      <c r="AH19" s="64"/>
      <c r="AI19" s="66">
        <v>103864.94404019702</v>
      </c>
      <c r="AJ19" s="64"/>
      <c r="AK19" s="66">
        <v>121406.75257330819</v>
      </c>
      <c r="AL19" s="64"/>
      <c r="AM19" s="66">
        <v>163175.09210889554</v>
      </c>
      <c r="AN19" s="64"/>
      <c r="AO19" s="66">
        <v>171833.00305709153</v>
      </c>
      <c r="AP19" s="64"/>
      <c r="AQ19" s="66">
        <v>115039.67879838419</v>
      </c>
      <c r="AR19" s="64"/>
      <c r="AS19" s="66">
        <v>120504.57659319194</v>
      </c>
      <c r="AT19" s="64"/>
      <c r="AU19" s="66">
        <v>121603.5746692079</v>
      </c>
      <c r="AV19" s="64"/>
      <c r="AW19" s="66">
        <v>130697.36001345265</v>
      </c>
      <c r="AX19" s="64"/>
      <c r="AY19" s="66">
        <v>47468.142051205934</v>
      </c>
      <c r="AZ19" s="64"/>
      <c r="BA19" s="66">
        <v>133067.71671726563</v>
      </c>
      <c r="BC19" s="83"/>
      <c r="BD19" s="63">
        <f t="shared" si="4"/>
        <v>350682.03281847859</v>
      </c>
      <c r="BE19" s="243"/>
      <c r="BF19" s="248">
        <f t="shared" si="5"/>
        <v>474850.73027716856</v>
      </c>
      <c r="BG19" s="243"/>
      <c r="BH19" s="248">
        <f t="shared" si="6"/>
        <v>670868.1913220468</v>
      </c>
      <c r="BI19" s="243"/>
      <c r="BJ19" s="248">
        <f t="shared" si="7"/>
        <v>507543.44140598207</v>
      </c>
      <c r="BK19" s="243"/>
      <c r="BL19" s="248">
        <v>571454.52653767937</v>
      </c>
      <c r="BM19" s="243"/>
      <c r="BN19" s="248">
        <v>420273.65332705842</v>
      </c>
    </row>
    <row r="20" spans="2:66" s="31" customFormat="1" ht="15" customHeight="1">
      <c r="B20" s="60" t="s">
        <v>487</v>
      </c>
      <c r="C20" s="60" t="s">
        <v>522</v>
      </c>
      <c r="D20" s="67"/>
      <c r="E20" s="68">
        <v>0.11603943476178044</v>
      </c>
      <c r="F20" s="67"/>
      <c r="G20" s="69">
        <v>0.20311711605680974</v>
      </c>
      <c r="H20" s="68"/>
      <c r="I20" s="68">
        <v>0.14416287446949205</v>
      </c>
      <c r="J20" s="67"/>
      <c r="K20" s="69">
        <v>0.27917044710719691</v>
      </c>
      <c r="L20" s="67"/>
      <c r="M20" s="69">
        <v>0.16474351479702143</v>
      </c>
      <c r="N20" s="68"/>
      <c r="O20" s="68">
        <v>0.14842729023006906</v>
      </c>
      <c r="P20" s="67"/>
      <c r="Q20" s="69">
        <v>0.15873207625185148</v>
      </c>
      <c r="R20" s="68"/>
      <c r="S20" s="68">
        <v>0.11938508104817105</v>
      </c>
      <c r="T20" s="67"/>
      <c r="U20" s="69">
        <v>0.17336655233823131</v>
      </c>
      <c r="V20" s="68"/>
      <c r="W20" s="68">
        <v>0.14228497201281989</v>
      </c>
      <c r="X20" s="67"/>
      <c r="Y20" s="69">
        <v>0.17103940239839568</v>
      </c>
      <c r="Z20" s="68"/>
      <c r="AA20" s="69">
        <v>0.15976443939518209</v>
      </c>
      <c r="AB20" s="68"/>
      <c r="AC20" s="69">
        <v>0.16144526967765993</v>
      </c>
      <c r="AD20" s="68"/>
      <c r="AE20" s="69">
        <v>0.16034070316414353</v>
      </c>
      <c r="AF20" s="68"/>
      <c r="AG20" s="69">
        <v>0.16435444577686792</v>
      </c>
      <c r="AH20" s="67"/>
      <c r="AI20" s="69">
        <v>0.13156887256362079</v>
      </c>
      <c r="AJ20" s="67"/>
      <c r="AK20" s="69">
        <v>0.14186941207812928</v>
      </c>
      <c r="AL20" s="67"/>
      <c r="AM20" s="69">
        <v>0.16760034217847047</v>
      </c>
      <c r="AN20" s="67"/>
      <c r="AO20" s="69">
        <v>0.16392134803962888</v>
      </c>
      <c r="AP20" s="67"/>
      <c r="AQ20" s="69">
        <v>0.1136379487831481</v>
      </c>
      <c r="AR20" s="67"/>
      <c r="AS20" s="69">
        <v>0.12188427175819413</v>
      </c>
      <c r="AT20" s="67"/>
      <c r="AU20" s="69">
        <v>0.11089278635346286</v>
      </c>
      <c r="AV20" s="67"/>
      <c r="AW20" s="69">
        <v>0.11819341681861514</v>
      </c>
      <c r="AX20" s="67"/>
      <c r="AY20" s="69">
        <v>5.8661601193583116E-2</v>
      </c>
      <c r="AZ20" s="67"/>
      <c r="BA20" s="69">
        <v>0.13157519266279255</v>
      </c>
      <c r="BC20" s="83"/>
      <c r="BD20" s="69">
        <f>BD19/BD13</f>
        <v>0.18651405589946751</v>
      </c>
      <c r="BE20" s="243"/>
      <c r="BF20" s="69">
        <f>BF19/BF13</f>
        <v>0.14600898901027592</v>
      </c>
      <c r="BG20" s="243"/>
      <c r="BH20" s="69">
        <f>BH19/BH13</f>
        <v>0.16183607267334521</v>
      </c>
      <c r="BI20" s="243"/>
      <c r="BJ20" s="69">
        <f>BJ19/BJ13</f>
        <v>0.15473141561533524</v>
      </c>
      <c r="BK20" s="243"/>
      <c r="BL20" s="69">
        <v>0.14690496776219883</v>
      </c>
      <c r="BM20" s="243"/>
      <c r="BN20" s="69">
        <v>0.10506197027270878</v>
      </c>
    </row>
    <row r="21" spans="2:66" s="31" customFormat="1" ht="15" customHeight="1">
      <c r="B21" s="60" t="s">
        <v>488</v>
      </c>
      <c r="C21" s="60" t="s">
        <v>523</v>
      </c>
      <c r="D21" s="64"/>
      <c r="E21" s="65">
        <v>54833.401387234109</v>
      </c>
      <c r="F21" s="64"/>
      <c r="G21" s="66">
        <v>23290.794562771378</v>
      </c>
      <c r="H21" s="65"/>
      <c r="I21" s="65">
        <v>77111.028024206287</v>
      </c>
      <c r="J21" s="64"/>
      <c r="K21" s="66">
        <v>86283.544238935225</v>
      </c>
      <c r="L21" s="64"/>
      <c r="M21" s="66">
        <v>94424.11555287501</v>
      </c>
      <c r="N21" s="65"/>
      <c r="O21" s="65">
        <v>108753.46667712492</v>
      </c>
      <c r="P21" s="64"/>
      <c r="Q21" s="66">
        <v>147819.69547702192</v>
      </c>
      <c r="R21" s="65"/>
      <c r="S21" s="65">
        <v>123595.16149014649</v>
      </c>
      <c r="T21" s="64"/>
      <c r="U21" s="66">
        <v>170530.43286070105</v>
      </c>
      <c r="V21" s="65"/>
      <c r="W21" s="65">
        <v>141700.67684410617</v>
      </c>
      <c r="X21" s="64"/>
      <c r="Y21" s="66">
        <v>191378.94624739443</v>
      </c>
      <c r="Z21" s="65"/>
      <c r="AA21" s="66">
        <v>150177.2844898451</v>
      </c>
      <c r="AB21" s="65"/>
      <c r="AC21" s="66">
        <v>133453.11318999995</v>
      </c>
      <c r="AD21" s="65"/>
      <c r="AE21" s="66">
        <v>130958.90736729166</v>
      </c>
      <c r="AF21" s="65"/>
      <c r="AG21" s="66">
        <v>139266.47680849352</v>
      </c>
      <c r="AH21" s="64"/>
      <c r="AI21" s="66">
        <v>106737.40160019702</v>
      </c>
      <c r="AJ21" s="64"/>
      <c r="AK21" s="66">
        <v>121406.75257330819</v>
      </c>
      <c r="AL21" s="64"/>
      <c r="AM21" s="66">
        <v>163175.09210889554</v>
      </c>
      <c r="AN21" s="64"/>
      <c r="AO21" s="66">
        <v>171833.00305709153</v>
      </c>
      <c r="AP21" s="64"/>
      <c r="AQ21" s="66">
        <v>113263.53569838419</v>
      </c>
      <c r="AR21" s="64"/>
      <c r="AS21" s="66">
        <v>118577.55174319196</v>
      </c>
      <c r="AT21" s="64"/>
      <c r="AU21" s="66">
        <v>121603.5746692079</v>
      </c>
      <c r="AV21" s="64"/>
      <c r="AW21" s="66">
        <v>129784.34857576588</v>
      </c>
      <c r="AX21" s="64"/>
      <c r="AY21" s="66">
        <v>40600.800901205934</v>
      </c>
      <c r="AZ21" s="64"/>
      <c r="BA21" s="66">
        <v>133067.71671726563</v>
      </c>
      <c r="BC21" s="83"/>
      <c r="BD21" s="63">
        <f t="shared" si="4"/>
        <v>241518.76821314701</v>
      </c>
      <c r="BE21" s="243"/>
      <c r="BF21" s="248">
        <f t="shared" si="5"/>
        <v>474592.43919716834</v>
      </c>
      <c r="BG21" s="243"/>
      <c r="BH21" s="248">
        <f t="shared" si="6"/>
        <v>653787.34044204676</v>
      </c>
      <c r="BI21" s="243"/>
      <c r="BJ21" s="248">
        <f t="shared" si="7"/>
        <v>510415.89896598208</v>
      </c>
      <c r="BK21" s="243"/>
      <c r="BL21" s="248">
        <v>569678.38343767938</v>
      </c>
      <c r="BM21" s="243"/>
      <c r="BN21" s="248">
        <v>410566.2758893717</v>
      </c>
    </row>
    <row r="22" spans="2:66" s="31" customFormat="1" ht="15" customHeight="1">
      <c r="B22" s="70" t="s">
        <v>489</v>
      </c>
      <c r="C22" s="70" t="s">
        <v>524</v>
      </c>
      <c r="D22" s="71"/>
      <c r="E22" s="72">
        <v>0.11603943476178044</v>
      </c>
      <c r="F22" s="71"/>
      <c r="G22" s="73">
        <v>8.2166049172968575E-2</v>
      </c>
      <c r="H22" s="72"/>
      <c r="I22" s="72">
        <v>0.13776518599258003</v>
      </c>
      <c r="J22" s="71"/>
      <c r="K22" s="73">
        <v>0.15285985456560669</v>
      </c>
      <c r="L22" s="71"/>
      <c r="M22" s="73">
        <v>0.14762456191820367</v>
      </c>
      <c r="N22" s="72"/>
      <c r="O22" s="72">
        <v>0.14842729023006906</v>
      </c>
      <c r="P22" s="71"/>
      <c r="Q22" s="73">
        <v>0.16025126462186462</v>
      </c>
      <c r="R22" s="72"/>
      <c r="S22" s="72">
        <v>0.12908800592008632</v>
      </c>
      <c r="T22" s="71"/>
      <c r="U22" s="73">
        <v>0.17336655233823131</v>
      </c>
      <c r="V22" s="72"/>
      <c r="W22" s="72">
        <v>0.14228497201281989</v>
      </c>
      <c r="X22" s="71"/>
      <c r="Y22" s="73">
        <v>0.17103940239839568</v>
      </c>
      <c r="Z22" s="72"/>
      <c r="AA22" s="73">
        <v>0.1434488649138472</v>
      </c>
      <c r="AB22" s="72"/>
      <c r="AC22" s="73">
        <v>0.16144526967765993</v>
      </c>
      <c r="AD22" s="72"/>
      <c r="AE22" s="73">
        <v>0.16034070316414353</v>
      </c>
      <c r="AF22" s="72"/>
      <c r="AG22" s="73">
        <v>0.16435444577686792</v>
      </c>
      <c r="AH22" s="71"/>
      <c r="AI22" s="73">
        <v>0.13520750161357037</v>
      </c>
      <c r="AJ22" s="71"/>
      <c r="AK22" s="73">
        <v>0.14186941207812928</v>
      </c>
      <c r="AL22" s="71"/>
      <c r="AM22" s="73">
        <v>0.16760034217847047</v>
      </c>
      <c r="AN22" s="71"/>
      <c r="AO22" s="73">
        <v>0.16392134803962891</v>
      </c>
      <c r="AP22" s="71"/>
      <c r="AQ22" s="73">
        <v>0.11188344754724777</v>
      </c>
      <c r="AR22" s="71"/>
      <c r="AS22" s="73">
        <v>0.11993518378873803</v>
      </c>
      <c r="AT22" s="71"/>
      <c r="AU22" s="73">
        <v>0.11089278635346286</v>
      </c>
      <c r="AV22" s="71"/>
      <c r="AW22" s="73">
        <v>0.11736775407069454</v>
      </c>
      <c r="AX22" s="71"/>
      <c r="AY22" s="73">
        <v>5.0174872823911275E-2</v>
      </c>
      <c r="AZ22" s="71"/>
      <c r="BA22" s="73">
        <v>0.13157519266279255</v>
      </c>
      <c r="BC22" s="255"/>
      <c r="BD22" s="73">
        <f>BD21/BD13</f>
        <v>0.12845438551051933</v>
      </c>
      <c r="BE22" s="253"/>
      <c r="BF22" s="73">
        <f>BF21/BF13</f>
        <v>0.14592956864287079</v>
      </c>
      <c r="BG22" s="253"/>
      <c r="BH22" s="73">
        <f>BH21/BH13</f>
        <v>0.1577155943735904</v>
      </c>
      <c r="BI22" s="253"/>
      <c r="BJ22" s="73">
        <f>BJ21/BJ13</f>
        <v>0.15560712277317487</v>
      </c>
      <c r="BK22" s="253"/>
      <c r="BL22" s="73">
        <v>0.14644837107299694</v>
      </c>
      <c r="BM22" s="253"/>
      <c r="BN22" s="73">
        <v>0.10263527473347987</v>
      </c>
    </row>
    <row r="23" spans="2:66" s="24" customFormat="1" ht="10.5" hidden="1">
      <c r="B23" s="89" t="s">
        <v>525</v>
      </c>
      <c r="E23" s="58"/>
      <c r="K23" s="59"/>
      <c r="N23" s="58"/>
      <c r="BC23" s="31"/>
      <c r="BD23" s="243"/>
      <c r="BE23" s="31"/>
      <c r="BF23" s="243"/>
      <c r="BG23" s="31"/>
      <c r="BH23" s="243"/>
      <c r="BI23" s="31"/>
      <c r="BJ23" s="243"/>
    </row>
    <row r="24" spans="2:66" s="24" customFormat="1" ht="10.5" hidden="1">
      <c r="S24" s="59"/>
      <c r="U24" s="59"/>
      <c r="Y24" s="59"/>
      <c r="AA24" s="59"/>
      <c r="BC24" s="31"/>
      <c r="BD24" s="245"/>
      <c r="BE24" s="245"/>
      <c r="BF24" s="245"/>
      <c r="BG24" s="245"/>
      <c r="BH24" s="245"/>
      <c r="BI24" s="245"/>
      <c r="BJ24" s="245"/>
    </row>
    <row r="25" spans="2:66" s="24" customFormat="1" ht="15" customHeight="1"/>
    <row r="26" spans="2:66" s="24" customFormat="1" ht="15" customHeight="1"/>
    <row r="27" spans="2:66" s="24" customFormat="1" ht="15" customHeight="1"/>
    <row r="28" spans="2:66" s="56" customFormat="1" ht="15" customHeight="1"/>
    <row r="29" spans="2:66" s="56" customFormat="1" ht="15" customHeight="1"/>
    <row r="30" spans="2:66" ht="15" customHeight="1"/>
    <row r="31" spans="2:66" ht="17.399999999999999" customHeight="1"/>
    <row r="32" spans="2:66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4.5" hidden="1"/>
    <row r="44" ht="15" customHeight="1"/>
  </sheetData>
  <mergeCells count="62">
    <mergeCell ref="AH6:AI6"/>
    <mergeCell ref="AH12:AI12"/>
    <mergeCell ref="BC6:BD6"/>
    <mergeCell ref="BE6:BF6"/>
    <mergeCell ref="BG6:BH6"/>
    <mergeCell ref="AJ6:AK6"/>
    <mergeCell ref="AJ12:AK12"/>
    <mergeCell ref="AL6:AM6"/>
    <mergeCell ref="AL12:AM12"/>
    <mergeCell ref="AN6:AO6"/>
    <mergeCell ref="AN12:AO12"/>
    <mergeCell ref="AT6:AU6"/>
    <mergeCell ref="F12:G12"/>
    <mergeCell ref="V12:W12"/>
    <mergeCell ref="R12:S12"/>
    <mergeCell ref="P12:Q12"/>
    <mergeCell ref="BK6:BL6"/>
    <mergeCell ref="AB6:AC6"/>
    <mergeCell ref="AB12:AC12"/>
    <mergeCell ref="AF6:AG6"/>
    <mergeCell ref="AF12:AG12"/>
    <mergeCell ref="AD6:AE6"/>
    <mergeCell ref="AD12:AE12"/>
    <mergeCell ref="BK12:BL12"/>
    <mergeCell ref="AP6:AQ6"/>
    <mergeCell ref="AP12:AQ12"/>
    <mergeCell ref="BI6:BJ6"/>
    <mergeCell ref="BC12:BD12"/>
    <mergeCell ref="T12:U12"/>
    <mergeCell ref="N12:O12"/>
    <mergeCell ref="L12:M12"/>
    <mergeCell ref="J12:K12"/>
    <mergeCell ref="H12:I12"/>
    <mergeCell ref="H6:I6"/>
    <mergeCell ref="AT12:AU12"/>
    <mergeCell ref="F6:G6"/>
    <mergeCell ref="D6:E6"/>
    <mergeCell ref="Z6:AA6"/>
    <mergeCell ref="X6:Y6"/>
    <mergeCell ref="N6:O6"/>
    <mergeCell ref="L6:M6"/>
    <mergeCell ref="J6:K6"/>
    <mergeCell ref="V6:W6"/>
    <mergeCell ref="T6:U6"/>
    <mergeCell ref="R6:S6"/>
    <mergeCell ref="P6:Q6"/>
    <mergeCell ref="D12:E12"/>
    <mergeCell ref="Z12:AA12"/>
    <mergeCell ref="X12:Y12"/>
    <mergeCell ref="BM6:BN6"/>
    <mergeCell ref="BM12:BN12"/>
    <mergeCell ref="AX6:AY6"/>
    <mergeCell ref="AX12:AY12"/>
    <mergeCell ref="AR12:AS12"/>
    <mergeCell ref="AV6:AW6"/>
    <mergeCell ref="AV12:AW12"/>
    <mergeCell ref="BE12:BF12"/>
    <mergeCell ref="BG12:BH12"/>
    <mergeCell ref="BI12:BJ12"/>
    <mergeCell ref="AR6:AS6"/>
    <mergeCell ref="AZ6:BA6"/>
    <mergeCell ref="AZ12:BA12"/>
  </mergeCells>
  <phoneticPr fontId="26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A3942-15A0-4815-A470-3AA4D57266C0}">
  <sheetPr>
    <tabColor rgb="FF0539B6"/>
  </sheetPr>
  <dimension ref="B1:P44"/>
  <sheetViews>
    <sheetView showGridLines="0" zoomScaleNormal="100" workbookViewId="0">
      <pane xSplit="3" ySplit="7" topLeftCell="D8" activePane="bottomRight" state="frozen"/>
      <selection pane="topRight" activeCell="D1" sqref="D1"/>
      <selection pane="bottomLeft" activeCell="A12" sqref="A12"/>
      <selection pane="bottomRight" activeCell="O8" sqref="O8:O11"/>
    </sheetView>
  </sheetViews>
  <sheetFormatPr defaultColWidth="8.6328125" defaultRowHeight="0" customHeight="1" zeroHeight="1"/>
  <cols>
    <col min="1" max="1" width="3.08984375" customWidth="1"/>
    <col min="2" max="2" width="47" customWidth="1"/>
    <col min="3" max="3" width="49.453125" customWidth="1"/>
    <col min="4" max="4" width="8.36328125" customWidth="1"/>
    <col min="5" max="5" width="9" bestFit="1" customWidth="1"/>
    <col min="6" max="6" width="8.36328125" customWidth="1"/>
    <col min="7" max="7" width="9" bestFit="1" customWidth="1"/>
    <col min="8" max="8" width="8.36328125" customWidth="1"/>
    <col min="9" max="9" width="9" bestFit="1" customWidth="1"/>
    <col min="10" max="10" width="8.36328125" customWidth="1"/>
    <col min="11" max="11" width="9" bestFit="1" customWidth="1"/>
    <col min="12" max="12" width="8.36328125" customWidth="1"/>
    <col min="13" max="13" width="9" bestFit="1" customWidth="1"/>
    <col min="14" max="14" width="8.6328125" customWidth="1"/>
    <col min="15" max="15" width="7.453125" bestFit="1" customWidth="1"/>
    <col min="16" max="16" width="9.453125" bestFit="1" customWidth="1"/>
  </cols>
  <sheetData>
    <row r="1" spans="2:16" ht="15" customHeight="1"/>
    <row r="2" spans="2:16" ht="15" customHeight="1"/>
    <row r="3" spans="2:16" ht="15" customHeight="1"/>
    <row r="4" spans="2:16" ht="15" customHeight="1"/>
    <row r="5" spans="2:16" s="31" customFormat="1" ht="15" customHeight="1">
      <c r="B5" s="29" t="s">
        <v>575</v>
      </c>
      <c r="C5" s="74"/>
    </row>
    <row r="6" spans="2:16" s="31" customFormat="1" ht="15" customHeight="1">
      <c r="B6" s="26" t="s">
        <v>573</v>
      </c>
      <c r="C6" s="212" t="s">
        <v>693</v>
      </c>
      <c r="D6" s="366" t="s">
        <v>855</v>
      </c>
      <c r="E6" s="367"/>
      <c r="F6" s="366" t="s">
        <v>863</v>
      </c>
      <c r="G6" s="367"/>
      <c r="H6" s="366" t="s">
        <v>868</v>
      </c>
      <c r="I6" s="367"/>
      <c r="J6" s="366" t="s">
        <v>885</v>
      </c>
      <c r="K6" s="367"/>
      <c r="L6" s="366" t="s">
        <v>940</v>
      </c>
      <c r="M6" s="367"/>
      <c r="O6" s="362">
        <v>2025</v>
      </c>
      <c r="P6" s="364"/>
    </row>
    <row r="7" spans="2:16" s="29" customFormat="1" ht="15" customHeight="1">
      <c r="B7" s="173" t="s">
        <v>965</v>
      </c>
      <c r="C7" s="173" t="s">
        <v>974</v>
      </c>
      <c r="D7" s="176" t="s">
        <v>474</v>
      </c>
      <c r="E7" s="179" t="s">
        <v>475</v>
      </c>
      <c r="F7" s="176" t="s">
        <v>474</v>
      </c>
      <c r="G7" s="179" t="s">
        <v>475</v>
      </c>
      <c r="H7" s="176" t="s">
        <v>474</v>
      </c>
      <c r="I7" s="179" t="s">
        <v>475</v>
      </c>
      <c r="J7" s="176" t="s">
        <v>474</v>
      </c>
      <c r="K7" s="179" t="s">
        <v>475</v>
      </c>
      <c r="L7" s="176" t="s">
        <v>474</v>
      </c>
      <c r="M7" s="179" t="s">
        <v>475</v>
      </c>
      <c r="O7" s="176" t="s">
        <v>474</v>
      </c>
      <c r="P7" s="177" t="s">
        <v>475</v>
      </c>
    </row>
    <row r="8" spans="2:16" s="31" customFormat="1" ht="15" customHeight="1">
      <c r="B8" s="78" t="s">
        <v>966</v>
      </c>
      <c r="C8" s="78" t="s">
        <v>971</v>
      </c>
      <c r="D8" s="61">
        <v>30056.812599312667</v>
      </c>
      <c r="E8" s="63">
        <v>771227.54029400437</v>
      </c>
      <c r="F8" s="61">
        <v>30629.526168000004</v>
      </c>
      <c r="G8" s="63">
        <v>772481.7697798583</v>
      </c>
      <c r="H8" s="61">
        <v>32471.679054</v>
      </c>
      <c r="I8" s="63">
        <v>783759.77660086891</v>
      </c>
      <c r="J8" s="61">
        <v>31796.690770000001</v>
      </c>
      <c r="K8" s="63">
        <v>769612.24248266034</v>
      </c>
      <c r="L8" s="61">
        <v>29156.353619999998</v>
      </c>
      <c r="M8" s="63">
        <v>758543.84412222682</v>
      </c>
      <c r="N8" s="243"/>
      <c r="O8" s="61">
        <v>124954.70924536309</v>
      </c>
      <c r="P8" s="63">
        <v>3097081.329157392</v>
      </c>
    </row>
    <row r="9" spans="2:16" s="31" customFormat="1" ht="15" customHeight="1">
      <c r="B9" s="78" t="s">
        <v>967</v>
      </c>
      <c r="C9" s="78" t="s">
        <v>972</v>
      </c>
      <c r="D9" s="61">
        <v>4738.4260179302801</v>
      </c>
      <c r="E9" s="63">
        <v>246803.43162572075</v>
      </c>
      <c r="F9" s="61">
        <v>5206.4229999999998</v>
      </c>
      <c r="G9" s="63">
        <v>259673.85027093603</v>
      </c>
      <c r="H9" s="61">
        <v>5939.2139999999999</v>
      </c>
      <c r="I9" s="63">
        <v>291712.40292969672</v>
      </c>
      <c r="J9" s="61">
        <v>5771.7668589894238</v>
      </c>
      <c r="K9" s="63">
        <v>287372.0207456731</v>
      </c>
      <c r="L9" s="61">
        <v>3513.6759999999999</v>
      </c>
      <c r="M9" s="63">
        <v>185241.21414161188</v>
      </c>
      <c r="O9" s="61">
        <v>21655.829876919703</v>
      </c>
      <c r="P9" s="63">
        <v>1085561.7055720268</v>
      </c>
    </row>
    <row r="10" spans="2:16" s="31" customFormat="1" ht="15" customHeight="1">
      <c r="B10" s="78" t="s">
        <v>968</v>
      </c>
      <c r="C10" s="78" t="s">
        <v>973</v>
      </c>
      <c r="D10" s="61">
        <v>6822.6917811797739</v>
      </c>
      <c r="E10" s="63">
        <v>290305.21935867332</v>
      </c>
      <c r="F10" s="61">
        <v>7104.4589999999998</v>
      </c>
      <c r="G10" s="63">
        <v>307319.51636431157</v>
      </c>
      <c r="H10" s="61">
        <v>7017.357</v>
      </c>
      <c r="I10" s="63">
        <v>316195.68002971599</v>
      </c>
      <c r="J10" s="61">
        <v>6699.7781598119864</v>
      </c>
      <c r="K10" s="63">
        <v>304707.51692125743</v>
      </c>
      <c r="L10" s="61">
        <v>6391.1989999999996</v>
      </c>
      <c r="M10" s="63">
        <v>290831.35501952184</v>
      </c>
      <c r="O10" s="61">
        <v>27644.285940991758</v>
      </c>
      <c r="P10" s="63">
        <v>1218527.9326739581</v>
      </c>
    </row>
    <row r="11" spans="2:16" s="31" customFormat="1" ht="15" customHeight="1">
      <c r="B11" s="79" t="s">
        <v>969</v>
      </c>
      <c r="C11" s="79" t="s">
        <v>970</v>
      </c>
      <c r="D11" s="87">
        <v>780.60098960342805</v>
      </c>
      <c r="E11" s="85">
        <v>23381.985340839456</v>
      </c>
      <c r="F11" s="87">
        <v>1191.248936</v>
      </c>
      <c r="G11" s="85">
        <v>20665.2262106628</v>
      </c>
      <c r="H11" s="87">
        <v>1246.0024450000001</v>
      </c>
      <c r="I11" s="85">
        <v>22399.118259519804</v>
      </c>
      <c r="J11" s="87">
        <v>1142.5134891985899</v>
      </c>
      <c r="K11" s="85">
        <v>23261.058554822688</v>
      </c>
      <c r="L11" s="87">
        <v>916.31750399999999</v>
      </c>
      <c r="M11" s="85">
        <v>15547.30351935241</v>
      </c>
      <c r="O11" s="87">
        <v>4360.3658598020174</v>
      </c>
      <c r="P11" s="85">
        <v>89707.388365844759</v>
      </c>
    </row>
    <row r="12" spans="2:16" s="31" customFormat="1" ht="15" customHeight="1">
      <c r="B12" s="88" t="s">
        <v>534</v>
      </c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O12" s="256"/>
      <c r="P12" s="256"/>
    </row>
    <row r="13" spans="2:16" s="31" customFormat="1" ht="15" customHeight="1">
      <c r="B13" s="26" t="s">
        <v>480</v>
      </c>
      <c r="C13" s="26" t="s">
        <v>517</v>
      </c>
      <c r="D13" s="366" t="str">
        <f>D6</f>
        <v>1Q25</v>
      </c>
      <c r="E13" s="367"/>
      <c r="F13" s="366" t="str">
        <f>F6</f>
        <v>2Q25</v>
      </c>
      <c r="G13" s="367"/>
      <c r="H13" s="366" t="str">
        <f>H6</f>
        <v>3Q25</v>
      </c>
      <c r="I13" s="367"/>
      <c r="J13" s="366" t="str">
        <f>J6</f>
        <v>4Q25</v>
      </c>
      <c r="K13" s="367"/>
      <c r="L13" s="366" t="str">
        <f>L6</f>
        <v>1Q26</v>
      </c>
      <c r="M13" s="367"/>
      <c r="O13" s="362">
        <v>2025</v>
      </c>
      <c r="P13" s="364"/>
    </row>
    <row r="14" spans="2:16" s="31" customFormat="1" ht="15" customHeight="1">
      <c r="B14" s="78" t="s">
        <v>481</v>
      </c>
      <c r="C14" s="78" t="s">
        <v>518</v>
      </c>
      <c r="D14" s="64"/>
      <c r="E14" s="66">
        <v>1331718.1766234378</v>
      </c>
      <c r="F14" s="64"/>
      <c r="G14" s="66">
        <v>1360140.3626180687</v>
      </c>
      <c r="H14" s="64"/>
      <c r="I14" s="66">
        <v>1414066.977824203</v>
      </c>
      <c r="J14" s="64"/>
      <c r="K14" s="66">
        <v>1384952.8386998114</v>
      </c>
      <c r="L14" s="64"/>
      <c r="M14" s="66">
        <v>1250163.7168076863</v>
      </c>
      <c r="O14" s="83"/>
      <c r="P14" s="63">
        <v>5490878.3557655206</v>
      </c>
    </row>
    <row r="15" spans="2:16" s="31" customFormat="1" ht="15" customHeight="1">
      <c r="B15" s="78" t="s">
        <v>482</v>
      </c>
      <c r="C15" s="78" t="s">
        <v>298</v>
      </c>
      <c r="D15" s="64"/>
      <c r="E15" s="66">
        <v>-876529.10512545484</v>
      </c>
      <c r="F15" s="64"/>
      <c r="G15" s="66">
        <v>-924126.40198345215</v>
      </c>
      <c r="H15" s="64"/>
      <c r="I15" s="66">
        <v>-937169.93242614914</v>
      </c>
      <c r="J15" s="64"/>
      <c r="K15" s="66">
        <v>-957141.80778494407</v>
      </c>
      <c r="L15" s="64"/>
      <c r="M15" s="66">
        <v>-836531.54195282282</v>
      </c>
      <c r="O15" s="83"/>
      <c r="P15" s="63">
        <v>-3694967.2473200001</v>
      </c>
    </row>
    <row r="16" spans="2:16" s="31" customFormat="1" ht="15" customHeight="1">
      <c r="B16" s="78" t="s">
        <v>483</v>
      </c>
      <c r="C16" s="78" t="s">
        <v>519</v>
      </c>
      <c r="D16" s="64"/>
      <c r="E16" s="66">
        <v>455189.07149798295</v>
      </c>
      <c r="F16" s="64"/>
      <c r="G16" s="66">
        <v>436013.96063461655</v>
      </c>
      <c r="H16" s="64"/>
      <c r="I16" s="66">
        <v>476897.04539805383</v>
      </c>
      <c r="J16" s="64"/>
      <c r="K16" s="66">
        <v>427811.0309148673</v>
      </c>
      <c r="L16" s="64"/>
      <c r="M16" s="66">
        <v>413632.17485486344</v>
      </c>
      <c r="O16" s="83"/>
      <c r="P16" s="63">
        <v>1795911.1084455205</v>
      </c>
    </row>
    <row r="17" spans="2:16" s="31" customFormat="1" ht="15" customHeight="1">
      <c r="B17" s="78" t="s">
        <v>484</v>
      </c>
      <c r="C17" s="78" t="s">
        <v>520</v>
      </c>
      <c r="D17" s="67"/>
      <c r="E17" s="69">
        <v>0.3418058561400068</v>
      </c>
      <c r="F17" s="67"/>
      <c r="G17" s="69">
        <v>0.32056541561295504</v>
      </c>
      <c r="H17" s="67"/>
      <c r="I17" s="69">
        <v>0.33725209122119937</v>
      </c>
      <c r="J17" s="67"/>
      <c r="K17" s="69">
        <v>0.30889934946557079</v>
      </c>
      <c r="L17" s="67"/>
      <c r="M17" s="69">
        <v>0.33086240569441577</v>
      </c>
      <c r="O17" s="83"/>
      <c r="P17" s="69">
        <v>0.32707173462689837</v>
      </c>
    </row>
    <row r="18" spans="2:16" s="31" customFormat="1" ht="15" customHeight="1">
      <c r="B18" s="78" t="s">
        <v>485</v>
      </c>
      <c r="C18" s="78" t="s">
        <v>521</v>
      </c>
      <c r="D18" s="64"/>
      <c r="E18" s="66">
        <v>-263040.51922237739</v>
      </c>
      <c r="F18" s="64"/>
      <c r="G18" s="66">
        <v>-266117.01896203222</v>
      </c>
      <c r="H18" s="64"/>
      <c r="I18" s="66">
        <v>-264161.77157430613</v>
      </c>
      <c r="J18" s="64"/>
      <c r="K18" s="66">
        <v>-280389.05238128419</v>
      </c>
      <c r="L18" s="64"/>
      <c r="M18" s="66">
        <v>-266276.92311486299</v>
      </c>
      <c r="O18" s="83"/>
      <c r="P18" s="63">
        <v>-1073708.3621399999</v>
      </c>
    </row>
    <row r="19" spans="2:16" s="31" customFormat="1" ht="15" customHeight="1">
      <c r="B19" s="78" t="s">
        <v>332</v>
      </c>
      <c r="C19" s="78" t="s">
        <v>396</v>
      </c>
      <c r="D19" s="64"/>
      <c r="E19" s="66">
        <v>575.37151999999583</v>
      </c>
      <c r="F19" s="64"/>
      <c r="G19" s="66">
        <v>582.98204000000658</v>
      </c>
      <c r="H19" s="64"/>
      <c r="I19" s="66">
        <v>1031.6030000000001</v>
      </c>
      <c r="J19" s="64"/>
      <c r="K19" s="66">
        <v>-286.46983000000239</v>
      </c>
      <c r="L19" s="64"/>
      <c r="M19" s="66">
        <v>-536.49700999999789</v>
      </c>
      <c r="O19" s="83"/>
      <c r="P19" s="63">
        <v>1903.4867300000001</v>
      </c>
    </row>
    <row r="20" spans="2:16" s="31" customFormat="1" ht="15" customHeight="1">
      <c r="B20" s="78" t="s">
        <v>308</v>
      </c>
      <c r="C20" s="78" t="s">
        <v>308</v>
      </c>
      <c r="D20" s="64"/>
      <c r="E20" s="66">
        <v>192723.92379560566</v>
      </c>
      <c r="F20" s="64"/>
      <c r="G20" s="66">
        <v>170479.92371258419</v>
      </c>
      <c r="H20" s="64"/>
      <c r="I20" s="66">
        <v>213766.87682374771</v>
      </c>
      <c r="J20" s="64"/>
      <c r="K20" s="66">
        <v>147135.50870358347</v>
      </c>
      <c r="L20" s="64"/>
      <c r="M20" s="66">
        <v>146818.75473000054</v>
      </c>
      <c r="O20" s="83"/>
      <c r="P20" s="63">
        <v>724106.233035521</v>
      </c>
    </row>
    <row r="21" spans="2:16" s="31" customFormat="1" ht="15" customHeight="1">
      <c r="B21" s="78" t="s">
        <v>486</v>
      </c>
      <c r="C21" s="78" t="s">
        <v>486</v>
      </c>
      <c r="D21" s="64"/>
      <c r="E21" s="66">
        <v>260951.20145541048</v>
      </c>
      <c r="F21" s="64"/>
      <c r="G21" s="66">
        <v>238430.7042486493</v>
      </c>
      <c r="H21" s="64"/>
      <c r="I21" s="66">
        <v>271828.75799685984</v>
      </c>
      <c r="J21" s="64"/>
      <c r="K21" s="66">
        <v>220319.11024416055</v>
      </c>
      <c r="L21" s="64"/>
      <c r="M21" s="66">
        <v>209668.81049192499</v>
      </c>
      <c r="O21" s="83"/>
      <c r="P21" s="63">
        <v>991529.77394508012</v>
      </c>
    </row>
    <row r="22" spans="2:16" s="31" customFormat="1" ht="15" customHeight="1">
      <c r="B22" s="78" t="s">
        <v>497</v>
      </c>
      <c r="C22" s="78" t="s">
        <v>522</v>
      </c>
      <c r="D22" s="67"/>
      <c r="E22" s="69">
        <v>0.19595076949167312</v>
      </c>
      <c r="F22" s="67"/>
      <c r="G22" s="69">
        <v>0.17529860211611215</v>
      </c>
      <c r="H22" s="67"/>
      <c r="I22" s="69">
        <v>0.19223188311427611</v>
      </c>
      <c r="J22" s="67"/>
      <c r="K22" s="69">
        <v>0.15908058678084325</v>
      </c>
      <c r="L22" s="67"/>
      <c r="M22" s="69">
        <v>0.16771308243316946</v>
      </c>
      <c r="O22" s="83"/>
      <c r="P22" s="69">
        <v>0.18057762523621673</v>
      </c>
    </row>
    <row r="23" spans="2:16" s="31" customFormat="1" ht="15" customHeight="1">
      <c r="B23" s="78" t="s">
        <v>488</v>
      </c>
      <c r="C23" s="78" t="s">
        <v>523</v>
      </c>
      <c r="D23" s="64"/>
      <c r="E23" s="66">
        <v>252956.56323434648</v>
      </c>
      <c r="F23" s="64"/>
      <c r="G23" s="66">
        <v>238430.7042486493</v>
      </c>
      <c r="H23" s="64"/>
      <c r="I23" s="66">
        <v>270213.45563810348</v>
      </c>
      <c r="J23" s="64"/>
      <c r="K23" s="66">
        <v>213530.55950416051</v>
      </c>
      <c r="L23" s="64"/>
      <c r="M23" s="66">
        <v>209668.81049192499</v>
      </c>
      <c r="O23" s="83"/>
      <c r="P23" s="63">
        <v>975131.28262525972</v>
      </c>
    </row>
    <row r="24" spans="2:16" s="31" customFormat="1" ht="15" customHeight="1">
      <c r="B24" s="79" t="s">
        <v>498</v>
      </c>
      <c r="C24" s="79" t="s">
        <v>524</v>
      </c>
      <c r="D24" s="71"/>
      <c r="E24" s="73">
        <v>0.18994751868275622</v>
      </c>
      <c r="F24" s="71"/>
      <c r="G24" s="73">
        <v>0.17529860211611215</v>
      </c>
      <c r="H24" s="71"/>
      <c r="I24" s="73">
        <v>0.19108957346127664</v>
      </c>
      <c r="J24" s="71"/>
      <c r="K24" s="73">
        <v>0.15417893919378672</v>
      </c>
      <c r="L24" s="71"/>
      <c r="M24" s="73">
        <v>0.16771308243316946</v>
      </c>
      <c r="O24" s="255"/>
      <c r="P24" s="73">
        <v>0.17759112831216783</v>
      </c>
    </row>
    <row r="25" spans="2:16" ht="14.5" hidden="1">
      <c r="B25" s="89" t="s">
        <v>525</v>
      </c>
    </row>
    <row r="26" spans="2:16" ht="14.5" hidden="1"/>
    <row r="27" spans="2:16" ht="6" customHeight="1"/>
    <row r="28" spans="2:16" ht="14.5" hidden="1"/>
    <row r="29" spans="2:16" ht="14.5" hidden="1"/>
    <row r="30" spans="2:16" ht="15" customHeight="1">
      <c r="B30" s="3"/>
      <c r="C30" s="3"/>
    </row>
    <row r="34" spans="2:3" ht="15" customHeight="1"/>
    <row r="43" spans="2:3" ht="15" customHeight="1">
      <c r="B43" s="5"/>
      <c r="C43" s="5"/>
    </row>
    <row r="44" spans="2:3" ht="15" customHeight="1">
      <c r="B44" s="5"/>
      <c r="C44" s="5"/>
    </row>
  </sheetData>
  <mergeCells count="12">
    <mergeCell ref="D6:E6"/>
    <mergeCell ref="D13:E13"/>
    <mergeCell ref="F6:G6"/>
    <mergeCell ref="F13:G13"/>
    <mergeCell ref="O13:P13"/>
    <mergeCell ref="H6:I6"/>
    <mergeCell ref="H13:I13"/>
    <mergeCell ref="O6:P6"/>
    <mergeCell ref="L6:M6"/>
    <mergeCell ref="L13:M13"/>
    <mergeCell ref="J6:K6"/>
    <mergeCell ref="J13:K13"/>
  </mergeCells>
  <phoneticPr fontId="26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0D006D07BBB904CA496C1DFED572B69" ma:contentTypeVersion="16" ma:contentTypeDescription="Crie um novo documento." ma:contentTypeScope="" ma:versionID="57cb1f8aca7aa82dfa946da6fc4db1c3">
  <xsd:schema xmlns:xsd="http://www.w3.org/2001/XMLSchema" xmlns:xs="http://www.w3.org/2001/XMLSchema" xmlns:p="http://schemas.microsoft.com/office/2006/metadata/properties" xmlns:ns2="89e51ae2-9e5b-472b-b2ea-64e686becaaf" xmlns:ns3="f4117470-55df-4e2e-942b-bceb73f73d62" targetNamespace="http://schemas.microsoft.com/office/2006/metadata/properties" ma:root="true" ma:fieldsID="137d577d024f50646c3ac56fcbb00ba5" ns2:_="" ns3:_="">
    <xsd:import namespace="89e51ae2-9e5b-472b-b2ea-64e686becaaf"/>
    <xsd:import namespace="f4117470-55df-4e2e-942b-bceb73f73d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51ae2-9e5b-472b-b2ea-64e686bec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Marcações de imagem" ma:readOnly="false" ma:fieldId="{5cf76f15-5ced-4ddc-b409-7134ff3c332f}" ma:taxonomyMulti="true" ma:sspId="9204030c-1246-44c5-8d74-501dfd23e5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117470-55df-4e2e-942b-bceb73f73d6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9bfa9963-f6de-44ce-bfc6-37b70efd062d}" ma:internalName="TaxCatchAll" ma:showField="CatchAllData" ma:web="f4117470-55df-4e2e-942b-bceb73f73d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4117470-55df-4e2e-942b-bceb73f73d62" xsi:nil="true"/>
    <lcf76f155ced4ddcb4097134ff3c332f xmlns="89e51ae2-9e5b-472b-b2ea-64e686becaa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F8FC71A-D995-453A-8FAB-9A0E6CE817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e51ae2-9e5b-472b-b2ea-64e686becaaf"/>
    <ds:schemaRef ds:uri="f4117470-55df-4e2e-942b-bceb73f73d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7FE014-9B8C-400D-A081-FD951C7178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762FF5-E2B4-4404-9CA0-D0FB86878E01}">
  <ds:schemaRefs>
    <ds:schemaRef ds:uri="http://schemas.microsoft.com/office/2006/documentManagement/types"/>
    <ds:schemaRef ds:uri="http://purl.org/dc/elements/1.1/"/>
    <ds:schemaRef ds:uri="89e51ae2-9e5b-472b-b2ea-64e686becaaf"/>
    <ds:schemaRef ds:uri="http://www.w3.org/XML/1998/namespace"/>
    <ds:schemaRef ds:uri="http://purl.org/dc/terms/"/>
    <ds:schemaRef ds:uri="f4117470-55df-4e2e-942b-bceb73f73d62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22</vt:i4>
      </vt:variant>
      <vt:variant>
        <vt:lpstr>Intervalos Nomeados</vt:lpstr>
      </vt:variant>
      <vt:variant>
        <vt:i4>4</vt:i4>
      </vt:variant>
    </vt:vector>
  </HeadingPairs>
  <TitlesOfParts>
    <vt:vector size="26" baseType="lpstr">
      <vt:lpstr>Menu</vt:lpstr>
      <vt:lpstr>Balanço Patr. | Fin. Statment</vt:lpstr>
      <vt:lpstr>DRE | Income Statement </vt:lpstr>
      <vt:lpstr>Fluxo de Caixa | Cash Flow</vt:lpstr>
      <vt:lpstr>Dividendos JCP | Dividends</vt:lpstr>
      <vt:lpstr>Banco Randon | Randon Bank</vt:lpstr>
      <vt:lpstr>Dívida | Debt</vt:lpstr>
      <vt:lpstr>Autopeças | Auto Parts</vt:lpstr>
      <vt:lpstr>Controle Mov. | Motion Control</vt:lpstr>
      <vt:lpstr>Montadora | OEM</vt:lpstr>
      <vt:lpstr>Sol. Fin e Serv. | Fin. &amp; Serv.</vt:lpstr>
      <vt:lpstr>Tec Av e Est Dig | Adv Tec</vt:lpstr>
      <vt:lpstr>Eliminações | Intercompany Sale</vt:lpstr>
      <vt:lpstr>Vol. por Vert. | Vol. by Vert.</vt:lpstr>
      <vt:lpstr> Montadora | OEM</vt:lpstr>
      <vt:lpstr>Autopeças |  Auto Parts</vt:lpstr>
      <vt:lpstr>Serviços | Services</vt:lpstr>
      <vt:lpstr>Controle Mov | Motion Control</vt:lpstr>
      <vt:lpstr>Serviços |  Services</vt:lpstr>
      <vt:lpstr>Tec. Av. e HQ | Ad. Tec. and HQ</vt:lpstr>
      <vt:lpstr>Eliminações | Intercompany</vt:lpstr>
      <vt:lpstr>Vol. por Vert. | Vol. by Vert</vt:lpstr>
      <vt:lpstr>'Banco Randon | Randon Bank'!Area_de_impressao</vt:lpstr>
      <vt:lpstr>'Banco Randon | Randon Bank'!SSLink_0</vt:lpstr>
      <vt:lpstr>'Banco Randon | Randon Bank'!SSLink_1</vt:lpstr>
      <vt:lpstr>'Banco Randon | Randon Bank'!SSLink_2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Schwaizer</dc:creator>
  <cp:lastModifiedBy>Lucas da Motta</cp:lastModifiedBy>
  <dcterms:created xsi:type="dcterms:W3CDTF">2023-04-12T11:27:18Z</dcterms:created>
  <dcterms:modified xsi:type="dcterms:W3CDTF">2026-05-22T13:31:00Z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0x01010070D006D07BBB904CA496C1DFED572B69</vt:lpwstr>
  </property>
  <property fmtid="{D5CDD505-2E9C-101B-9397-08002B2CF9AE}" pid="3" name="MediaServiceImageTags">
    <vt:lpwstr/>
  </property>
</Properties>
</file>