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3T25/Tabelas Site/Demais Planilhas/"/>
    </mc:Choice>
  </mc:AlternateContent>
  <xr:revisionPtr revIDLastSave="73" documentId="8_{9989BFFD-D16D-455C-B1E4-C99865C27E60}" xr6:coauthVersionLast="47" xr6:coauthVersionMax="47" xr10:uidLastSave="{EBD9D0FD-4837-431B-808F-D7D709636F22}"/>
  <bookViews>
    <workbookView xWindow="28680" yWindow="-120" windowWidth="29040" windowHeight="15720" xr2:uid="{00000000-000D-0000-FFFF-FFFF00000000}"/>
  </bookViews>
  <sheets>
    <sheet name="PlantedArea" sheetId="2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2" l="1"/>
  <c r="Q16" i="2"/>
  <c r="R15" i="2"/>
  <c r="R14" i="2"/>
  <c r="R13" i="2"/>
  <c r="R12" i="2"/>
  <c r="R11" i="2"/>
  <c r="R16" i="2" s="1"/>
  <c r="S9" i="2"/>
  <c r="R9" i="2"/>
  <c r="Q9" i="2"/>
  <c r="S3" i="2"/>
  <c r="R3" i="2"/>
  <c r="Q3" i="2"/>
  <c r="P16" i="2" l="1"/>
  <c r="P3" i="2"/>
  <c r="P9" i="2" s="1"/>
  <c r="O16" i="2" l="1"/>
  <c r="O9" i="2"/>
  <c r="O3" i="2"/>
  <c r="N14" i="2"/>
  <c r="N13" i="2"/>
  <c r="N12" i="2"/>
  <c r="N16" i="2" s="1"/>
  <c r="N9" i="2"/>
</calcChain>
</file>

<file path=xl/sharedStrings.xml><?xml version="1.0" encoding="utf-8"?>
<sst xmlns="http://schemas.openxmlformats.org/spreadsheetml/2006/main" count="40" uniqueCount="32">
  <si>
    <t>Planted Area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</si>
  <si>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</si>
  <si>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</si>
  <si>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</si>
  <si>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</si>
  <si>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</si>
  <si>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</si>
  <si>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</si>
  <si>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</si>
  <si>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</si>
  <si>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</si>
  <si>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</si>
  <si>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</si>
  <si>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</si>
  <si>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 xml:space="preserve">Cotton (ha) </t>
  </si>
  <si>
    <t xml:space="preserve">Cotton 1st Harvest (ha) </t>
  </si>
  <si>
    <t xml:space="preserve">Cotton 2nd Harvest (ha) </t>
  </si>
  <si>
    <t xml:space="preserve">Soy (ha) </t>
  </si>
  <si>
    <t xml:space="preserve">Corn 2nd Harvest (ha) </t>
  </si>
  <si>
    <t xml:space="preserve">Others (ha) </t>
  </si>
  <si>
    <t xml:space="preserve">Total (ha) </t>
  </si>
  <si>
    <t xml:space="preserve">Own Area (ha) </t>
  </si>
  <si>
    <t xml:space="preserve">Leased Area (ha) </t>
  </si>
  <si>
    <t xml:space="preserve">Joint Ventures Area (ha) </t>
  </si>
  <si>
    <t>-</t>
  </si>
  <si>
    <t xml:space="preserve">LandCo Area (ha) </t>
  </si>
  <si>
    <t xml:space="preserve">Area 2nd Harvest (ha) </t>
  </si>
  <si>
    <t>2021/22</t>
  </si>
  <si>
    <t>2022/2023</t>
  </si>
  <si>
    <t xml:space="preserve">2023/24 </t>
  </si>
  <si>
    <t>2024/25</t>
  </si>
  <si>
    <t>2025/26 
Forecast  3Q25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</si>
</sst>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10"/>
      <color rgb="FF0D5D3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D5D3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28">
    <xf numFmtId="0" fontId="0" fillId="0" borderId="0" xfId="0"/>
    <xf numFmtId="0" fontId="16" fillId="0" borderId="0" xfId="0" applyFont="1" applyAlignment="1">
      <alignment wrapText="1"/>
    </xf>
    <xf numFmtId="0" fontId="17" fillId="0" borderId="0" xfId="0" applyFont="1"/>
    <xf numFmtId="0" fontId="16" fillId="0" borderId="0" xfId="0" applyFont="1"/>
    <xf numFmtId="3" fontId="18" fillId="31" borderId="0" xfId="0" applyNumberFormat="1" applyFont="1" applyFill="1" applyAlignment="1">
      <alignment horizontal="right" wrapText="1"/>
    </xf>
    <xf numFmtId="0" fontId="17" fillId="31" borderId="0" xfId="0" applyFont="1" applyFill="1"/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8" fillId="32" borderId="0" xfId="0" applyFont="1" applyFill="1" applyAlignment="1">
      <alignment horizontal="center" wrapText="1"/>
    </xf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3" fontId="18" fillId="32" borderId="0" xfId="0" applyNumberFormat="1" applyFont="1" applyFill="1" applyAlignment="1">
      <alignment horizontal="right" wrapText="1"/>
    </xf>
    <xf numFmtId="3" fontId="18" fillId="32" borderId="0" xfId="0" applyNumberFormat="1" applyFont="1" applyFill="1" applyAlignment="1">
      <alignment horizontal="center" wrapText="1"/>
    </xf>
    <xf numFmtId="0" fontId="17" fillId="31" borderId="0" xfId="0" applyFont="1" applyFill="1" applyAlignment="1">
      <alignment horizontal="center"/>
    </xf>
    <xf numFmtId="3" fontId="20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32" borderId="0" xfId="0" applyFont="1" applyFill="1"/>
    <xf numFmtId="0" fontId="18" fillId="32" borderId="0" xfId="0" applyFont="1" applyFill="1" applyAlignment="1">
      <alignment horizontal="right"/>
    </xf>
    <xf numFmtId="3" fontId="18" fillId="32" borderId="0" xfId="0" applyNumberFormat="1" applyFont="1" applyFill="1" applyAlignment="1">
      <alignment horizontal="left" wrapText="1"/>
    </xf>
    <xf numFmtId="3" fontId="18" fillId="32" borderId="0" xfId="0" applyNumberFormat="1" applyFont="1" applyFill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3" fontId="19" fillId="0" borderId="0" xfId="0" applyNumberFormat="1" applyFont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0" fontId="21" fillId="0" borderId="0" xfId="0" applyFont="1"/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0D5D3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1</xdr:col>
      <xdr:colOff>2774</xdr:colOff>
      <xdr:row>1</xdr:row>
      <xdr:rowOff>333375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F170FBC6-70D0-41DB-A82E-B5B49732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475"/>
          <a:ext cx="1631549" cy="149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iza.rocha\Downloads\Dados%20Terras%20PT%202T25%20(1).xlsx" TargetMode="External"/><Relationship Id="rId1" Type="http://schemas.openxmlformats.org/officeDocument/2006/relationships/externalLinkPath" Target="file:///C:\Users\laiza.rocha\Downloads\Dados%20Terras%20PT%202T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eaSafra"/>
      <sheetName val="Port. Terras"/>
    </sheetNames>
    <sheetDataSet>
      <sheetData sheetId="0">
        <row r="7">
          <cell r="D7">
            <v>211929.87173700001</v>
          </cell>
        </row>
        <row r="8">
          <cell r="D8">
            <v>230636.97826299994</v>
          </cell>
        </row>
        <row r="9">
          <cell r="D9">
            <v>48327.589999999989</v>
          </cell>
        </row>
        <row r="10">
          <cell r="D10">
            <v>0</v>
          </cell>
        </row>
        <row r="11">
          <cell r="D11">
            <v>245011.47999999998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2" sqref="I22"/>
    </sheetView>
  </sheetViews>
  <sheetFormatPr defaultRowHeight="12.5" x14ac:dyDescent="0.25"/>
  <cols>
    <col min="1" max="1" width="23.26953125" style="2" bestFit="1" customWidth="1"/>
    <col min="2" max="2" width="8.7265625" style="2"/>
    <col min="3" max="3" width="10.54296875" style="2" bestFit="1" customWidth="1"/>
    <col min="4" max="15" width="8.7265625" style="2"/>
    <col min="16" max="16" width="9.6328125" style="2" bestFit="1" customWidth="1"/>
    <col min="17" max="17" width="9.6328125" style="2" customWidth="1"/>
    <col min="18" max="19" width="9.6328125" style="18" customWidth="1"/>
    <col min="20" max="20" width="9.6328125" style="2" customWidth="1"/>
    <col min="21" max="16384" width="8.7265625" style="2"/>
  </cols>
  <sheetData>
    <row r="1" spans="1:19" ht="15" customHeight="1" x14ac:dyDescent="0.3">
      <c r="A1" s="24"/>
      <c r="B1" s="24"/>
      <c r="C1" s="24"/>
      <c r="D1" s="24"/>
      <c r="E1" s="24"/>
      <c r="F1" s="24"/>
      <c r="G1" s="24"/>
      <c r="Q1" s="1"/>
      <c r="R1" s="7"/>
      <c r="S1" s="7"/>
    </row>
    <row r="2" spans="1:19" s="3" customFormat="1" ht="42.5" customHeight="1" x14ac:dyDescent="0.3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27</v>
      </c>
      <c r="P2" s="20" t="s">
        <v>28</v>
      </c>
      <c r="Q2" s="8" t="s">
        <v>29</v>
      </c>
      <c r="R2" s="8" t="s">
        <v>30</v>
      </c>
      <c r="S2" s="8" t="s">
        <v>31</v>
      </c>
    </row>
    <row r="3" spans="1:19" ht="13" x14ac:dyDescent="0.3">
      <c r="A3" s="27" t="s">
        <v>14</v>
      </c>
      <c r="B3" s="25">
        <v>63458</v>
      </c>
      <c r="C3" s="25">
        <v>64774.8</v>
      </c>
      <c r="D3" s="25">
        <v>84700</v>
      </c>
      <c r="E3" s="25">
        <v>95271</v>
      </c>
      <c r="F3" s="25">
        <v>76580</v>
      </c>
      <c r="G3" s="25">
        <v>93666</v>
      </c>
      <c r="H3" s="25">
        <v>98563</v>
      </c>
      <c r="I3" s="25">
        <v>93405</v>
      </c>
      <c r="J3" s="25">
        <v>87440</v>
      </c>
      <c r="K3" s="25">
        <v>95124</v>
      </c>
      <c r="L3" s="9">
        <v>123727</v>
      </c>
      <c r="M3" s="9">
        <v>125462</v>
      </c>
      <c r="N3" s="9">
        <v>109605</v>
      </c>
      <c r="O3" s="9">
        <f>SUM(O4:O5)</f>
        <v>176985</v>
      </c>
      <c r="P3" s="9">
        <f>SUM(P4:P5)</f>
        <v>162243</v>
      </c>
      <c r="Q3" s="9">
        <f t="shared" ref="Q3:R3" si="0">SUM(Q4:Q5)</f>
        <v>188734</v>
      </c>
      <c r="R3" s="10">
        <f t="shared" si="0"/>
        <v>178803.37</v>
      </c>
      <c r="S3" s="10">
        <f>SUM(S4:S5)</f>
        <v>198657</v>
      </c>
    </row>
    <row r="4" spans="1:19" ht="13" x14ac:dyDescent="0.3">
      <c r="A4" s="27" t="s">
        <v>15</v>
      </c>
      <c r="B4" s="26">
        <v>55211</v>
      </c>
      <c r="C4" s="26">
        <v>54625.3</v>
      </c>
      <c r="D4" s="26">
        <v>72356</v>
      </c>
      <c r="E4" s="26">
        <v>79885</v>
      </c>
      <c r="F4" s="26">
        <v>61847</v>
      </c>
      <c r="G4" s="26">
        <v>81019</v>
      </c>
      <c r="H4" s="26">
        <v>83680</v>
      </c>
      <c r="I4" s="26">
        <v>74404</v>
      </c>
      <c r="J4" s="26">
        <v>58886</v>
      </c>
      <c r="K4" s="26">
        <v>57832</v>
      </c>
      <c r="L4" s="11">
        <v>72852</v>
      </c>
      <c r="M4" s="11">
        <v>74054</v>
      </c>
      <c r="N4" s="11">
        <v>78011</v>
      </c>
      <c r="O4" s="11">
        <v>86357</v>
      </c>
      <c r="P4" s="11">
        <v>85823</v>
      </c>
      <c r="Q4" s="11">
        <v>106698</v>
      </c>
      <c r="R4" s="12">
        <v>95460.449999999953</v>
      </c>
      <c r="S4" s="12">
        <v>101736</v>
      </c>
    </row>
    <row r="5" spans="1:19" ht="13" x14ac:dyDescent="0.3">
      <c r="A5" s="27" t="s">
        <v>16</v>
      </c>
      <c r="B5" s="26">
        <v>8247</v>
      </c>
      <c r="C5" s="26">
        <v>10149.5</v>
      </c>
      <c r="D5" s="26">
        <v>12344</v>
      </c>
      <c r="E5" s="26">
        <v>15386</v>
      </c>
      <c r="F5" s="26">
        <v>14733</v>
      </c>
      <c r="G5" s="26">
        <v>12647</v>
      </c>
      <c r="H5" s="26">
        <v>14882</v>
      </c>
      <c r="I5" s="26">
        <v>19002</v>
      </c>
      <c r="J5" s="26">
        <v>28554</v>
      </c>
      <c r="K5" s="26">
        <v>37292</v>
      </c>
      <c r="L5" s="11">
        <v>50875</v>
      </c>
      <c r="M5" s="11">
        <v>51408</v>
      </c>
      <c r="N5" s="11">
        <v>31594</v>
      </c>
      <c r="O5" s="11">
        <v>90628</v>
      </c>
      <c r="P5" s="11">
        <v>76420</v>
      </c>
      <c r="Q5" s="11">
        <v>82036</v>
      </c>
      <c r="R5" s="12">
        <v>83342.920000000042</v>
      </c>
      <c r="S5" s="12">
        <v>96921</v>
      </c>
    </row>
    <row r="6" spans="1:19" ht="14.25" customHeight="1" x14ac:dyDescent="0.3">
      <c r="A6" s="27" t="s">
        <v>17</v>
      </c>
      <c r="B6" s="25">
        <v>116821</v>
      </c>
      <c r="C6" s="25">
        <v>120411</v>
      </c>
      <c r="D6" s="25">
        <v>118134</v>
      </c>
      <c r="E6" s="25">
        <v>114158</v>
      </c>
      <c r="F6" s="25">
        <v>150778</v>
      </c>
      <c r="G6" s="25">
        <v>184702</v>
      </c>
      <c r="H6" s="25">
        <v>208693</v>
      </c>
      <c r="I6" s="25">
        <v>212586</v>
      </c>
      <c r="J6" s="25">
        <v>230127</v>
      </c>
      <c r="K6" s="25">
        <v>230164</v>
      </c>
      <c r="L6" s="9">
        <v>243149</v>
      </c>
      <c r="M6" s="9">
        <v>235444</v>
      </c>
      <c r="N6" s="9">
        <v>229449</v>
      </c>
      <c r="O6" s="9">
        <v>334891</v>
      </c>
      <c r="P6" s="9">
        <v>346941</v>
      </c>
      <c r="Q6" s="9">
        <v>320009</v>
      </c>
      <c r="R6" s="10">
        <v>377530.94999999995</v>
      </c>
      <c r="S6" s="10">
        <v>431206</v>
      </c>
    </row>
    <row r="7" spans="1:19" ht="13" x14ac:dyDescent="0.3">
      <c r="A7" s="27" t="s">
        <v>18</v>
      </c>
      <c r="B7" s="25">
        <v>34033</v>
      </c>
      <c r="C7" s="25">
        <v>27686</v>
      </c>
      <c r="D7" s="25">
        <v>13072</v>
      </c>
      <c r="E7" s="25">
        <v>22443</v>
      </c>
      <c r="F7" s="25">
        <v>34752</v>
      </c>
      <c r="G7" s="25">
        <v>37190</v>
      </c>
      <c r="H7" s="25">
        <v>38280</v>
      </c>
      <c r="I7" s="25">
        <v>65681</v>
      </c>
      <c r="J7" s="25">
        <v>71790</v>
      </c>
      <c r="K7" s="25">
        <v>76931</v>
      </c>
      <c r="L7" s="9">
        <v>89311</v>
      </c>
      <c r="M7" s="9">
        <v>82392</v>
      </c>
      <c r="N7" s="9">
        <v>106470</v>
      </c>
      <c r="O7" s="9">
        <v>121633</v>
      </c>
      <c r="P7" s="9">
        <v>137585</v>
      </c>
      <c r="Q7" s="9">
        <v>95167</v>
      </c>
      <c r="R7" s="10">
        <v>122748.03</v>
      </c>
      <c r="S7" s="10">
        <v>158706</v>
      </c>
    </row>
    <row r="8" spans="1:19" ht="13" x14ac:dyDescent="0.3">
      <c r="A8" s="27" t="s">
        <v>19</v>
      </c>
      <c r="B8" s="26">
        <v>5369</v>
      </c>
      <c r="C8" s="26">
        <v>9862</v>
      </c>
      <c r="D8" s="26">
        <v>10644</v>
      </c>
      <c r="E8" s="26">
        <v>15962</v>
      </c>
      <c r="F8" s="26">
        <v>20363</v>
      </c>
      <c r="G8" s="26">
        <v>28010</v>
      </c>
      <c r="H8" s="26">
        <v>24490</v>
      </c>
      <c r="I8" s="26">
        <v>5587</v>
      </c>
      <c r="J8" s="26">
        <v>3564</v>
      </c>
      <c r="K8" s="26">
        <v>2227</v>
      </c>
      <c r="L8" s="11">
        <v>1912</v>
      </c>
      <c r="M8" s="11">
        <v>5270</v>
      </c>
      <c r="N8" s="9">
        <v>17643</v>
      </c>
      <c r="O8" s="9">
        <v>38437</v>
      </c>
      <c r="P8" s="9">
        <v>27615</v>
      </c>
      <c r="Q8" s="9">
        <v>57432</v>
      </c>
      <c r="R8" s="10">
        <v>56823.569999999949</v>
      </c>
      <c r="S8" s="12">
        <v>47185</v>
      </c>
    </row>
    <row r="9" spans="1:19" ht="17.25" customHeight="1" x14ac:dyDescent="0.3">
      <c r="A9" s="21" t="s">
        <v>20</v>
      </c>
      <c r="B9" s="13">
        <v>219681</v>
      </c>
      <c r="C9" s="13">
        <v>222733</v>
      </c>
      <c r="D9" s="13">
        <v>226549</v>
      </c>
      <c r="E9" s="13">
        <v>247834</v>
      </c>
      <c r="F9" s="13">
        <v>282473</v>
      </c>
      <c r="G9" s="13">
        <v>343568</v>
      </c>
      <c r="H9" s="13">
        <v>370026</v>
      </c>
      <c r="I9" s="13">
        <v>377259</v>
      </c>
      <c r="J9" s="13">
        <v>392921</v>
      </c>
      <c r="K9" s="13">
        <v>404446</v>
      </c>
      <c r="L9" s="13">
        <v>458099</v>
      </c>
      <c r="M9" s="13">
        <v>448568</v>
      </c>
      <c r="N9" s="13">
        <f>N3+N6+N7+N8</f>
        <v>463167</v>
      </c>
      <c r="O9" s="13">
        <f>O3+O6+O7+O8</f>
        <v>671946</v>
      </c>
      <c r="P9" s="13">
        <f>P3+P6+P7+P8</f>
        <v>674384</v>
      </c>
      <c r="Q9" s="13">
        <f t="shared" ref="Q9:S9" si="1">Q3+Q6+Q7+Q8</f>
        <v>661342</v>
      </c>
      <c r="R9" s="14">
        <f t="shared" si="1"/>
        <v>735905.91999999993</v>
      </c>
      <c r="S9" s="14">
        <f t="shared" si="1"/>
        <v>835754</v>
      </c>
    </row>
    <row r="10" spans="1:19" ht="13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15"/>
      <c r="S10" s="15"/>
    </row>
    <row r="11" spans="1:19" ht="12" customHeight="1" x14ac:dyDescent="0.3">
      <c r="A11" s="27" t="s">
        <v>21</v>
      </c>
      <c r="B11" s="26">
        <v>114725</v>
      </c>
      <c r="C11" s="26">
        <v>120279</v>
      </c>
      <c r="D11" s="26">
        <v>127238</v>
      </c>
      <c r="E11" s="26">
        <v>134147</v>
      </c>
      <c r="F11" s="26">
        <v>123768</v>
      </c>
      <c r="G11" s="26">
        <v>127545</v>
      </c>
      <c r="H11" s="26">
        <v>129929</v>
      </c>
      <c r="I11" s="26">
        <v>124807</v>
      </c>
      <c r="J11" s="26">
        <v>118552</v>
      </c>
      <c r="K11" s="26">
        <v>108516</v>
      </c>
      <c r="L11" s="26">
        <v>110338</v>
      </c>
      <c r="M11" s="26">
        <v>111101</v>
      </c>
      <c r="N11" s="26">
        <v>110273</v>
      </c>
      <c r="O11" s="26">
        <v>111825</v>
      </c>
      <c r="P11" s="26">
        <v>122131.77757899999</v>
      </c>
      <c r="Q11" s="11">
        <v>128318</v>
      </c>
      <c r="R11" s="16">
        <f>[1]AreaSafra!D7</f>
        <v>211929.87173700001</v>
      </c>
      <c r="S11" s="16">
        <v>213311.970936</v>
      </c>
    </row>
    <row r="12" spans="1:19" ht="13" x14ac:dyDescent="0.3">
      <c r="A12" s="27" t="s">
        <v>22</v>
      </c>
      <c r="B12" s="26">
        <v>61599</v>
      </c>
      <c r="C12" s="26">
        <v>63169</v>
      </c>
      <c r="D12" s="26">
        <v>71825</v>
      </c>
      <c r="E12" s="26">
        <v>75858</v>
      </c>
      <c r="F12" s="26">
        <v>75860</v>
      </c>
      <c r="G12" s="26">
        <v>94663</v>
      </c>
      <c r="H12" s="26">
        <v>100507</v>
      </c>
      <c r="I12" s="26">
        <v>93867</v>
      </c>
      <c r="J12" s="26">
        <v>97929</v>
      </c>
      <c r="K12" s="26">
        <v>106540</v>
      </c>
      <c r="L12" s="26">
        <v>131607</v>
      </c>
      <c r="M12" s="26">
        <v>129946</v>
      </c>
      <c r="N12" s="26">
        <f>135006</f>
        <v>135006</v>
      </c>
      <c r="O12" s="26">
        <v>250775</v>
      </c>
      <c r="P12" s="26">
        <v>231850.47568800004</v>
      </c>
      <c r="Q12" s="11">
        <v>222519</v>
      </c>
      <c r="R12" s="16">
        <f>[1]AreaSafra!D8</f>
        <v>230636.97826299994</v>
      </c>
      <c r="S12" s="16">
        <v>291818.75906399998</v>
      </c>
    </row>
    <row r="13" spans="1:19" ht="13" x14ac:dyDescent="0.3">
      <c r="A13" s="27" t="s">
        <v>23</v>
      </c>
      <c r="B13" s="26" t="s">
        <v>24</v>
      </c>
      <c r="C13" s="26" t="s">
        <v>24</v>
      </c>
      <c r="D13" s="26" t="s">
        <v>24</v>
      </c>
      <c r="E13" s="26" t="s">
        <v>24</v>
      </c>
      <c r="F13" s="26">
        <v>0</v>
      </c>
      <c r="G13" s="26">
        <v>30657</v>
      </c>
      <c r="H13" s="26">
        <v>40534</v>
      </c>
      <c r="I13" s="26">
        <v>41375</v>
      </c>
      <c r="J13" s="26">
        <v>39523</v>
      </c>
      <c r="K13" s="26">
        <v>38879</v>
      </c>
      <c r="L13" s="26">
        <v>39552</v>
      </c>
      <c r="M13" s="26">
        <v>40148</v>
      </c>
      <c r="N13" s="26">
        <f>41594</f>
        <v>41594</v>
      </c>
      <c r="O13" s="26">
        <v>41316</v>
      </c>
      <c r="P13" s="26">
        <v>41669.020000000004</v>
      </c>
      <c r="Q13" s="11">
        <v>41662</v>
      </c>
      <c r="R13" s="16">
        <f>[1]AreaSafra!D9</f>
        <v>48327.589999999989</v>
      </c>
      <c r="S13" s="16">
        <v>49978.009999999995</v>
      </c>
    </row>
    <row r="14" spans="1:19" ht="13" x14ac:dyDescent="0.3">
      <c r="A14" s="27" t="s">
        <v>25</v>
      </c>
      <c r="B14" s="26" t="s">
        <v>24</v>
      </c>
      <c r="C14" s="26" t="s">
        <v>24</v>
      </c>
      <c r="D14" s="26" t="s">
        <v>24</v>
      </c>
      <c r="E14" s="26" t="s">
        <v>24</v>
      </c>
      <c r="F14" s="26">
        <v>31268</v>
      </c>
      <c r="G14" s="26">
        <v>29244</v>
      </c>
      <c r="H14" s="26">
        <v>30316</v>
      </c>
      <c r="I14" s="26">
        <v>30301</v>
      </c>
      <c r="J14" s="26">
        <v>35110</v>
      </c>
      <c r="K14" s="26">
        <v>34672</v>
      </c>
      <c r="L14" s="26">
        <v>34662</v>
      </c>
      <c r="M14" s="26">
        <v>32263</v>
      </c>
      <c r="N14" s="26">
        <f>35162</f>
        <v>35162</v>
      </c>
      <c r="O14" s="26">
        <v>44651</v>
      </c>
      <c r="P14" s="26">
        <v>49481.076733000002</v>
      </c>
      <c r="Q14" s="11">
        <v>51297</v>
      </c>
      <c r="R14" s="16">
        <f>[1]AreaSafra!D10</f>
        <v>0</v>
      </c>
      <c r="S14" s="16">
        <v>0</v>
      </c>
    </row>
    <row r="15" spans="1:19" ht="15.75" customHeight="1" x14ac:dyDescent="0.3">
      <c r="A15" s="27" t="s">
        <v>26</v>
      </c>
      <c r="B15" s="26">
        <v>43356</v>
      </c>
      <c r="C15" s="26">
        <v>39284</v>
      </c>
      <c r="D15" s="26">
        <v>27486</v>
      </c>
      <c r="E15" s="26">
        <v>37829</v>
      </c>
      <c r="F15" s="26">
        <v>51577</v>
      </c>
      <c r="G15" s="26">
        <v>61828</v>
      </c>
      <c r="H15" s="26">
        <v>68740</v>
      </c>
      <c r="I15" s="26">
        <v>86908</v>
      </c>
      <c r="J15" s="26">
        <v>101808</v>
      </c>
      <c r="K15" s="26">
        <v>115839</v>
      </c>
      <c r="L15" s="26">
        <v>141940</v>
      </c>
      <c r="M15" s="26">
        <v>135110</v>
      </c>
      <c r="N15" s="26">
        <v>141133</v>
      </c>
      <c r="O15" s="26">
        <v>223380</v>
      </c>
      <c r="P15" s="26">
        <v>229252</v>
      </c>
      <c r="Q15" s="11">
        <v>217546</v>
      </c>
      <c r="R15" s="16">
        <f>[1]AreaSafra!$D$11</f>
        <v>245011.47999999998</v>
      </c>
      <c r="S15" s="16">
        <v>280645.02999999997</v>
      </c>
    </row>
    <row r="16" spans="1:19" ht="15.75" customHeight="1" x14ac:dyDescent="0.3">
      <c r="A16" s="21" t="s">
        <v>20</v>
      </c>
      <c r="B16" s="13">
        <v>219681</v>
      </c>
      <c r="C16" s="13">
        <v>222733</v>
      </c>
      <c r="D16" s="13">
        <v>226549</v>
      </c>
      <c r="E16" s="13">
        <v>247834</v>
      </c>
      <c r="F16" s="13">
        <v>282473</v>
      </c>
      <c r="G16" s="13">
        <v>343937</v>
      </c>
      <c r="H16" s="13">
        <v>370026</v>
      </c>
      <c r="I16" s="13">
        <v>377259</v>
      </c>
      <c r="J16" s="22">
        <v>392921</v>
      </c>
      <c r="K16" s="22">
        <v>404446</v>
      </c>
      <c r="L16" s="22">
        <v>458099</v>
      </c>
      <c r="M16" s="22">
        <v>448568</v>
      </c>
      <c r="N16" s="22">
        <f>SUM(N11:N15)-1</f>
        <v>463167</v>
      </c>
      <c r="O16" s="13">
        <f>SUM(O11:O15)-1</f>
        <v>671946</v>
      </c>
      <c r="P16" s="13">
        <f>SUM(P11:P15)</f>
        <v>674384.35000000009</v>
      </c>
      <c r="Q16" s="13">
        <f>SUM(Q11:Q15)</f>
        <v>661342</v>
      </c>
      <c r="R16" s="14">
        <f>SUM(R11:R15)</f>
        <v>735905.91999999993</v>
      </c>
      <c r="S16" s="14">
        <f>SUM(S11:S15)</f>
        <v>835753.77</v>
      </c>
    </row>
    <row r="17" spans="1:19" x14ac:dyDescent="0.25">
      <c r="R17" s="17"/>
      <c r="S17" s="17"/>
    </row>
    <row r="18" spans="1:19" x14ac:dyDescent="0.25">
      <c r="A18" s="6"/>
    </row>
    <row r="19" spans="1:19" ht="14.25" customHeight="1" x14ac:dyDescent="0.25">
      <c r="A19" s="23"/>
      <c r="B19" s="23"/>
      <c r="C19" s="23"/>
      <c r="D19" s="23"/>
      <c r="E19" s="23"/>
      <c r="F19" s="23"/>
      <c r="G19" s="23"/>
      <c r="R19" s="2"/>
      <c r="S19" s="2"/>
    </row>
  </sheetData>
  <mergeCells count="2">
    <mergeCell ref="A19:G19"/>
    <mergeCell ref="A1:G1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36e5b32495459dad29099680d99d42de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f83576f18a90613711de4c58556c5556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EB0D6-96FE-47D6-853C-653775B030F7}"/>
</file>

<file path=customXml/itemProps2.xml><?xml version="1.0" encoding="utf-8"?>
<ds:datastoreItem xmlns:ds="http://schemas.openxmlformats.org/officeDocument/2006/customXml" ds:itemID="{EE099A79-DDD3-4C47-8496-B416EA8F6306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4c99e0e0-a7ff-498c-a891-888aae3c0d40"/>
    <ds:schemaRef ds:uri="http://schemas.microsoft.com/office/infopath/2007/PartnerControls"/>
    <ds:schemaRef ds:uri="29dfc1a8-b777-4321-a74f-896313141591"/>
  </ds:schemaRefs>
</ds:datastoreItem>
</file>

<file path=customXml/itemProps3.xml><?xml version="1.0" encoding="utf-8"?>
<ds:datastoreItem xmlns:ds="http://schemas.openxmlformats.org/officeDocument/2006/customXml" ds:itemID="{B88A40F6-0D10-411D-B609-37C0858DDBF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PlantedArea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Laiza Rocha - SLC Agricola</cp:lastModifiedBy>
  <cp:revision/>
  <dcterms:created xsi:type="dcterms:W3CDTF">2016-07-11T20:33:16Z</dcterms:created>
  <dcterms:modified xsi:type="dcterms:W3CDTF">2025-11-13T18:30:25Z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